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tables/table3.xml" ContentType="application/vnd.openxmlformats-officedocument.spreadsheetml.table+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hidePivotFieldList="1" defaultThemeVersion="166925"/>
  <mc:AlternateContent xmlns:mc="http://schemas.openxmlformats.org/markup-compatibility/2006">
    <mc:Choice Requires="x15">
      <x15ac:absPath xmlns:x15ac="http://schemas.microsoft.com/office/spreadsheetml/2010/11/ac" url="C:\Users\Elif\Desktop\RENEWAL DEVELOPMENT\S334 - Employee Training Tracker (V2)\"/>
    </mc:Choice>
  </mc:AlternateContent>
  <xr:revisionPtr revIDLastSave="0" documentId="8_{C3C83727-86B4-4687-9A69-5210D4C540D9}" xr6:coauthVersionLast="47" xr6:coauthVersionMax="47" xr10:uidLastSave="{00000000-0000-0000-0000-000000000000}"/>
  <bookViews>
    <workbookView showSheetTabs="0" xWindow="-120" yWindow="-120" windowWidth="29040" windowHeight="15720" xr2:uid="{5B36CBF1-84C3-4D6A-8007-B28509267DB3}"/>
  </bookViews>
  <sheets>
    <sheet name="Dashboard" sheetId="16" r:id="rId1"/>
    <sheet name="Employees" sheetId="5" r:id="rId2"/>
    <sheet name="Trainings" sheetId="7" r:id="rId3"/>
    <sheet name="Scheduling" sheetId="12" r:id="rId4"/>
    <sheet name="Registration" sheetId="9" r:id="rId5"/>
    <sheet name="Summary" sheetId="14" r:id="rId6"/>
    <sheet name="Calendar" sheetId="10" r:id="rId7"/>
    <sheet name="Calc" sheetId="11" state="hidden" r:id="rId8"/>
  </sheets>
  <definedNames>
    <definedName name="BudgetCompleted">Calc!$AA$38</definedName>
    <definedName name="HoursCompleted">Calc!$AA$32</definedName>
    <definedName name="_xlnm.Print_Area" localSheetId="6">PrntCalendar</definedName>
    <definedName name="_xlnm.Print_Area" localSheetId="0">Dashboard!$B$2:$M$49</definedName>
    <definedName name="_xlnm.Print_Area" localSheetId="1">PrntEmployees</definedName>
    <definedName name="_xlnm.Print_Area" localSheetId="4">PrntRegistration</definedName>
    <definedName name="_xlnm.Print_Area" localSheetId="3">PrntSchedule</definedName>
    <definedName name="_xlnm.Print_Area" localSheetId="5">Summary!$B$2:$M$40</definedName>
    <definedName name="_xlnm.Print_Area" localSheetId="2">PrntTraining</definedName>
    <definedName name="_xlnm.Print_Titles" localSheetId="1">Employees!$5:$5</definedName>
    <definedName name="_xlnm.Print_Titles" localSheetId="4">Registration!$5:$5</definedName>
    <definedName name="_xlnm.Print_Titles" localSheetId="3">Scheduling!$5:$5</definedName>
    <definedName name="_xlnm.Print_Titles" localSheetId="2">Trainings!$5:$5</definedName>
    <definedName name="PrntCalendar">OFFSET(Calendar!$B$5,0,0,MAX(Calc!$AN$37,1),22)</definedName>
    <definedName name="PrntEmployees">OFFSET(Employees!$B$5,0,0,MAX(COUNTIF(Employees!$B$5:$B$1005,"?*"),1),5)</definedName>
    <definedName name="PrntRegistration">OFFSET(Registration!$B$5,0,0,MAX(COUNTIF(Registration!$B$5:$B$4005,"?*"),1),6)</definedName>
    <definedName name="PrntSchedule">OFFSET(Scheduling!$B$5,0,0,MAX(COUNTIF(Scheduling!$B$5:$B$205,"?*"),1),6)</definedName>
    <definedName name="PrntTraining">OFFSET(Trainings!$B$5,0,0,MAX(COUNTIF(Trainings!$B$5:$B$55,"?*"),1),4)</definedName>
    <definedName name="TypeNumbers">OFFSET(Calc!$AA$16,0,0,MAX(COUNT(Calc!$AA$16:$AA$22),1),1)</definedName>
    <definedName name="Types">OFFSET(Calc!$Z$16,0,0,MAX(COUNTIF(Calc!$Z$16:$Z$22,"&gt;&lt;"),1),1)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27" i="11" l="1" a="1"/>
  <c r="AN27" i="11" s="1"/>
  <c r="AI36" i="11" a="1"/>
  <c r="AI36" i="11" s="1"/>
  <c r="AI35" i="11" a="1"/>
  <c r="AI35" i="11" s="1"/>
  <c r="AI34" i="11" a="1"/>
  <c r="AI34" i="11" s="1"/>
  <c r="AI33" i="11" a="1"/>
  <c r="AI33" i="11" s="1"/>
  <c r="AI32" i="11" a="1"/>
  <c r="AI32" i="11" s="1"/>
  <c r="AI31" i="11" a="1"/>
  <c r="AI31" i="11" s="1"/>
  <c r="AI30" i="11" a="1"/>
  <c r="AI30" i="11" s="1"/>
  <c r="AI29" i="11" a="1"/>
  <c r="AI29" i="11" s="1"/>
  <c r="AI28" i="11" a="1"/>
  <c r="AI28" i="11" s="1"/>
  <c r="AI27" i="11" a="1"/>
  <c r="AI27" i="11" s="1"/>
  <c r="AI26" i="11" a="1"/>
  <c r="AI26" i="11" s="1"/>
  <c r="AI25" i="11" a="1"/>
  <c r="AI25" i="11" s="1"/>
  <c r="AI24" i="11" a="1"/>
  <c r="AI24" i="11" s="1"/>
  <c r="AI23" i="11" a="1"/>
  <c r="AI23" i="11" s="1"/>
  <c r="AI22" i="11" a="1"/>
  <c r="AI22" i="11" s="1"/>
  <c r="AI21" i="11" a="1"/>
  <c r="AI21" i="11" s="1"/>
  <c r="AI20" i="11" a="1"/>
  <c r="AI20" i="11" s="1"/>
  <c r="AI19" i="11" a="1"/>
  <c r="AI19" i="11" s="1"/>
  <c r="AI18" i="11" a="1"/>
  <c r="AI18" i="11" s="1"/>
  <c r="AI17" i="11" a="1"/>
  <c r="AI17" i="11" s="1"/>
  <c r="AI16" i="11" a="1"/>
  <c r="AI16" i="11" s="1"/>
  <c r="AI15" i="11" a="1"/>
  <c r="AI15" i="11" s="1"/>
  <c r="AI14" i="11" a="1"/>
  <c r="AI14" i="11" s="1"/>
  <c r="AI13" i="11" a="1"/>
  <c r="AI13" i="11" s="1"/>
  <c r="AI12" i="11" a="1"/>
  <c r="AI12" i="11" s="1"/>
  <c r="AI11" i="11" a="1"/>
  <c r="AI11" i="11" s="1"/>
  <c r="AD36" i="11" a="1"/>
  <c r="AD36" i="11" s="1"/>
  <c r="AD35" i="11" a="1"/>
  <c r="AD35" i="11" s="1"/>
  <c r="AD34" i="11" a="1"/>
  <c r="AD34" i="11" s="1"/>
  <c r="AD33" i="11" a="1"/>
  <c r="AD33" i="11" s="1"/>
  <c r="AD32" i="11" a="1"/>
  <c r="AD32" i="11" s="1"/>
  <c r="AD31" i="11" a="1"/>
  <c r="AD31" i="11" s="1"/>
  <c r="AD30" i="11" a="1"/>
  <c r="AD30" i="11" s="1"/>
  <c r="AD29" i="11" a="1"/>
  <c r="AD29" i="11" s="1"/>
  <c r="AD28" i="11" a="1"/>
  <c r="AD28" i="11" s="1"/>
  <c r="AD27" i="11" a="1"/>
  <c r="AD27" i="11" s="1"/>
  <c r="AD26" i="11" a="1"/>
  <c r="AD26" i="11" s="1"/>
  <c r="AD25" i="11" a="1"/>
  <c r="AD25" i="11" s="1"/>
  <c r="AD24" i="11" a="1"/>
  <c r="AD24" i="11" s="1"/>
  <c r="AD23" i="11" a="1"/>
  <c r="AD23" i="11" s="1"/>
  <c r="AD22" i="11" a="1"/>
  <c r="AD22" i="11" s="1"/>
  <c r="AD21" i="11" a="1"/>
  <c r="AD21" i="11" s="1"/>
  <c r="AD20" i="11" a="1"/>
  <c r="AD20" i="11" s="1"/>
  <c r="AD19" i="11" a="1"/>
  <c r="AD19" i="11" s="1"/>
  <c r="AD18" i="11" a="1"/>
  <c r="AD18" i="11" s="1"/>
  <c r="AD17" i="11" a="1"/>
  <c r="AD17" i="11" s="1"/>
  <c r="AD16" i="11" a="1"/>
  <c r="AD16" i="11" s="1"/>
  <c r="AD15" i="11" a="1"/>
  <c r="AD15" i="11" s="1"/>
  <c r="AD14" i="11" a="1"/>
  <c r="AD14" i="11" s="1"/>
  <c r="AD13" i="11" a="1"/>
  <c r="AD13" i="11" s="1"/>
  <c r="AD12" i="11" a="1"/>
  <c r="AD12" i="11" s="1"/>
  <c r="AD11" i="11" a="1"/>
  <c r="AD11" i="11" s="1"/>
  <c r="AU36" i="11" l="1" a="1"/>
  <c r="AU36" i="11" s="1"/>
  <c r="AU35" i="11" a="1"/>
  <c r="AU35" i="11" s="1"/>
  <c r="AU34" i="11" a="1"/>
  <c r="AU34" i="11" s="1"/>
  <c r="AU33" i="11" a="1"/>
  <c r="AU33" i="11" s="1"/>
  <c r="AU32" i="11" a="1"/>
  <c r="AU32" i="11" s="1"/>
  <c r="AU31" i="11" a="1"/>
  <c r="AU31" i="11" s="1"/>
  <c r="AU30" i="11" a="1"/>
  <c r="AU30" i="11" s="1"/>
  <c r="AU29" i="11" a="1"/>
  <c r="AU29" i="11" s="1"/>
  <c r="AU28" i="11" a="1"/>
  <c r="AU28" i="11" s="1"/>
  <c r="AU27" i="11" a="1"/>
  <c r="AU27" i="11" s="1"/>
  <c r="AU26" i="11" a="1"/>
  <c r="AU26" i="11" s="1"/>
  <c r="AU25" i="11" a="1"/>
  <c r="AU25" i="11" s="1"/>
  <c r="AU24" i="11" a="1"/>
  <c r="AU24" i="11" s="1"/>
  <c r="AU23" i="11" a="1"/>
  <c r="AU23" i="11" s="1"/>
  <c r="AU22" i="11" a="1"/>
  <c r="AU22" i="11" s="1"/>
  <c r="AU21" i="11" a="1"/>
  <c r="AU21" i="11" s="1"/>
  <c r="AU20" i="11" a="1"/>
  <c r="AU20" i="11" s="1"/>
  <c r="AU19" i="11" a="1"/>
  <c r="AU19" i="11" s="1"/>
  <c r="AU18" i="11" a="1"/>
  <c r="AU18" i="11" s="1"/>
  <c r="AU17" i="11" a="1"/>
  <c r="AU17" i="11" s="1"/>
  <c r="AU16" i="11" a="1"/>
  <c r="AU16" i="11" s="1"/>
  <c r="AU15" i="11" a="1"/>
  <c r="AU15" i="11" s="1"/>
  <c r="AU14" i="11" a="1"/>
  <c r="AU14" i="11" s="1"/>
  <c r="AU13" i="11" a="1"/>
  <c r="AU13" i="11" s="1"/>
  <c r="AU12" i="11" a="1"/>
  <c r="AU12" i="11" s="1"/>
  <c r="AU11" i="11" a="1"/>
  <c r="AU11" i="11" s="1"/>
  <c r="AU10" i="11" a="1"/>
  <c r="AU10" i="11" s="1"/>
  <c r="AU9" i="11" a="1"/>
  <c r="AU9" i="11" s="1"/>
  <c r="AU8" i="11" a="1"/>
  <c r="AU8" i="11" s="1"/>
  <c r="AT36" i="11" a="1"/>
  <c r="AT36" i="11" s="1"/>
  <c r="AT35" i="11" a="1"/>
  <c r="AT35" i="11" s="1"/>
  <c r="AT34" i="11" a="1"/>
  <c r="AT34" i="11" s="1"/>
  <c r="AT33" i="11" a="1"/>
  <c r="AT33" i="11" s="1"/>
  <c r="AT32" i="11" a="1"/>
  <c r="AT32" i="11" s="1"/>
  <c r="AT31" i="11" a="1"/>
  <c r="AT31" i="11" s="1"/>
  <c r="AT30" i="11" a="1"/>
  <c r="AT30" i="11" s="1"/>
  <c r="AT29" i="11" a="1"/>
  <c r="AT29" i="11" s="1"/>
  <c r="AT28" i="11" a="1"/>
  <c r="AT28" i="11" s="1"/>
  <c r="AT27" i="11" a="1"/>
  <c r="AT27" i="11" s="1"/>
  <c r="AT26" i="11" a="1"/>
  <c r="AT26" i="11" s="1"/>
  <c r="AT25" i="11" a="1"/>
  <c r="AT25" i="11" s="1"/>
  <c r="AT24" i="11" a="1"/>
  <c r="AT24" i="11" s="1"/>
  <c r="AT23" i="11" a="1"/>
  <c r="AT23" i="11" s="1"/>
  <c r="AT22" i="11" a="1"/>
  <c r="AT22" i="11" s="1"/>
  <c r="AT21" i="11" a="1"/>
  <c r="AT21" i="11" s="1"/>
  <c r="AT20" i="11" a="1"/>
  <c r="AT20" i="11" s="1"/>
  <c r="AT19" i="11" a="1"/>
  <c r="AT19" i="11" s="1"/>
  <c r="AT18" i="11" a="1"/>
  <c r="AT18" i="11" s="1"/>
  <c r="AT17" i="11" a="1"/>
  <c r="AT17" i="11" s="1"/>
  <c r="AT16" i="11" a="1"/>
  <c r="AT16" i="11" s="1"/>
  <c r="AT15" i="11" a="1"/>
  <c r="AT15" i="11" s="1"/>
  <c r="AT14" i="11" a="1"/>
  <c r="AT14" i="11" s="1"/>
  <c r="AT13" i="11" a="1"/>
  <c r="AT13" i="11" s="1"/>
  <c r="AT12" i="11" a="1"/>
  <c r="AT12" i="11" s="1"/>
  <c r="AT11" i="11" a="1"/>
  <c r="AT11" i="11" s="1"/>
  <c r="AT10" i="11" a="1"/>
  <c r="AT10" i="11" s="1"/>
  <c r="AT9" i="11" a="1"/>
  <c r="AT9" i="11" s="1"/>
  <c r="AT8" i="11" a="1"/>
  <c r="AT8" i="11" s="1"/>
  <c r="AN19" i="11"/>
  <c r="D10" i="10" s="1"/>
  <c r="G10" i="10" s="1"/>
  <c r="J10" i="10" s="1"/>
  <c r="AB6" i="9" a="1"/>
  <c r="AA4005" i="9"/>
  <c r="AA4004" i="9"/>
  <c r="AA4003" i="9"/>
  <c r="AA4002" i="9"/>
  <c r="AA4001" i="9"/>
  <c r="AA4000" i="9"/>
  <c r="AA3999" i="9"/>
  <c r="AA3998" i="9"/>
  <c r="AA3997" i="9"/>
  <c r="AA3996" i="9"/>
  <c r="AA3995" i="9"/>
  <c r="AA3994" i="9"/>
  <c r="AA3993" i="9"/>
  <c r="AA3992" i="9"/>
  <c r="AA3991" i="9"/>
  <c r="AA3990" i="9"/>
  <c r="AA3989" i="9"/>
  <c r="AA3988" i="9"/>
  <c r="AA3987" i="9"/>
  <c r="AA3986" i="9"/>
  <c r="AA3985" i="9"/>
  <c r="AA3984" i="9"/>
  <c r="AA3983" i="9"/>
  <c r="AA3982" i="9"/>
  <c r="AA3981" i="9"/>
  <c r="AA3980" i="9"/>
  <c r="AA3979" i="9"/>
  <c r="AA3978" i="9"/>
  <c r="AA3977" i="9"/>
  <c r="AA3976" i="9"/>
  <c r="AA3975" i="9"/>
  <c r="AA3974" i="9"/>
  <c r="AA3973" i="9"/>
  <c r="AA3972" i="9"/>
  <c r="AA3971" i="9"/>
  <c r="AA3970" i="9"/>
  <c r="AA3969" i="9"/>
  <c r="AA3968" i="9"/>
  <c r="AA3967" i="9"/>
  <c r="AA3966" i="9"/>
  <c r="AA3965" i="9"/>
  <c r="AA3964" i="9"/>
  <c r="AA3963" i="9"/>
  <c r="AA3962" i="9"/>
  <c r="AA3961" i="9"/>
  <c r="AA3960" i="9"/>
  <c r="AA3959" i="9"/>
  <c r="AA3958" i="9"/>
  <c r="AA3957" i="9"/>
  <c r="AA3956" i="9"/>
  <c r="AA3955" i="9"/>
  <c r="AA3954" i="9"/>
  <c r="AA3953" i="9"/>
  <c r="AA3952" i="9"/>
  <c r="AA3951" i="9"/>
  <c r="AA3950" i="9"/>
  <c r="AA3949" i="9"/>
  <c r="AA3948" i="9"/>
  <c r="AA3947" i="9"/>
  <c r="AA3946" i="9"/>
  <c r="AA3945" i="9"/>
  <c r="AA3944" i="9"/>
  <c r="AA3943" i="9"/>
  <c r="AA3942" i="9"/>
  <c r="AA3941" i="9"/>
  <c r="AA3940" i="9"/>
  <c r="AA3939" i="9"/>
  <c r="AA3938" i="9"/>
  <c r="AA3937" i="9"/>
  <c r="AA3936" i="9"/>
  <c r="AA3935" i="9"/>
  <c r="AA3934" i="9"/>
  <c r="AA3933" i="9"/>
  <c r="AA3932" i="9"/>
  <c r="AA3931" i="9"/>
  <c r="AA3930" i="9"/>
  <c r="AA3929" i="9"/>
  <c r="AA3928" i="9"/>
  <c r="AA3927" i="9"/>
  <c r="AA3926" i="9"/>
  <c r="AA3925" i="9"/>
  <c r="AA3924" i="9"/>
  <c r="AA3923" i="9"/>
  <c r="AA3922" i="9"/>
  <c r="AA3921" i="9"/>
  <c r="AA3920" i="9"/>
  <c r="AA3919" i="9"/>
  <c r="AA3918" i="9"/>
  <c r="AA3917" i="9"/>
  <c r="AA3916" i="9"/>
  <c r="AA3915" i="9"/>
  <c r="AA3914" i="9"/>
  <c r="AA3913" i="9"/>
  <c r="AA3912" i="9"/>
  <c r="AA3911" i="9"/>
  <c r="AA3910" i="9"/>
  <c r="AA3909" i="9"/>
  <c r="AA3908" i="9"/>
  <c r="AA3907" i="9"/>
  <c r="AA3906" i="9"/>
  <c r="AA3905" i="9"/>
  <c r="AA3904" i="9"/>
  <c r="AA3903" i="9"/>
  <c r="AA3902" i="9"/>
  <c r="AA3901" i="9"/>
  <c r="AA3900" i="9"/>
  <c r="AA3899" i="9"/>
  <c r="AA3898" i="9"/>
  <c r="AA3897" i="9"/>
  <c r="AA3896" i="9"/>
  <c r="AA3895" i="9"/>
  <c r="AA3894" i="9"/>
  <c r="AA3893" i="9"/>
  <c r="AA3892" i="9"/>
  <c r="AA3891" i="9"/>
  <c r="AA3890" i="9"/>
  <c r="AA3889" i="9"/>
  <c r="AA3888" i="9"/>
  <c r="AA3887" i="9"/>
  <c r="AA3886" i="9"/>
  <c r="AA3885" i="9"/>
  <c r="AA3884" i="9"/>
  <c r="AA3883" i="9"/>
  <c r="AA3882" i="9"/>
  <c r="AA3881" i="9"/>
  <c r="AA3880" i="9"/>
  <c r="AA3879" i="9"/>
  <c r="AA3878" i="9"/>
  <c r="AA3877" i="9"/>
  <c r="AA3876" i="9"/>
  <c r="AA3875" i="9"/>
  <c r="AA3874" i="9"/>
  <c r="AA3873" i="9"/>
  <c r="AA3872" i="9"/>
  <c r="AA3871" i="9"/>
  <c r="AA3870" i="9"/>
  <c r="AA3869" i="9"/>
  <c r="AA3868" i="9"/>
  <c r="AA3867" i="9"/>
  <c r="AA3866" i="9"/>
  <c r="AA3865" i="9"/>
  <c r="AA3864" i="9"/>
  <c r="AA3863" i="9"/>
  <c r="AA3862" i="9"/>
  <c r="AA3861" i="9"/>
  <c r="AA3860" i="9"/>
  <c r="AA3859" i="9"/>
  <c r="AA3858" i="9"/>
  <c r="AA3857" i="9"/>
  <c r="AA3856" i="9"/>
  <c r="AA3855" i="9"/>
  <c r="AA3854" i="9"/>
  <c r="AA3853" i="9"/>
  <c r="AA3852" i="9"/>
  <c r="AA3851" i="9"/>
  <c r="AA3850" i="9"/>
  <c r="AA3849" i="9"/>
  <c r="AA3848" i="9"/>
  <c r="AA3847" i="9"/>
  <c r="AA3846" i="9"/>
  <c r="AA3845" i="9"/>
  <c r="AA3844" i="9"/>
  <c r="AA3843" i="9"/>
  <c r="AA3842" i="9"/>
  <c r="AA3841" i="9"/>
  <c r="AA3840" i="9"/>
  <c r="AA3839" i="9"/>
  <c r="AA3838" i="9"/>
  <c r="AA3837" i="9"/>
  <c r="AA3836" i="9"/>
  <c r="AA3835" i="9"/>
  <c r="AA3834" i="9"/>
  <c r="AA3833" i="9"/>
  <c r="AA3832" i="9"/>
  <c r="AA3831" i="9"/>
  <c r="AA3830" i="9"/>
  <c r="AA3829" i="9"/>
  <c r="AA3828" i="9"/>
  <c r="AA3827" i="9"/>
  <c r="AA3826" i="9"/>
  <c r="AA3825" i="9"/>
  <c r="AA3824" i="9"/>
  <c r="AA3823" i="9"/>
  <c r="AA3822" i="9"/>
  <c r="AA3821" i="9"/>
  <c r="AA3820" i="9"/>
  <c r="AA3819" i="9"/>
  <c r="AA3818" i="9"/>
  <c r="AA3817" i="9"/>
  <c r="AA3816" i="9"/>
  <c r="AA3815" i="9"/>
  <c r="AA3814" i="9"/>
  <c r="AA3813" i="9"/>
  <c r="AA3812" i="9"/>
  <c r="AA3811" i="9"/>
  <c r="AA3810" i="9"/>
  <c r="AA3809" i="9"/>
  <c r="AA3808" i="9"/>
  <c r="AA3807" i="9"/>
  <c r="AA3806" i="9"/>
  <c r="AA3805" i="9"/>
  <c r="AA3804" i="9"/>
  <c r="AA3803" i="9"/>
  <c r="AA3802" i="9"/>
  <c r="AA3801" i="9"/>
  <c r="AA3800" i="9"/>
  <c r="AA3799" i="9"/>
  <c r="AA3798" i="9"/>
  <c r="AA3797" i="9"/>
  <c r="AA3796" i="9"/>
  <c r="AA3795" i="9"/>
  <c r="AA3794" i="9"/>
  <c r="AA3793" i="9"/>
  <c r="AA3792" i="9"/>
  <c r="AA3791" i="9"/>
  <c r="AA3790" i="9"/>
  <c r="AA3789" i="9"/>
  <c r="AA3788" i="9"/>
  <c r="AA3787" i="9"/>
  <c r="AA3786" i="9"/>
  <c r="AA3785" i="9"/>
  <c r="AA3784" i="9"/>
  <c r="AA3783" i="9"/>
  <c r="AA3782" i="9"/>
  <c r="AA3781" i="9"/>
  <c r="AA3780" i="9"/>
  <c r="AA3779" i="9"/>
  <c r="AA3778" i="9"/>
  <c r="AA3777" i="9"/>
  <c r="AA3776" i="9"/>
  <c r="AA3775" i="9"/>
  <c r="AA3774" i="9"/>
  <c r="AA3773" i="9"/>
  <c r="AA3772" i="9"/>
  <c r="AA3771" i="9"/>
  <c r="AA3770" i="9"/>
  <c r="AA3769" i="9"/>
  <c r="AA3768" i="9"/>
  <c r="AA3767" i="9"/>
  <c r="AA3766" i="9"/>
  <c r="AA3765" i="9"/>
  <c r="AA3764" i="9"/>
  <c r="AA3763" i="9"/>
  <c r="AA3762" i="9"/>
  <c r="AA3761" i="9"/>
  <c r="AA3760" i="9"/>
  <c r="AA3759" i="9"/>
  <c r="AA3758" i="9"/>
  <c r="AA3757" i="9"/>
  <c r="AA3756" i="9"/>
  <c r="AA3755" i="9"/>
  <c r="AA3754" i="9"/>
  <c r="AA3753" i="9"/>
  <c r="AA3752" i="9"/>
  <c r="AA3751" i="9"/>
  <c r="AA3750" i="9"/>
  <c r="AA3749" i="9"/>
  <c r="AA3748" i="9"/>
  <c r="AA3747" i="9"/>
  <c r="AA3746" i="9"/>
  <c r="AA3745" i="9"/>
  <c r="AA3744" i="9"/>
  <c r="AA3743" i="9"/>
  <c r="AA3742" i="9"/>
  <c r="AA3741" i="9"/>
  <c r="AA3740" i="9"/>
  <c r="AA3739" i="9"/>
  <c r="AA3738" i="9"/>
  <c r="AA3737" i="9"/>
  <c r="AA3736" i="9"/>
  <c r="AA3735" i="9"/>
  <c r="AA3734" i="9"/>
  <c r="AA3733" i="9"/>
  <c r="AA3732" i="9"/>
  <c r="AA3731" i="9"/>
  <c r="AA3730" i="9"/>
  <c r="AA3729" i="9"/>
  <c r="AA3728" i="9"/>
  <c r="AA3727" i="9"/>
  <c r="AA3726" i="9"/>
  <c r="AA3725" i="9"/>
  <c r="AA3724" i="9"/>
  <c r="AA3723" i="9"/>
  <c r="AA3722" i="9"/>
  <c r="AA3721" i="9"/>
  <c r="AA3720" i="9"/>
  <c r="AA3719" i="9"/>
  <c r="AA3718" i="9"/>
  <c r="AA3717" i="9"/>
  <c r="AA3716" i="9"/>
  <c r="AA3715" i="9"/>
  <c r="AA3714" i="9"/>
  <c r="AA3713" i="9"/>
  <c r="AA3712" i="9"/>
  <c r="AA3711" i="9"/>
  <c r="AA3710" i="9"/>
  <c r="AA3709" i="9"/>
  <c r="AA3708" i="9"/>
  <c r="AA3707" i="9"/>
  <c r="AA3706" i="9"/>
  <c r="AA3705" i="9"/>
  <c r="AA3704" i="9"/>
  <c r="AA3703" i="9"/>
  <c r="AA3702" i="9"/>
  <c r="AA3701" i="9"/>
  <c r="AA3700" i="9"/>
  <c r="AA3699" i="9"/>
  <c r="AA3698" i="9"/>
  <c r="AA3697" i="9"/>
  <c r="AA3696" i="9"/>
  <c r="AA3695" i="9"/>
  <c r="AA3694" i="9"/>
  <c r="AA3693" i="9"/>
  <c r="AA3692" i="9"/>
  <c r="AA3691" i="9"/>
  <c r="AA3690" i="9"/>
  <c r="AA3689" i="9"/>
  <c r="AA3688" i="9"/>
  <c r="AA3687" i="9"/>
  <c r="AA3686" i="9"/>
  <c r="AA3685" i="9"/>
  <c r="AA3684" i="9"/>
  <c r="AA3683" i="9"/>
  <c r="AA3682" i="9"/>
  <c r="AA3681" i="9"/>
  <c r="AA3680" i="9"/>
  <c r="AA3679" i="9"/>
  <c r="AA3678" i="9"/>
  <c r="AA3677" i="9"/>
  <c r="AA3676" i="9"/>
  <c r="AA3675" i="9"/>
  <c r="AA3674" i="9"/>
  <c r="AA3673" i="9"/>
  <c r="AA3672" i="9"/>
  <c r="AA3671" i="9"/>
  <c r="AA3670" i="9"/>
  <c r="AA3669" i="9"/>
  <c r="AA3668" i="9"/>
  <c r="AA3667" i="9"/>
  <c r="AA3666" i="9"/>
  <c r="AA3665" i="9"/>
  <c r="AA3664" i="9"/>
  <c r="AA3663" i="9"/>
  <c r="AA3662" i="9"/>
  <c r="AA3661" i="9"/>
  <c r="AA3660" i="9"/>
  <c r="AA3659" i="9"/>
  <c r="AA3658" i="9"/>
  <c r="AA3657" i="9"/>
  <c r="AA3656" i="9"/>
  <c r="AA3655" i="9"/>
  <c r="AA3654" i="9"/>
  <c r="AA3653" i="9"/>
  <c r="AA3652" i="9"/>
  <c r="AA3651" i="9"/>
  <c r="AA3650" i="9"/>
  <c r="AA3649" i="9"/>
  <c r="AA3648" i="9"/>
  <c r="AA3647" i="9"/>
  <c r="AA3646" i="9"/>
  <c r="AA3645" i="9"/>
  <c r="AA3644" i="9"/>
  <c r="AA3643" i="9"/>
  <c r="AA3642" i="9"/>
  <c r="AA3641" i="9"/>
  <c r="AA3640" i="9"/>
  <c r="AA3639" i="9"/>
  <c r="AA3638" i="9"/>
  <c r="AA3637" i="9"/>
  <c r="AA3636" i="9"/>
  <c r="AA3635" i="9"/>
  <c r="AA3634" i="9"/>
  <c r="AA3633" i="9"/>
  <c r="AA3632" i="9"/>
  <c r="AA3631" i="9"/>
  <c r="AA3630" i="9"/>
  <c r="AA3629" i="9"/>
  <c r="AA3628" i="9"/>
  <c r="AA3627" i="9"/>
  <c r="AA3626" i="9"/>
  <c r="AA3625" i="9"/>
  <c r="AA3624" i="9"/>
  <c r="AA3623" i="9"/>
  <c r="AA3622" i="9"/>
  <c r="AA3621" i="9"/>
  <c r="AA3620" i="9"/>
  <c r="AA3619" i="9"/>
  <c r="AA3618" i="9"/>
  <c r="AA3617" i="9"/>
  <c r="AA3616" i="9"/>
  <c r="AA3615" i="9"/>
  <c r="AA3614" i="9"/>
  <c r="AA3613" i="9"/>
  <c r="AA3612" i="9"/>
  <c r="AA3611" i="9"/>
  <c r="AA3610" i="9"/>
  <c r="AA3609" i="9"/>
  <c r="AA3608" i="9"/>
  <c r="AA3607" i="9"/>
  <c r="AA3606" i="9"/>
  <c r="AA3605" i="9"/>
  <c r="AA3604" i="9"/>
  <c r="AA3603" i="9"/>
  <c r="AA3602" i="9"/>
  <c r="AA3601" i="9"/>
  <c r="AA3600" i="9"/>
  <c r="AA3599" i="9"/>
  <c r="AA3598" i="9"/>
  <c r="AA3597" i="9"/>
  <c r="AA3596" i="9"/>
  <c r="AA3595" i="9"/>
  <c r="AA3594" i="9"/>
  <c r="AA3593" i="9"/>
  <c r="AA3592" i="9"/>
  <c r="AA3591" i="9"/>
  <c r="AA3590" i="9"/>
  <c r="AA3589" i="9"/>
  <c r="AA3588" i="9"/>
  <c r="AA3587" i="9"/>
  <c r="AA3586" i="9"/>
  <c r="AA3585" i="9"/>
  <c r="AA3584" i="9"/>
  <c r="AA3583" i="9"/>
  <c r="AA3582" i="9"/>
  <c r="AA3581" i="9"/>
  <c r="AA3580" i="9"/>
  <c r="AA3579" i="9"/>
  <c r="AA3578" i="9"/>
  <c r="AA3577" i="9"/>
  <c r="AA3576" i="9"/>
  <c r="AA3575" i="9"/>
  <c r="AA3574" i="9"/>
  <c r="AA3573" i="9"/>
  <c r="AA3572" i="9"/>
  <c r="AA3571" i="9"/>
  <c r="AA3570" i="9"/>
  <c r="AA3569" i="9"/>
  <c r="AA3568" i="9"/>
  <c r="AA3567" i="9"/>
  <c r="AA3566" i="9"/>
  <c r="AA3565" i="9"/>
  <c r="AA3564" i="9"/>
  <c r="AA3563" i="9"/>
  <c r="AA3562" i="9"/>
  <c r="AA3561" i="9"/>
  <c r="AA3560" i="9"/>
  <c r="AA3559" i="9"/>
  <c r="AA3558" i="9"/>
  <c r="AA3557" i="9"/>
  <c r="AA3556" i="9"/>
  <c r="AA3555" i="9"/>
  <c r="AA3554" i="9"/>
  <c r="AA3553" i="9"/>
  <c r="AA3552" i="9"/>
  <c r="AA3551" i="9"/>
  <c r="AA3550" i="9"/>
  <c r="AA3549" i="9"/>
  <c r="AA3548" i="9"/>
  <c r="AA3547" i="9"/>
  <c r="AA3546" i="9"/>
  <c r="AA3545" i="9"/>
  <c r="AA3544" i="9"/>
  <c r="AA3543" i="9"/>
  <c r="AA3542" i="9"/>
  <c r="AA3541" i="9"/>
  <c r="AA3540" i="9"/>
  <c r="AA3539" i="9"/>
  <c r="AA3538" i="9"/>
  <c r="AA3537" i="9"/>
  <c r="AA3536" i="9"/>
  <c r="AA3535" i="9"/>
  <c r="AA3534" i="9"/>
  <c r="AA3533" i="9"/>
  <c r="AA3532" i="9"/>
  <c r="AA3531" i="9"/>
  <c r="AA3530" i="9"/>
  <c r="AA3529" i="9"/>
  <c r="AA3528" i="9"/>
  <c r="AA3527" i="9"/>
  <c r="AA3526" i="9"/>
  <c r="AA3525" i="9"/>
  <c r="AA3524" i="9"/>
  <c r="AA3523" i="9"/>
  <c r="AA3522" i="9"/>
  <c r="AA3521" i="9"/>
  <c r="AA3520" i="9"/>
  <c r="AA3519" i="9"/>
  <c r="AA3518" i="9"/>
  <c r="AA3517" i="9"/>
  <c r="AA3516" i="9"/>
  <c r="AA3515" i="9"/>
  <c r="AA3514" i="9"/>
  <c r="AA3513" i="9"/>
  <c r="AA3512" i="9"/>
  <c r="AA3511" i="9"/>
  <c r="AA3510" i="9"/>
  <c r="AA3509" i="9"/>
  <c r="AA3508" i="9"/>
  <c r="AA3507" i="9"/>
  <c r="AA3506" i="9"/>
  <c r="AA3505" i="9"/>
  <c r="AA3504" i="9"/>
  <c r="AA3503" i="9"/>
  <c r="AA3502" i="9"/>
  <c r="AA3501" i="9"/>
  <c r="AA3500" i="9"/>
  <c r="AA3499" i="9"/>
  <c r="AA3498" i="9"/>
  <c r="AA3497" i="9"/>
  <c r="AA3496" i="9"/>
  <c r="AA3495" i="9"/>
  <c r="AA3494" i="9"/>
  <c r="AA3493" i="9"/>
  <c r="AA3492" i="9"/>
  <c r="AA3491" i="9"/>
  <c r="AA3490" i="9"/>
  <c r="AA3489" i="9"/>
  <c r="AA3488" i="9"/>
  <c r="AA3487" i="9"/>
  <c r="AA3486" i="9"/>
  <c r="AA3485" i="9"/>
  <c r="AA3484" i="9"/>
  <c r="AA3483" i="9"/>
  <c r="AA3482" i="9"/>
  <c r="AA3481" i="9"/>
  <c r="AA3480" i="9"/>
  <c r="AA3479" i="9"/>
  <c r="AA3478" i="9"/>
  <c r="AA3477" i="9"/>
  <c r="AA3476" i="9"/>
  <c r="AA3475" i="9"/>
  <c r="AA3474" i="9"/>
  <c r="AA3473" i="9"/>
  <c r="AA3472" i="9"/>
  <c r="AA3471" i="9"/>
  <c r="AA3470" i="9"/>
  <c r="AA3469" i="9"/>
  <c r="AA3468" i="9"/>
  <c r="AA3467" i="9"/>
  <c r="AA3466" i="9"/>
  <c r="AA3465" i="9"/>
  <c r="AA3464" i="9"/>
  <c r="AA3463" i="9"/>
  <c r="AA3462" i="9"/>
  <c r="AA3461" i="9"/>
  <c r="AA3460" i="9"/>
  <c r="AA3459" i="9"/>
  <c r="AA3458" i="9"/>
  <c r="AA3457" i="9"/>
  <c r="AA3456" i="9"/>
  <c r="AA3455" i="9"/>
  <c r="AA3454" i="9"/>
  <c r="AA3453" i="9"/>
  <c r="AA3452" i="9"/>
  <c r="AA3451" i="9"/>
  <c r="AA3450" i="9"/>
  <c r="AA3449" i="9"/>
  <c r="AA3448" i="9"/>
  <c r="AA3447" i="9"/>
  <c r="AA3446" i="9"/>
  <c r="AA3445" i="9"/>
  <c r="AA3444" i="9"/>
  <c r="AA3443" i="9"/>
  <c r="AA3442" i="9"/>
  <c r="AA3441" i="9"/>
  <c r="AA3440" i="9"/>
  <c r="AA3439" i="9"/>
  <c r="AA3438" i="9"/>
  <c r="AA3437" i="9"/>
  <c r="AA3436" i="9"/>
  <c r="AA3435" i="9"/>
  <c r="AA3434" i="9"/>
  <c r="AA3433" i="9"/>
  <c r="AA3432" i="9"/>
  <c r="AA3431" i="9"/>
  <c r="AA3430" i="9"/>
  <c r="AA3429" i="9"/>
  <c r="AA3428" i="9"/>
  <c r="AA3427" i="9"/>
  <c r="AA3426" i="9"/>
  <c r="AA3425" i="9"/>
  <c r="AA3424" i="9"/>
  <c r="AA3423" i="9"/>
  <c r="AA3422" i="9"/>
  <c r="AA3421" i="9"/>
  <c r="AA3420" i="9"/>
  <c r="AA3419" i="9"/>
  <c r="AA3418" i="9"/>
  <c r="AA3417" i="9"/>
  <c r="AA3416" i="9"/>
  <c r="AA3415" i="9"/>
  <c r="AA3414" i="9"/>
  <c r="AA3413" i="9"/>
  <c r="AA3412" i="9"/>
  <c r="AA3411" i="9"/>
  <c r="AA3410" i="9"/>
  <c r="AA3409" i="9"/>
  <c r="AA3408" i="9"/>
  <c r="AA3407" i="9"/>
  <c r="AA3406" i="9"/>
  <c r="AA3405" i="9"/>
  <c r="AA3404" i="9"/>
  <c r="AA3403" i="9"/>
  <c r="AA3402" i="9"/>
  <c r="AA3401" i="9"/>
  <c r="AA3400" i="9"/>
  <c r="AA3399" i="9"/>
  <c r="AA3398" i="9"/>
  <c r="AA3397" i="9"/>
  <c r="AA3396" i="9"/>
  <c r="AA3395" i="9"/>
  <c r="AA3394" i="9"/>
  <c r="AA3393" i="9"/>
  <c r="AA3392" i="9"/>
  <c r="AA3391" i="9"/>
  <c r="AA3390" i="9"/>
  <c r="AA3389" i="9"/>
  <c r="AA3388" i="9"/>
  <c r="AA3387" i="9"/>
  <c r="AA3386" i="9"/>
  <c r="AA3385" i="9"/>
  <c r="AA3384" i="9"/>
  <c r="AA3383" i="9"/>
  <c r="AA3382" i="9"/>
  <c r="AA3381" i="9"/>
  <c r="AA3380" i="9"/>
  <c r="AA3379" i="9"/>
  <c r="AA3378" i="9"/>
  <c r="AA3377" i="9"/>
  <c r="AA3376" i="9"/>
  <c r="AA3375" i="9"/>
  <c r="AA3374" i="9"/>
  <c r="AA3373" i="9"/>
  <c r="AA3372" i="9"/>
  <c r="AA3371" i="9"/>
  <c r="AA3370" i="9"/>
  <c r="AA3369" i="9"/>
  <c r="AA3368" i="9"/>
  <c r="AA3367" i="9"/>
  <c r="AA3366" i="9"/>
  <c r="AA3365" i="9"/>
  <c r="AA3364" i="9"/>
  <c r="AA3363" i="9"/>
  <c r="AA3362" i="9"/>
  <c r="AA3361" i="9"/>
  <c r="AA3360" i="9"/>
  <c r="AA3359" i="9"/>
  <c r="AA3358" i="9"/>
  <c r="AA3357" i="9"/>
  <c r="AA3356" i="9"/>
  <c r="AA3355" i="9"/>
  <c r="AA3354" i="9"/>
  <c r="AA3353" i="9"/>
  <c r="AA3352" i="9"/>
  <c r="AA3351" i="9"/>
  <c r="AA3350" i="9"/>
  <c r="AA3349" i="9"/>
  <c r="AA3348" i="9"/>
  <c r="AA3347" i="9"/>
  <c r="AA3346" i="9"/>
  <c r="AA3345" i="9"/>
  <c r="AA3344" i="9"/>
  <c r="AA3343" i="9"/>
  <c r="AA3342" i="9"/>
  <c r="AA3341" i="9"/>
  <c r="AA3340" i="9"/>
  <c r="AA3339" i="9"/>
  <c r="AA3338" i="9"/>
  <c r="AA3337" i="9"/>
  <c r="AA3336" i="9"/>
  <c r="AA3335" i="9"/>
  <c r="AA3334" i="9"/>
  <c r="AA3333" i="9"/>
  <c r="AA3332" i="9"/>
  <c r="AA3331" i="9"/>
  <c r="AA3330" i="9"/>
  <c r="AA3329" i="9"/>
  <c r="AA3328" i="9"/>
  <c r="AA3327" i="9"/>
  <c r="AA3326" i="9"/>
  <c r="AA3325" i="9"/>
  <c r="AA3324" i="9"/>
  <c r="AA3323" i="9"/>
  <c r="AA3322" i="9"/>
  <c r="AA3321" i="9"/>
  <c r="AA3320" i="9"/>
  <c r="AA3319" i="9"/>
  <c r="AA3318" i="9"/>
  <c r="AA3317" i="9"/>
  <c r="AA3316" i="9"/>
  <c r="AA3315" i="9"/>
  <c r="AA3314" i="9"/>
  <c r="AA3313" i="9"/>
  <c r="AA3312" i="9"/>
  <c r="AA3311" i="9"/>
  <c r="AA3310" i="9"/>
  <c r="AA3309" i="9"/>
  <c r="AA3308" i="9"/>
  <c r="AA3307" i="9"/>
  <c r="AA3306" i="9"/>
  <c r="AA3305" i="9"/>
  <c r="AA3304" i="9"/>
  <c r="AA3303" i="9"/>
  <c r="AA3302" i="9"/>
  <c r="AA3301" i="9"/>
  <c r="AA3300" i="9"/>
  <c r="AA3299" i="9"/>
  <c r="AA3298" i="9"/>
  <c r="AA3297" i="9"/>
  <c r="AA3296" i="9"/>
  <c r="AA3295" i="9"/>
  <c r="AA3294" i="9"/>
  <c r="AA3293" i="9"/>
  <c r="AA3292" i="9"/>
  <c r="AA3291" i="9"/>
  <c r="AA3290" i="9"/>
  <c r="AA3289" i="9"/>
  <c r="AA3288" i="9"/>
  <c r="AA3287" i="9"/>
  <c r="AA3286" i="9"/>
  <c r="AA3285" i="9"/>
  <c r="AA3284" i="9"/>
  <c r="AA3283" i="9"/>
  <c r="AA3282" i="9"/>
  <c r="AA3281" i="9"/>
  <c r="AA3280" i="9"/>
  <c r="AA3279" i="9"/>
  <c r="AA3278" i="9"/>
  <c r="AA3277" i="9"/>
  <c r="AA3276" i="9"/>
  <c r="AA3275" i="9"/>
  <c r="AA3274" i="9"/>
  <c r="AA3273" i="9"/>
  <c r="AA3272" i="9"/>
  <c r="AA3271" i="9"/>
  <c r="AA3270" i="9"/>
  <c r="AA3269" i="9"/>
  <c r="AA3268" i="9"/>
  <c r="AA3267" i="9"/>
  <c r="AA3266" i="9"/>
  <c r="AA3265" i="9"/>
  <c r="AA3264" i="9"/>
  <c r="AA3263" i="9"/>
  <c r="AA3262" i="9"/>
  <c r="AA3261" i="9"/>
  <c r="AA3260" i="9"/>
  <c r="AA3259" i="9"/>
  <c r="AA3258" i="9"/>
  <c r="AA3257" i="9"/>
  <c r="AA3256" i="9"/>
  <c r="AA3255" i="9"/>
  <c r="AA3254" i="9"/>
  <c r="AA3253" i="9"/>
  <c r="AA3252" i="9"/>
  <c r="AA3251" i="9"/>
  <c r="AA3250" i="9"/>
  <c r="AA3249" i="9"/>
  <c r="AA3248" i="9"/>
  <c r="AA3247" i="9"/>
  <c r="AA3246" i="9"/>
  <c r="AA3245" i="9"/>
  <c r="AA3244" i="9"/>
  <c r="AA3243" i="9"/>
  <c r="AA3242" i="9"/>
  <c r="AA3241" i="9"/>
  <c r="AA3240" i="9"/>
  <c r="AA3239" i="9"/>
  <c r="AA3238" i="9"/>
  <c r="AA3237" i="9"/>
  <c r="AA3236" i="9"/>
  <c r="AA3235" i="9"/>
  <c r="AA3234" i="9"/>
  <c r="AA3233" i="9"/>
  <c r="AA3232" i="9"/>
  <c r="AA3231" i="9"/>
  <c r="AA3230" i="9"/>
  <c r="AA3229" i="9"/>
  <c r="AA3228" i="9"/>
  <c r="AA3227" i="9"/>
  <c r="AA3226" i="9"/>
  <c r="AA3225" i="9"/>
  <c r="AA3224" i="9"/>
  <c r="AA3223" i="9"/>
  <c r="AA3222" i="9"/>
  <c r="AA3221" i="9"/>
  <c r="AA3220" i="9"/>
  <c r="AA3219" i="9"/>
  <c r="AA3218" i="9"/>
  <c r="AA3217" i="9"/>
  <c r="AA3216" i="9"/>
  <c r="AA3215" i="9"/>
  <c r="AA3214" i="9"/>
  <c r="AA3213" i="9"/>
  <c r="AA3212" i="9"/>
  <c r="AA3211" i="9"/>
  <c r="AA3210" i="9"/>
  <c r="AA3209" i="9"/>
  <c r="AA3208" i="9"/>
  <c r="AA3207" i="9"/>
  <c r="AA3206" i="9"/>
  <c r="AA3205" i="9"/>
  <c r="AA3204" i="9"/>
  <c r="AA3203" i="9"/>
  <c r="AA3202" i="9"/>
  <c r="AA3201" i="9"/>
  <c r="AA3200" i="9"/>
  <c r="AA3199" i="9"/>
  <c r="AA3198" i="9"/>
  <c r="AA3197" i="9"/>
  <c r="AA3196" i="9"/>
  <c r="AA3195" i="9"/>
  <c r="AA3194" i="9"/>
  <c r="AA3193" i="9"/>
  <c r="AA3192" i="9"/>
  <c r="AA3191" i="9"/>
  <c r="AA3190" i="9"/>
  <c r="AA3189" i="9"/>
  <c r="AA3188" i="9"/>
  <c r="AA3187" i="9"/>
  <c r="AA3186" i="9"/>
  <c r="AA3185" i="9"/>
  <c r="AA3184" i="9"/>
  <c r="AA3183" i="9"/>
  <c r="AA3182" i="9"/>
  <c r="AA3181" i="9"/>
  <c r="AA3180" i="9"/>
  <c r="AA3179" i="9"/>
  <c r="AA3178" i="9"/>
  <c r="AA3177" i="9"/>
  <c r="AA3176" i="9"/>
  <c r="AA3175" i="9"/>
  <c r="AA3174" i="9"/>
  <c r="AA3173" i="9"/>
  <c r="AA3172" i="9"/>
  <c r="AA3171" i="9"/>
  <c r="AA3170" i="9"/>
  <c r="AA3169" i="9"/>
  <c r="AA3168" i="9"/>
  <c r="AA3167" i="9"/>
  <c r="AA3166" i="9"/>
  <c r="AA3165" i="9"/>
  <c r="AA3164" i="9"/>
  <c r="AA3163" i="9"/>
  <c r="AA3162" i="9"/>
  <c r="AA3161" i="9"/>
  <c r="AA3160" i="9"/>
  <c r="AA3159" i="9"/>
  <c r="AA3158" i="9"/>
  <c r="AA3157" i="9"/>
  <c r="AA3156" i="9"/>
  <c r="AA3155" i="9"/>
  <c r="AA3154" i="9"/>
  <c r="AA3153" i="9"/>
  <c r="AA3152" i="9"/>
  <c r="AA3151" i="9"/>
  <c r="AA3150" i="9"/>
  <c r="AA3149" i="9"/>
  <c r="AA3148" i="9"/>
  <c r="AA3147" i="9"/>
  <c r="AA3146" i="9"/>
  <c r="AA3145" i="9"/>
  <c r="AA3144" i="9"/>
  <c r="AA3143" i="9"/>
  <c r="AA3142" i="9"/>
  <c r="AA3141" i="9"/>
  <c r="AA3140" i="9"/>
  <c r="AA3139" i="9"/>
  <c r="AA3138" i="9"/>
  <c r="AA3137" i="9"/>
  <c r="AA3136" i="9"/>
  <c r="AA3135" i="9"/>
  <c r="AA3134" i="9"/>
  <c r="AA3133" i="9"/>
  <c r="AA3132" i="9"/>
  <c r="AA3131" i="9"/>
  <c r="AA3130" i="9"/>
  <c r="AA3129" i="9"/>
  <c r="AA3128" i="9"/>
  <c r="AA3127" i="9"/>
  <c r="AA3126" i="9"/>
  <c r="AA3125" i="9"/>
  <c r="AA3124" i="9"/>
  <c r="AA3123" i="9"/>
  <c r="AA3122" i="9"/>
  <c r="AA3121" i="9"/>
  <c r="AA3120" i="9"/>
  <c r="AA3119" i="9"/>
  <c r="AA3118" i="9"/>
  <c r="AA3117" i="9"/>
  <c r="AA3116" i="9"/>
  <c r="AA3115" i="9"/>
  <c r="AA3114" i="9"/>
  <c r="AA3113" i="9"/>
  <c r="AA3112" i="9"/>
  <c r="AA3111" i="9"/>
  <c r="AA3110" i="9"/>
  <c r="AA3109" i="9"/>
  <c r="AA3108" i="9"/>
  <c r="AA3107" i="9"/>
  <c r="AA3106" i="9"/>
  <c r="AA3105" i="9"/>
  <c r="AA3104" i="9"/>
  <c r="AA3103" i="9"/>
  <c r="AA3102" i="9"/>
  <c r="AA3101" i="9"/>
  <c r="AA3100" i="9"/>
  <c r="AA3099" i="9"/>
  <c r="AA3098" i="9"/>
  <c r="AA3097" i="9"/>
  <c r="AA3096" i="9"/>
  <c r="AA3095" i="9"/>
  <c r="AA3094" i="9"/>
  <c r="AA3093" i="9"/>
  <c r="AA3092" i="9"/>
  <c r="AA3091" i="9"/>
  <c r="AA3090" i="9"/>
  <c r="AA3089" i="9"/>
  <c r="AA3088" i="9"/>
  <c r="AA3087" i="9"/>
  <c r="AA3086" i="9"/>
  <c r="AA3085" i="9"/>
  <c r="AA3084" i="9"/>
  <c r="AA3083" i="9"/>
  <c r="AA3082" i="9"/>
  <c r="AA3081" i="9"/>
  <c r="AA3080" i="9"/>
  <c r="AA3079" i="9"/>
  <c r="AA3078" i="9"/>
  <c r="AA3077" i="9"/>
  <c r="AA3076" i="9"/>
  <c r="AA3075" i="9"/>
  <c r="AA3074" i="9"/>
  <c r="AA3073" i="9"/>
  <c r="AA3072" i="9"/>
  <c r="AA3071" i="9"/>
  <c r="AA3070" i="9"/>
  <c r="AA3069" i="9"/>
  <c r="AA3068" i="9"/>
  <c r="AA3067" i="9"/>
  <c r="AA3066" i="9"/>
  <c r="AA3065" i="9"/>
  <c r="AA3064" i="9"/>
  <c r="AA3063" i="9"/>
  <c r="AA3062" i="9"/>
  <c r="AA3061" i="9"/>
  <c r="AA3060" i="9"/>
  <c r="AA3059" i="9"/>
  <c r="AA3058" i="9"/>
  <c r="AA3057" i="9"/>
  <c r="AA3056" i="9"/>
  <c r="AA3055" i="9"/>
  <c r="AA3054" i="9"/>
  <c r="AA3053" i="9"/>
  <c r="AA3052" i="9"/>
  <c r="AA3051" i="9"/>
  <c r="AA3050" i="9"/>
  <c r="AA3049" i="9"/>
  <c r="AA3048" i="9"/>
  <c r="AA3047" i="9"/>
  <c r="AA3046" i="9"/>
  <c r="AA3045" i="9"/>
  <c r="AA3044" i="9"/>
  <c r="AA3043" i="9"/>
  <c r="AA3042" i="9"/>
  <c r="AA3041" i="9"/>
  <c r="AA3040" i="9"/>
  <c r="AA3039" i="9"/>
  <c r="AA3038" i="9"/>
  <c r="AA3037" i="9"/>
  <c r="AA3036" i="9"/>
  <c r="AA3035" i="9"/>
  <c r="AA3034" i="9"/>
  <c r="AA3033" i="9"/>
  <c r="AA3032" i="9"/>
  <c r="AA3031" i="9"/>
  <c r="AA3030" i="9"/>
  <c r="AA3029" i="9"/>
  <c r="AA3028" i="9"/>
  <c r="AA3027" i="9"/>
  <c r="AA3026" i="9"/>
  <c r="AA3025" i="9"/>
  <c r="AA3024" i="9"/>
  <c r="AA3023" i="9"/>
  <c r="AA3022" i="9"/>
  <c r="AA3021" i="9"/>
  <c r="AA3020" i="9"/>
  <c r="AA3019" i="9"/>
  <c r="AA3018" i="9"/>
  <c r="AA3017" i="9"/>
  <c r="AA3016" i="9"/>
  <c r="AA3015" i="9"/>
  <c r="AA3014" i="9"/>
  <c r="AA3013" i="9"/>
  <c r="AA3012" i="9"/>
  <c r="AA3011" i="9"/>
  <c r="AA3010" i="9"/>
  <c r="AA3009" i="9"/>
  <c r="AA3008" i="9"/>
  <c r="AA3007" i="9"/>
  <c r="AA3006" i="9"/>
  <c r="AA3005" i="9"/>
  <c r="AA3004" i="9"/>
  <c r="AA3003" i="9"/>
  <c r="AA3002" i="9"/>
  <c r="AA3001" i="9"/>
  <c r="AA3000" i="9"/>
  <c r="AA2999" i="9"/>
  <c r="AA2998" i="9"/>
  <c r="AA2997" i="9"/>
  <c r="AA2996" i="9"/>
  <c r="AA2995" i="9"/>
  <c r="AA2994" i="9"/>
  <c r="AA2993" i="9"/>
  <c r="AA2992" i="9"/>
  <c r="AA2991" i="9"/>
  <c r="AA2990" i="9"/>
  <c r="AA2989" i="9"/>
  <c r="AA2988" i="9"/>
  <c r="AA2987" i="9"/>
  <c r="AA2986" i="9"/>
  <c r="AA2985" i="9"/>
  <c r="AA2984" i="9"/>
  <c r="AA2983" i="9"/>
  <c r="AA2982" i="9"/>
  <c r="AA2981" i="9"/>
  <c r="AA2980" i="9"/>
  <c r="AA2979" i="9"/>
  <c r="AA2978" i="9"/>
  <c r="AA2977" i="9"/>
  <c r="AA2976" i="9"/>
  <c r="AA2975" i="9"/>
  <c r="AA2974" i="9"/>
  <c r="AA2973" i="9"/>
  <c r="AA2972" i="9"/>
  <c r="AA2971" i="9"/>
  <c r="AA2970" i="9"/>
  <c r="AA2969" i="9"/>
  <c r="AA2968" i="9"/>
  <c r="AA2967" i="9"/>
  <c r="AA2966" i="9"/>
  <c r="AA2965" i="9"/>
  <c r="AA2964" i="9"/>
  <c r="AA2963" i="9"/>
  <c r="AA2962" i="9"/>
  <c r="AA2961" i="9"/>
  <c r="AA2960" i="9"/>
  <c r="AA2959" i="9"/>
  <c r="AA2958" i="9"/>
  <c r="AA2957" i="9"/>
  <c r="AA2956" i="9"/>
  <c r="AA2955" i="9"/>
  <c r="AA2954" i="9"/>
  <c r="AA2953" i="9"/>
  <c r="AA2952" i="9"/>
  <c r="AA2951" i="9"/>
  <c r="AA2950" i="9"/>
  <c r="AA2949" i="9"/>
  <c r="AA2948" i="9"/>
  <c r="AA2947" i="9"/>
  <c r="AA2946" i="9"/>
  <c r="AA2945" i="9"/>
  <c r="AA2944" i="9"/>
  <c r="AA2943" i="9"/>
  <c r="AA2942" i="9"/>
  <c r="AA2941" i="9"/>
  <c r="AA2940" i="9"/>
  <c r="AA2939" i="9"/>
  <c r="AA2938" i="9"/>
  <c r="AA2937" i="9"/>
  <c r="AA2936" i="9"/>
  <c r="AA2935" i="9"/>
  <c r="AA2934" i="9"/>
  <c r="AA2933" i="9"/>
  <c r="AA2932" i="9"/>
  <c r="AA2931" i="9"/>
  <c r="AA2930" i="9"/>
  <c r="AA2929" i="9"/>
  <c r="AA2928" i="9"/>
  <c r="AA2927" i="9"/>
  <c r="AA2926" i="9"/>
  <c r="AA2925" i="9"/>
  <c r="AA2924" i="9"/>
  <c r="AA2923" i="9"/>
  <c r="AA2922" i="9"/>
  <c r="AA2921" i="9"/>
  <c r="AA2920" i="9"/>
  <c r="AA2919" i="9"/>
  <c r="AA2918" i="9"/>
  <c r="AA2917" i="9"/>
  <c r="AA2916" i="9"/>
  <c r="AA2915" i="9"/>
  <c r="AA2914" i="9"/>
  <c r="AA2913" i="9"/>
  <c r="AA2912" i="9"/>
  <c r="AA2911" i="9"/>
  <c r="AA2910" i="9"/>
  <c r="AA2909" i="9"/>
  <c r="AA2908" i="9"/>
  <c r="AA2907" i="9"/>
  <c r="AA2906" i="9"/>
  <c r="AA2905" i="9"/>
  <c r="AA2904" i="9"/>
  <c r="AA2903" i="9"/>
  <c r="AA2902" i="9"/>
  <c r="AA2901" i="9"/>
  <c r="AA2900" i="9"/>
  <c r="AA2899" i="9"/>
  <c r="AA2898" i="9"/>
  <c r="AA2897" i="9"/>
  <c r="AA2896" i="9"/>
  <c r="AA2895" i="9"/>
  <c r="AA2894" i="9"/>
  <c r="AA2893" i="9"/>
  <c r="AA2892" i="9"/>
  <c r="AA2891" i="9"/>
  <c r="AA2890" i="9"/>
  <c r="AA2889" i="9"/>
  <c r="AA2888" i="9"/>
  <c r="AA2887" i="9"/>
  <c r="AA2886" i="9"/>
  <c r="AA2885" i="9"/>
  <c r="AA2884" i="9"/>
  <c r="AA2883" i="9"/>
  <c r="AA2882" i="9"/>
  <c r="AA2881" i="9"/>
  <c r="AA2880" i="9"/>
  <c r="AA2879" i="9"/>
  <c r="AA2878" i="9"/>
  <c r="AA2877" i="9"/>
  <c r="AA2876" i="9"/>
  <c r="AA2875" i="9"/>
  <c r="AA2874" i="9"/>
  <c r="AA2873" i="9"/>
  <c r="AA2872" i="9"/>
  <c r="AA2871" i="9"/>
  <c r="AA2870" i="9"/>
  <c r="AA2869" i="9"/>
  <c r="AA2868" i="9"/>
  <c r="AA2867" i="9"/>
  <c r="AA2866" i="9"/>
  <c r="AA2865" i="9"/>
  <c r="AA2864" i="9"/>
  <c r="AA2863" i="9"/>
  <c r="AA2862" i="9"/>
  <c r="AA2861" i="9"/>
  <c r="AA2860" i="9"/>
  <c r="AA2859" i="9"/>
  <c r="AA2858" i="9"/>
  <c r="AA2857" i="9"/>
  <c r="AA2856" i="9"/>
  <c r="AA2855" i="9"/>
  <c r="AA2854" i="9"/>
  <c r="AA2853" i="9"/>
  <c r="AA2852" i="9"/>
  <c r="AA2851" i="9"/>
  <c r="AA2850" i="9"/>
  <c r="AA2849" i="9"/>
  <c r="AA2848" i="9"/>
  <c r="AA2847" i="9"/>
  <c r="AA2846" i="9"/>
  <c r="AA2845" i="9"/>
  <c r="AA2844" i="9"/>
  <c r="AA2843" i="9"/>
  <c r="AA2842" i="9"/>
  <c r="AA2841" i="9"/>
  <c r="AA2840" i="9"/>
  <c r="AA2839" i="9"/>
  <c r="AA2838" i="9"/>
  <c r="AA2837" i="9"/>
  <c r="AA2836" i="9"/>
  <c r="AA2835" i="9"/>
  <c r="AA2834" i="9"/>
  <c r="AA2833" i="9"/>
  <c r="AA2832" i="9"/>
  <c r="AA2831" i="9"/>
  <c r="AA2830" i="9"/>
  <c r="AA2829" i="9"/>
  <c r="AA2828" i="9"/>
  <c r="AA2827" i="9"/>
  <c r="AA2826" i="9"/>
  <c r="AA2825" i="9"/>
  <c r="AA2824" i="9"/>
  <c r="AA2823" i="9"/>
  <c r="AA2822" i="9"/>
  <c r="AA2821" i="9"/>
  <c r="AA2820" i="9"/>
  <c r="AA2819" i="9"/>
  <c r="AA2818" i="9"/>
  <c r="AA2817" i="9"/>
  <c r="AA2816" i="9"/>
  <c r="AA2815" i="9"/>
  <c r="AA2814" i="9"/>
  <c r="AA2813" i="9"/>
  <c r="AA2812" i="9"/>
  <c r="AA2811" i="9"/>
  <c r="AA2810" i="9"/>
  <c r="AA2809" i="9"/>
  <c r="AA2808" i="9"/>
  <c r="AA2807" i="9"/>
  <c r="AA2806" i="9"/>
  <c r="AA2805" i="9"/>
  <c r="AA2804" i="9"/>
  <c r="AA2803" i="9"/>
  <c r="AA2802" i="9"/>
  <c r="AA2801" i="9"/>
  <c r="AA2800" i="9"/>
  <c r="AA2799" i="9"/>
  <c r="AA2798" i="9"/>
  <c r="AA2797" i="9"/>
  <c r="AA2796" i="9"/>
  <c r="AA2795" i="9"/>
  <c r="AA2794" i="9"/>
  <c r="AA2793" i="9"/>
  <c r="AA2792" i="9"/>
  <c r="AA2791" i="9"/>
  <c r="AA2790" i="9"/>
  <c r="AA2789" i="9"/>
  <c r="AA2788" i="9"/>
  <c r="AA2787" i="9"/>
  <c r="AA2786" i="9"/>
  <c r="AA2785" i="9"/>
  <c r="AA2784" i="9"/>
  <c r="AA2783" i="9"/>
  <c r="AA2782" i="9"/>
  <c r="AA2781" i="9"/>
  <c r="AA2780" i="9"/>
  <c r="AA2779" i="9"/>
  <c r="AA2778" i="9"/>
  <c r="AA2777" i="9"/>
  <c r="AA2776" i="9"/>
  <c r="AA2775" i="9"/>
  <c r="AA2774" i="9"/>
  <c r="AA2773" i="9"/>
  <c r="AA2772" i="9"/>
  <c r="AA2771" i="9"/>
  <c r="AA2770" i="9"/>
  <c r="AA2769" i="9"/>
  <c r="AA2768" i="9"/>
  <c r="AA2767" i="9"/>
  <c r="AA2766" i="9"/>
  <c r="AA2765" i="9"/>
  <c r="AA2764" i="9"/>
  <c r="AA2763" i="9"/>
  <c r="AA2762" i="9"/>
  <c r="AA2761" i="9"/>
  <c r="AA2760" i="9"/>
  <c r="AA2759" i="9"/>
  <c r="AA2758" i="9"/>
  <c r="AA2757" i="9"/>
  <c r="AA2756" i="9"/>
  <c r="AA2755" i="9"/>
  <c r="AA2754" i="9"/>
  <c r="AA2753" i="9"/>
  <c r="AA2752" i="9"/>
  <c r="AA2751" i="9"/>
  <c r="AA2750" i="9"/>
  <c r="AA2749" i="9"/>
  <c r="AA2748" i="9"/>
  <c r="AA2747" i="9"/>
  <c r="AA2746" i="9"/>
  <c r="AA2745" i="9"/>
  <c r="AA2744" i="9"/>
  <c r="AA2743" i="9"/>
  <c r="AA2742" i="9"/>
  <c r="AA2741" i="9"/>
  <c r="AA2740" i="9"/>
  <c r="AA2739" i="9"/>
  <c r="AA2738" i="9"/>
  <c r="AA2737" i="9"/>
  <c r="AA2736" i="9"/>
  <c r="AA2735" i="9"/>
  <c r="AA2734" i="9"/>
  <c r="AA2733" i="9"/>
  <c r="AA2732" i="9"/>
  <c r="AA2731" i="9"/>
  <c r="AA2730" i="9"/>
  <c r="AA2729" i="9"/>
  <c r="AA2728" i="9"/>
  <c r="AA2727" i="9"/>
  <c r="AA2726" i="9"/>
  <c r="AA2725" i="9"/>
  <c r="AA2724" i="9"/>
  <c r="AA2723" i="9"/>
  <c r="AA2722" i="9"/>
  <c r="AA2721" i="9"/>
  <c r="AA2720" i="9"/>
  <c r="AA2719" i="9"/>
  <c r="AA2718" i="9"/>
  <c r="AA2717" i="9"/>
  <c r="AA2716" i="9"/>
  <c r="AA2715" i="9"/>
  <c r="AA2714" i="9"/>
  <c r="AA2713" i="9"/>
  <c r="AA2712" i="9"/>
  <c r="AA2711" i="9"/>
  <c r="AA2710" i="9"/>
  <c r="AA2709" i="9"/>
  <c r="AA2708" i="9"/>
  <c r="AA2707" i="9"/>
  <c r="AA2706" i="9"/>
  <c r="AA2705" i="9"/>
  <c r="AA2704" i="9"/>
  <c r="AA2703" i="9"/>
  <c r="AA2702" i="9"/>
  <c r="AA2701" i="9"/>
  <c r="AA2700" i="9"/>
  <c r="AA2699" i="9"/>
  <c r="AA2698" i="9"/>
  <c r="AA2697" i="9"/>
  <c r="AA2696" i="9"/>
  <c r="AA2695" i="9"/>
  <c r="AA2694" i="9"/>
  <c r="AA2693" i="9"/>
  <c r="AA2692" i="9"/>
  <c r="AA2691" i="9"/>
  <c r="AA2690" i="9"/>
  <c r="AA2689" i="9"/>
  <c r="AA2688" i="9"/>
  <c r="AA2687" i="9"/>
  <c r="AA2686" i="9"/>
  <c r="AA2685" i="9"/>
  <c r="AA2684" i="9"/>
  <c r="AA2683" i="9"/>
  <c r="AA2682" i="9"/>
  <c r="AA2681" i="9"/>
  <c r="AA2680" i="9"/>
  <c r="AA2679" i="9"/>
  <c r="AA2678" i="9"/>
  <c r="AA2677" i="9"/>
  <c r="AA2676" i="9"/>
  <c r="AA2675" i="9"/>
  <c r="AA2674" i="9"/>
  <c r="AA2673" i="9"/>
  <c r="AA2672" i="9"/>
  <c r="AA2671" i="9"/>
  <c r="AA2670" i="9"/>
  <c r="AA2669" i="9"/>
  <c r="AA2668" i="9"/>
  <c r="AA2667" i="9"/>
  <c r="AA2666" i="9"/>
  <c r="AA2665" i="9"/>
  <c r="AA2664" i="9"/>
  <c r="AA2663" i="9"/>
  <c r="AA2662" i="9"/>
  <c r="AA2661" i="9"/>
  <c r="AA2660" i="9"/>
  <c r="AA2659" i="9"/>
  <c r="AA2658" i="9"/>
  <c r="AA2657" i="9"/>
  <c r="AA2656" i="9"/>
  <c r="AA2655" i="9"/>
  <c r="AA2654" i="9"/>
  <c r="AA2653" i="9"/>
  <c r="AA2652" i="9"/>
  <c r="AA2651" i="9"/>
  <c r="AA2650" i="9"/>
  <c r="AA2649" i="9"/>
  <c r="AA2648" i="9"/>
  <c r="AA2647" i="9"/>
  <c r="AA2646" i="9"/>
  <c r="AA2645" i="9"/>
  <c r="AA2644" i="9"/>
  <c r="AA2643" i="9"/>
  <c r="AA2642" i="9"/>
  <c r="AA2641" i="9"/>
  <c r="AA2640" i="9"/>
  <c r="AA2639" i="9"/>
  <c r="AA2638" i="9"/>
  <c r="AA2637" i="9"/>
  <c r="AA2636" i="9"/>
  <c r="AA2635" i="9"/>
  <c r="AA2634" i="9"/>
  <c r="AA2633" i="9"/>
  <c r="AA2632" i="9"/>
  <c r="AA2631" i="9"/>
  <c r="AA2630" i="9"/>
  <c r="AA2629" i="9"/>
  <c r="AA2628" i="9"/>
  <c r="AA2627" i="9"/>
  <c r="AA2626" i="9"/>
  <c r="AA2625" i="9"/>
  <c r="AA2624" i="9"/>
  <c r="AA2623" i="9"/>
  <c r="AA2622" i="9"/>
  <c r="AA2621" i="9"/>
  <c r="AA2620" i="9"/>
  <c r="AA2619" i="9"/>
  <c r="AA2618" i="9"/>
  <c r="AA2617" i="9"/>
  <c r="AA2616" i="9"/>
  <c r="AA2615" i="9"/>
  <c r="AA2614" i="9"/>
  <c r="AA2613" i="9"/>
  <c r="AA2612" i="9"/>
  <c r="AA2611" i="9"/>
  <c r="AA2610" i="9"/>
  <c r="AA2609" i="9"/>
  <c r="AA2608" i="9"/>
  <c r="AA2607" i="9"/>
  <c r="AA2606" i="9"/>
  <c r="AA2605" i="9"/>
  <c r="AA2604" i="9"/>
  <c r="AA2603" i="9"/>
  <c r="AA2602" i="9"/>
  <c r="AA2601" i="9"/>
  <c r="AA2600" i="9"/>
  <c r="AA2599" i="9"/>
  <c r="AA2598" i="9"/>
  <c r="AA2597" i="9"/>
  <c r="AA2596" i="9"/>
  <c r="AA2595" i="9"/>
  <c r="AA2594" i="9"/>
  <c r="AA2593" i="9"/>
  <c r="AA2592" i="9"/>
  <c r="AA2591" i="9"/>
  <c r="AA2590" i="9"/>
  <c r="AA2589" i="9"/>
  <c r="AA2588" i="9"/>
  <c r="AA2587" i="9"/>
  <c r="AA2586" i="9"/>
  <c r="AA2585" i="9"/>
  <c r="AA2584" i="9"/>
  <c r="AA2583" i="9"/>
  <c r="AA2582" i="9"/>
  <c r="AA2581" i="9"/>
  <c r="AA2580" i="9"/>
  <c r="AA2579" i="9"/>
  <c r="AA2578" i="9"/>
  <c r="AA2577" i="9"/>
  <c r="AA2576" i="9"/>
  <c r="AA2575" i="9"/>
  <c r="AA2574" i="9"/>
  <c r="AA2573" i="9"/>
  <c r="AA2572" i="9"/>
  <c r="AA2571" i="9"/>
  <c r="AA2570" i="9"/>
  <c r="AA2569" i="9"/>
  <c r="AA2568" i="9"/>
  <c r="AA2567" i="9"/>
  <c r="AA2566" i="9"/>
  <c r="AA2565" i="9"/>
  <c r="AA2564" i="9"/>
  <c r="AA2563" i="9"/>
  <c r="AA2562" i="9"/>
  <c r="AA2561" i="9"/>
  <c r="AA2560" i="9"/>
  <c r="AA2559" i="9"/>
  <c r="AA2558" i="9"/>
  <c r="AA2557" i="9"/>
  <c r="AA2556" i="9"/>
  <c r="AA2555" i="9"/>
  <c r="AA2554" i="9"/>
  <c r="AA2553" i="9"/>
  <c r="AA2552" i="9"/>
  <c r="AA2551" i="9"/>
  <c r="AA2550" i="9"/>
  <c r="AA2549" i="9"/>
  <c r="AA2548" i="9"/>
  <c r="AA2547" i="9"/>
  <c r="AA2546" i="9"/>
  <c r="AA2545" i="9"/>
  <c r="AA2544" i="9"/>
  <c r="AA2543" i="9"/>
  <c r="AA2542" i="9"/>
  <c r="AA2541" i="9"/>
  <c r="AA2540" i="9"/>
  <c r="AA2539" i="9"/>
  <c r="AA2538" i="9"/>
  <c r="AA2537" i="9"/>
  <c r="AA2536" i="9"/>
  <c r="AA2535" i="9"/>
  <c r="AA2534" i="9"/>
  <c r="AA2533" i="9"/>
  <c r="AA2532" i="9"/>
  <c r="AA2531" i="9"/>
  <c r="AA2530" i="9"/>
  <c r="AA2529" i="9"/>
  <c r="AA2528" i="9"/>
  <c r="AA2527" i="9"/>
  <c r="AA2526" i="9"/>
  <c r="AA2525" i="9"/>
  <c r="AA2524" i="9"/>
  <c r="AA2523" i="9"/>
  <c r="AA2522" i="9"/>
  <c r="AA2521" i="9"/>
  <c r="AA2520" i="9"/>
  <c r="AA2519" i="9"/>
  <c r="AA2518" i="9"/>
  <c r="AA2517" i="9"/>
  <c r="AA2516" i="9"/>
  <c r="AA2515" i="9"/>
  <c r="AA2514" i="9"/>
  <c r="AA2513" i="9"/>
  <c r="AA2512" i="9"/>
  <c r="AA2511" i="9"/>
  <c r="AA2510" i="9"/>
  <c r="AA2509" i="9"/>
  <c r="AA2508" i="9"/>
  <c r="AA2507" i="9"/>
  <c r="AA2506" i="9"/>
  <c r="AA2505" i="9"/>
  <c r="AA2504" i="9"/>
  <c r="AA2503" i="9"/>
  <c r="AA2502" i="9"/>
  <c r="AA2501" i="9"/>
  <c r="AA2500" i="9"/>
  <c r="AA2499" i="9"/>
  <c r="AA2498" i="9"/>
  <c r="AA2497" i="9"/>
  <c r="AA2496" i="9"/>
  <c r="AA2495" i="9"/>
  <c r="AA2494" i="9"/>
  <c r="AA2493" i="9"/>
  <c r="AA2492" i="9"/>
  <c r="AA2491" i="9"/>
  <c r="AA2490" i="9"/>
  <c r="AA2489" i="9"/>
  <c r="AA2488" i="9"/>
  <c r="AA2487" i="9"/>
  <c r="AA2486" i="9"/>
  <c r="AA2485" i="9"/>
  <c r="AA2484" i="9"/>
  <c r="AA2483" i="9"/>
  <c r="AA2482" i="9"/>
  <c r="AA2481" i="9"/>
  <c r="AA2480" i="9"/>
  <c r="AA2479" i="9"/>
  <c r="AA2478" i="9"/>
  <c r="AA2477" i="9"/>
  <c r="AA2476" i="9"/>
  <c r="AA2475" i="9"/>
  <c r="AA2474" i="9"/>
  <c r="AA2473" i="9"/>
  <c r="AA2472" i="9"/>
  <c r="AA2471" i="9"/>
  <c r="AA2470" i="9"/>
  <c r="AA2469" i="9"/>
  <c r="AA2468" i="9"/>
  <c r="AA2467" i="9"/>
  <c r="AA2466" i="9"/>
  <c r="AA2465" i="9"/>
  <c r="AA2464" i="9"/>
  <c r="AA2463" i="9"/>
  <c r="AA2462" i="9"/>
  <c r="AA2461" i="9"/>
  <c r="AA2460" i="9"/>
  <c r="AA2459" i="9"/>
  <c r="AA2458" i="9"/>
  <c r="AA2457" i="9"/>
  <c r="AA2456" i="9"/>
  <c r="AA2455" i="9"/>
  <c r="AA2454" i="9"/>
  <c r="AA2453" i="9"/>
  <c r="AA2452" i="9"/>
  <c r="AA2451" i="9"/>
  <c r="AA2450" i="9"/>
  <c r="AA2449" i="9"/>
  <c r="AA2448" i="9"/>
  <c r="AA2447" i="9"/>
  <c r="AA2446" i="9"/>
  <c r="AA2445" i="9"/>
  <c r="AA2444" i="9"/>
  <c r="AA2443" i="9"/>
  <c r="AA2442" i="9"/>
  <c r="AA2441" i="9"/>
  <c r="AA2440" i="9"/>
  <c r="AA2439" i="9"/>
  <c r="AA2438" i="9"/>
  <c r="AA2437" i="9"/>
  <c r="AA2436" i="9"/>
  <c r="AA2435" i="9"/>
  <c r="AA2434" i="9"/>
  <c r="AA2433" i="9"/>
  <c r="AA2432" i="9"/>
  <c r="AA2431" i="9"/>
  <c r="AA2430" i="9"/>
  <c r="AA2429" i="9"/>
  <c r="AA2428" i="9"/>
  <c r="AA2427" i="9"/>
  <c r="AA2426" i="9"/>
  <c r="AA2425" i="9"/>
  <c r="AA2424" i="9"/>
  <c r="AA2423" i="9"/>
  <c r="AA2422" i="9"/>
  <c r="AA2421" i="9"/>
  <c r="AA2420" i="9"/>
  <c r="AA2419" i="9"/>
  <c r="AA2418" i="9"/>
  <c r="AA2417" i="9"/>
  <c r="AA2416" i="9"/>
  <c r="AA2415" i="9"/>
  <c r="AA2414" i="9"/>
  <c r="AA2413" i="9"/>
  <c r="AA2412" i="9"/>
  <c r="AA2411" i="9"/>
  <c r="AA2410" i="9"/>
  <c r="AA2409" i="9"/>
  <c r="AA2408" i="9"/>
  <c r="AA2407" i="9"/>
  <c r="AA2406" i="9"/>
  <c r="AA2405" i="9"/>
  <c r="AA2404" i="9"/>
  <c r="AA2403" i="9"/>
  <c r="AA2402" i="9"/>
  <c r="AA2401" i="9"/>
  <c r="AA2400" i="9"/>
  <c r="AA2399" i="9"/>
  <c r="AA2398" i="9"/>
  <c r="AA2397" i="9"/>
  <c r="AA2396" i="9"/>
  <c r="AA2395" i="9"/>
  <c r="AA2394" i="9"/>
  <c r="AA2393" i="9"/>
  <c r="AA2392" i="9"/>
  <c r="AA2391" i="9"/>
  <c r="AA2390" i="9"/>
  <c r="AA2389" i="9"/>
  <c r="AA2388" i="9"/>
  <c r="AA2387" i="9"/>
  <c r="AA2386" i="9"/>
  <c r="AA2385" i="9"/>
  <c r="AA2384" i="9"/>
  <c r="AA2383" i="9"/>
  <c r="AA2382" i="9"/>
  <c r="AA2381" i="9"/>
  <c r="AA2380" i="9"/>
  <c r="AA2379" i="9"/>
  <c r="AA2378" i="9"/>
  <c r="AA2377" i="9"/>
  <c r="AA2376" i="9"/>
  <c r="AA2375" i="9"/>
  <c r="AA2374" i="9"/>
  <c r="AA2373" i="9"/>
  <c r="AA2372" i="9"/>
  <c r="AA2371" i="9"/>
  <c r="AA2370" i="9"/>
  <c r="AA2369" i="9"/>
  <c r="AA2368" i="9"/>
  <c r="AA2367" i="9"/>
  <c r="AA2366" i="9"/>
  <c r="AA2365" i="9"/>
  <c r="AA2364" i="9"/>
  <c r="AA2363" i="9"/>
  <c r="AA2362" i="9"/>
  <c r="AA2361" i="9"/>
  <c r="AA2360" i="9"/>
  <c r="AA2359" i="9"/>
  <c r="AA2358" i="9"/>
  <c r="AA2357" i="9"/>
  <c r="AA2356" i="9"/>
  <c r="AA2355" i="9"/>
  <c r="AA2354" i="9"/>
  <c r="AA2353" i="9"/>
  <c r="AA2352" i="9"/>
  <c r="AA2351" i="9"/>
  <c r="AA2350" i="9"/>
  <c r="AA2349" i="9"/>
  <c r="AA2348" i="9"/>
  <c r="AA2347" i="9"/>
  <c r="AA2346" i="9"/>
  <c r="AA2345" i="9"/>
  <c r="AA2344" i="9"/>
  <c r="AA2343" i="9"/>
  <c r="AA2342" i="9"/>
  <c r="AA2341" i="9"/>
  <c r="AA2340" i="9"/>
  <c r="AA2339" i="9"/>
  <c r="AA2338" i="9"/>
  <c r="AA2337" i="9"/>
  <c r="AA2336" i="9"/>
  <c r="AA2335" i="9"/>
  <c r="AA2334" i="9"/>
  <c r="AA2333" i="9"/>
  <c r="AA2332" i="9"/>
  <c r="AA2331" i="9"/>
  <c r="AA2330" i="9"/>
  <c r="AA2329" i="9"/>
  <c r="AA2328" i="9"/>
  <c r="AA2327" i="9"/>
  <c r="AA2326" i="9"/>
  <c r="AA2325" i="9"/>
  <c r="AA2324" i="9"/>
  <c r="AA2323" i="9"/>
  <c r="AA2322" i="9"/>
  <c r="AA2321" i="9"/>
  <c r="AA2320" i="9"/>
  <c r="AA2319" i="9"/>
  <c r="AA2318" i="9"/>
  <c r="AA2317" i="9"/>
  <c r="AA2316" i="9"/>
  <c r="AA2315" i="9"/>
  <c r="AA2314" i="9"/>
  <c r="AA2313" i="9"/>
  <c r="AA2312" i="9"/>
  <c r="AA2311" i="9"/>
  <c r="AA2310" i="9"/>
  <c r="AA2309" i="9"/>
  <c r="AA2308" i="9"/>
  <c r="AA2307" i="9"/>
  <c r="AA2306" i="9"/>
  <c r="AA2305" i="9"/>
  <c r="AA2304" i="9"/>
  <c r="AA2303" i="9"/>
  <c r="AA2302" i="9"/>
  <c r="AA2301" i="9"/>
  <c r="AA2300" i="9"/>
  <c r="AA2299" i="9"/>
  <c r="AA2298" i="9"/>
  <c r="AA2297" i="9"/>
  <c r="AA2296" i="9"/>
  <c r="AA2295" i="9"/>
  <c r="AA2294" i="9"/>
  <c r="AA2293" i="9"/>
  <c r="AA2292" i="9"/>
  <c r="AA2291" i="9"/>
  <c r="AA2290" i="9"/>
  <c r="AA2289" i="9"/>
  <c r="AA2288" i="9"/>
  <c r="AA2287" i="9"/>
  <c r="AA2286" i="9"/>
  <c r="AA2285" i="9"/>
  <c r="AA2284" i="9"/>
  <c r="AA2283" i="9"/>
  <c r="AA2282" i="9"/>
  <c r="AA2281" i="9"/>
  <c r="AA2280" i="9"/>
  <c r="AA2279" i="9"/>
  <c r="AA2278" i="9"/>
  <c r="AA2277" i="9"/>
  <c r="AA2276" i="9"/>
  <c r="AA2275" i="9"/>
  <c r="AA2274" i="9"/>
  <c r="AA2273" i="9"/>
  <c r="AA2272" i="9"/>
  <c r="AA2271" i="9"/>
  <c r="AA2270" i="9"/>
  <c r="AA2269" i="9"/>
  <c r="AA2268" i="9"/>
  <c r="AA2267" i="9"/>
  <c r="AA2266" i="9"/>
  <c r="AA2265" i="9"/>
  <c r="AA2264" i="9"/>
  <c r="AA2263" i="9"/>
  <c r="AA2262" i="9"/>
  <c r="AA2261" i="9"/>
  <c r="AA2260" i="9"/>
  <c r="AA2259" i="9"/>
  <c r="AA2258" i="9"/>
  <c r="AA2257" i="9"/>
  <c r="AA2256" i="9"/>
  <c r="AA2255" i="9"/>
  <c r="AA2254" i="9"/>
  <c r="AA2253" i="9"/>
  <c r="AA2252" i="9"/>
  <c r="AA2251" i="9"/>
  <c r="AA2250" i="9"/>
  <c r="AA2249" i="9"/>
  <c r="AA2248" i="9"/>
  <c r="AA2247" i="9"/>
  <c r="AA2246" i="9"/>
  <c r="AA2245" i="9"/>
  <c r="AA2244" i="9"/>
  <c r="AA2243" i="9"/>
  <c r="AA2242" i="9"/>
  <c r="AA2241" i="9"/>
  <c r="AA2240" i="9"/>
  <c r="AA2239" i="9"/>
  <c r="AA2238" i="9"/>
  <c r="AA2237" i="9"/>
  <c r="AA2236" i="9"/>
  <c r="AA2235" i="9"/>
  <c r="AA2234" i="9"/>
  <c r="AA2233" i="9"/>
  <c r="AA2232" i="9"/>
  <c r="AA2231" i="9"/>
  <c r="AA2230" i="9"/>
  <c r="AA2229" i="9"/>
  <c r="AA2228" i="9"/>
  <c r="AA2227" i="9"/>
  <c r="AA2226" i="9"/>
  <c r="AA2225" i="9"/>
  <c r="AA2224" i="9"/>
  <c r="AA2223" i="9"/>
  <c r="AA2222" i="9"/>
  <c r="AA2221" i="9"/>
  <c r="AA2220" i="9"/>
  <c r="AA2219" i="9"/>
  <c r="AA2218" i="9"/>
  <c r="AA2217" i="9"/>
  <c r="AA2216" i="9"/>
  <c r="AA2215" i="9"/>
  <c r="AA2214" i="9"/>
  <c r="AA2213" i="9"/>
  <c r="AA2212" i="9"/>
  <c r="AA2211" i="9"/>
  <c r="AA2210" i="9"/>
  <c r="AA2209" i="9"/>
  <c r="AA2208" i="9"/>
  <c r="AA2207" i="9"/>
  <c r="AA2206" i="9"/>
  <c r="AA2205" i="9"/>
  <c r="AA2204" i="9"/>
  <c r="AA2203" i="9"/>
  <c r="AA2202" i="9"/>
  <c r="AA2201" i="9"/>
  <c r="AA2200" i="9"/>
  <c r="AA2199" i="9"/>
  <c r="AA2198" i="9"/>
  <c r="AA2197" i="9"/>
  <c r="AA2196" i="9"/>
  <c r="AA2195" i="9"/>
  <c r="AA2194" i="9"/>
  <c r="AA2193" i="9"/>
  <c r="AA2192" i="9"/>
  <c r="AA2191" i="9"/>
  <c r="AA2190" i="9"/>
  <c r="AA2189" i="9"/>
  <c r="AA2188" i="9"/>
  <c r="AA2187" i="9"/>
  <c r="AA2186" i="9"/>
  <c r="AA2185" i="9"/>
  <c r="AA2184" i="9"/>
  <c r="AA2183" i="9"/>
  <c r="AA2182" i="9"/>
  <c r="AA2181" i="9"/>
  <c r="AA2180" i="9"/>
  <c r="AA2179" i="9"/>
  <c r="AA2178" i="9"/>
  <c r="AA2177" i="9"/>
  <c r="AA2176" i="9"/>
  <c r="AA2175" i="9"/>
  <c r="AA2174" i="9"/>
  <c r="AA2173" i="9"/>
  <c r="AA2172" i="9"/>
  <c r="AA2171" i="9"/>
  <c r="AA2170" i="9"/>
  <c r="AA2169" i="9"/>
  <c r="AA2168" i="9"/>
  <c r="AA2167" i="9"/>
  <c r="AA2166" i="9"/>
  <c r="AA2165" i="9"/>
  <c r="AA2164" i="9"/>
  <c r="AA2163" i="9"/>
  <c r="AA2162" i="9"/>
  <c r="AA2161" i="9"/>
  <c r="AA2160" i="9"/>
  <c r="AA2159" i="9"/>
  <c r="AA2158" i="9"/>
  <c r="AA2157" i="9"/>
  <c r="AA2156" i="9"/>
  <c r="AA2155" i="9"/>
  <c r="AA2154" i="9"/>
  <c r="AA2153" i="9"/>
  <c r="AA2152" i="9"/>
  <c r="AA2151" i="9"/>
  <c r="AA2150" i="9"/>
  <c r="AA2149" i="9"/>
  <c r="AA2148" i="9"/>
  <c r="AA2147" i="9"/>
  <c r="AA2146" i="9"/>
  <c r="AA2145" i="9"/>
  <c r="AA2144" i="9"/>
  <c r="AA2143" i="9"/>
  <c r="AA2142" i="9"/>
  <c r="AA2141" i="9"/>
  <c r="AA2140" i="9"/>
  <c r="AA2139" i="9"/>
  <c r="AA2138" i="9"/>
  <c r="AA2137" i="9"/>
  <c r="AA2136" i="9"/>
  <c r="AA2135" i="9"/>
  <c r="AA2134" i="9"/>
  <c r="AA2133" i="9"/>
  <c r="AA2132" i="9"/>
  <c r="AA2131" i="9"/>
  <c r="AA2130" i="9"/>
  <c r="AA2129" i="9"/>
  <c r="AA2128" i="9"/>
  <c r="AA2127" i="9"/>
  <c r="AA2126" i="9"/>
  <c r="AA2125" i="9"/>
  <c r="AA2124" i="9"/>
  <c r="AA2123" i="9"/>
  <c r="AA2122" i="9"/>
  <c r="AA2121" i="9"/>
  <c r="AA2120" i="9"/>
  <c r="AA2119" i="9"/>
  <c r="AA2118" i="9"/>
  <c r="AA2117" i="9"/>
  <c r="AA2116" i="9"/>
  <c r="AA2115" i="9"/>
  <c r="AA2114" i="9"/>
  <c r="AA2113" i="9"/>
  <c r="AA2112" i="9"/>
  <c r="AA2111" i="9"/>
  <c r="AA2110" i="9"/>
  <c r="AA2109" i="9"/>
  <c r="AA2108" i="9"/>
  <c r="AA2107" i="9"/>
  <c r="AA2106" i="9"/>
  <c r="AA2105" i="9"/>
  <c r="AA2104" i="9"/>
  <c r="AA2103" i="9"/>
  <c r="AA2102" i="9"/>
  <c r="AA2101" i="9"/>
  <c r="AA2100" i="9"/>
  <c r="AA2099" i="9"/>
  <c r="AA2098" i="9"/>
  <c r="AA2097" i="9"/>
  <c r="AA2096" i="9"/>
  <c r="AA2095" i="9"/>
  <c r="AA2094" i="9"/>
  <c r="AA2093" i="9"/>
  <c r="AA2092" i="9"/>
  <c r="AA2091" i="9"/>
  <c r="AA2090" i="9"/>
  <c r="AA2089" i="9"/>
  <c r="AA2088" i="9"/>
  <c r="AA2087" i="9"/>
  <c r="AA2086" i="9"/>
  <c r="AA2085" i="9"/>
  <c r="AA2084" i="9"/>
  <c r="AA2083" i="9"/>
  <c r="AA2082" i="9"/>
  <c r="AA2081" i="9"/>
  <c r="AA2080" i="9"/>
  <c r="AA2079" i="9"/>
  <c r="AA2078" i="9"/>
  <c r="AA2077" i="9"/>
  <c r="AA2076" i="9"/>
  <c r="AA2075" i="9"/>
  <c r="AA2074" i="9"/>
  <c r="AA2073" i="9"/>
  <c r="AA2072" i="9"/>
  <c r="AA2071" i="9"/>
  <c r="AA2070" i="9"/>
  <c r="AA2069" i="9"/>
  <c r="AA2068" i="9"/>
  <c r="AA2067" i="9"/>
  <c r="AA2066" i="9"/>
  <c r="AA2065" i="9"/>
  <c r="AA2064" i="9"/>
  <c r="AA2063" i="9"/>
  <c r="AA2062" i="9"/>
  <c r="AA2061" i="9"/>
  <c r="AA2060" i="9"/>
  <c r="AA2059" i="9"/>
  <c r="AA2058" i="9"/>
  <c r="AA2057" i="9"/>
  <c r="AA2056" i="9"/>
  <c r="AA2055" i="9"/>
  <c r="AA2054" i="9"/>
  <c r="AA2053" i="9"/>
  <c r="AA2052" i="9"/>
  <c r="AA2051" i="9"/>
  <c r="AA2050" i="9"/>
  <c r="AA2049" i="9"/>
  <c r="AA2048" i="9"/>
  <c r="AA2047" i="9"/>
  <c r="AA2046" i="9"/>
  <c r="AA2045" i="9"/>
  <c r="AA2044" i="9"/>
  <c r="AA2043" i="9"/>
  <c r="AA2042" i="9"/>
  <c r="AA2041" i="9"/>
  <c r="AA2040" i="9"/>
  <c r="AA2039" i="9"/>
  <c r="AA2038" i="9"/>
  <c r="AA2037" i="9"/>
  <c r="AA2036" i="9"/>
  <c r="AA2035" i="9"/>
  <c r="AA2034" i="9"/>
  <c r="AA2033" i="9"/>
  <c r="AA2032" i="9"/>
  <c r="AA2031" i="9"/>
  <c r="AA2030" i="9"/>
  <c r="AA2029" i="9"/>
  <c r="AA2028" i="9"/>
  <c r="AA2027" i="9"/>
  <c r="AA2026" i="9"/>
  <c r="AA2025" i="9"/>
  <c r="AA2024" i="9"/>
  <c r="AA2023" i="9"/>
  <c r="AA2022" i="9"/>
  <c r="AA2021" i="9"/>
  <c r="AA2020" i="9"/>
  <c r="AA2019" i="9"/>
  <c r="AA2018" i="9"/>
  <c r="AA2017" i="9"/>
  <c r="AA2016" i="9"/>
  <c r="AA2015" i="9"/>
  <c r="AA2014" i="9"/>
  <c r="AA2013" i="9"/>
  <c r="AA2012" i="9"/>
  <c r="AA2011" i="9"/>
  <c r="AA2010" i="9"/>
  <c r="AA2009" i="9"/>
  <c r="AA2008" i="9"/>
  <c r="AA2007" i="9"/>
  <c r="AA2006" i="9"/>
  <c r="AA2005" i="9"/>
  <c r="AA2004" i="9"/>
  <c r="AA2003" i="9"/>
  <c r="AA2002" i="9"/>
  <c r="AA2001" i="9"/>
  <c r="AA2000" i="9"/>
  <c r="AA1999" i="9"/>
  <c r="AA1998" i="9"/>
  <c r="AA1997" i="9"/>
  <c r="AA1996" i="9"/>
  <c r="AA1995" i="9"/>
  <c r="AA1994" i="9"/>
  <c r="AA1993" i="9"/>
  <c r="AA1992" i="9"/>
  <c r="AA1991" i="9"/>
  <c r="AA1990" i="9"/>
  <c r="AA1989" i="9"/>
  <c r="AA1988" i="9"/>
  <c r="AA1987" i="9"/>
  <c r="AA1986" i="9"/>
  <c r="AA1985" i="9"/>
  <c r="AA1984" i="9"/>
  <c r="AA1983" i="9"/>
  <c r="AA1982" i="9"/>
  <c r="AA1981" i="9"/>
  <c r="AA1980" i="9"/>
  <c r="AA1979" i="9"/>
  <c r="AA1978" i="9"/>
  <c r="AA1977" i="9"/>
  <c r="AA1976" i="9"/>
  <c r="AA1975" i="9"/>
  <c r="AA1974" i="9"/>
  <c r="AA1973" i="9"/>
  <c r="AA1972" i="9"/>
  <c r="AA1971" i="9"/>
  <c r="AA1970" i="9"/>
  <c r="AA1969" i="9"/>
  <c r="AA1968" i="9"/>
  <c r="AA1967" i="9"/>
  <c r="AA1966" i="9"/>
  <c r="AA1965" i="9"/>
  <c r="AA1964" i="9"/>
  <c r="AA1963" i="9"/>
  <c r="AA1962" i="9"/>
  <c r="AA1961" i="9"/>
  <c r="AA1960" i="9"/>
  <c r="AA1959" i="9"/>
  <c r="AA1958" i="9"/>
  <c r="AA1957" i="9"/>
  <c r="AA1956" i="9"/>
  <c r="AA1955" i="9"/>
  <c r="AA1954" i="9"/>
  <c r="AA1953" i="9"/>
  <c r="AA1952" i="9"/>
  <c r="AA1951" i="9"/>
  <c r="AA1950" i="9"/>
  <c r="AA1949" i="9"/>
  <c r="AA1948" i="9"/>
  <c r="AA1947" i="9"/>
  <c r="AA1946" i="9"/>
  <c r="AA1945" i="9"/>
  <c r="AA1944" i="9"/>
  <c r="AA1943" i="9"/>
  <c r="AA1942" i="9"/>
  <c r="AA1941" i="9"/>
  <c r="AA1940" i="9"/>
  <c r="AA1939" i="9"/>
  <c r="AA1938" i="9"/>
  <c r="AA1937" i="9"/>
  <c r="AA1936" i="9"/>
  <c r="AA1935" i="9"/>
  <c r="AA1934" i="9"/>
  <c r="AA1933" i="9"/>
  <c r="AA1932" i="9"/>
  <c r="AA1931" i="9"/>
  <c r="AA1930" i="9"/>
  <c r="AA1929" i="9"/>
  <c r="AA1928" i="9"/>
  <c r="AA1927" i="9"/>
  <c r="AA1926" i="9"/>
  <c r="AA1925" i="9"/>
  <c r="AA1924" i="9"/>
  <c r="AA1923" i="9"/>
  <c r="AA1922" i="9"/>
  <c r="AA1921" i="9"/>
  <c r="AA1920" i="9"/>
  <c r="AA1919" i="9"/>
  <c r="AA1918" i="9"/>
  <c r="AA1917" i="9"/>
  <c r="AA1916" i="9"/>
  <c r="AA1915" i="9"/>
  <c r="AA1914" i="9"/>
  <c r="AA1913" i="9"/>
  <c r="AA1912" i="9"/>
  <c r="AA1911" i="9"/>
  <c r="AA1910" i="9"/>
  <c r="AA1909" i="9"/>
  <c r="AA1908" i="9"/>
  <c r="AA1907" i="9"/>
  <c r="AA1906" i="9"/>
  <c r="AA1905" i="9"/>
  <c r="AA1904" i="9"/>
  <c r="AA1903" i="9"/>
  <c r="AA1902" i="9"/>
  <c r="AA1901" i="9"/>
  <c r="AA1900" i="9"/>
  <c r="AA1899" i="9"/>
  <c r="AA1898" i="9"/>
  <c r="AA1897" i="9"/>
  <c r="AA1896" i="9"/>
  <c r="AA1895" i="9"/>
  <c r="AA1894" i="9"/>
  <c r="AA1893" i="9"/>
  <c r="AA1892" i="9"/>
  <c r="AA1891" i="9"/>
  <c r="AA1890" i="9"/>
  <c r="AA1889" i="9"/>
  <c r="AA1888" i="9"/>
  <c r="AA1887" i="9"/>
  <c r="AA1886" i="9"/>
  <c r="AA1885" i="9"/>
  <c r="AA1884" i="9"/>
  <c r="AA1883" i="9"/>
  <c r="AA1882" i="9"/>
  <c r="AA1881" i="9"/>
  <c r="AA1880" i="9"/>
  <c r="AA1879" i="9"/>
  <c r="AA1878" i="9"/>
  <c r="AA1877" i="9"/>
  <c r="AA1876" i="9"/>
  <c r="AA1875" i="9"/>
  <c r="AA1874" i="9"/>
  <c r="AA1873" i="9"/>
  <c r="AA1872" i="9"/>
  <c r="AA1871" i="9"/>
  <c r="AA1870" i="9"/>
  <c r="AA1869" i="9"/>
  <c r="AA1868" i="9"/>
  <c r="AA1867" i="9"/>
  <c r="AA1866" i="9"/>
  <c r="AA1865" i="9"/>
  <c r="AA1864" i="9"/>
  <c r="AA1863" i="9"/>
  <c r="AA1862" i="9"/>
  <c r="AA1861" i="9"/>
  <c r="AA1860" i="9"/>
  <c r="AA1859" i="9"/>
  <c r="AA1858" i="9"/>
  <c r="AA1857" i="9"/>
  <c r="AA1856" i="9"/>
  <c r="AA1855" i="9"/>
  <c r="AA1854" i="9"/>
  <c r="AA1853" i="9"/>
  <c r="AA1852" i="9"/>
  <c r="AA1851" i="9"/>
  <c r="AA1850" i="9"/>
  <c r="AA1849" i="9"/>
  <c r="AA1848" i="9"/>
  <c r="AA1847" i="9"/>
  <c r="AA1846" i="9"/>
  <c r="AA1845" i="9"/>
  <c r="AA1844" i="9"/>
  <c r="AA1843" i="9"/>
  <c r="AA1842" i="9"/>
  <c r="AA1841" i="9"/>
  <c r="AA1840" i="9"/>
  <c r="AA1839" i="9"/>
  <c r="AA1838" i="9"/>
  <c r="AA1837" i="9"/>
  <c r="AA1836" i="9"/>
  <c r="AA1835" i="9"/>
  <c r="AA1834" i="9"/>
  <c r="AA1833" i="9"/>
  <c r="AA1832" i="9"/>
  <c r="AA1831" i="9"/>
  <c r="AA1830" i="9"/>
  <c r="AA1829" i="9"/>
  <c r="AA1828" i="9"/>
  <c r="AA1827" i="9"/>
  <c r="AA1826" i="9"/>
  <c r="AA1825" i="9"/>
  <c r="AA1824" i="9"/>
  <c r="AA1823" i="9"/>
  <c r="AA1822" i="9"/>
  <c r="AA1821" i="9"/>
  <c r="AA1820" i="9"/>
  <c r="AA1819" i="9"/>
  <c r="AA1818" i="9"/>
  <c r="AA1817" i="9"/>
  <c r="AA1816" i="9"/>
  <c r="AA1815" i="9"/>
  <c r="AA1814" i="9"/>
  <c r="AA1813" i="9"/>
  <c r="AA1812" i="9"/>
  <c r="AA1811" i="9"/>
  <c r="AA1810" i="9"/>
  <c r="AA1809" i="9"/>
  <c r="AA1808" i="9"/>
  <c r="AA1807" i="9"/>
  <c r="AA1806" i="9"/>
  <c r="AA1805" i="9"/>
  <c r="AA1804" i="9"/>
  <c r="AA1803" i="9"/>
  <c r="AA1802" i="9"/>
  <c r="AA1801" i="9"/>
  <c r="AA1800" i="9"/>
  <c r="AA1799" i="9"/>
  <c r="AA1798" i="9"/>
  <c r="AA1797" i="9"/>
  <c r="AA1796" i="9"/>
  <c r="AA1795" i="9"/>
  <c r="AA1794" i="9"/>
  <c r="AA1793" i="9"/>
  <c r="AA1792" i="9"/>
  <c r="AA1791" i="9"/>
  <c r="AA1790" i="9"/>
  <c r="AA1789" i="9"/>
  <c r="AA1788" i="9"/>
  <c r="AA1787" i="9"/>
  <c r="AA1786" i="9"/>
  <c r="AA1785" i="9"/>
  <c r="AA1784" i="9"/>
  <c r="AA1783" i="9"/>
  <c r="AA1782" i="9"/>
  <c r="AA1781" i="9"/>
  <c r="AA1780" i="9"/>
  <c r="AA1779" i="9"/>
  <c r="AA1778" i="9"/>
  <c r="AA1777" i="9"/>
  <c r="AA1776" i="9"/>
  <c r="AA1775" i="9"/>
  <c r="AA1774" i="9"/>
  <c r="AA1773" i="9"/>
  <c r="AA1772" i="9"/>
  <c r="AA1771" i="9"/>
  <c r="AA1770" i="9"/>
  <c r="AA1769" i="9"/>
  <c r="AA1768" i="9"/>
  <c r="AA1767" i="9"/>
  <c r="AA1766" i="9"/>
  <c r="AA1765" i="9"/>
  <c r="AA1764" i="9"/>
  <c r="AA1763" i="9"/>
  <c r="AA1762" i="9"/>
  <c r="AA1761" i="9"/>
  <c r="AA1760" i="9"/>
  <c r="AA1759" i="9"/>
  <c r="AA1758" i="9"/>
  <c r="AA1757" i="9"/>
  <c r="AA1756" i="9"/>
  <c r="AA1755" i="9"/>
  <c r="AA1754" i="9"/>
  <c r="AA1753" i="9"/>
  <c r="AA1752" i="9"/>
  <c r="AA1751" i="9"/>
  <c r="AA1750" i="9"/>
  <c r="AA1749" i="9"/>
  <c r="AA1748" i="9"/>
  <c r="AA1747" i="9"/>
  <c r="AA1746" i="9"/>
  <c r="AA1745" i="9"/>
  <c r="AA1744" i="9"/>
  <c r="AA1743" i="9"/>
  <c r="AA1742" i="9"/>
  <c r="AA1741" i="9"/>
  <c r="AA1740" i="9"/>
  <c r="AA1739" i="9"/>
  <c r="AA1738" i="9"/>
  <c r="AA1737" i="9"/>
  <c r="AA1736" i="9"/>
  <c r="AA1735" i="9"/>
  <c r="AA1734" i="9"/>
  <c r="AA1733" i="9"/>
  <c r="AA1732" i="9"/>
  <c r="AA1731" i="9"/>
  <c r="AA1730" i="9"/>
  <c r="AA1729" i="9"/>
  <c r="AA1728" i="9"/>
  <c r="AA1727" i="9"/>
  <c r="AA1726" i="9"/>
  <c r="AA1725" i="9"/>
  <c r="AA1724" i="9"/>
  <c r="AA1723" i="9"/>
  <c r="AA1722" i="9"/>
  <c r="AA1721" i="9"/>
  <c r="AA1720" i="9"/>
  <c r="AA1719" i="9"/>
  <c r="AA1718" i="9"/>
  <c r="AA1717" i="9"/>
  <c r="AA1716" i="9"/>
  <c r="AA1715" i="9"/>
  <c r="AA1714" i="9"/>
  <c r="AA1713" i="9"/>
  <c r="AA1712" i="9"/>
  <c r="AA1711" i="9"/>
  <c r="AA1710" i="9"/>
  <c r="AA1709" i="9"/>
  <c r="AA1708" i="9"/>
  <c r="AA1707" i="9"/>
  <c r="AA1706" i="9"/>
  <c r="AA1705" i="9"/>
  <c r="AA1704" i="9"/>
  <c r="AA1703" i="9"/>
  <c r="AA1702" i="9"/>
  <c r="AA1701" i="9"/>
  <c r="AA1700" i="9"/>
  <c r="AA1699" i="9"/>
  <c r="AA1698" i="9"/>
  <c r="AA1697" i="9"/>
  <c r="AA1696" i="9"/>
  <c r="AA1695" i="9"/>
  <c r="AA1694" i="9"/>
  <c r="AA1693" i="9"/>
  <c r="AA1692" i="9"/>
  <c r="AA1691" i="9"/>
  <c r="AA1690" i="9"/>
  <c r="AA1689" i="9"/>
  <c r="AA1688" i="9"/>
  <c r="AA1687" i="9"/>
  <c r="AA1686" i="9"/>
  <c r="AA1685" i="9"/>
  <c r="AA1684" i="9"/>
  <c r="AA1683" i="9"/>
  <c r="AA1682" i="9"/>
  <c r="AA1681" i="9"/>
  <c r="AA1680" i="9"/>
  <c r="AA1679" i="9"/>
  <c r="AA1678" i="9"/>
  <c r="AA1677" i="9"/>
  <c r="AA1676" i="9"/>
  <c r="AA1675" i="9"/>
  <c r="AA1674" i="9"/>
  <c r="AA1673" i="9"/>
  <c r="AA1672" i="9"/>
  <c r="AA1671" i="9"/>
  <c r="AA1670" i="9"/>
  <c r="AA1669" i="9"/>
  <c r="AA1668" i="9"/>
  <c r="AA1667" i="9"/>
  <c r="AA1666" i="9"/>
  <c r="AA1665" i="9"/>
  <c r="AA1664" i="9"/>
  <c r="AA1663" i="9"/>
  <c r="AA1662" i="9"/>
  <c r="AA1661" i="9"/>
  <c r="AA1660" i="9"/>
  <c r="AA1659" i="9"/>
  <c r="AA1658" i="9"/>
  <c r="AA1657" i="9"/>
  <c r="AA1656" i="9"/>
  <c r="AA1655" i="9"/>
  <c r="AA1654" i="9"/>
  <c r="AA1653" i="9"/>
  <c r="AA1652" i="9"/>
  <c r="AA1651" i="9"/>
  <c r="AA1650" i="9"/>
  <c r="AA1649" i="9"/>
  <c r="AA1648" i="9"/>
  <c r="AA1647" i="9"/>
  <c r="AA1646" i="9"/>
  <c r="AA1645" i="9"/>
  <c r="AA1644" i="9"/>
  <c r="AA1643" i="9"/>
  <c r="AA1642" i="9"/>
  <c r="AA1641" i="9"/>
  <c r="AA1640" i="9"/>
  <c r="AA1639" i="9"/>
  <c r="AA1638" i="9"/>
  <c r="AA1637" i="9"/>
  <c r="AA1636" i="9"/>
  <c r="AA1635" i="9"/>
  <c r="AA1634" i="9"/>
  <c r="AA1633" i="9"/>
  <c r="AA1632" i="9"/>
  <c r="AA1631" i="9"/>
  <c r="AA1630" i="9"/>
  <c r="AA1629" i="9"/>
  <c r="AA1628" i="9"/>
  <c r="AA1627" i="9"/>
  <c r="AA1626" i="9"/>
  <c r="AA1625" i="9"/>
  <c r="AA1624" i="9"/>
  <c r="AA1623" i="9"/>
  <c r="AA1622" i="9"/>
  <c r="AA1621" i="9"/>
  <c r="AA1620" i="9"/>
  <c r="AA1619" i="9"/>
  <c r="AA1618" i="9"/>
  <c r="AA1617" i="9"/>
  <c r="AA1616" i="9"/>
  <c r="AA1615" i="9"/>
  <c r="AA1614" i="9"/>
  <c r="AA1613" i="9"/>
  <c r="AA1612" i="9"/>
  <c r="AA1611" i="9"/>
  <c r="AA1610" i="9"/>
  <c r="AA1609" i="9"/>
  <c r="AA1608" i="9"/>
  <c r="AA1607" i="9"/>
  <c r="AA1606" i="9"/>
  <c r="AA1605" i="9"/>
  <c r="AA1604" i="9"/>
  <c r="AA1603" i="9"/>
  <c r="AA1602" i="9"/>
  <c r="AA1601" i="9"/>
  <c r="AA1600" i="9"/>
  <c r="AA1599" i="9"/>
  <c r="AA1598" i="9"/>
  <c r="AA1597" i="9"/>
  <c r="AA1596" i="9"/>
  <c r="AA1595" i="9"/>
  <c r="AA1594" i="9"/>
  <c r="AA1593" i="9"/>
  <c r="AA1592" i="9"/>
  <c r="AA1591" i="9"/>
  <c r="AA1590" i="9"/>
  <c r="AA1589" i="9"/>
  <c r="AA1588" i="9"/>
  <c r="AA1587" i="9"/>
  <c r="AA1586" i="9"/>
  <c r="AA1585" i="9"/>
  <c r="AA1584" i="9"/>
  <c r="AA1583" i="9"/>
  <c r="AA1582" i="9"/>
  <c r="AA1581" i="9"/>
  <c r="AA1580" i="9"/>
  <c r="AA1579" i="9"/>
  <c r="AA1578" i="9"/>
  <c r="AA1577" i="9"/>
  <c r="AA1576" i="9"/>
  <c r="AA1575" i="9"/>
  <c r="AA1574" i="9"/>
  <c r="AA1573" i="9"/>
  <c r="AA1572" i="9"/>
  <c r="AA1571" i="9"/>
  <c r="AA1570" i="9"/>
  <c r="AA1569" i="9"/>
  <c r="AA1568" i="9"/>
  <c r="AA1567" i="9"/>
  <c r="AA1566" i="9"/>
  <c r="AA1565" i="9"/>
  <c r="AA1564" i="9"/>
  <c r="AA1563" i="9"/>
  <c r="AA1562" i="9"/>
  <c r="AA1561" i="9"/>
  <c r="AA1560" i="9"/>
  <c r="AA1559" i="9"/>
  <c r="AA1558" i="9"/>
  <c r="AA1557" i="9"/>
  <c r="AA1556" i="9"/>
  <c r="AA1555" i="9"/>
  <c r="AA1554" i="9"/>
  <c r="AA1553" i="9"/>
  <c r="AA1552" i="9"/>
  <c r="AA1551" i="9"/>
  <c r="AA1550" i="9"/>
  <c r="AA1549" i="9"/>
  <c r="AA1548" i="9"/>
  <c r="AA1547" i="9"/>
  <c r="AA1546" i="9"/>
  <c r="AA1545" i="9"/>
  <c r="AA1544" i="9"/>
  <c r="AA1543" i="9"/>
  <c r="AA1542" i="9"/>
  <c r="AA1541" i="9"/>
  <c r="AA1540" i="9"/>
  <c r="AA1539" i="9"/>
  <c r="AA1538" i="9"/>
  <c r="AA1537" i="9"/>
  <c r="AA1536" i="9"/>
  <c r="AA1535" i="9"/>
  <c r="AA1534" i="9"/>
  <c r="AA1533" i="9"/>
  <c r="AA1532" i="9"/>
  <c r="AA1531" i="9"/>
  <c r="AA1530" i="9"/>
  <c r="AA1529" i="9"/>
  <c r="AA1528" i="9"/>
  <c r="AA1527" i="9"/>
  <c r="AA1526" i="9"/>
  <c r="AA1525" i="9"/>
  <c r="AA1524" i="9"/>
  <c r="AA1523" i="9"/>
  <c r="AA1522" i="9"/>
  <c r="AA1521" i="9"/>
  <c r="AA1520" i="9"/>
  <c r="AA1519" i="9"/>
  <c r="AA1518" i="9"/>
  <c r="AA1517" i="9"/>
  <c r="AA1516" i="9"/>
  <c r="AA1515" i="9"/>
  <c r="AA1514" i="9"/>
  <c r="AA1513" i="9"/>
  <c r="AA1512" i="9"/>
  <c r="AA1511" i="9"/>
  <c r="AA1510" i="9"/>
  <c r="AA1509" i="9"/>
  <c r="AA1508" i="9"/>
  <c r="AA1507" i="9"/>
  <c r="AA1506" i="9"/>
  <c r="AA1505" i="9"/>
  <c r="AA1504" i="9"/>
  <c r="AA1503" i="9"/>
  <c r="AA1502" i="9"/>
  <c r="AA1501" i="9"/>
  <c r="AA1500" i="9"/>
  <c r="AA1499" i="9"/>
  <c r="AA1498" i="9"/>
  <c r="AA1497" i="9"/>
  <c r="AA1496" i="9"/>
  <c r="AA1495" i="9"/>
  <c r="AA1494" i="9"/>
  <c r="AA1493" i="9"/>
  <c r="AA1492" i="9"/>
  <c r="AA1491" i="9"/>
  <c r="AA1490" i="9"/>
  <c r="AA1489" i="9"/>
  <c r="AA1488" i="9"/>
  <c r="AA1487" i="9"/>
  <c r="AA1486" i="9"/>
  <c r="AA1485" i="9"/>
  <c r="AA1484" i="9"/>
  <c r="AA1483" i="9"/>
  <c r="AA1482" i="9"/>
  <c r="AA1481" i="9"/>
  <c r="AA1480" i="9"/>
  <c r="AA1479" i="9"/>
  <c r="AA1478" i="9"/>
  <c r="AA1477" i="9"/>
  <c r="AA1476" i="9"/>
  <c r="AA1475" i="9"/>
  <c r="AA1474" i="9"/>
  <c r="AA1473" i="9"/>
  <c r="AA1472" i="9"/>
  <c r="AA1471" i="9"/>
  <c r="AA1470" i="9"/>
  <c r="AA1469" i="9"/>
  <c r="AA1468" i="9"/>
  <c r="AA1467" i="9"/>
  <c r="AA1466" i="9"/>
  <c r="AA1465" i="9"/>
  <c r="AA1464" i="9"/>
  <c r="AA1463" i="9"/>
  <c r="AA1462" i="9"/>
  <c r="AA1461" i="9"/>
  <c r="AA1460" i="9"/>
  <c r="AA1459" i="9"/>
  <c r="AA1458" i="9"/>
  <c r="AA1457" i="9"/>
  <c r="AA1456" i="9"/>
  <c r="AA1455" i="9"/>
  <c r="AA1454" i="9"/>
  <c r="AA1453" i="9"/>
  <c r="AA1452" i="9"/>
  <c r="AA1451" i="9"/>
  <c r="AA1450" i="9"/>
  <c r="AA1449" i="9"/>
  <c r="AA1448" i="9"/>
  <c r="AA1447" i="9"/>
  <c r="AA1446" i="9"/>
  <c r="AA1445" i="9"/>
  <c r="AA1444" i="9"/>
  <c r="AA1443" i="9"/>
  <c r="AA1442" i="9"/>
  <c r="AA1441" i="9"/>
  <c r="AA1440" i="9"/>
  <c r="AA1439" i="9"/>
  <c r="AA1438" i="9"/>
  <c r="AA1437" i="9"/>
  <c r="AA1436" i="9"/>
  <c r="AA1435" i="9"/>
  <c r="AA1434" i="9"/>
  <c r="AA1433" i="9"/>
  <c r="AA1432" i="9"/>
  <c r="AA1431" i="9"/>
  <c r="AA1430" i="9"/>
  <c r="AA1429" i="9"/>
  <c r="AA1428" i="9"/>
  <c r="AA1427" i="9"/>
  <c r="AA1426" i="9"/>
  <c r="AA1425" i="9"/>
  <c r="AA1424" i="9"/>
  <c r="AA1423" i="9"/>
  <c r="AA1422" i="9"/>
  <c r="AA1421" i="9"/>
  <c r="AA1420" i="9"/>
  <c r="AA1419" i="9"/>
  <c r="AA1418" i="9"/>
  <c r="AA1417" i="9"/>
  <c r="AA1416" i="9"/>
  <c r="AA1415" i="9"/>
  <c r="AA1414" i="9"/>
  <c r="AA1413" i="9"/>
  <c r="AA1412" i="9"/>
  <c r="AA1411" i="9"/>
  <c r="AA1410" i="9"/>
  <c r="AA1409" i="9"/>
  <c r="AA1408" i="9"/>
  <c r="AA1407" i="9"/>
  <c r="AA1406" i="9"/>
  <c r="AA1405" i="9"/>
  <c r="AA1404" i="9"/>
  <c r="AA1403" i="9"/>
  <c r="AA1402" i="9"/>
  <c r="AA1401" i="9"/>
  <c r="AA1400" i="9"/>
  <c r="AA1399" i="9"/>
  <c r="AA1398" i="9"/>
  <c r="AA1397" i="9"/>
  <c r="AA1396" i="9"/>
  <c r="AA1395" i="9"/>
  <c r="AA1394" i="9"/>
  <c r="AA1393" i="9"/>
  <c r="AA1392" i="9"/>
  <c r="AA1391" i="9"/>
  <c r="AA1390" i="9"/>
  <c r="AA1389" i="9"/>
  <c r="AA1388" i="9"/>
  <c r="AA1387" i="9"/>
  <c r="AA1386" i="9"/>
  <c r="AA1385" i="9"/>
  <c r="AA1384" i="9"/>
  <c r="AA1383" i="9"/>
  <c r="AA1382" i="9"/>
  <c r="AA1381" i="9"/>
  <c r="AA1380" i="9"/>
  <c r="AA1379" i="9"/>
  <c r="AA1378" i="9"/>
  <c r="AA1377" i="9"/>
  <c r="AA1376" i="9"/>
  <c r="AA1375" i="9"/>
  <c r="AA1374" i="9"/>
  <c r="AA1373" i="9"/>
  <c r="AA1372" i="9"/>
  <c r="AA1371" i="9"/>
  <c r="AA1370" i="9"/>
  <c r="AA1369" i="9"/>
  <c r="AA1368" i="9"/>
  <c r="AA1367" i="9"/>
  <c r="AA1366" i="9"/>
  <c r="AA1365" i="9"/>
  <c r="AA1364" i="9"/>
  <c r="AA1363" i="9"/>
  <c r="AA1362" i="9"/>
  <c r="AA1361" i="9"/>
  <c r="AA1360" i="9"/>
  <c r="AA1359" i="9"/>
  <c r="AA1358" i="9"/>
  <c r="AA1357" i="9"/>
  <c r="AA1356" i="9"/>
  <c r="AA1355" i="9"/>
  <c r="AA1354" i="9"/>
  <c r="AA1353" i="9"/>
  <c r="AA1352" i="9"/>
  <c r="AA1351" i="9"/>
  <c r="AA1350" i="9"/>
  <c r="AA1349" i="9"/>
  <c r="AA1348" i="9"/>
  <c r="AA1347" i="9"/>
  <c r="AA1346" i="9"/>
  <c r="AA1345" i="9"/>
  <c r="AA1344" i="9"/>
  <c r="AA1343" i="9"/>
  <c r="AA1342" i="9"/>
  <c r="AA1341" i="9"/>
  <c r="AA1340" i="9"/>
  <c r="AA1339" i="9"/>
  <c r="AA1338" i="9"/>
  <c r="AA1337" i="9"/>
  <c r="AA1336" i="9"/>
  <c r="AA1335" i="9"/>
  <c r="AA1334" i="9"/>
  <c r="AA1333" i="9"/>
  <c r="AA1332" i="9"/>
  <c r="AA1331" i="9"/>
  <c r="AA1330" i="9"/>
  <c r="AA1329" i="9"/>
  <c r="AA1328" i="9"/>
  <c r="AA1327" i="9"/>
  <c r="AA1326" i="9"/>
  <c r="AA1325" i="9"/>
  <c r="AA1324" i="9"/>
  <c r="AA1323" i="9"/>
  <c r="AA1322" i="9"/>
  <c r="AA1321" i="9"/>
  <c r="AA1320" i="9"/>
  <c r="AA1319" i="9"/>
  <c r="AA1318" i="9"/>
  <c r="AA1317" i="9"/>
  <c r="AA1316" i="9"/>
  <c r="AA1315" i="9"/>
  <c r="AA1314" i="9"/>
  <c r="AA1313" i="9"/>
  <c r="AA1312" i="9"/>
  <c r="AA1311" i="9"/>
  <c r="AA1310" i="9"/>
  <c r="AA1309" i="9"/>
  <c r="AA1308" i="9"/>
  <c r="AA1307" i="9"/>
  <c r="AA1306" i="9"/>
  <c r="AA1305" i="9"/>
  <c r="AA1304" i="9"/>
  <c r="AA1303" i="9"/>
  <c r="AA1302" i="9"/>
  <c r="AA1301" i="9"/>
  <c r="AA1300" i="9"/>
  <c r="AA1299" i="9"/>
  <c r="AA1298" i="9"/>
  <c r="AA1297" i="9"/>
  <c r="AA1296" i="9"/>
  <c r="AA1295" i="9"/>
  <c r="AA1294" i="9"/>
  <c r="AA1293" i="9"/>
  <c r="AA1292" i="9"/>
  <c r="AA1291" i="9"/>
  <c r="AA1290" i="9"/>
  <c r="AA1289" i="9"/>
  <c r="AA1288" i="9"/>
  <c r="AA1287" i="9"/>
  <c r="AA1286" i="9"/>
  <c r="AA1285" i="9"/>
  <c r="AA1284" i="9"/>
  <c r="AA1283" i="9"/>
  <c r="AA1282" i="9"/>
  <c r="AA1281" i="9"/>
  <c r="AA1280" i="9"/>
  <c r="AA1279" i="9"/>
  <c r="AA1278" i="9"/>
  <c r="AA1277" i="9"/>
  <c r="AA1276" i="9"/>
  <c r="AA1275" i="9"/>
  <c r="AA1274" i="9"/>
  <c r="AA1273" i="9"/>
  <c r="AA1272" i="9"/>
  <c r="AA1271" i="9"/>
  <c r="AA1270" i="9"/>
  <c r="AA1269" i="9"/>
  <c r="AA1268" i="9"/>
  <c r="AA1267" i="9"/>
  <c r="AA1266" i="9"/>
  <c r="AA1265" i="9"/>
  <c r="AA1264" i="9"/>
  <c r="AA1263" i="9"/>
  <c r="AA1262" i="9"/>
  <c r="AA1261" i="9"/>
  <c r="AA1260" i="9"/>
  <c r="AA1259" i="9"/>
  <c r="AA1258" i="9"/>
  <c r="AA1257" i="9"/>
  <c r="AA1256" i="9"/>
  <c r="AA1255" i="9"/>
  <c r="AA1254" i="9"/>
  <c r="AA1253" i="9"/>
  <c r="AA1252" i="9"/>
  <c r="AA1251" i="9"/>
  <c r="AA1250" i="9"/>
  <c r="AA1249" i="9"/>
  <c r="AA1248" i="9"/>
  <c r="AA1247" i="9"/>
  <c r="AA1246" i="9"/>
  <c r="AA1245" i="9"/>
  <c r="AA1244" i="9"/>
  <c r="AA1243" i="9"/>
  <c r="AA1242" i="9"/>
  <c r="AA1241" i="9"/>
  <c r="AA1240" i="9"/>
  <c r="AA1239" i="9"/>
  <c r="AA1238" i="9"/>
  <c r="AA1237" i="9"/>
  <c r="AA1236" i="9"/>
  <c r="AA1235" i="9"/>
  <c r="AA1234" i="9"/>
  <c r="AA1233" i="9"/>
  <c r="AA1232" i="9"/>
  <c r="AA1231" i="9"/>
  <c r="AA1230" i="9"/>
  <c r="AA1229" i="9"/>
  <c r="AA1228" i="9"/>
  <c r="AA1227" i="9"/>
  <c r="AA1226" i="9"/>
  <c r="AA1225" i="9"/>
  <c r="AA1224" i="9"/>
  <c r="AA1223" i="9"/>
  <c r="AA1222" i="9"/>
  <c r="AA1221" i="9"/>
  <c r="AA1220" i="9"/>
  <c r="AA1219" i="9"/>
  <c r="AA1218" i="9"/>
  <c r="AA1217" i="9"/>
  <c r="AA1216" i="9"/>
  <c r="AA1215" i="9"/>
  <c r="AA1214" i="9"/>
  <c r="AA1213" i="9"/>
  <c r="AA1212" i="9"/>
  <c r="AA1211" i="9"/>
  <c r="AA1210" i="9"/>
  <c r="AA1209" i="9"/>
  <c r="AA1208" i="9"/>
  <c r="AA1207" i="9"/>
  <c r="AA1206" i="9"/>
  <c r="AA1205" i="9"/>
  <c r="AA1204" i="9"/>
  <c r="AA1203" i="9"/>
  <c r="AA1202" i="9"/>
  <c r="AA1201" i="9"/>
  <c r="AA1200" i="9"/>
  <c r="AA1199" i="9"/>
  <c r="AA1198" i="9"/>
  <c r="AA1197" i="9"/>
  <c r="AA1196" i="9"/>
  <c r="AA1195" i="9"/>
  <c r="AA1194" i="9"/>
  <c r="AA1193" i="9"/>
  <c r="AA1192" i="9"/>
  <c r="AA1191" i="9"/>
  <c r="AA1190" i="9"/>
  <c r="AA1189" i="9"/>
  <c r="AA1188" i="9"/>
  <c r="AA1187" i="9"/>
  <c r="AA1186" i="9"/>
  <c r="AA1185" i="9"/>
  <c r="AA1184" i="9"/>
  <c r="AA1183" i="9"/>
  <c r="AA1182" i="9"/>
  <c r="AA1181" i="9"/>
  <c r="AA1180" i="9"/>
  <c r="AA1179" i="9"/>
  <c r="AA1178" i="9"/>
  <c r="AA1177" i="9"/>
  <c r="AA1176" i="9"/>
  <c r="AA1175" i="9"/>
  <c r="AA1174" i="9"/>
  <c r="AA1173" i="9"/>
  <c r="AA1172" i="9"/>
  <c r="AA1171" i="9"/>
  <c r="AA1170" i="9"/>
  <c r="AA1169" i="9"/>
  <c r="AA1168" i="9"/>
  <c r="AA1167" i="9"/>
  <c r="AA1166" i="9"/>
  <c r="AA1165" i="9"/>
  <c r="AA1164" i="9"/>
  <c r="AA1163" i="9"/>
  <c r="AA1162" i="9"/>
  <c r="AA1161" i="9"/>
  <c r="AA1160" i="9"/>
  <c r="AA1159" i="9"/>
  <c r="AA1158" i="9"/>
  <c r="AA1157" i="9"/>
  <c r="AA1156" i="9"/>
  <c r="AA1155" i="9"/>
  <c r="AA1154" i="9"/>
  <c r="AA1153" i="9"/>
  <c r="AA1152" i="9"/>
  <c r="AA1151" i="9"/>
  <c r="AA1150" i="9"/>
  <c r="AA1149" i="9"/>
  <c r="AA1148" i="9"/>
  <c r="AA1147" i="9"/>
  <c r="AA1146" i="9"/>
  <c r="AA1145" i="9"/>
  <c r="AA1144" i="9"/>
  <c r="AA1143" i="9"/>
  <c r="AA1142" i="9"/>
  <c r="AA1141" i="9"/>
  <c r="AA1140" i="9"/>
  <c r="AA1139" i="9"/>
  <c r="AA1138" i="9"/>
  <c r="AA1137" i="9"/>
  <c r="AA1136" i="9"/>
  <c r="AA1135" i="9"/>
  <c r="AA1134" i="9"/>
  <c r="AA1133" i="9"/>
  <c r="AA1132" i="9"/>
  <c r="AA1131" i="9"/>
  <c r="AA1130" i="9"/>
  <c r="AA1129" i="9"/>
  <c r="AA1128" i="9"/>
  <c r="AA1127" i="9"/>
  <c r="AA1126" i="9"/>
  <c r="AA1125" i="9"/>
  <c r="AA1124" i="9"/>
  <c r="AA1123" i="9"/>
  <c r="AA1122" i="9"/>
  <c r="AA1121" i="9"/>
  <c r="AA1120" i="9"/>
  <c r="AA1119" i="9"/>
  <c r="AA1118" i="9"/>
  <c r="AA1117" i="9"/>
  <c r="AA1116" i="9"/>
  <c r="AA1115" i="9"/>
  <c r="AA1114" i="9"/>
  <c r="AA1113" i="9"/>
  <c r="AA1112" i="9"/>
  <c r="AA1111" i="9"/>
  <c r="AA1110" i="9"/>
  <c r="AA1109" i="9"/>
  <c r="AA1108" i="9"/>
  <c r="AA1107" i="9"/>
  <c r="AA1106" i="9"/>
  <c r="AA1105" i="9"/>
  <c r="AA1104" i="9"/>
  <c r="AA1103" i="9"/>
  <c r="AA1102" i="9"/>
  <c r="AA1101" i="9"/>
  <c r="AA1100" i="9"/>
  <c r="AA1099" i="9"/>
  <c r="AA1098" i="9"/>
  <c r="AA1097" i="9"/>
  <c r="AA1096" i="9"/>
  <c r="AA1095" i="9"/>
  <c r="AA1094" i="9"/>
  <c r="AA1093" i="9"/>
  <c r="AA1092" i="9"/>
  <c r="AA1091" i="9"/>
  <c r="AA1090" i="9"/>
  <c r="AA1089" i="9"/>
  <c r="AA1088" i="9"/>
  <c r="AA1087" i="9"/>
  <c r="AA1086" i="9"/>
  <c r="AA1085" i="9"/>
  <c r="AA1084" i="9"/>
  <c r="AA1083" i="9"/>
  <c r="AA1082" i="9"/>
  <c r="AA1081" i="9"/>
  <c r="AA1080" i="9"/>
  <c r="AA1079" i="9"/>
  <c r="AA1078" i="9"/>
  <c r="AA1077" i="9"/>
  <c r="AA1076" i="9"/>
  <c r="AA1075" i="9"/>
  <c r="AA1074" i="9"/>
  <c r="AA1073" i="9"/>
  <c r="AA1072" i="9"/>
  <c r="AA1071" i="9"/>
  <c r="AA1070" i="9"/>
  <c r="AA1069" i="9"/>
  <c r="AA1068" i="9"/>
  <c r="AA1067" i="9"/>
  <c r="AA1066" i="9"/>
  <c r="AA1065" i="9"/>
  <c r="AA1064" i="9"/>
  <c r="AA1063" i="9"/>
  <c r="AA1062" i="9"/>
  <c r="AA1061" i="9"/>
  <c r="AA1060" i="9"/>
  <c r="AA1059" i="9"/>
  <c r="AA1058" i="9"/>
  <c r="AA1057" i="9"/>
  <c r="AA1056" i="9"/>
  <c r="AA1055" i="9"/>
  <c r="AA1054" i="9"/>
  <c r="AA1053" i="9"/>
  <c r="AA1052" i="9"/>
  <c r="AA1051" i="9"/>
  <c r="AA1050" i="9"/>
  <c r="AA1049" i="9"/>
  <c r="AA1048" i="9"/>
  <c r="AA1047" i="9"/>
  <c r="AA1046" i="9"/>
  <c r="AA1045" i="9"/>
  <c r="AA1044" i="9"/>
  <c r="AA1043" i="9"/>
  <c r="AA1042" i="9"/>
  <c r="AA1041" i="9"/>
  <c r="AA1040" i="9"/>
  <c r="AA1039" i="9"/>
  <c r="AA1038" i="9"/>
  <c r="AA1037" i="9"/>
  <c r="AA1036" i="9"/>
  <c r="AA1035" i="9"/>
  <c r="AA1034" i="9"/>
  <c r="AA1033" i="9"/>
  <c r="AA1032" i="9"/>
  <c r="AA1031" i="9"/>
  <c r="AA1030" i="9"/>
  <c r="AA1029" i="9"/>
  <c r="AA1028" i="9"/>
  <c r="AA1027" i="9"/>
  <c r="AA1026" i="9"/>
  <c r="AA1025" i="9"/>
  <c r="AA1024" i="9"/>
  <c r="AA1023" i="9"/>
  <c r="AA1022" i="9"/>
  <c r="AA1021" i="9"/>
  <c r="AA1020" i="9"/>
  <c r="AA1019" i="9"/>
  <c r="AA1018" i="9"/>
  <c r="AA1017" i="9"/>
  <c r="AA1016" i="9"/>
  <c r="AA1015" i="9"/>
  <c r="AA1014" i="9"/>
  <c r="AA1013" i="9"/>
  <c r="AA1012" i="9"/>
  <c r="AA1011" i="9"/>
  <c r="AA1010" i="9"/>
  <c r="AA1009" i="9"/>
  <c r="AA1008" i="9"/>
  <c r="AA1007" i="9"/>
  <c r="AA1006" i="9"/>
  <c r="AA1005" i="9"/>
  <c r="AA1004" i="9"/>
  <c r="AA1003" i="9"/>
  <c r="AA1002" i="9"/>
  <c r="AA1001" i="9"/>
  <c r="AA1000" i="9"/>
  <c r="AA999" i="9"/>
  <c r="AA998" i="9"/>
  <c r="AA997" i="9"/>
  <c r="AA996" i="9"/>
  <c r="AA995" i="9"/>
  <c r="AA994" i="9"/>
  <c r="AA993" i="9"/>
  <c r="AA992" i="9"/>
  <c r="AA991" i="9"/>
  <c r="AA990" i="9"/>
  <c r="AA989" i="9"/>
  <c r="AA988" i="9"/>
  <c r="AA987" i="9"/>
  <c r="AA986" i="9"/>
  <c r="AA985" i="9"/>
  <c r="AA984" i="9"/>
  <c r="AA983" i="9"/>
  <c r="AA982" i="9"/>
  <c r="AA981" i="9"/>
  <c r="AA980" i="9"/>
  <c r="AA979" i="9"/>
  <c r="AA978" i="9"/>
  <c r="AA977" i="9"/>
  <c r="AA976" i="9"/>
  <c r="AA975" i="9"/>
  <c r="AA974" i="9"/>
  <c r="AA973" i="9"/>
  <c r="AA972" i="9"/>
  <c r="AA971" i="9"/>
  <c r="AA970" i="9"/>
  <c r="AA969" i="9"/>
  <c r="AA968" i="9"/>
  <c r="AA967" i="9"/>
  <c r="AA966" i="9"/>
  <c r="AA965" i="9"/>
  <c r="AA964" i="9"/>
  <c r="AA963" i="9"/>
  <c r="AA962" i="9"/>
  <c r="AA961" i="9"/>
  <c r="AA960" i="9"/>
  <c r="AA959" i="9"/>
  <c r="AA958" i="9"/>
  <c r="AA957" i="9"/>
  <c r="AA956" i="9"/>
  <c r="AA955" i="9"/>
  <c r="AA954" i="9"/>
  <c r="AA953" i="9"/>
  <c r="AA952" i="9"/>
  <c r="AA951" i="9"/>
  <c r="AA950" i="9"/>
  <c r="AA949" i="9"/>
  <c r="AA948" i="9"/>
  <c r="AA947" i="9"/>
  <c r="AA946" i="9"/>
  <c r="AA945" i="9"/>
  <c r="AA944" i="9"/>
  <c r="AA943" i="9"/>
  <c r="AA942" i="9"/>
  <c r="AA941" i="9"/>
  <c r="AA940" i="9"/>
  <c r="AA939" i="9"/>
  <c r="AA938" i="9"/>
  <c r="AA937" i="9"/>
  <c r="AA936" i="9"/>
  <c r="AA935" i="9"/>
  <c r="AA934" i="9"/>
  <c r="AA933" i="9"/>
  <c r="AA932" i="9"/>
  <c r="AA931" i="9"/>
  <c r="AA930" i="9"/>
  <c r="AA929" i="9"/>
  <c r="AA928" i="9"/>
  <c r="AA927" i="9"/>
  <c r="AA926" i="9"/>
  <c r="AA925" i="9"/>
  <c r="AA924" i="9"/>
  <c r="AA923" i="9"/>
  <c r="AA922" i="9"/>
  <c r="AA921" i="9"/>
  <c r="AA920" i="9"/>
  <c r="AA919" i="9"/>
  <c r="AA918" i="9"/>
  <c r="AA917" i="9"/>
  <c r="AA916" i="9"/>
  <c r="AA915" i="9"/>
  <c r="AA914" i="9"/>
  <c r="AA913" i="9"/>
  <c r="AA912" i="9"/>
  <c r="AA911" i="9"/>
  <c r="AA910" i="9"/>
  <c r="AA909" i="9"/>
  <c r="AA908" i="9"/>
  <c r="AA907" i="9"/>
  <c r="AA906" i="9"/>
  <c r="AA905" i="9"/>
  <c r="AA904" i="9"/>
  <c r="AA903" i="9"/>
  <c r="AA902" i="9"/>
  <c r="AA901" i="9"/>
  <c r="AA900" i="9"/>
  <c r="AA899" i="9"/>
  <c r="AA898" i="9"/>
  <c r="AA897" i="9"/>
  <c r="AA896" i="9"/>
  <c r="AA895" i="9"/>
  <c r="AA894" i="9"/>
  <c r="AA893" i="9"/>
  <c r="AA892" i="9"/>
  <c r="AA891" i="9"/>
  <c r="AA890" i="9"/>
  <c r="AA889" i="9"/>
  <c r="AA888" i="9"/>
  <c r="AA887" i="9"/>
  <c r="AA886" i="9"/>
  <c r="AA885" i="9"/>
  <c r="AA884" i="9"/>
  <c r="AA883" i="9"/>
  <c r="AA882" i="9"/>
  <c r="AA881" i="9"/>
  <c r="AA880" i="9"/>
  <c r="AA879" i="9"/>
  <c r="AA878" i="9"/>
  <c r="AA877" i="9"/>
  <c r="AA876" i="9"/>
  <c r="AA875" i="9"/>
  <c r="AA874" i="9"/>
  <c r="AA873" i="9"/>
  <c r="AA872" i="9"/>
  <c r="AA871" i="9"/>
  <c r="AA870" i="9"/>
  <c r="AA869" i="9"/>
  <c r="AA868" i="9"/>
  <c r="AA867" i="9"/>
  <c r="AA866" i="9"/>
  <c r="AA865" i="9"/>
  <c r="AA864" i="9"/>
  <c r="AA863" i="9"/>
  <c r="AA862" i="9"/>
  <c r="AA861" i="9"/>
  <c r="AA860" i="9"/>
  <c r="AA859" i="9"/>
  <c r="AA858" i="9"/>
  <c r="AA857" i="9"/>
  <c r="AA856" i="9"/>
  <c r="AA855" i="9"/>
  <c r="AA854" i="9"/>
  <c r="AA853" i="9"/>
  <c r="AA852" i="9"/>
  <c r="AA851" i="9"/>
  <c r="AA850" i="9"/>
  <c r="AA849" i="9"/>
  <c r="AA848" i="9"/>
  <c r="AA847" i="9"/>
  <c r="AA846" i="9"/>
  <c r="AA845" i="9"/>
  <c r="AA844" i="9"/>
  <c r="AA843" i="9"/>
  <c r="AA842" i="9"/>
  <c r="AA841" i="9"/>
  <c r="AA840" i="9"/>
  <c r="AA839" i="9"/>
  <c r="AA838" i="9"/>
  <c r="AA837" i="9"/>
  <c r="AA836" i="9"/>
  <c r="AA835" i="9"/>
  <c r="AA834" i="9"/>
  <c r="AA833" i="9"/>
  <c r="AA832" i="9"/>
  <c r="AA831" i="9"/>
  <c r="AA830" i="9"/>
  <c r="AA829" i="9"/>
  <c r="AA828" i="9"/>
  <c r="AA827" i="9"/>
  <c r="AA826" i="9"/>
  <c r="AA825" i="9"/>
  <c r="AA824" i="9"/>
  <c r="AA823" i="9"/>
  <c r="AA822" i="9"/>
  <c r="AA821" i="9"/>
  <c r="AA820" i="9"/>
  <c r="AA819" i="9"/>
  <c r="AA818" i="9"/>
  <c r="AA817" i="9"/>
  <c r="AA816" i="9"/>
  <c r="AA815" i="9"/>
  <c r="AA814" i="9"/>
  <c r="AA813" i="9"/>
  <c r="AA812" i="9"/>
  <c r="AA811" i="9"/>
  <c r="AA810" i="9"/>
  <c r="AA809" i="9"/>
  <c r="AA808" i="9"/>
  <c r="AA807" i="9"/>
  <c r="AA806" i="9"/>
  <c r="AA805" i="9"/>
  <c r="AA804" i="9"/>
  <c r="AA803" i="9"/>
  <c r="AA802" i="9"/>
  <c r="AA801" i="9"/>
  <c r="AA800" i="9"/>
  <c r="AA799" i="9"/>
  <c r="AA798" i="9"/>
  <c r="AA797" i="9"/>
  <c r="AA796" i="9"/>
  <c r="AA795" i="9"/>
  <c r="AA794" i="9"/>
  <c r="AA793" i="9"/>
  <c r="AA792" i="9"/>
  <c r="AA791" i="9"/>
  <c r="AA790" i="9"/>
  <c r="AA789" i="9"/>
  <c r="AA788" i="9"/>
  <c r="AA787" i="9"/>
  <c r="AA786" i="9"/>
  <c r="AA785" i="9"/>
  <c r="AA784" i="9"/>
  <c r="AA783" i="9"/>
  <c r="AA782" i="9"/>
  <c r="AA781" i="9"/>
  <c r="AA780" i="9"/>
  <c r="AA779" i="9"/>
  <c r="AA778" i="9"/>
  <c r="AA777" i="9"/>
  <c r="AA776" i="9"/>
  <c r="AA775" i="9"/>
  <c r="AA774" i="9"/>
  <c r="AA773" i="9"/>
  <c r="AA772" i="9"/>
  <c r="AA771" i="9"/>
  <c r="AA770" i="9"/>
  <c r="AA769" i="9"/>
  <c r="AA768" i="9"/>
  <c r="AA767" i="9"/>
  <c r="AA766" i="9"/>
  <c r="AA765" i="9"/>
  <c r="AA764" i="9"/>
  <c r="AA763" i="9"/>
  <c r="AA762" i="9"/>
  <c r="AA761" i="9"/>
  <c r="AA760" i="9"/>
  <c r="AA759" i="9"/>
  <c r="AA758" i="9"/>
  <c r="AA757" i="9"/>
  <c r="AA756" i="9"/>
  <c r="AA755" i="9"/>
  <c r="AA754" i="9"/>
  <c r="AA753" i="9"/>
  <c r="AA752" i="9"/>
  <c r="AA751" i="9"/>
  <c r="AA750" i="9"/>
  <c r="AA749" i="9"/>
  <c r="AA748" i="9"/>
  <c r="AA747" i="9"/>
  <c r="AA746" i="9"/>
  <c r="AA745" i="9"/>
  <c r="AA744" i="9"/>
  <c r="AA743" i="9"/>
  <c r="AA742" i="9"/>
  <c r="AA741" i="9"/>
  <c r="AA740" i="9"/>
  <c r="AA739" i="9"/>
  <c r="AA738" i="9"/>
  <c r="AA737" i="9"/>
  <c r="AA736" i="9"/>
  <c r="AA735" i="9"/>
  <c r="AA734" i="9"/>
  <c r="AA733" i="9"/>
  <c r="AA732" i="9"/>
  <c r="AA731" i="9"/>
  <c r="AA730" i="9"/>
  <c r="AA729" i="9"/>
  <c r="AA728" i="9"/>
  <c r="AA727" i="9"/>
  <c r="AA726" i="9"/>
  <c r="AA725" i="9"/>
  <c r="AA724" i="9"/>
  <c r="AA723" i="9"/>
  <c r="AA722" i="9"/>
  <c r="AA721" i="9"/>
  <c r="AA720" i="9"/>
  <c r="AA719" i="9"/>
  <c r="AA718" i="9"/>
  <c r="AA717" i="9"/>
  <c r="AA716" i="9"/>
  <c r="AA715" i="9"/>
  <c r="AA714" i="9"/>
  <c r="AA713" i="9"/>
  <c r="AA712" i="9"/>
  <c r="AA711" i="9"/>
  <c r="AA710" i="9"/>
  <c r="AA709" i="9"/>
  <c r="AA708" i="9"/>
  <c r="AA707" i="9"/>
  <c r="AA706" i="9"/>
  <c r="AA705" i="9"/>
  <c r="AA704" i="9"/>
  <c r="AA703" i="9"/>
  <c r="AA702" i="9"/>
  <c r="AA701" i="9"/>
  <c r="AA700" i="9"/>
  <c r="AA699" i="9"/>
  <c r="AA698" i="9"/>
  <c r="AA697" i="9"/>
  <c r="AA696" i="9"/>
  <c r="AA695" i="9"/>
  <c r="AA694" i="9"/>
  <c r="AA693" i="9"/>
  <c r="AA692" i="9"/>
  <c r="AA691" i="9"/>
  <c r="AA690" i="9"/>
  <c r="AA689" i="9"/>
  <c r="AA688" i="9"/>
  <c r="AA687" i="9"/>
  <c r="AA686" i="9"/>
  <c r="AA685" i="9"/>
  <c r="AA684" i="9"/>
  <c r="AA683" i="9"/>
  <c r="AA682" i="9"/>
  <c r="AA681" i="9"/>
  <c r="AA680" i="9"/>
  <c r="AA679" i="9"/>
  <c r="AA678" i="9"/>
  <c r="AA677" i="9"/>
  <c r="AA676" i="9"/>
  <c r="AA675" i="9"/>
  <c r="AA674" i="9"/>
  <c r="AA673" i="9"/>
  <c r="AA672" i="9"/>
  <c r="AA671" i="9"/>
  <c r="AA670" i="9"/>
  <c r="AA669" i="9"/>
  <c r="AA668" i="9"/>
  <c r="AA667" i="9"/>
  <c r="AA666" i="9"/>
  <c r="AA665" i="9"/>
  <c r="AA664" i="9"/>
  <c r="AA663" i="9"/>
  <c r="AA662" i="9"/>
  <c r="AA661" i="9"/>
  <c r="AA660" i="9"/>
  <c r="AA659" i="9"/>
  <c r="AA658" i="9"/>
  <c r="AA657" i="9"/>
  <c r="AA656" i="9"/>
  <c r="AA655" i="9"/>
  <c r="AA654" i="9"/>
  <c r="AA653" i="9"/>
  <c r="AA652" i="9"/>
  <c r="AA651" i="9"/>
  <c r="AA650" i="9"/>
  <c r="AA649" i="9"/>
  <c r="AA648" i="9"/>
  <c r="AA647" i="9"/>
  <c r="AA646" i="9"/>
  <c r="AA645" i="9"/>
  <c r="AA644" i="9"/>
  <c r="AA643" i="9"/>
  <c r="AA642" i="9"/>
  <c r="AA641" i="9"/>
  <c r="AA640" i="9"/>
  <c r="AA639" i="9"/>
  <c r="AA638" i="9"/>
  <c r="AA637" i="9"/>
  <c r="AA636" i="9"/>
  <c r="AA635" i="9"/>
  <c r="AA634" i="9"/>
  <c r="AA633" i="9"/>
  <c r="AA632" i="9"/>
  <c r="AA631" i="9"/>
  <c r="AA630" i="9"/>
  <c r="AA629" i="9"/>
  <c r="AA628" i="9"/>
  <c r="AA627" i="9"/>
  <c r="AA626" i="9"/>
  <c r="AA625" i="9"/>
  <c r="AA624" i="9"/>
  <c r="AA623" i="9"/>
  <c r="AA622" i="9"/>
  <c r="AA621" i="9"/>
  <c r="AA620" i="9"/>
  <c r="AA619" i="9"/>
  <c r="AA618" i="9"/>
  <c r="AA617" i="9"/>
  <c r="AA616" i="9"/>
  <c r="AA615" i="9"/>
  <c r="AA614" i="9"/>
  <c r="AA613" i="9"/>
  <c r="AA612" i="9"/>
  <c r="AA611" i="9"/>
  <c r="AA610" i="9"/>
  <c r="AA609" i="9"/>
  <c r="AA608" i="9"/>
  <c r="AA607" i="9"/>
  <c r="AA606" i="9"/>
  <c r="AA605" i="9"/>
  <c r="AA604" i="9"/>
  <c r="AA603" i="9"/>
  <c r="AA602" i="9"/>
  <c r="AA601" i="9"/>
  <c r="AA600" i="9"/>
  <c r="AA599" i="9"/>
  <c r="AA598" i="9"/>
  <c r="AA597" i="9"/>
  <c r="AA596" i="9"/>
  <c r="AA595" i="9"/>
  <c r="AA594" i="9"/>
  <c r="AA593" i="9"/>
  <c r="AA592" i="9"/>
  <c r="AA591" i="9"/>
  <c r="AA590" i="9"/>
  <c r="AA589" i="9"/>
  <c r="AA588" i="9"/>
  <c r="AA587" i="9"/>
  <c r="AA586" i="9"/>
  <c r="AA585" i="9"/>
  <c r="AA584" i="9"/>
  <c r="AA583" i="9"/>
  <c r="AA582" i="9"/>
  <c r="AA581" i="9"/>
  <c r="AA580" i="9"/>
  <c r="AA579" i="9"/>
  <c r="AA578" i="9"/>
  <c r="AA577" i="9"/>
  <c r="AA576" i="9"/>
  <c r="AA575" i="9"/>
  <c r="AA574" i="9"/>
  <c r="AA573" i="9"/>
  <c r="AA572" i="9"/>
  <c r="AA571" i="9"/>
  <c r="AA570" i="9"/>
  <c r="AA569" i="9"/>
  <c r="AA568" i="9"/>
  <c r="AA567" i="9"/>
  <c r="AA566" i="9"/>
  <c r="AA565" i="9"/>
  <c r="AA564" i="9"/>
  <c r="AA563" i="9"/>
  <c r="AA562" i="9"/>
  <c r="AA561" i="9"/>
  <c r="AA560" i="9"/>
  <c r="AA559" i="9"/>
  <c r="AA558" i="9"/>
  <c r="AA557" i="9"/>
  <c r="AA556" i="9"/>
  <c r="AA555" i="9"/>
  <c r="AA554" i="9"/>
  <c r="AA553" i="9"/>
  <c r="AA552" i="9"/>
  <c r="AA551" i="9"/>
  <c r="AA550" i="9"/>
  <c r="AA549" i="9"/>
  <c r="AA548" i="9"/>
  <c r="AA547" i="9"/>
  <c r="AA546" i="9"/>
  <c r="AA545" i="9"/>
  <c r="AA544" i="9"/>
  <c r="AA543" i="9"/>
  <c r="AA542" i="9"/>
  <c r="AA541" i="9"/>
  <c r="AA540" i="9"/>
  <c r="AA539" i="9"/>
  <c r="AA538" i="9"/>
  <c r="AA537" i="9"/>
  <c r="AA536" i="9"/>
  <c r="AA535" i="9"/>
  <c r="AA534" i="9"/>
  <c r="AA533" i="9"/>
  <c r="AA532" i="9"/>
  <c r="AA531" i="9"/>
  <c r="AA530" i="9"/>
  <c r="AA529" i="9"/>
  <c r="AA528" i="9"/>
  <c r="AA527" i="9"/>
  <c r="AA526" i="9"/>
  <c r="AA525" i="9"/>
  <c r="AA524" i="9"/>
  <c r="AA523" i="9"/>
  <c r="AA522" i="9"/>
  <c r="AA521" i="9"/>
  <c r="AA520" i="9"/>
  <c r="AA519" i="9"/>
  <c r="AA518" i="9"/>
  <c r="AA517" i="9"/>
  <c r="AA516" i="9"/>
  <c r="AA515" i="9"/>
  <c r="AA514" i="9"/>
  <c r="AA513" i="9"/>
  <c r="AA512" i="9"/>
  <c r="AA511" i="9"/>
  <c r="AA510" i="9"/>
  <c r="AA509" i="9"/>
  <c r="AA508" i="9"/>
  <c r="AA507" i="9"/>
  <c r="AA506" i="9"/>
  <c r="AA505" i="9"/>
  <c r="AA504" i="9"/>
  <c r="AA503" i="9"/>
  <c r="AA502" i="9"/>
  <c r="AA501" i="9"/>
  <c r="AA500" i="9"/>
  <c r="AA499" i="9"/>
  <c r="AA498" i="9"/>
  <c r="AA497" i="9"/>
  <c r="AA496" i="9"/>
  <c r="AA495" i="9"/>
  <c r="AA494" i="9"/>
  <c r="AA493" i="9"/>
  <c r="AA492" i="9"/>
  <c r="AA491" i="9"/>
  <c r="AA490" i="9"/>
  <c r="AA489" i="9"/>
  <c r="AA488" i="9"/>
  <c r="AA487" i="9"/>
  <c r="AA486" i="9"/>
  <c r="AA485" i="9"/>
  <c r="AA484" i="9"/>
  <c r="AA483" i="9"/>
  <c r="AA482" i="9"/>
  <c r="AA481" i="9"/>
  <c r="AA480" i="9"/>
  <c r="AA479" i="9"/>
  <c r="AA478" i="9"/>
  <c r="AA477" i="9"/>
  <c r="AA476" i="9"/>
  <c r="AA475" i="9"/>
  <c r="AA474" i="9"/>
  <c r="AA473" i="9"/>
  <c r="AA472" i="9"/>
  <c r="AA471" i="9"/>
  <c r="AA470" i="9"/>
  <c r="AA469" i="9"/>
  <c r="AA468" i="9"/>
  <c r="AA467" i="9"/>
  <c r="AA466" i="9"/>
  <c r="AA465" i="9"/>
  <c r="AA464" i="9"/>
  <c r="AA463" i="9"/>
  <c r="AA462" i="9"/>
  <c r="AA461" i="9"/>
  <c r="AA460" i="9"/>
  <c r="AA459" i="9"/>
  <c r="AA458" i="9"/>
  <c r="AA457" i="9"/>
  <c r="AA456" i="9"/>
  <c r="AA455" i="9"/>
  <c r="AA454" i="9"/>
  <c r="AA453" i="9"/>
  <c r="AA452" i="9"/>
  <c r="AA451" i="9"/>
  <c r="AA450" i="9"/>
  <c r="AA449" i="9"/>
  <c r="AA448" i="9"/>
  <c r="AA447" i="9"/>
  <c r="AA446" i="9"/>
  <c r="AA445" i="9"/>
  <c r="AA444" i="9"/>
  <c r="AA443" i="9"/>
  <c r="AA442" i="9"/>
  <c r="AA441" i="9"/>
  <c r="AA440" i="9"/>
  <c r="AA439" i="9"/>
  <c r="AA438" i="9"/>
  <c r="AA437" i="9"/>
  <c r="AA436" i="9"/>
  <c r="AA435" i="9"/>
  <c r="AA434" i="9"/>
  <c r="AA433" i="9"/>
  <c r="AA432" i="9"/>
  <c r="AA431" i="9"/>
  <c r="AA430" i="9"/>
  <c r="AA429" i="9"/>
  <c r="AA428" i="9"/>
  <c r="AA427" i="9"/>
  <c r="AA426" i="9"/>
  <c r="AA425" i="9"/>
  <c r="AA424" i="9"/>
  <c r="AA423" i="9"/>
  <c r="AA422" i="9"/>
  <c r="AA421" i="9"/>
  <c r="AA420" i="9"/>
  <c r="AA419" i="9"/>
  <c r="AA418" i="9"/>
  <c r="AA417" i="9"/>
  <c r="AA416" i="9"/>
  <c r="AA415" i="9"/>
  <c r="AA414" i="9"/>
  <c r="AA413" i="9"/>
  <c r="AA412" i="9"/>
  <c r="AA411" i="9"/>
  <c r="AA410" i="9"/>
  <c r="AA409" i="9"/>
  <c r="AA408" i="9"/>
  <c r="AA407" i="9"/>
  <c r="AA406" i="9"/>
  <c r="AA405" i="9"/>
  <c r="AA404" i="9"/>
  <c r="AA403" i="9"/>
  <c r="AA402" i="9"/>
  <c r="AA401" i="9"/>
  <c r="AA400" i="9"/>
  <c r="AA399" i="9"/>
  <c r="AA398" i="9"/>
  <c r="AA397" i="9"/>
  <c r="AA396" i="9"/>
  <c r="AA395" i="9"/>
  <c r="AA394" i="9"/>
  <c r="AA393" i="9"/>
  <c r="AA392" i="9"/>
  <c r="AA391" i="9"/>
  <c r="AA390" i="9"/>
  <c r="AA389" i="9"/>
  <c r="AA388" i="9"/>
  <c r="AA387" i="9"/>
  <c r="AA386" i="9"/>
  <c r="AA385" i="9"/>
  <c r="AA384" i="9"/>
  <c r="AA383" i="9"/>
  <c r="AA382" i="9"/>
  <c r="AA381" i="9"/>
  <c r="AA380" i="9"/>
  <c r="AA379" i="9"/>
  <c r="AA378" i="9"/>
  <c r="AA377" i="9"/>
  <c r="AA376" i="9"/>
  <c r="AA375" i="9"/>
  <c r="AA374" i="9"/>
  <c r="AA373" i="9"/>
  <c r="AA372" i="9"/>
  <c r="AA371" i="9"/>
  <c r="AA370" i="9"/>
  <c r="AA369" i="9"/>
  <c r="AA368" i="9"/>
  <c r="AA367" i="9"/>
  <c r="AA366" i="9"/>
  <c r="AA365" i="9"/>
  <c r="AA364" i="9"/>
  <c r="AA363" i="9"/>
  <c r="AA362" i="9"/>
  <c r="AA361" i="9"/>
  <c r="AA360" i="9"/>
  <c r="AA359" i="9"/>
  <c r="AA358" i="9"/>
  <c r="AA357" i="9"/>
  <c r="AA356" i="9"/>
  <c r="AA355" i="9"/>
  <c r="AA354" i="9"/>
  <c r="AA353" i="9"/>
  <c r="AA352" i="9"/>
  <c r="AA351" i="9"/>
  <c r="AA350" i="9"/>
  <c r="AA349" i="9"/>
  <c r="AA348" i="9"/>
  <c r="AA347" i="9"/>
  <c r="AA346" i="9"/>
  <c r="AA345" i="9"/>
  <c r="AA344" i="9"/>
  <c r="AA343" i="9"/>
  <c r="AA342" i="9"/>
  <c r="AA341" i="9"/>
  <c r="AA340" i="9"/>
  <c r="AA339" i="9"/>
  <c r="AA338" i="9"/>
  <c r="AA337" i="9"/>
  <c r="AA336" i="9"/>
  <c r="AA335" i="9"/>
  <c r="AA334" i="9"/>
  <c r="AA333" i="9"/>
  <c r="AA332" i="9"/>
  <c r="AA331" i="9"/>
  <c r="AA330" i="9"/>
  <c r="AA329" i="9"/>
  <c r="AA328" i="9"/>
  <c r="AA327" i="9"/>
  <c r="AA326" i="9"/>
  <c r="AA325" i="9"/>
  <c r="AA324" i="9"/>
  <c r="AA323" i="9"/>
  <c r="AA322" i="9"/>
  <c r="AA321" i="9"/>
  <c r="AA320" i="9"/>
  <c r="AA319" i="9"/>
  <c r="AA318" i="9"/>
  <c r="AA317" i="9"/>
  <c r="AA316" i="9"/>
  <c r="AA315" i="9"/>
  <c r="AA314" i="9"/>
  <c r="AA313" i="9"/>
  <c r="AA312" i="9"/>
  <c r="AA311" i="9"/>
  <c r="AA310" i="9"/>
  <c r="AA309" i="9"/>
  <c r="AA308" i="9"/>
  <c r="AA307" i="9"/>
  <c r="AA306" i="9"/>
  <c r="AA305" i="9"/>
  <c r="AA304" i="9"/>
  <c r="AA303" i="9"/>
  <c r="AA302" i="9"/>
  <c r="AA301" i="9"/>
  <c r="AA300" i="9"/>
  <c r="AA299" i="9"/>
  <c r="AA298" i="9"/>
  <c r="AA297" i="9"/>
  <c r="AA296" i="9"/>
  <c r="AA295" i="9"/>
  <c r="AA294" i="9"/>
  <c r="AA293" i="9"/>
  <c r="AA292" i="9"/>
  <c r="AA291" i="9"/>
  <c r="AA290" i="9"/>
  <c r="AA289" i="9"/>
  <c r="AA288" i="9"/>
  <c r="AA287" i="9"/>
  <c r="AA286" i="9"/>
  <c r="AA285" i="9"/>
  <c r="AA284" i="9"/>
  <c r="AA283" i="9"/>
  <c r="AA282" i="9"/>
  <c r="AA281" i="9"/>
  <c r="AA280" i="9"/>
  <c r="AA279" i="9"/>
  <c r="AA278" i="9"/>
  <c r="AA277" i="9"/>
  <c r="AA276" i="9"/>
  <c r="AA275" i="9"/>
  <c r="AA274" i="9"/>
  <c r="AA273" i="9"/>
  <c r="AA272" i="9"/>
  <c r="AA271" i="9"/>
  <c r="AA270" i="9"/>
  <c r="AA269" i="9"/>
  <c r="AA268" i="9"/>
  <c r="AA267" i="9"/>
  <c r="AA266" i="9"/>
  <c r="AA265" i="9"/>
  <c r="AA264" i="9"/>
  <c r="AA263" i="9"/>
  <c r="AA262" i="9"/>
  <c r="AA261" i="9"/>
  <c r="AA260" i="9"/>
  <c r="AA259" i="9"/>
  <c r="AA258" i="9"/>
  <c r="AA257" i="9"/>
  <c r="AA256" i="9"/>
  <c r="AA255" i="9"/>
  <c r="AA254" i="9"/>
  <c r="AA253" i="9"/>
  <c r="AA252" i="9"/>
  <c r="AA251" i="9"/>
  <c r="AA250" i="9"/>
  <c r="AA249" i="9"/>
  <c r="AA248" i="9"/>
  <c r="AA247" i="9"/>
  <c r="AA246" i="9"/>
  <c r="AA245" i="9"/>
  <c r="AA244" i="9"/>
  <c r="AA243" i="9"/>
  <c r="AA242" i="9"/>
  <c r="AA241" i="9"/>
  <c r="AA240" i="9"/>
  <c r="AA239" i="9"/>
  <c r="AA238" i="9"/>
  <c r="AA237" i="9"/>
  <c r="AA236" i="9"/>
  <c r="AA235" i="9"/>
  <c r="AA234" i="9"/>
  <c r="AA233" i="9"/>
  <c r="AA232" i="9"/>
  <c r="AA231" i="9"/>
  <c r="AA230" i="9"/>
  <c r="AA229" i="9"/>
  <c r="AA228" i="9"/>
  <c r="AA227" i="9"/>
  <c r="AA226" i="9"/>
  <c r="AA225" i="9"/>
  <c r="AA224" i="9"/>
  <c r="AA223" i="9"/>
  <c r="AA222" i="9"/>
  <c r="AA221" i="9"/>
  <c r="AA220" i="9"/>
  <c r="AA219" i="9"/>
  <c r="AA218" i="9"/>
  <c r="AA217" i="9"/>
  <c r="AA216" i="9"/>
  <c r="AA215" i="9"/>
  <c r="AA214" i="9"/>
  <c r="AA213" i="9"/>
  <c r="AA212" i="9"/>
  <c r="AA211" i="9"/>
  <c r="AA210" i="9"/>
  <c r="AA209" i="9"/>
  <c r="AA208" i="9"/>
  <c r="AA207" i="9"/>
  <c r="AA206" i="9"/>
  <c r="AA205" i="9"/>
  <c r="AA204" i="9"/>
  <c r="AA203" i="9"/>
  <c r="AA202" i="9"/>
  <c r="AA201" i="9"/>
  <c r="AA200" i="9"/>
  <c r="AA199" i="9"/>
  <c r="AA198" i="9"/>
  <c r="AA197" i="9"/>
  <c r="AA196" i="9"/>
  <c r="AA195" i="9"/>
  <c r="AA194" i="9"/>
  <c r="AA193" i="9"/>
  <c r="AA192" i="9"/>
  <c r="AA191" i="9"/>
  <c r="AA190" i="9"/>
  <c r="AA189" i="9"/>
  <c r="AA188" i="9"/>
  <c r="AA187" i="9"/>
  <c r="AA186" i="9"/>
  <c r="AA185" i="9"/>
  <c r="AA184" i="9"/>
  <c r="AA183" i="9"/>
  <c r="AA182" i="9"/>
  <c r="AA181" i="9"/>
  <c r="AA180" i="9"/>
  <c r="AA179" i="9"/>
  <c r="AA178" i="9"/>
  <c r="AA177" i="9"/>
  <c r="AA176" i="9"/>
  <c r="AA175" i="9"/>
  <c r="AA174" i="9"/>
  <c r="AA173" i="9"/>
  <c r="AA172" i="9"/>
  <c r="AA171" i="9"/>
  <c r="AA170" i="9"/>
  <c r="AA169" i="9"/>
  <c r="AA168" i="9"/>
  <c r="AA167" i="9"/>
  <c r="AA166" i="9"/>
  <c r="AA165" i="9"/>
  <c r="AA164" i="9"/>
  <c r="AA163" i="9"/>
  <c r="AA162" i="9"/>
  <c r="AA161" i="9"/>
  <c r="AA160" i="9"/>
  <c r="AA159" i="9"/>
  <c r="AA158" i="9"/>
  <c r="AA157" i="9"/>
  <c r="AA156" i="9"/>
  <c r="AA155" i="9"/>
  <c r="AA154" i="9"/>
  <c r="AA153" i="9"/>
  <c r="AA152" i="9"/>
  <c r="AA151" i="9"/>
  <c r="AA150" i="9"/>
  <c r="AA149" i="9"/>
  <c r="AA148" i="9"/>
  <c r="AA147" i="9"/>
  <c r="AA146" i="9"/>
  <c r="AA145" i="9"/>
  <c r="AA144" i="9"/>
  <c r="AA143" i="9"/>
  <c r="AA142" i="9"/>
  <c r="AA141" i="9"/>
  <c r="AA140" i="9"/>
  <c r="AA139" i="9"/>
  <c r="AA138" i="9"/>
  <c r="AA137" i="9"/>
  <c r="AA136" i="9"/>
  <c r="AA135" i="9"/>
  <c r="AA134" i="9"/>
  <c r="AA133" i="9"/>
  <c r="AA132" i="9"/>
  <c r="AA131" i="9"/>
  <c r="AA130" i="9"/>
  <c r="AA129" i="9"/>
  <c r="AA128" i="9"/>
  <c r="AA127" i="9"/>
  <c r="AA126" i="9"/>
  <c r="AA125" i="9"/>
  <c r="AA124" i="9"/>
  <c r="AA123" i="9"/>
  <c r="AA122" i="9"/>
  <c r="AA121" i="9"/>
  <c r="AA120" i="9"/>
  <c r="AA119" i="9"/>
  <c r="AA118" i="9"/>
  <c r="AA117" i="9"/>
  <c r="AA116" i="9"/>
  <c r="AA115" i="9"/>
  <c r="AA114" i="9"/>
  <c r="AA113" i="9"/>
  <c r="AA112" i="9"/>
  <c r="AA111" i="9"/>
  <c r="AA110" i="9"/>
  <c r="AA109" i="9"/>
  <c r="AA108" i="9"/>
  <c r="AA107" i="9"/>
  <c r="AA106" i="9"/>
  <c r="AA105" i="9"/>
  <c r="AA104" i="9"/>
  <c r="AA103" i="9"/>
  <c r="AA102" i="9"/>
  <c r="AA101" i="9"/>
  <c r="AA100" i="9"/>
  <c r="AA99" i="9"/>
  <c r="AA98" i="9"/>
  <c r="AA97" i="9"/>
  <c r="AA96" i="9"/>
  <c r="AA95" i="9"/>
  <c r="AA94" i="9"/>
  <c r="AA93" i="9"/>
  <c r="AA92" i="9"/>
  <c r="AA91" i="9"/>
  <c r="AA90" i="9"/>
  <c r="AA89" i="9"/>
  <c r="AA88" i="9"/>
  <c r="AA87" i="9"/>
  <c r="AA86" i="9"/>
  <c r="AA85" i="9"/>
  <c r="AA84" i="9"/>
  <c r="AA83" i="9"/>
  <c r="AA82" i="9"/>
  <c r="AA81" i="9"/>
  <c r="AA80" i="9"/>
  <c r="AA79" i="9"/>
  <c r="AA78" i="9"/>
  <c r="AA77" i="9"/>
  <c r="AA76" i="9"/>
  <c r="AA75" i="9"/>
  <c r="AA74" i="9"/>
  <c r="AA73" i="9"/>
  <c r="AA72" i="9"/>
  <c r="AA71" i="9"/>
  <c r="AA70" i="9"/>
  <c r="AA69" i="9"/>
  <c r="AA68" i="9"/>
  <c r="AA67" i="9"/>
  <c r="AA66" i="9"/>
  <c r="AA65" i="9"/>
  <c r="AA64" i="9"/>
  <c r="AA63" i="9"/>
  <c r="AA62" i="9"/>
  <c r="AA61" i="9"/>
  <c r="AA60" i="9"/>
  <c r="AA59" i="9"/>
  <c r="AA58" i="9"/>
  <c r="AA57" i="9"/>
  <c r="AA56" i="9"/>
  <c r="AA55" i="9"/>
  <c r="AA54" i="9"/>
  <c r="AA53" i="9"/>
  <c r="AA52" i="9"/>
  <c r="AA51" i="9"/>
  <c r="AA50" i="9"/>
  <c r="AA49" i="9"/>
  <c r="AA48" i="9"/>
  <c r="AA47" i="9"/>
  <c r="AA46" i="9"/>
  <c r="AA45" i="9"/>
  <c r="AA44" i="9"/>
  <c r="AA43" i="9"/>
  <c r="AA42" i="9"/>
  <c r="AA41" i="9"/>
  <c r="AA40" i="9"/>
  <c r="AA39" i="9"/>
  <c r="AA38" i="9"/>
  <c r="AA37" i="9"/>
  <c r="AA36" i="9"/>
  <c r="AA35" i="9"/>
  <c r="AA34" i="9"/>
  <c r="AA33" i="9"/>
  <c r="AA32" i="9"/>
  <c r="AA31" i="9"/>
  <c r="AA30" i="9"/>
  <c r="AA29" i="9"/>
  <c r="AA28" i="9"/>
  <c r="AA27" i="9"/>
  <c r="AA26" i="9"/>
  <c r="AA25" i="9"/>
  <c r="AA24" i="9"/>
  <c r="AA23" i="9"/>
  <c r="AA22" i="9"/>
  <c r="AA21" i="9"/>
  <c r="AA20" i="9"/>
  <c r="AA19" i="9"/>
  <c r="AA18" i="9"/>
  <c r="AA17" i="9"/>
  <c r="AA16" i="9"/>
  <c r="AA15" i="9"/>
  <c r="AA14" i="9"/>
  <c r="AA13" i="9"/>
  <c r="AA12" i="9"/>
  <c r="AA11" i="9"/>
  <c r="AA10" i="9"/>
  <c r="AA9" i="9"/>
  <c r="AA8" i="9"/>
  <c r="AA7" i="9"/>
  <c r="AA6" i="9"/>
  <c r="U4005" i="9"/>
  <c r="U4004" i="9"/>
  <c r="U4003" i="9"/>
  <c r="U4002" i="9"/>
  <c r="U4001" i="9"/>
  <c r="U4000" i="9"/>
  <c r="U3999" i="9"/>
  <c r="U3998" i="9"/>
  <c r="U3997" i="9"/>
  <c r="U3996" i="9"/>
  <c r="U3995" i="9"/>
  <c r="U3994" i="9"/>
  <c r="U3993" i="9"/>
  <c r="U3992" i="9"/>
  <c r="U3991" i="9"/>
  <c r="U3990" i="9"/>
  <c r="U3989" i="9"/>
  <c r="U3988" i="9"/>
  <c r="U3987" i="9"/>
  <c r="U3986" i="9"/>
  <c r="U3985" i="9"/>
  <c r="U3984" i="9"/>
  <c r="U3983" i="9"/>
  <c r="U3982" i="9"/>
  <c r="U3981" i="9"/>
  <c r="U3980" i="9"/>
  <c r="U3979" i="9"/>
  <c r="U3978" i="9"/>
  <c r="U3977" i="9"/>
  <c r="U3976" i="9"/>
  <c r="U3975" i="9"/>
  <c r="U3974" i="9"/>
  <c r="U3973" i="9"/>
  <c r="U3972" i="9"/>
  <c r="U3971" i="9"/>
  <c r="U3970" i="9"/>
  <c r="U3969" i="9"/>
  <c r="U3968" i="9"/>
  <c r="U3967" i="9"/>
  <c r="U3966" i="9"/>
  <c r="U3965" i="9"/>
  <c r="U3964" i="9"/>
  <c r="U3963" i="9"/>
  <c r="U3962" i="9"/>
  <c r="U3961" i="9"/>
  <c r="U3960" i="9"/>
  <c r="U3959" i="9"/>
  <c r="U3958" i="9"/>
  <c r="U3957" i="9"/>
  <c r="U3956" i="9"/>
  <c r="U3955" i="9"/>
  <c r="U3954" i="9"/>
  <c r="U3953" i="9"/>
  <c r="U3952" i="9"/>
  <c r="U3951" i="9"/>
  <c r="U3950" i="9"/>
  <c r="U3949" i="9"/>
  <c r="U3948" i="9"/>
  <c r="U3947" i="9"/>
  <c r="U3946" i="9"/>
  <c r="U3945" i="9"/>
  <c r="U3944" i="9"/>
  <c r="U3943" i="9"/>
  <c r="U3942" i="9"/>
  <c r="U3941" i="9"/>
  <c r="U3940" i="9"/>
  <c r="U3939" i="9"/>
  <c r="U3938" i="9"/>
  <c r="U3937" i="9"/>
  <c r="U3936" i="9"/>
  <c r="U3935" i="9"/>
  <c r="U3934" i="9"/>
  <c r="U3933" i="9"/>
  <c r="U3932" i="9"/>
  <c r="U3931" i="9"/>
  <c r="U3930" i="9"/>
  <c r="U3929" i="9"/>
  <c r="U3928" i="9"/>
  <c r="U3927" i="9"/>
  <c r="U3926" i="9"/>
  <c r="U3925" i="9"/>
  <c r="U3924" i="9"/>
  <c r="U3923" i="9"/>
  <c r="U3922" i="9"/>
  <c r="U3921" i="9"/>
  <c r="U3920" i="9"/>
  <c r="U3919" i="9"/>
  <c r="U3918" i="9"/>
  <c r="U3917" i="9"/>
  <c r="U3916" i="9"/>
  <c r="U3915" i="9"/>
  <c r="U3914" i="9"/>
  <c r="U3913" i="9"/>
  <c r="U3912" i="9"/>
  <c r="U3911" i="9"/>
  <c r="U3910" i="9"/>
  <c r="U3909" i="9"/>
  <c r="U3908" i="9"/>
  <c r="U3907" i="9"/>
  <c r="U3906" i="9"/>
  <c r="U3905" i="9"/>
  <c r="U3904" i="9"/>
  <c r="U3903" i="9"/>
  <c r="U3902" i="9"/>
  <c r="U3901" i="9"/>
  <c r="U3900" i="9"/>
  <c r="U3899" i="9"/>
  <c r="U3898" i="9"/>
  <c r="U3897" i="9"/>
  <c r="U3896" i="9"/>
  <c r="U3895" i="9"/>
  <c r="U3894" i="9"/>
  <c r="U3893" i="9"/>
  <c r="U3892" i="9"/>
  <c r="U3891" i="9"/>
  <c r="U3890" i="9"/>
  <c r="U3889" i="9"/>
  <c r="U3888" i="9"/>
  <c r="U3887" i="9"/>
  <c r="U3886" i="9"/>
  <c r="U3885" i="9"/>
  <c r="U3884" i="9"/>
  <c r="U3883" i="9"/>
  <c r="U3882" i="9"/>
  <c r="U3881" i="9"/>
  <c r="U3880" i="9"/>
  <c r="U3879" i="9"/>
  <c r="U3878" i="9"/>
  <c r="U3877" i="9"/>
  <c r="U3876" i="9"/>
  <c r="U3875" i="9"/>
  <c r="U3874" i="9"/>
  <c r="U3873" i="9"/>
  <c r="U3872" i="9"/>
  <c r="U3871" i="9"/>
  <c r="U3870" i="9"/>
  <c r="U3869" i="9"/>
  <c r="U3868" i="9"/>
  <c r="U3867" i="9"/>
  <c r="U3866" i="9"/>
  <c r="U3865" i="9"/>
  <c r="U3864" i="9"/>
  <c r="U3863" i="9"/>
  <c r="U3862" i="9"/>
  <c r="U3861" i="9"/>
  <c r="U3860" i="9"/>
  <c r="U3859" i="9"/>
  <c r="U3858" i="9"/>
  <c r="U3857" i="9"/>
  <c r="U3856" i="9"/>
  <c r="U3855" i="9"/>
  <c r="U3854" i="9"/>
  <c r="U3853" i="9"/>
  <c r="U3852" i="9"/>
  <c r="U3851" i="9"/>
  <c r="U3850" i="9"/>
  <c r="U3849" i="9"/>
  <c r="U3848" i="9"/>
  <c r="U3847" i="9"/>
  <c r="U3846" i="9"/>
  <c r="U3845" i="9"/>
  <c r="U3844" i="9"/>
  <c r="U3843" i="9"/>
  <c r="U3842" i="9"/>
  <c r="U3841" i="9"/>
  <c r="U3840" i="9"/>
  <c r="U3839" i="9"/>
  <c r="U3838" i="9"/>
  <c r="U3837" i="9"/>
  <c r="U3836" i="9"/>
  <c r="U3835" i="9"/>
  <c r="U3834" i="9"/>
  <c r="U3833" i="9"/>
  <c r="U3832" i="9"/>
  <c r="U3831" i="9"/>
  <c r="U3830" i="9"/>
  <c r="U3829" i="9"/>
  <c r="U3828" i="9"/>
  <c r="U3827" i="9"/>
  <c r="U3826" i="9"/>
  <c r="U3825" i="9"/>
  <c r="U3824" i="9"/>
  <c r="U3823" i="9"/>
  <c r="U3822" i="9"/>
  <c r="U3821" i="9"/>
  <c r="U3820" i="9"/>
  <c r="U3819" i="9"/>
  <c r="U3818" i="9"/>
  <c r="U3817" i="9"/>
  <c r="U3816" i="9"/>
  <c r="U3815" i="9"/>
  <c r="U3814" i="9"/>
  <c r="U3813" i="9"/>
  <c r="U3812" i="9"/>
  <c r="U3811" i="9"/>
  <c r="U3810" i="9"/>
  <c r="U3809" i="9"/>
  <c r="U3808" i="9"/>
  <c r="U3807" i="9"/>
  <c r="U3806" i="9"/>
  <c r="U3805" i="9"/>
  <c r="U3804" i="9"/>
  <c r="U3803" i="9"/>
  <c r="U3802" i="9"/>
  <c r="U3801" i="9"/>
  <c r="U3800" i="9"/>
  <c r="U3799" i="9"/>
  <c r="U3798" i="9"/>
  <c r="U3797" i="9"/>
  <c r="U3796" i="9"/>
  <c r="U3795" i="9"/>
  <c r="U3794" i="9"/>
  <c r="U3793" i="9"/>
  <c r="U3792" i="9"/>
  <c r="U3791" i="9"/>
  <c r="U3790" i="9"/>
  <c r="U3789" i="9"/>
  <c r="U3788" i="9"/>
  <c r="U3787" i="9"/>
  <c r="U3786" i="9"/>
  <c r="U3785" i="9"/>
  <c r="U3784" i="9"/>
  <c r="U3783" i="9"/>
  <c r="U3782" i="9"/>
  <c r="U3781" i="9"/>
  <c r="U3780" i="9"/>
  <c r="U3779" i="9"/>
  <c r="U3778" i="9"/>
  <c r="U3777" i="9"/>
  <c r="U3776" i="9"/>
  <c r="U3775" i="9"/>
  <c r="U3774" i="9"/>
  <c r="U3773" i="9"/>
  <c r="U3772" i="9"/>
  <c r="U3771" i="9"/>
  <c r="U3770" i="9"/>
  <c r="U3769" i="9"/>
  <c r="U3768" i="9"/>
  <c r="U3767" i="9"/>
  <c r="U3766" i="9"/>
  <c r="U3765" i="9"/>
  <c r="U3764" i="9"/>
  <c r="U3763" i="9"/>
  <c r="U3762" i="9"/>
  <c r="U3761" i="9"/>
  <c r="U3760" i="9"/>
  <c r="U3759" i="9"/>
  <c r="U3758" i="9"/>
  <c r="U3757" i="9"/>
  <c r="U3756" i="9"/>
  <c r="U3755" i="9"/>
  <c r="U3754" i="9"/>
  <c r="U3753" i="9"/>
  <c r="U3752" i="9"/>
  <c r="U3751" i="9"/>
  <c r="U3750" i="9"/>
  <c r="U3749" i="9"/>
  <c r="U3748" i="9"/>
  <c r="U3747" i="9"/>
  <c r="U3746" i="9"/>
  <c r="U3745" i="9"/>
  <c r="U3744" i="9"/>
  <c r="U3743" i="9"/>
  <c r="U3742" i="9"/>
  <c r="U3741" i="9"/>
  <c r="U3740" i="9"/>
  <c r="U3739" i="9"/>
  <c r="U3738" i="9"/>
  <c r="U3737" i="9"/>
  <c r="U3736" i="9"/>
  <c r="U3735" i="9"/>
  <c r="U3734" i="9"/>
  <c r="U3733" i="9"/>
  <c r="U3732" i="9"/>
  <c r="U3731" i="9"/>
  <c r="U3730" i="9"/>
  <c r="U3729" i="9"/>
  <c r="U3728" i="9"/>
  <c r="U3727" i="9"/>
  <c r="U3726" i="9"/>
  <c r="U3725" i="9"/>
  <c r="U3724" i="9"/>
  <c r="U3723" i="9"/>
  <c r="U3722" i="9"/>
  <c r="U3721" i="9"/>
  <c r="U3720" i="9"/>
  <c r="U3719" i="9"/>
  <c r="U3718" i="9"/>
  <c r="U3717" i="9"/>
  <c r="U3716" i="9"/>
  <c r="U3715" i="9"/>
  <c r="U3714" i="9"/>
  <c r="U3713" i="9"/>
  <c r="U3712" i="9"/>
  <c r="U3711" i="9"/>
  <c r="U3710" i="9"/>
  <c r="U3709" i="9"/>
  <c r="U3708" i="9"/>
  <c r="U3707" i="9"/>
  <c r="U3706" i="9"/>
  <c r="U3705" i="9"/>
  <c r="U3704" i="9"/>
  <c r="U3703" i="9"/>
  <c r="U3702" i="9"/>
  <c r="U3701" i="9"/>
  <c r="U3700" i="9"/>
  <c r="U3699" i="9"/>
  <c r="U3698" i="9"/>
  <c r="U3697" i="9"/>
  <c r="U3696" i="9"/>
  <c r="U3695" i="9"/>
  <c r="U3694" i="9"/>
  <c r="U3693" i="9"/>
  <c r="U3692" i="9"/>
  <c r="U3691" i="9"/>
  <c r="U3690" i="9"/>
  <c r="U3689" i="9"/>
  <c r="U3688" i="9"/>
  <c r="U3687" i="9"/>
  <c r="U3686" i="9"/>
  <c r="U3685" i="9"/>
  <c r="U3684" i="9"/>
  <c r="U3683" i="9"/>
  <c r="U3682" i="9"/>
  <c r="U3681" i="9"/>
  <c r="U3680" i="9"/>
  <c r="U3679" i="9"/>
  <c r="U3678" i="9"/>
  <c r="U3677" i="9"/>
  <c r="U3676" i="9"/>
  <c r="U3675" i="9"/>
  <c r="U3674" i="9"/>
  <c r="U3673" i="9"/>
  <c r="U3672" i="9"/>
  <c r="U3671" i="9"/>
  <c r="U3670" i="9"/>
  <c r="U3669" i="9"/>
  <c r="U3668" i="9"/>
  <c r="U3667" i="9"/>
  <c r="U3666" i="9"/>
  <c r="U3665" i="9"/>
  <c r="U3664" i="9"/>
  <c r="U3663" i="9"/>
  <c r="U3662" i="9"/>
  <c r="U3661" i="9"/>
  <c r="U3660" i="9"/>
  <c r="U3659" i="9"/>
  <c r="U3658" i="9"/>
  <c r="U3657" i="9"/>
  <c r="U3656" i="9"/>
  <c r="U3655" i="9"/>
  <c r="U3654" i="9"/>
  <c r="U3653" i="9"/>
  <c r="U3652" i="9"/>
  <c r="U3651" i="9"/>
  <c r="U3650" i="9"/>
  <c r="U3649" i="9"/>
  <c r="U3648" i="9"/>
  <c r="U3647" i="9"/>
  <c r="U3646" i="9"/>
  <c r="U3645" i="9"/>
  <c r="U3644" i="9"/>
  <c r="U3643" i="9"/>
  <c r="U3642" i="9"/>
  <c r="U3641" i="9"/>
  <c r="U3640" i="9"/>
  <c r="U3639" i="9"/>
  <c r="U3638" i="9"/>
  <c r="U3637" i="9"/>
  <c r="U3636" i="9"/>
  <c r="U3635" i="9"/>
  <c r="U3634" i="9"/>
  <c r="U3633" i="9"/>
  <c r="U3632" i="9"/>
  <c r="U3631" i="9"/>
  <c r="U3630" i="9"/>
  <c r="U3629" i="9"/>
  <c r="U3628" i="9"/>
  <c r="U3627" i="9"/>
  <c r="U3626" i="9"/>
  <c r="U3625" i="9"/>
  <c r="U3624" i="9"/>
  <c r="U3623" i="9"/>
  <c r="U3622" i="9"/>
  <c r="U3621" i="9"/>
  <c r="U3620" i="9"/>
  <c r="U3619" i="9"/>
  <c r="U3618" i="9"/>
  <c r="U3617" i="9"/>
  <c r="U3616" i="9"/>
  <c r="U3615" i="9"/>
  <c r="U3614" i="9"/>
  <c r="U3613" i="9"/>
  <c r="U3612" i="9"/>
  <c r="U3611" i="9"/>
  <c r="U3610" i="9"/>
  <c r="U3609" i="9"/>
  <c r="U3608" i="9"/>
  <c r="U3607" i="9"/>
  <c r="U3606" i="9"/>
  <c r="U3605" i="9"/>
  <c r="U3604" i="9"/>
  <c r="U3603" i="9"/>
  <c r="U3602" i="9"/>
  <c r="U3601" i="9"/>
  <c r="U3600" i="9"/>
  <c r="U3599" i="9"/>
  <c r="U3598" i="9"/>
  <c r="U3597" i="9"/>
  <c r="U3596" i="9"/>
  <c r="U3595" i="9"/>
  <c r="U3594" i="9"/>
  <c r="U3593" i="9"/>
  <c r="U3592" i="9"/>
  <c r="U3591" i="9"/>
  <c r="U3590" i="9"/>
  <c r="U3589" i="9"/>
  <c r="U3588" i="9"/>
  <c r="U3587" i="9"/>
  <c r="U3586" i="9"/>
  <c r="U3585" i="9"/>
  <c r="U3584" i="9"/>
  <c r="U3583" i="9"/>
  <c r="U3582" i="9"/>
  <c r="U3581" i="9"/>
  <c r="U3580" i="9"/>
  <c r="U3579" i="9"/>
  <c r="U3578" i="9"/>
  <c r="U3577" i="9"/>
  <c r="U3576" i="9"/>
  <c r="U3575" i="9"/>
  <c r="U3574" i="9"/>
  <c r="U3573" i="9"/>
  <c r="U3572" i="9"/>
  <c r="U3571" i="9"/>
  <c r="U3570" i="9"/>
  <c r="U3569" i="9"/>
  <c r="U3568" i="9"/>
  <c r="U3567" i="9"/>
  <c r="U3566" i="9"/>
  <c r="U3565" i="9"/>
  <c r="U3564" i="9"/>
  <c r="U3563" i="9"/>
  <c r="U3562" i="9"/>
  <c r="U3561" i="9"/>
  <c r="U3560" i="9"/>
  <c r="U3559" i="9"/>
  <c r="U3558" i="9"/>
  <c r="U3557" i="9"/>
  <c r="U3556" i="9"/>
  <c r="U3555" i="9"/>
  <c r="U3554" i="9"/>
  <c r="U3553" i="9"/>
  <c r="U3552" i="9"/>
  <c r="U3551" i="9"/>
  <c r="U3550" i="9"/>
  <c r="U3549" i="9"/>
  <c r="U3548" i="9"/>
  <c r="U3547" i="9"/>
  <c r="U3546" i="9"/>
  <c r="U3545" i="9"/>
  <c r="U3544" i="9"/>
  <c r="U3543" i="9"/>
  <c r="U3542" i="9"/>
  <c r="U3541" i="9"/>
  <c r="U3540" i="9"/>
  <c r="U3539" i="9"/>
  <c r="U3538" i="9"/>
  <c r="U3537" i="9"/>
  <c r="U3536" i="9"/>
  <c r="U3535" i="9"/>
  <c r="U3534" i="9"/>
  <c r="U3533" i="9"/>
  <c r="U3532" i="9"/>
  <c r="U3531" i="9"/>
  <c r="U3530" i="9"/>
  <c r="U3529" i="9"/>
  <c r="U3528" i="9"/>
  <c r="U3527" i="9"/>
  <c r="U3526" i="9"/>
  <c r="U3525" i="9"/>
  <c r="U3524" i="9"/>
  <c r="U3523" i="9"/>
  <c r="U3522" i="9"/>
  <c r="U3521" i="9"/>
  <c r="U3520" i="9"/>
  <c r="U3519" i="9"/>
  <c r="U3518" i="9"/>
  <c r="U3517" i="9"/>
  <c r="U3516" i="9"/>
  <c r="U3515" i="9"/>
  <c r="U3514" i="9"/>
  <c r="U3513" i="9"/>
  <c r="U3512" i="9"/>
  <c r="U3511" i="9"/>
  <c r="U3510" i="9"/>
  <c r="U3509" i="9"/>
  <c r="U3508" i="9"/>
  <c r="U3507" i="9"/>
  <c r="U3506" i="9"/>
  <c r="U3505" i="9"/>
  <c r="U3504" i="9"/>
  <c r="U3503" i="9"/>
  <c r="U3502" i="9"/>
  <c r="U3501" i="9"/>
  <c r="U3500" i="9"/>
  <c r="U3499" i="9"/>
  <c r="U3498" i="9"/>
  <c r="U3497" i="9"/>
  <c r="U3496" i="9"/>
  <c r="U3495" i="9"/>
  <c r="U3494" i="9"/>
  <c r="U3493" i="9"/>
  <c r="U3492" i="9"/>
  <c r="U3491" i="9"/>
  <c r="U3490" i="9"/>
  <c r="U3489" i="9"/>
  <c r="U3488" i="9"/>
  <c r="U3487" i="9"/>
  <c r="U3486" i="9"/>
  <c r="U3485" i="9"/>
  <c r="U3484" i="9"/>
  <c r="U3483" i="9"/>
  <c r="U3482" i="9"/>
  <c r="U3481" i="9"/>
  <c r="U3480" i="9"/>
  <c r="U3479" i="9"/>
  <c r="U3478" i="9"/>
  <c r="U3477" i="9"/>
  <c r="U3476" i="9"/>
  <c r="U3475" i="9"/>
  <c r="U3474" i="9"/>
  <c r="U3473" i="9"/>
  <c r="U3472" i="9"/>
  <c r="U3471" i="9"/>
  <c r="U3470" i="9"/>
  <c r="U3469" i="9"/>
  <c r="U3468" i="9"/>
  <c r="U3467" i="9"/>
  <c r="U3466" i="9"/>
  <c r="U3465" i="9"/>
  <c r="U3464" i="9"/>
  <c r="U3463" i="9"/>
  <c r="U3462" i="9"/>
  <c r="U3461" i="9"/>
  <c r="U3460" i="9"/>
  <c r="U3459" i="9"/>
  <c r="U3458" i="9"/>
  <c r="U3457" i="9"/>
  <c r="U3456" i="9"/>
  <c r="U3455" i="9"/>
  <c r="U3454" i="9"/>
  <c r="U3453" i="9"/>
  <c r="U3452" i="9"/>
  <c r="U3451" i="9"/>
  <c r="U3450" i="9"/>
  <c r="U3449" i="9"/>
  <c r="U3448" i="9"/>
  <c r="U3447" i="9"/>
  <c r="U3446" i="9"/>
  <c r="U3445" i="9"/>
  <c r="U3444" i="9"/>
  <c r="U3443" i="9"/>
  <c r="U3442" i="9"/>
  <c r="U3441" i="9"/>
  <c r="U3440" i="9"/>
  <c r="U3439" i="9"/>
  <c r="U3438" i="9"/>
  <c r="U3437" i="9"/>
  <c r="U3436" i="9"/>
  <c r="U3435" i="9"/>
  <c r="U3434" i="9"/>
  <c r="U3433" i="9"/>
  <c r="U3432" i="9"/>
  <c r="U3431" i="9"/>
  <c r="U3430" i="9"/>
  <c r="U3429" i="9"/>
  <c r="U3428" i="9"/>
  <c r="U3427" i="9"/>
  <c r="U3426" i="9"/>
  <c r="U3425" i="9"/>
  <c r="U3424" i="9"/>
  <c r="U3423" i="9"/>
  <c r="U3422" i="9"/>
  <c r="U3421" i="9"/>
  <c r="U3420" i="9"/>
  <c r="U3419" i="9"/>
  <c r="U3418" i="9"/>
  <c r="U3417" i="9"/>
  <c r="U3416" i="9"/>
  <c r="U3415" i="9"/>
  <c r="U3414" i="9"/>
  <c r="U3413" i="9"/>
  <c r="U3412" i="9"/>
  <c r="U3411" i="9"/>
  <c r="U3410" i="9"/>
  <c r="U3409" i="9"/>
  <c r="U3408" i="9"/>
  <c r="U3407" i="9"/>
  <c r="U3406" i="9"/>
  <c r="U3405" i="9"/>
  <c r="U3404" i="9"/>
  <c r="U3403" i="9"/>
  <c r="U3402" i="9"/>
  <c r="U3401" i="9"/>
  <c r="U3400" i="9"/>
  <c r="U3399" i="9"/>
  <c r="U3398" i="9"/>
  <c r="U3397" i="9"/>
  <c r="U3396" i="9"/>
  <c r="U3395" i="9"/>
  <c r="U3394" i="9"/>
  <c r="U3393" i="9"/>
  <c r="U3392" i="9"/>
  <c r="U3391" i="9"/>
  <c r="U3390" i="9"/>
  <c r="U3389" i="9"/>
  <c r="U3388" i="9"/>
  <c r="U3387" i="9"/>
  <c r="U3386" i="9"/>
  <c r="U3385" i="9"/>
  <c r="U3384" i="9"/>
  <c r="U3383" i="9"/>
  <c r="U3382" i="9"/>
  <c r="U3381" i="9"/>
  <c r="U3380" i="9"/>
  <c r="U3379" i="9"/>
  <c r="U3378" i="9"/>
  <c r="U3377" i="9"/>
  <c r="U3376" i="9"/>
  <c r="U3375" i="9"/>
  <c r="U3374" i="9"/>
  <c r="U3373" i="9"/>
  <c r="U3372" i="9"/>
  <c r="U3371" i="9"/>
  <c r="U3370" i="9"/>
  <c r="U3369" i="9"/>
  <c r="U3368" i="9"/>
  <c r="U3367" i="9"/>
  <c r="U3366" i="9"/>
  <c r="U3365" i="9"/>
  <c r="U3364" i="9"/>
  <c r="U3363" i="9"/>
  <c r="U3362" i="9"/>
  <c r="U3361" i="9"/>
  <c r="U3360" i="9"/>
  <c r="U3359" i="9"/>
  <c r="U3358" i="9"/>
  <c r="U3357" i="9"/>
  <c r="U3356" i="9"/>
  <c r="U3355" i="9"/>
  <c r="U3354" i="9"/>
  <c r="U3353" i="9"/>
  <c r="U3352" i="9"/>
  <c r="U3351" i="9"/>
  <c r="U3350" i="9"/>
  <c r="U3349" i="9"/>
  <c r="U3348" i="9"/>
  <c r="U3347" i="9"/>
  <c r="U3346" i="9"/>
  <c r="U3345" i="9"/>
  <c r="U3344" i="9"/>
  <c r="U3343" i="9"/>
  <c r="U3342" i="9"/>
  <c r="U3341" i="9"/>
  <c r="U3340" i="9"/>
  <c r="U3339" i="9"/>
  <c r="U3338" i="9"/>
  <c r="U3337" i="9"/>
  <c r="U3336" i="9"/>
  <c r="U3335" i="9"/>
  <c r="U3334" i="9"/>
  <c r="U3333" i="9"/>
  <c r="U3332" i="9"/>
  <c r="U3331" i="9"/>
  <c r="U3330" i="9"/>
  <c r="U3329" i="9"/>
  <c r="U3328" i="9"/>
  <c r="U3327" i="9"/>
  <c r="U3326" i="9"/>
  <c r="U3325" i="9"/>
  <c r="U3324" i="9"/>
  <c r="U3323" i="9"/>
  <c r="U3322" i="9"/>
  <c r="U3321" i="9"/>
  <c r="U3320" i="9"/>
  <c r="U3319" i="9"/>
  <c r="U3318" i="9"/>
  <c r="U3317" i="9"/>
  <c r="U3316" i="9"/>
  <c r="U3315" i="9"/>
  <c r="U3314" i="9"/>
  <c r="U3313" i="9"/>
  <c r="U3312" i="9"/>
  <c r="U3311" i="9"/>
  <c r="U3310" i="9"/>
  <c r="U3309" i="9"/>
  <c r="U3308" i="9"/>
  <c r="U3307" i="9"/>
  <c r="U3306" i="9"/>
  <c r="U3305" i="9"/>
  <c r="U3304" i="9"/>
  <c r="U3303" i="9"/>
  <c r="U3302" i="9"/>
  <c r="U3301" i="9"/>
  <c r="U3300" i="9"/>
  <c r="U3299" i="9"/>
  <c r="U3298" i="9"/>
  <c r="U3297" i="9"/>
  <c r="U3296" i="9"/>
  <c r="U3295" i="9"/>
  <c r="U3294" i="9"/>
  <c r="U3293" i="9"/>
  <c r="U3292" i="9"/>
  <c r="U3291" i="9"/>
  <c r="U3290" i="9"/>
  <c r="U3289" i="9"/>
  <c r="U3288" i="9"/>
  <c r="U3287" i="9"/>
  <c r="U3286" i="9"/>
  <c r="U3285" i="9"/>
  <c r="U3284" i="9"/>
  <c r="U3283" i="9"/>
  <c r="U3282" i="9"/>
  <c r="U3281" i="9"/>
  <c r="U3280" i="9"/>
  <c r="U3279" i="9"/>
  <c r="U3278" i="9"/>
  <c r="U3277" i="9"/>
  <c r="U3276" i="9"/>
  <c r="U3275" i="9"/>
  <c r="U3274" i="9"/>
  <c r="U3273" i="9"/>
  <c r="U3272" i="9"/>
  <c r="U3271" i="9"/>
  <c r="U3270" i="9"/>
  <c r="U3269" i="9"/>
  <c r="U3268" i="9"/>
  <c r="U3267" i="9"/>
  <c r="U3266" i="9"/>
  <c r="U3265" i="9"/>
  <c r="U3264" i="9"/>
  <c r="U3263" i="9"/>
  <c r="U3262" i="9"/>
  <c r="U3261" i="9"/>
  <c r="U3260" i="9"/>
  <c r="U3259" i="9"/>
  <c r="U3258" i="9"/>
  <c r="U3257" i="9"/>
  <c r="U3256" i="9"/>
  <c r="U3255" i="9"/>
  <c r="U3254" i="9"/>
  <c r="U3253" i="9"/>
  <c r="U3252" i="9"/>
  <c r="U3251" i="9"/>
  <c r="U3250" i="9"/>
  <c r="U3249" i="9"/>
  <c r="U3248" i="9"/>
  <c r="U3247" i="9"/>
  <c r="U3246" i="9"/>
  <c r="U3245" i="9"/>
  <c r="U3244" i="9"/>
  <c r="U3243" i="9"/>
  <c r="U3242" i="9"/>
  <c r="U3241" i="9"/>
  <c r="U3240" i="9"/>
  <c r="U3239" i="9"/>
  <c r="U3238" i="9"/>
  <c r="U3237" i="9"/>
  <c r="U3236" i="9"/>
  <c r="U3235" i="9"/>
  <c r="U3234" i="9"/>
  <c r="U3233" i="9"/>
  <c r="U3232" i="9"/>
  <c r="U3231" i="9"/>
  <c r="U3230" i="9"/>
  <c r="U3229" i="9"/>
  <c r="U3228" i="9"/>
  <c r="U3227" i="9"/>
  <c r="U3226" i="9"/>
  <c r="U3225" i="9"/>
  <c r="U3224" i="9"/>
  <c r="U3223" i="9"/>
  <c r="U3222" i="9"/>
  <c r="U3221" i="9"/>
  <c r="U3220" i="9"/>
  <c r="U3219" i="9"/>
  <c r="U3218" i="9"/>
  <c r="U3217" i="9"/>
  <c r="U3216" i="9"/>
  <c r="U3215" i="9"/>
  <c r="U3214" i="9"/>
  <c r="U3213" i="9"/>
  <c r="U3212" i="9"/>
  <c r="U3211" i="9"/>
  <c r="U3210" i="9"/>
  <c r="U3209" i="9"/>
  <c r="U3208" i="9"/>
  <c r="U3207" i="9"/>
  <c r="U3206" i="9"/>
  <c r="U3205" i="9"/>
  <c r="U3204" i="9"/>
  <c r="U3203" i="9"/>
  <c r="U3202" i="9"/>
  <c r="U3201" i="9"/>
  <c r="U3200" i="9"/>
  <c r="U3199" i="9"/>
  <c r="U3198" i="9"/>
  <c r="U3197" i="9"/>
  <c r="U3196" i="9"/>
  <c r="U3195" i="9"/>
  <c r="U3194" i="9"/>
  <c r="U3193" i="9"/>
  <c r="U3192" i="9"/>
  <c r="U3191" i="9"/>
  <c r="U3190" i="9"/>
  <c r="U3189" i="9"/>
  <c r="U3188" i="9"/>
  <c r="U3187" i="9"/>
  <c r="U3186" i="9"/>
  <c r="U3185" i="9"/>
  <c r="U3184" i="9"/>
  <c r="U3183" i="9"/>
  <c r="U3182" i="9"/>
  <c r="U3181" i="9"/>
  <c r="U3180" i="9"/>
  <c r="U3179" i="9"/>
  <c r="U3178" i="9"/>
  <c r="U3177" i="9"/>
  <c r="U3176" i="9"/>
  <c r="U3175" i="9"/>
  <c r="U3174" i="9"/>
  <c r="U3173" i="9"/>
  <c r="U3172" i="9"/>
  <c r="U3171" i="9"/>
  <c r="U3170" i="9"/>
  <c r="U3169" i="9"/>
  <c r="U3168" i="9"/>
  <c r="U3167" i="9"/>
  <c r="U3166" i="9"/>
  <c r="U3165" i="9"/>
  <c r="U3164" i="9"/>
  <c r="U3163" i="9"/>
  <c r="U3162" i="9"/>
  <c r="U3161" i="9"/>
  <c r="U3160" i="9"/>
  <c r="U3159" i="9"/>
  <c r="U3158" i="9"/>
  <c r="U3157" i="9"/>
  <c r="U3156" i="9"/>
  <c r="U3155" i="9"/>
  <c r="U3154" i="9"/>
  <c r="U3153" i="9"/>
  <c r="U3152" i="9"/>
  <c r="U3151" i="9"/>
  <c r="U3150" i="9"/>
  <c r="U3149" i="9"/>
  <c r="U3148" i="9"/>
  <c r="U3147" i="9"/>
  <c r="U3146" i="9"/>
  <c r="U3145" i="9"/>
  <c r="U3144" i="9"/>
  <c r="U3143" i="9"/>
  <c r="U3142" i="9"/>
  <c r="U3141" i="9"/>
  <c r="U3140" i="9"/>
  <c r="U3139" i="9"/>
  <c r="U3138" i="9"/>
  <c r="U3137" i="9"/>
  <c r="U3136" i="9"/>
  <c r="U3135" i="9"/>
  <c r="U3134" i="9"/>
  <c r="U3133" i="9"/>
  <c r="U3132" i="9"/>
  <c r="U3131" i="9"/>
  <c r="U3130" i="9"/>
  <c r="U3129" i="9"/>
  <c r="U3128" i="9"/>
  <c r="U3127" i="9"/>
  <c r="U3126" i="9"/>
  <c r="U3125" i="9"/>
  <c r="U3124" i="9"/>
  <c r="U3123" i="9"/>
  <c r="U3122" i="9"/>
  <c r="U3121" i="9"/>
  <c r="U3120" i="9"/>
  <c r="U3119" i="9"/>
  <c r="U3118" i="9"/>
  <c r="U3117" i="9"/>
  <c r="U3116" i="9"/>
  <c r="U3115" i="9"/>
  <c r="U3114" i="9"/>
  <c r="U3113" i="9"/>
  <c r="U3112" i="9"/>
  <c r="U3111" i="9"/>
  <c r="U3110" i="9"/>
  <c r="U3109" i="9"/>
  <c r="U3108" i="9"/>
  <c r="U3107" i="9"/>
  <c r="U3106" i="9"/>
  <c r="U3105" i="9"/>
  <c r="U3104" i="9"/>
  <c r="U3103" i="9"/>
  <c r="U3102" i="9"/>
  <c r="U3101" i="9"/>
  <c r="U3100" i="9"/>
  <c r="U3099" i="9"/>
  <c r="U3098" i="9"/>
  <c r="U3097" i="9"/>
  <c r="U3096" i="9"/>
  <c r="U3095" i="9"/>
  <c r="U3094" i="9"/>
  <c r="U3093" i="9"/>
  <c r="U3092" i="9"/>
  <c r="U3091" i="9"/>
  <c r="U3090" i="9"/>
  <c r="U3089" i="9"/>
  <c r="U3088" i="9"/>
  <c r="U3087" i="9"/>
  <c r="U3086" i="9"/>
  <c r="U3085" i="9"/>
  <c r="U3084" i="9"/>
  <c r="U3083" i="9"/>
  <c r="U3082" i="9"/>
  <c r="U3081" i="9"/>
  <c r="U3080" i="9"/>
  <c r="U3079" i="9"/>
  <c r="U3078" i="9"/>
  <c r="U3077" i="9"/>
  <c r="U3076" i="9"/>
  <c r="U3075" i="9"/>
  <c r="U3074" i="9"/>
  <c r="U3073" i="9"/>
  <c r="U3072" i="9"/>
  <c r="U3071" i="9"/>
  <c r="U3070" i="9"/>
  <c r="U3069" i="9"/>
  <c r="U3068" i="9"/>
  <c r="U3067" i="9"/>
  <c r="U3066" i="9"/>
  <c r="U3065" i="9"/>
  <c r="U3064" i="9"/>
  <c r="U3063" i="9"/>
  <c r="U3062" i="9"/>
  <c r="U3061" i="9"/>
  <c r="U3060" i="9"/>
  <c r="U3059" i="9"/>
  <c r="U3058" i="9"/>
  <c r="U3057" i="9"/>
  <c r="U3056" i="9"/>
  <c r="U3055" i="9"/>
  <c r="U3054" i="9"/>
  <c r="U3053" i="9"/>
  <c r="U3052" i="9"/>
  <c r="U3051" i="9"/>
  <c r="U3050" i="9"/>
  <c r="U3049" i="9"/>
  <c r="U3048" i="9"/>
  <c r="U3047" i="9"/>
  <c r="U3046" i="9"/>
  <c r="U3045" i="9"/>
  <c r="U3044" i="9"/>
  <c r="U3043" i="9"/>
  <c r="U3042" i="9"/>
  <c r="U3041" i="9"/>
  <c r="U3040" i="9"/>
  <c r="U3039" i="9"/>
  <c r="U3038" i="9"/>
  <c r="U3037" i="9"/>
  <c r="U3036" i="9"/>
  <c r="U3035" i="9"/>
  <c r="U3034" i="9"/>
  <c r="U3033" i="9"/>
  <c r="U3032" i="9"/>
  <c r="U3031" i="9"/>
  <c r="U3030" i="9"/>
  <c r="U3029" i="9"/>
  <c r="U3028" i="9"/>
  <c r="U3027" i="9"/>
  <c r="U3026" i="9"/>
  <c r="U3025" i="9"/>
  <c r="U3024" i="9"/>
  <c r="U3023" i="9"/>
  <c r="U3022" i="9"/>
  <c r="U3021" i="9"/>
  <c r="U3020" i="9"/>
  <c r="U3019" i="9"/>
  <c r="U3018" i="9"/>
  <c r="U3017" i="9"/>
  <c r="U3016" i="9"/>
  <c r="U3015" i="9"/>
  <c r="U3014" i="9"/>
  <c r="U3013" i="9"/>
  <c r="U3012" i="9"/>
  <c r="U3011" i="9"/>
  <c r="U3010" i="9"/>
  <c r="U3009" i="9"/>
  <c r="U3008" i="9"/>
  <c r="U3007" i="9"/>
  <c r="U3006" i="9"/>
  <c r="U3005" i="9"/>
  <c r="U3004" i="9"/>
  <c r="U3003" i="9"/>
  <c r="U3002" i="9"/>
  <c r="U3001" i="9"/>
  <c r="U3000" i="9"/>
  <c r="U2999" i="9"/>
  <c r="U2998" i="9"/>
  <c r="U2997" i="9"/>
  <c r="U2996" i="9"/>
  <c r="U2995" i="9"/>
  <c r="U2994" i="9"/>
  <c r="U2993" i="9"/>
  <c r="U2992" i="9"/>
  <c r="U2991" i="9"/>
  <c r="U2990" i="9"/>
  <c r="U2989" i="9"/>
  <c r="U2988" i="9"/>
  <c r="U2987" i="9"/>
  <c r="U2986" i="9"/>
  <c r="U2985" i="9"/>
  <c r="U2984" i="9"/>
  <c r="U2983" i="9"/>
  <c r="U2982" i="9"/>
  <c r="U2981" i="9"/>
  <c r="U2980" i="9"/>
  <c r="U2979" i="9"/>
  <c r="U2978" i="9"/>
  <c r="U2977" i="9"/>
  <c r="U2976" i="9"/>
  <c r="U2975" i="9"/>
  <c r="U2974" i="9"/>
  <c r="U2973" i="9"/>
  <c r="U2972" i="9"/>
  <c r="U2971" i="9"/>
  <c r="U2970" i="9"/>
  <c r="U2969" i="9"/>
  <c r="U2968" i="9"/>
  <c r="U2967" i="9"/>
  <c r="U2966" i="9"/>
  <c r="U2965" i="9"/>
  <c r="U2964" i="9"/>
  <c r="U2963" i="9"/>
  <c r="U2962" i="9"/>
  <c r="U2961" i="9"/>
  <c r="U2960" i="9"/>
  <c r="U2959" i="9"/>
  <c r="U2958" i="9"/>
  <c r="U2957" i="9"/>
  <c r="U2956" i="9"/>
  <c r="U2955" i="9"/>
  <c r="U2954" i="9"/>
  <c r="U2953" i="9"/>
  <c r="U2952" i="9"/>
  <c r="U2951" i="9"/>
  <c r="U2950" i="9"/>
  <c r="U2949" i="9"/>
  <c r="U2948" i="9"/>
  <c r="U2947" i="9"/>
  <c r="U2946" i="9"/>
  <c r="U2945" i="9"/>
  <c r="U2944" i="9"/>
  <c r="U2943" i="9"/>
  <c r="U2942" i="9"/>
  <c r="U2941" i="9"/>
  <c r="U2940" i="9"/>
  <c r="U2939" i="9"/>
  <c r="U2938" i="9"/>
  <c r="U2937" i="9"/>
  <c r="U2936" i="9"/>
  <c r="U2935" i="9"/>
  <c r="U2934" i="9"/>
  <c r="U2933" i="9"/>
  <c r="U2932" i="9"/>
  <c r="U2931" i="9"/>
  <c r="U2930" i="9"/>
  <c r="U2929" i="9"/>
  <c r="U2928" i="9"/>
  <c r="U2927" i="9"/>
  <c r="U2926" i="9"/>
  <c r="U2925" i="9"/>
  <c r="U2924" i="9"/>
  <c r="U2923" i="9"/>
  <c r="U2922" i="9"/>
  <c r="U2921" i="9"/>
  <c r="U2920" i="9"/>
  <c r="U2919" i="9"/>
  <c r="U2918" i="9"/>
  <c r="U2917" i="9"/>
  <c r="U2916" i="9"/>
  <c r="U2915" i="9"/>
  <c r="U2914" i="9"/>
  <c r="U2913" i="9"/>
  <c r="U2912" i="9"/>
  <c r="U2911" i="9"/>
  <c r="U2910" i="9"/>
  <c r="U2909" i="9"/>
  <c r="U2908" i="9"/>
  <c r="U2907" i="9"/>
  <c r="U2906" i="9"/>
  <c r="U2905" i="9"/>
  <c r="U2904" i="9"/>
  <c r="U2903" i="9"/>
  <c r="U2902" i="9"/>
  <c r="U2901" i="9"/>
  <c r="U2900" i="9"/>
  <c r="U2899" i="9"/>
  <c r="U2898" i="9"/>
  <c r="U2897" i="9"/>
  <c r="U2896" i="9"/>
  <c r="U2895" i="9"/>
  <c r="U2894" i="9"/>
  <c r="U2893" i="9"/>
  <c r="U2892" i="9"/>
  <c r="U2891" i="9"/>
  <c r="U2890" i="9"/>
  <c r="U2889" i="9"/>
  <c r="U2888" i="9"/>
  <c r="U2887" i="9"/>
  <c r="U2886" i="9"/>
  <c r="U2885" i="9"/>
  <c r="U2884" i="9"/>
  <c r="U2883" i="9"/>
  <c r="U2882" i="9"/>
  <c r="U2881" i="9"/>
  <c r="U2880" i="9"/>
  <c r="U2879" i="9"/>
  <c r="U2878" i="9"/>
  <c r="U2877" i="9"/>
  <c r="U2876" i="9"/>
  <c r="U2875" i="9"/>
  <c r="U2874" i="9"/>
  <c r="U2873" i="9"/>
  <c r="U2872" i="9"/>
  <c r="U2871" i="9"/>
  <c r="U2870" i="9"/>
  <c r="U2869" i="9"/>
  <c r="U2868" i="9"/>
  <c r="U2867" i="9"/>
  <c r="U2866" i="9"/>
  <c r="U2865" i="9"/>
  <c r="U2864" i="9"/>
  <c r="U2863" i="9"/>
  <c r="U2862" i="9"/>
  <c r="U2861" i="9"/>
  <c r="U2860" i="9"/>
  <c r="U2859" i="9"/>
  <c r="U2858" i="9"/>
  <c r="U2857" i="9"/>
  <c r="U2856" i="9"/>
  <c r="U2855" i="9"/>
  <c r="U2854" i="9"/>
  <c r="U2853" i="9"/>
  <c r="U2852" i="9"/>
  <c r="U2851" i="9"/>
  <c r="U2850" i="9"/>
  <c r="U2849" i="9"/>
  <c r="U2848" i="9"/>
  <c r="U2847" i="9"/>
  <c r="U2846" i="9"/>
  <c r="U2845" i="9"/>
  <c r="U2844" i="9"/>
  <c r="U2843" i="9"/>
  <c r="U2842" i="9"/>
  <c r="U2841" i="9"/>
  <c r="U2840" i="9"/>
  <c r="U2839" i="9"/>
  <c r="U2838" i="9"/>
  <c r="U2837" i="9"/>
  <c r="U2836" i="9"/>
  <c r="U2835" i="9"/>
  <c r="U2834" i="9"/>
  <c r="U2833" i="9"/>
  <c r="U2832" i="9"/>
  <c r="U2831" i="9"/>
  <c r="U2830" i="9"/>
  <c r="U2829" i="9"/>
  <c r="U2828" i="9"/>
  <c r="U2827" i="9"/>
  <c r="U2826" i="9"/>
  <c r="U2825" i="9"/>
  <c r="U2824" i="9"/>
  <c r="U2823" i="9"/>
  <c r="U2822" i="9"/>
  <c r="U2821" i="9"/>
  <c r="U2820" i="9"/>
  <c r="U2819" i="9"/>
  <c r="U2818" i="9"/>
  <c r="U2817" i="9"/>
  <c r="U2816" i="9"/>
  <c r="U2815" i="9"/>
  <c r="U2814" i="9"/>
  <c r="U2813" i="9"/>
  <c r="U2812" i="9"/>
  <c r="U2811" i="9"/>
  <c r="U2810" i="9"/>
  <c r="U2809" i="9"/>
  <c r="U2808" i="9"/>
  <c r="U2807" i="9"/>
  <c r="U2806" i="9"/>
  <c r="U2805" i="9"/>
  <c r="U2804" i="9"/>
  <c r="U2803" i="9"/>
  <c r="U2802" i="9"/>
  <c r="U2801" i="9"/>
  <c r="U2800" i="9"/>
  <c r="U2799" i="9"/>
  <c r="U2798" i="9"/>
  <c r="U2797" i="9"/>
  <c r="U2796" i="9"/>
  <c r="U2795" i="9"/>
  <c r="U2794" i="9"/>
  <c r="U2793" i="9"/>
  <c r="U2792" i="9"/>
  <c r="U2791" i="9"/>
  <c r="U2790" i="9"/>
  <c r="U2789" i="9"/>
  <c r="U2788" i="9"/>
  <c r="U2787" i="9"/>
  <c r="U2786" i="9"/>
  <c r="U2785" i="9"/>
  <c r="U2784" i="9"/>
  <c r="U2783" i="9"/>
  <c r="U2782" i="9"/>
  <c r="U2781" i="9"/>
  <c r="U2780" i="9"/>
  <c r="U2779" i="9"/>
  <c r="U2778" i="9"/>
  <c r="U2777" i="9"/>
  <c r="U2776" i="9"/>
  <c r="U2775" i="9"/>
  <c r="U2774" i="9"/>
  <c r="U2773" i="9"/>
  <c r="U2772" i="9"/>
  <c r="U2771" i="9"/>
  <c r="U2770" i="9"/>
  <c r="U2769" i="9"/>
  <c r="U2768" i="9"/>
  <c r="U2767" i="9"/>
  <c r="U2766" i="9"/>
  <c r="U2765" i="9"/>
  <c r="U2764" i="9"/>
  <c r="U2763" i="9"/>
  <c r="U2762" i="9"/>
  <c r="U2761" i="9"/>
  <c r="U2760" i="9"/>
  <c r="U2759" i="9"/>
  <c r="U2758" i="9"/>
  <c r="U2757" i="9"/>
  <c r="U2756" i="9"/>
  <c r="U2755" i="9"/>
  <c r="U2754" i="9"/>
  <c r="U2753" i="9"/>
  <c r="U2752" i="9"/>
  <c r="U2751" i="9"/>
  <c r="U2750" i="9"/>
  <c r="U2749" i="9"/>
  <c r="U2748" i="9"/>
  <c r="U2747" i="9"/>
  <c r="U2746" i="9"/>
  <c r="U2745" i="9"/>
  <c r="U2744" i="9"/>
  <c r="U2743" i="9"/>
  <c r="U2742" i="9"/>
  <c r="U2741" i="9"/>
  <c r="U2740" i="9"/>
  <c r="U2739" i="9"/>
  <c r="U2738" i="9"/>
  <c r="U2737" i="9"/>
  <c r="U2736" i="9"/>
  <c r="U2735" i="9"/>
  <c r="U2734" i="9"/>
  <c r="U2733" i="9"/>
  <c r="U2732" i="9"/>
  <c r="U2731" i="9"/>
  <c r="U2730" i="9"/>
  <c r="U2729" i="9"/>
  <c r="U2728" i="9"/>
  <c r="U2727" i="9"/>
  <c r="U2726" i="9"/>
  <c r="U2725" i="9"/>
  <c r="U2724" i="9"/>
  <c r="U2723" i="9"/>
  <c r="U2722" i="9"/>
  <c r="U2721" i="9"/>
  <c r="U2720" i="9"/>
  <c r="U2719" i="9"/>
  <c r="U2718" i="9"/>
  <c r="U2717" i="9"/>
  <c r="U2716" i="9"/>
  <c r="U2715" i="9"/>
  <c r="U2714" i="9"/>
  <c r="U2713" i="9"/>
  <c r="U2712" i="9"/>
  <c r="U2711" i="9"/>
  <c r="U2710" i="9"/>
  <c r="U2709" i="9"/>
  <c r="U2708" i="9"/>
  <c r="U2707" i="9"/>
  <c r="U2706" i="9"/>
  <c r="U2705" i="9"/>
  <c r="U2704" i="9"/>
  <c r="U2703" i="9"/>
  <c r="U2702" i="9"/>
  <c r="U2701" i="9"/>
  <c r="U2700" i="9"/>
  <c r="U2699" i="9"/>
  <c r="U2698" i="9"/>
  <c r="U2697" i="9"/>
  <c r="U2696" i="9"/>
  <c r="U2695" i="9"/>
  <c r="U2694" i="9"/>
  <c r="U2693" i="9"/>
  <c r="U2692" i="9"/>
  <c r="U2691" i="9"/>
  <c r="U2690" i="9"/>
  <c r="U2689" i="9"/>
  <c r="U2688" i="9"/>
  <c r="U2687" i="9"/>
  <c r="U2686" i="9"/>
  <c r="U2685" i="9"/>
  <c r="U2684" i="9"/>
  <c r="U2683" i="9"/>
  <c r="U2682" i="9"/>
  <c r="U2681" i="9"/>
  <c r="U2680" i="9"/>
  <c r="U2679" i="9"/>
  <c r="U2678" i="9"/>
  <c r="U2677" i="9"/>
  <c r="U2676" i="9"/>
  <c r="U2675" i="9"/>
  <c r="U2674" i="9"/>
  <c r="U2673" i="9"/>
  <c r="U2672" i="9"/>
  <c r="U2671" i="9"/>
  <c r="U2670" i="9"/>
  <c r="U2669" i="9"/>
  <c r="U2668" i="9"/>
  <c r="U2667" i="9"/>
  <c r="U2666" i="9"/>
  <c r="U2665" i="9"/>
  <c r="U2664" i="9"/>
  <c r="U2663" i="9"/>
  <c r="U2662" i="9"/>
  <c r="U2661" i="9"/>
  <c r="U2660" i="9"/>
  <c r="U2659" i="9"/>
  <c r="U2658" i="9"/>
  <c r="U2657" i="9"/>
  <c r="U2656" i="9"/>
  <c r="U2655" i="9"/>
  <c r="U2654" i="9"/>
  <c r="U2653" i="9"/>
  <c r="U2652" i="9"/>
  <c r="U2651" i="9"/>
  <c r="U2650" i="9"/>
  <c r="U2649" i="9"/>
  <c r="U2648" i="9"/>
  <c r="U2647" i="9"/>
  <c r="U2646" i="9"/>
  <c r="U2645" i="9"/>
  <c r="U2644" i="9"/>
  <c r="U2643" i="9"/>
  <c r="U2642" i="9"/>
  <c r="U2641" i="9"/>
  <c r="U2640" i="9"/>
  <c r="U2639" i="9"/>
  <c r="U2638" i="9"/>
  <c r="U2637" i="9"/>
  <c r="U2636" i="9"/>
  <c r="U2635" i="9"/>
  <c r="U2634" i="9"/>
  <c r="U2633" i="9"/>
  <c r="U2632" i="9"/>
  <c r="U2631" i="9"/>
  <c r="U2630" i="9"/>
  <c r="U2629" i="9"/>
  <c r="U2628" i="9"/>
  <c r="U2627" i="9"/>
  <c r="U2626" i="9"/>
  <c r="U2625" i="9"/>
  <c r="U2624" i="9"/>
  <c r="U2623" i="9"/>
  <c r="U2622" i="9"/>
  <c r="U2621" i="9"/>
  <c r="U2620" i="9"/>
  <c r="U2619" i="9"/>
  <c r="U2618" i="9"/>
  <c r="U2617" i="9"/>
  <c r="U2616" i="9"/>
  <c r="U2615" i="9"/>
  <c r="U2614" i="9"/>
  <c r="U2613" i="9"/>
  <c r="U2612" i="9"/>
  <c r="U2611" i="9"/>
  <c r="U2610" i="9"/>
  <c r="U2609" i="9"/>
  <c r="U2608" i="9"/>
  <c r="U2607" i="9"/>
  <c r="U2606" i="9"/>
  <c r="U2605" i="9"/>
  <c r="U2604" i="9"/>
  <c r="U2603" i="9"/>
  <c r="U2602" i="9"/>
  <c r="U2601" i="9"/>
  <c r="U2600" i="9"/>
  <c r="U2599" i="9"/>
  <c r="U2598" i="9"/>
  <c r="U2597" i="9"/>
  <c r="U2596" i="9"/>
  <c r="U2595" i="9"/>
  <c r="U2594" i="9"/>
  <c r="U2593" i="9"/>
  <c r="U2592" i="9"/>
  <c r="U2591" i="9"/>
  <c r="U2590" i="9"/>
  <c r="U2589" i="9"/>
  <c r="U2588" i="9"/>
  <c r="U2587" i="9"/>
  <c r="U2586" i="9"/>
  <c r="U2585" i="9"/>
  <c r="U2584" i="9"/>
  <c r="U2583" i="9"/>
  <c r="U2582" i="9"/>
  <c r="U2581" i="9"/>
  <c r="U2580" i="9"/>
  <c r="U2579" i="9"/>
  <c r="U2578" i="9"/>
  <c r="U2577" i="9"/>
  <c r="U2576" i="9"/>
  <c r="U2575" i="9"/>
  <c r="U2574" i="9"/>
  <c r="U2573" i="9"/>
  <c r="U2572" i="9"/>
  <c r="U2571" i="9"/>
  <c r="U2570" i="9"/>
  <c r="U2569" i="9"/>
  <c r="U2568" i="9"/>
  <c r="U2567" i="9"/>
  <c r="U2566" i="9"/>
  <c r="U2565" i="9"/>
  <c r="U2564" i="9"/>
  <c r="U2563" i="9"/>
  <c r="U2562" i="9"/>
  <c r="U2561" i="9"/>
  <c r="U2560" i="9"/>
  <c r="U2559" i="9"/>
  <c r="U2558" i="9"/>
  <c r="U2557" i="9"/>
  <c r="U2556" i="9"/>
  <c r="U2555" i="9"/>
  <c r="U2554" i="9"/>
  <c r="U2553" i="9"/>
  <c r="U2552" i="9"/>
  <c r="U2551" i="9"/>
  <c r="U2550" i="9"/>
  <c r="U2549" i="9"/>
  <c r="U2548" i="9"/>
  <c r="U2547" i="9"/>
  <c r="U2546" i="9"/>
  <c r="U2545" i="9"/>
  <c r="U2544" i="9"/>
  <c r="U2543" i="9"/>
  <c r="U2542" i="9"/>
  <c r="U2541" i="9"/>
  <c r="U2540" i="9"/>
  <c r="U2539" i="9"/>
  <c r="U2538" i="9"/>
  <c r="U2537" i="9"/>
  <c r="U2536" i="9"/>
  <c r="U2535" i="9"/>
  <c r="U2534" i="9"/>
  <c r="U2533" i="9"/>
  <c r="U2532" i="9"/>
  <c r="U2531" i="9"/>
  <c r="U2530" i="9"/>
  <c r="U2529" i="9"/>
  <c r="U2528" i="9"/>
  <c r="U2527" i="9"/>
  <c r="U2526" i="9"/>
  <c r="U2525" i="9"/>
  <c r="U2524" i="9"/>
  <c r="U2523" i="9"/>
  <c r="U2522" i="9"/>
  <c r="U2521" i="9"/>
  <c r="U2520" i="9"/>
  <c r="U2519" i="9"/>
  <c r="U2518" i="9"/>
  <c r="U2517" i="9"/>
  <c r="U2516" i="9"/>
  <c r="U2515" i="9"/>
  <c r="U2514" i="9"/>
  <c r="U2513" i="9"/>
  <c r="U2512" i="9"/>
  <c r="U2511" i="9"/>
  <c r="U2510" i="9"/>
  <c r="U2509" i="9"/>
  <c r="U2508" i="9"/>
  <c r="U2507" i="9"/>
  <c r="U2506" i="9"/>
  <c r="U2505" i="9"/>
  <c r="U2504" i="9"/>
  <c r="U2503" i="9"/>
  <c r="U2502" i="9"/>
  <c r="U2501" i="9"/>
  <c r="U2500" i="9"/>
  <c r="U2499" i="9"/>
  <c r="U2498" i="9"/>
  <c r="U2497" i="9"/>
  <c r="U2496" i="9"/>
  <c r="U2495" i="9"/>
  <c r="U2494" i="9"/>
  <c r="U2493" i="9"/>
  <c r="U2492" i="9"/>
  <c r="U2491" i="9"/>
  <c r="U2490" i="9"/>
  <c r="U2489" i="9"/>
  <c r="U2488" i="9"/>
  <c r="U2487" i="9"/>
  <c r="U2486" i="9"/>
  <c r="U2485" i="9"/>
  <c r="U2484" i="9"/>
  <c r="U2483" i="9"/>
  <c r="U2482" i="9"/>
  <c r="U2481" i="9"/>
  <c r="U2480" i="9"/>
  <c r="U2479" i="9"/>
  <c r="U2478" i="9"/>
  <c r="U2477" i="9"/>
  <c r="U2476" i="9"/>
  <c r="U2475" i="9"/>
  <c r="U2474" i="9"/>
  <c r="U2473" i="9"/>
  <c r="U2472" i="9"/>
  <c r="U2471" i="9"/>
  <c r="U2470" i="9"/>
  <c r="U2469" i="9"/>
  <c r="U2468" i="9"/>
  <c r="U2467" i="9"/>
  <c r="U2466" i="9"/>
  <c r="U2465" i="9"/>
  <c r="U2464" i="9"/>
  <c r="U2463" i="9"/>
  <c r="U2462" i="9"/>
  <c r="U2461" i="9"/>
  <c r="U2460" i="9"/>
  <c r="U2459" i="9"/>
  <c r="U2458" i="9"/>
  <c r="U2457" i="9"/>
  <c r="U2456" i="9"/>
  <c r="U2455" i="9"/>
  <c r="U2454" i="9"/>
  <c r="U2453" i="9"/>
  <c r="U2452" i="9"/>
  <c r="U2451" i="9"/>
  <c r="U2450" i="9"/>
  <c r="U2449" i="9"/>
  <c r="U2448" i="9"/>
  <c r="U2447" i="9"/>
  <c r="U2446" i="9"/>
  <c r="U2445" i="9"/>
  <c r="U2444" i="9"/>
  <c r="U2443" i="9"/>
  <c r="U2442" i="9"/>
  <c r="U2441" i="9"/>
  <c r="U2440" i="9"/>
  <c r="U2439" i="9"/>
  <c r="U2438" i="9"/>
  <c r="U2437" i="9"/>
  <c r="U2436" i="9"/>
  <c r="U2435" i="9"/>
  <c r="U2434" i="9"/>
  <c r="U2433" i="9"/>
  <c r="U2432" i="9"/>
  <c r="U2431" i="9"/>
  <c r="U2430" i="9"/>
  <c r="U2429" i="9"/>
  <c r="U2428" i="9"/>
  <c r="U2427" i="9"/>
  <c r="U2426" i="9"/>
  <c r="U2425" i="9"/>
  <c r="U2424" i="9"/>
  <c r="U2423" i="9"/>
  <c r="U2422" i="9"/>
  <c r="U2421" i="9"/>
  <c r="U2420" i="9"/>
  <c r="U2419" i="9"/>
  <c r="U2418" i="9"/>
  <c r="U2417" i="9"/>
  <c r="U2416" i="9"/>
  <c r="U2415" i="9"/>
  <c r="U2414" i="9"/>
  <c r="U2413" i="9"/>
  <c r="U2412" i="9"/>
  <c r="U2411" i="9"/>
  <c r="U2410" i="9"/>
  <c r="U2409" i="9"/>
  <c r="U2408" i="9"/>
  <c r="U2407" i="9"/>
  <c r="U2406" i="9"/>
  <c r="U2405" i="9"/>
  <c r="U2404" i="9"/>
  <c r="U2403" i="9"/>
  <c r="U2402" i="9"/>
  <c r="U2401" i="9"/>
  <c r="U2400" i="9"/>
  <c r="U2399" i="9"/>
  <c r="U2398" i="9"/>
  <c r="U2397" i="9"/>
  <c r="U2396" i="9"/>
  <c r="U2395" i="9"/>
  <c r="U2394" i="9"/>
  <c r="U2393" i="9"/>
  <c r="U2392" i="9"/>
  <c r="U2391" i="9"/>
  <c r="U2390" i="9"/>
  <c r="U2389" i="9"/>
  <c r="U2388" i="9"/>
  <c r="U2387" i="9"/>
  <c r="U2386" i="9"/>
  <c r="U2385" i="9"/>
  <c r="U2384" i="9"/>
  <c r="U2383" i="9"/>
  <c r="U2382" i="9"/>
  <c r="U2381" i="9"/>
  <c r="U2380" i="9"/>
  <c r="U2379" i="9"/>
  <c r="U2378" i="9"/>
  <c r="U2377" i="9"/>
  <c r="U2376" i="9"/>
  <c r="U2375" i="9"/>
  <c r="U2374" i="9"/>
  <c r="U2373" i="9"/>
  <c r="U2372" i="9"/>
  <c r="U2371" i="9"/>
  <c r="U2370" i="9"/>
  <c r="U2369" i="9"/>
  <c r="U2368" i="9"/>
  <c r="U2367" i="9"/>
  <c r="U2366" i="9"/>
  <c r="U2365" i="9"/>
  <c r="U2364" i="9"/>
  <c r="U2363" i="9"/>
  <c r="U2362" i="9"/>
  <c r="U2361" i="9"/>
  <c r="U2360" i="9"/>
  <c r="U2359" i="9"/>
  <c r="U2358" i="9"/>
  <c r="U2357" i="9"/>
  <c r="U2356" i="9"/>
  <c r="U2355" i="9"/>
  <c r="U2354" i="9"/>
  <c r="U2353" i="9"/>
  <c r="U2352" i="9"/>
  <c r="U2351" i="9"/>
  <c r="U2350" i="9"/>
  <c r="U2349" i="9"/>
  <c r="U2348" i="9"/>
  <c r="U2347" i="9"/>
  <c r="U2346" i="9"/>
  <c r="U2345" i="9"/>
  <c r="U2344" i="9"/>
  <c r="U2343" i="9"/>
  <c r="U2342" i="9"/>
  <c r="U2341" i="9"/>
  <c r="U2340" i="9"/>
  <c r="U2339" i="9"/>
  <c r="U2338" i="9"/>
  <c r="U2337" i="9"/>
  <c r="U2336" i="9"/>
  <c r="U2335" i="9"/>
  <c r="U2334" i="9"/>
  <c r="U2333" i="9"/>
  <c r="U2332" i="9"/>
  <c r="U2331" i="9"/>
  <c r="U2330" i="9"/>
  <c r="U2329" i="9"/>
  <c r="U2328" i="9"/>
  <c r="U2327" i="9"/>
  <c r="U2326" i="9"/>
  <c r="U2325" i="9"/>
  <c r="U2324" i="9"/>
  <c r="U2323" i="9"/>
  <c r="U2322" i="9"/>
  <c r="U2321" i="9"/>
  <c r="U2320" i="9"/>
  <c r="U2319" i="9"/>
  <c r="U2318" i="9"/>
  <c r="U2317" i="9"/>
  <c r="U2316" i="9"/>
  <c r="U2315" i="9"/>
  <c r="U2314" i="9"/>
  <c r="U2313" i="9"/>
  <c r="U2312" i="9"/>
  <c r="U2311" i="9"/>
  <c r="U2310" i="9"/>
  <c r="U2309" i="9"/>
  <c r="U2308" i="9"/>
  <c r="U2307" i="9"/>
  <c r="U2306" i="9"/>
  <c r="U2305" i="9"/>
  <c r="U2304" i="9"/>
  <c r="U2303" i="9"/>
  <c r="U2302" i="9"/>
  <c r="U2301" i="9"/>
  <c r="U2300" i="9"/>
  <c r="U2299" i="9"/>
  <c r="U2298" i="9"/>
  <c r="U2297" i="9"/>
  <c r="U2296" i="9"/>
  <c r="U2295" i="9"/>
  <c r="U2294" i="9"/>
  <c r="U2293" i="9"/>
  <c r="U2292" i="9"/>
  <c r="U2291" i="9"/>
  <c r="U2290" i="9"/>
  <c r="U2289" i="9"/>
  <c r="U2288" i="9"/>
  <c r="U2287" i="9"/>
  <c r="U2286" i="9"/>
  <c r="U2285" i="9"/>
  <c r="U2284" i="9"/>
  <c r="U2283" i="9"/>
  <c r="U2282" i="9"/>
  <c r="U2281" i="9"/>
  <c r="U2280" i="9"/>
  <c r="U2279" i="9"/>
  <c r="U2278" i="9"/>
  <c r="U2277" i="9"/>
  <c r="U2276" i="9"/>
  <c r="U2275" i="9"/>
  <c r="U2274" i="9"/>
  <c r="U2273" i="9"/>
  <c r="U2272" i="9"/>
  <c r="U2271" i="9"/>
  <c r="U2270" i="9"/>
  <c r="U2269" i="9"/>
  <c r="U2268" i="9"/>
  <c r="U2267" i="9"/>
  <c r="U2266" i="9"/>
  <c r="U2265" i="9"/>
  <c r="U2264" i="9"/>
  <c r="U2263" i="9"/>
  <c r="U2262" i="9"/>
  <c r="U2261" i="9"/>
  <c r="U2260" i="9"/>
  <c r="U2259" i="9"/>
  <c r="U2258" i="9"/>
  <c r="U2257" i="9"/>
  <c r="U2256" i="9"/>
  <c r="U2255" i="9"/>
  <c r="U2254" i="9"/>
  <c r="U2253" i="9"/>
  <c r="U2252" i="9"/>
  <c r="U2251" i="9"/>
  <c r="U2250" i="9"/>
  <c r="U2249" i="9"/>
  <c r="U2248" i="9"/>
  <c r="U2247" i="9"/>
  <c r="U2246" i="9"/>
  <c r="U2245" i="9"/>
  <c r="U2244" i="9"/>
  <c r="U2243" i="9"/>
  <c r="U2242" i="9"/>
  <c r="U2241" i="9"/>
  <c r="U2240" i="9"/>
  <c r="U2239" i="9"/>
  <c r="U2238" i="9"/>
  <c r="U2237" i="9"/>
  <c r="U2236" i="9"/>
  <c r="U2235" i="9"/>
  <c r="U2234" i="9"/>
  <c r="U2233" i="9"/>
  <c r="U2232" i="9"/>
  <c r="U2231" i="9"/>
  <c r="U2230" i="9"/>
  <c r="U2229" i="9"/>
  <c r="U2228" i="9"/>
  <c r="U2227" i="9"/>
  <c r="U2226" i="9"/>
  <c r="U2225" i="9"/>
  <c r="U2224" i="9"/>
  <c r="U2223" i="9"/>
  <c r="U2222" i="9"/>
  <c r="U2221" i="9"/>
  <c r="U2220" i="9"/>
  <c r="U2219" i="9"/>
  <c r="U2218" i="9"/>
  <c r="U2217" i="9"/>
  <c r="U2216" i="9"/>
  <c r="U2215" i="9"/>
  <c r="U2214" i="9"/>
  <c r="U2213" i="9"/>
  <c r="U2212" i="9"/>
  <c r="U2211" i="9"/>
  <c r="U2210" i="9"/>
  <c r="U2209" i="9"/>
  <c r="U2208" i="9"/>
  <c r="U2207" i="9"/>
  <c r="U2206" i="9"/>
  <c r="U2205" i="9"/>
  <c r="U2204" i="9"/>
  <c r="U2203" i="9"/>
  <c r="U2202" i="9"/>
  <c r="U2201" i="9"/>
  <c r="U2200" i="9"/>
  <c r="U2199" i="9"/>
  <c r="U2198" i="9"/>
  <c r="U2197" i="9"/>
  <c r="U2196" i="9"/>
  <c r="U2195" i="9"/>
  <c r="U2194" i="9"/>
  <c r="U2193" i="9"/>
  <c r="U2192" i="9"/>
  <c r="U2191" i="9"/>
  <c r="U2190" i="9"/>
  <c r="U2189" i="9"/>
  <c r="U2188" i="9"/>
  <c r="U2187" i="9"/>
  <c r="U2186" i="9"/>
  <c r="U2185" i="9"/>
  <c r="U2184" i="9"/>
  <c r="U2183" i="9"/>
  <c r="U2182" i="9"/>
  <c r="U2181" i="9"/>
  <c r="U2180" i="9"/>
  <c r="U2179" i="9"/>
  <c r="U2178" i="9"/>
  <c r="U2177" i="9"/>
  <c r="U2176" i="9"/>
  <c r="U2175" i="9"/>
  <c r="U2174" i="9"/>
  <c r="U2173" i="9"/>
  <c r="U2172" i="9"/>
  <c r="U2171" i="9"/>
  <c r="U2170" i="9"/>
  <c r="U2169" i="9"/>
  <c r="U2168" i="9"/>
  <c r="U2167" i="9"/>
  <c r="U2166" i="9"/>
  <c r="U2165" i="9"/>
  <c r="U2164" i="9"/>
  <c r="U2163" i="9"/>
  <c r="U2162" i="9"/>
  <c r="U2161" i="9"/>
  <c r="U2160" i="9"/>
  <c r="U2159" i="9"/>
  <c r="U2158" i="9"/>
  <c r="U2157" i="9"/>
  <c r="U2156" i="9"/>
  <c r="U2155" i="9"/>
  <c r="U2154" i="9"/>
  <c r="U2153" i="9"/>
  <c r="U2152" i="9"/>
  <c r="U2151" i="9"/>
  <c r="U2150" i="9"/>
  <c r="U2149" i="9"/>
  <c r="U2148" i="9"/>
  <c r="U2147" i="9"/>
  <c r="U2146" i="9"/>
  <c r="U2145" i="9"/>
  <c r="U2144" i="9"/>
  <c r="U2143" i="9"/>
  <c r="U2142" i="9"/>
  <c r="U2141" i="9"/>
  <c r="U2140" i="9"/>
  <c r="U2139" i="9"/>
  <c r="U2138" i="9"/>
  <c r="U2137" i="9"/>
  <c r="U2136" i="9"/>
  <c r="U2135" i="9"/>
  <c r="U2134" i="9"/>
  <c r="U2133" i="9"/>
  <c r="U2132" i="9"/>
  <c r="U2131" i="9"/>
  <c r="U2130" i="9"/>
  <c r="U2129" i="9"/>
  <c r="U2128" i="9"/>
  <c r="U2127" i="9"/>
  <c r="U2126" i="9"/>
  <c r="U2125" i="9"/>
  <c r="U2124" i="9"/>
  <c r="U2123" i="9"/>
  <c r="U2122" i="9"/>
  <c r="U2121" i="9"/>
  <c r="U2120" i="9"/>
  <c r="U2119" i="9"/>
  <c r="U2118" i="9"/>
  <c r="U2117" i="9"/>
  <c r="U2116" i="9"/>
  <c r="U2115" i="9"/>
  <c r="U2114" i="9"/>
  <c r="U2113" i="9"/>
  <c r="U2112" i="9"/>
  <c r="U2111" i="9"/>
  <c r="U2110" i="9"/>
  <c r="U2109" i="9"/>
  <c r="U2108" i="9"/>
  <c r="U2107" i="9"/>
  <c r="U2106" i="9"/>
  <c r="U2105" i="9"/>
  <c r="U2104" i="9"/>
  <c r="U2103" i="9"/>
  <c r="U2102" i="9"/>
  <c r="U2101" i="9"/>
  <c r="U2100" i="9"/>
  <c r="U2099" i="9"/>
  <c r="U2098" i="9"/>
  <c r="U2097" i="9"/>
  <c r="U2096" i="9"/>
  <c r="U2095" i="9"/>
  <c r="U2094" i="9"/>
  <c r="U2093" i="9"/>
  <c r="U2092" i="9"/>
  <c r="U2091" i="9"/>
  <c r="U2090" i="9"/>
  <c r="U2089" i="9"/>
  <c r="U2088" i="9"/>
  <c r="U2087" i="9"/>
  <c r="U2086" i="9"/>
  <c r="U2085" i="9"/>
  <c r="U2084" i="9"/>
  <c r="U2083" i="9"/>
  <c r="U2082" i="9"/>
  <c r="U2081" i="9"/>
  <c r="U2080" i="9"/>
  <c r="U2079" i="9"/>
  <c r="U2078" i="9"/>
  <c r="U2077" i="9"/>
  <c r="U2076" i="9"/>
  <c r="U2075" i="9"/>
  <c r="U2074" i="9"/>
  <c r="U2073" i="9"/>
  <c r="U2072" i="9"/>
  <c r="U2071" i="9"/>
  <c r="U2070" i="9"/>
  <c r="U2069" i="9"/>
  <c r="U2068" i="9"/>
  <c r="U2067" i="9"/>
  <c r="U2066" i="9"/>
  <c r="U2065" i="9"/>
  <c r="U2064" i="9"/>
  <c r="U2063" i="9"/>
  <c r="U2062" i="9"/>
  <c r="U2061" i="9"/>
  <c r="U2060" i="9"/>
  <c r="U2059" i="9"/>
  <c r="U2058" i="9"/>
  <c r="U2057" i="9"/>
  <c r="U2056" i="9"/>
  <c r="U2055" i="9"/>
  <c r="U2054" i="9"/>
  <c r="U2053" i="9"/>
  <c r="U2052" i="9"/>
  <c r="U2051" i="9"/>
  <c r="U2050" i="9"/>
  <c r="U2049" i="9"/>
  <c r="U2048" i="9"/>
  <c r="U2047" i="9"/>
  <c r="U2046" i="9"/>
  <c r="U2045" i="9"/>
  <c r="U2044" i="9"/>
  <c r="U2043" i="9"/>
  <c r="U2042" i="9"/>
  <c r="U2041" i="9"/>
  <c r="U2040" i="9"/>
  <c r="U2039" i="9"/>
  <c r="U2038" i="9"/>
  <c r="U2037" i="9"/>
  <c r="U2036" i="9"/>
  <c r="U2035" i="9"/>
  <c r="U2034" i="9"/>
  <c r="U2033" i="9"/>
  <c r="U2032" i="9"/>
  <c r="U2031" i="9"/>
  <c r="U2030" i="9"/>
  <c r="U2029" i="9"/>
  <c r="U2028" i="9"/>
  <c r="U2027" i="9"/>
  <c r="U2026" i="9"/>
  <c r="U2025" i="9"/>
  <c r="U2024" i="9"/>
  <c r="U2023" i="9"/>
  <c r="U2022" i="9"/>
  <c r="U2021" i="9"/>
  <c r="U2020" i="9"/>
  <c r="U2019" i="9"/>
  <c r="U2018" i="9"/>
  <c r="U2017" i="9"/>
  <c r="U2016" i="9"/>
  <c r="U2015" i="9"/>
  <c r="U2014" i="9"/>
  <c r="U2013" i="9"/>
  <c r="U2012" i="9"/>
  <c r="U2011" i="9"/>
  <c r="U2010" i="9"/>
  <c r="U2009" i="9"/>
  <c r="U2008" i="9"/>
  <c r="U2007" i="9"/>
  <c r="U2006" i="9"/>
  <c r="U2005" i="9"/>
  <c r="U2004" i="9"/>
  <c r="U2003" i="9"/>
  <c r="U2002" i="9"/>
  <c r="U2001" i="9"/>
  <c r="U2000" i="9"/>
  <c r="U1999" i="9"/>
  <c r="U1998" i="9"/>
  <c r="U1997" i="9"/>
  <c r="U1996" i="9"/>
  <c r="U1995" i="9"/>
  <c r="U1994" i="9"/>
  <c r="U1993" i="9"/>
  <c r="U1992" i="9"/>
  <c r="U1991" i="9"/>
  <c r="U1990" i="9"/>
  <c r="U1989" i="9"/>
  <c r="U1988" i="9"/>
  <c r="U1987" i="9"/>
  <c r="U1986" i="9"/>
  <c r="U1985" i="9"/>
  <c r="U1984" i="9"/>
  <c r="U1983" i="9"/>
  <c r="U1982" i="9"/>
  <c r="U1981" i="9"/>
  <c r="U1980" i="9"/>
  <c r="U1979" i="9"/>
  <c r="U1978" i="9"/>
  <c r="U1977" i="9"/>
  <c r="U1976" i="9"/>
  <c r="U1975" i="9"/>
  <c r="U1974" i="9"/>
  <c r="U1973" i="9"/>
  <c r="U1972" i="9"/>
  <c r="U1971" i="9"/>
  <c r="U1970" i="9"/>
  <c r="U1969" i="9"/>
  <c r="U1968" i="9"/>
  <c r="U1967" i="9"/>
  <c r="U1966" i="9"/>
  <c r="U1965" i="9"/>
  <c r="U1964" i="9"/>
  <c r="U1963" i="9"/>
  <c r="U1962" i="9"/>
  <c r="U1961" i="9"/>
  <c r="U1960" i="9"/>
  <c r="U1959" i="9"/>
  <c r="U1958" i="9"/>
  <c r="U1957" i="9"/>
  <c r="U1956" i="9"/>
  <c r="U1955" i="9"/>
  <c r="U1954" i="9"/>
  <c r="U1953" i="9"/>
  <c r="U1952" i="9"/>
  <c r="U1951" i="9"/>
  <c r="U1950" i="9"/>
  <c r="U1949" i="9"/>
  <c r="U1948" i="9"/>
  <c r="U1947" i="9"/>
  <c r="U1946" i="9"/>
  <c r="U1945" i="9"/>
  <c r="U1944" i="9"/>
  <c r="U1943" i="9"/>
  <c r="U1942" i="9"/>
  <c r="U1941" i="9"/>
  <c r="U1940" i="9"/>
  <c r="U1939" i="9"/>
  <c r="U1938" i="9"/>
  <c r="U1937" i="9"/>
  <c r="U1936" i="9"/>
  <c r="U1935" i="9"/>
  <c r="U1934" i="9"/>
  <c r="U1933" i="9"/>
  <c r="U1932" i="9"/>
  <c r="U1931" i="9"/>
  <c r="U1930" i="9"/>
  <c r="U1929" i="9"/>
  <c r="U1928" i="9"/>
  <c r="U1927" i="9"/>
  <c r="U1926" i="9"/>
  <c r="U1925" i="9"/>
  <c r="U1924" i="9"/>
  <c r="U1923" i="9"/>
  <c r="U1922" i="9"/>
  <c r="U1921" i="9"/>
  <c r="U1920" i="9"/>
  <c r="U1919" i="9"/>
  <c r="U1918" i="9"/>
  <c r="U1917" i="9"/>
  <c r="U1916" i="9"/>
  <c r="U1915" i="9"/>
  <c r="U1914" i="9"/>
  <c r="U1913" i="9"/>
  <c r="U1912" i="9"/>
  <c r="U1911" i="9"/>
  <c r="U1910" i="9"/>
  <c r="U1909" i="9"/>
  <c r="U1908" i="9"/>
  <c r="U1907" i="9"/>
  <c r="U1906" i="9"/>
  <c r="U1905" i="9"/>
  <c r="U1904" i="9"/>
  <c r="U1903" i="9"/>
  <c r="U1902" i="9"/>
  <c r="U1901" i="9"/>
  <c r="U1900" i="9"/>
  <c r="U1899" i="9"/>
  <c r="U1898" i="9"/>
  <c r="U1897" i="9"/>
  <c r="U1896" i="9"/>
  <c r="U1895" i="9"/>
  <c r="U1894" i="9"/>
  <c r="U1893" i="9"/>
  <c r="U1892" i="9"/>
  <c r="U1891" i="9"/>
  <c r="U1890" i="9"/>
  <c r="U1889" i="9"/>
  <c r="U1888" i="9"/>
  <c r="U1887" i="9"/>
  <c r="U1886" i="9"/>
  <c r="U1885" i="9"/>
  <c r="U1884" i="9"/>
  <c r="U1883" i="9"/>
  <c r="U1882" i="9"/>
  <c r="U1881" i="9"/>
  <c r="U1880" i="9"/>
  <c r="U1879" i="9"/>
  <c r="U1878" i="9"/>
  <c r="U1877" i="9"/>
  <c r="U1876" i="9"/>
  <c r="U1875" i="9"/>
  <c r="U1874" i="9"/>
  <c r="U1873" i="9"/>
  <c r="U1872" i="9"/>
  <c r="U1871" i="9"/>
  <c r="U1870" i="9"/>
  <c r="U1869" i="9"/>
  <c r="U1868" i="9"/>
  <c r="U1867" i="9"/>
  <c r="U1866" i="9"/>
  <c r="U1865" i="9"/>
  <c r="U1864" i="9"/>
  <c r="U1863" i="9"/>
  <c r="U1862" i="9"/>
  <c r="U1861" i="9"/>
  <c r="U1860" i="9"/>
  <c r="U1859" i="9"/>
  <c r="U1858" i="9"/>
  <c r="U1857" i="9"/>
  <c r="U1856" i="9"/>
  <c r="U1855" i="9"/>
  <c r="U1854" i="9"/>
  <c r="U1853" i="9"/>
  <c r="U1852" i="9"/>
  <c r="U1851" i="9"/>
  <c r="U1850" i="9"/>
  <c r="U1849" i="9"/>
  <c r="U1848" i="9"/>
  <c r="U1847" i="9"/>
  <c r="U1846" i="9"/>
  <c r="U1845" i="9"/>
  <c r="U1844" i="9"/>
  <c r="U1843" i="9"/>
  <c r="U1842" i="9"/>
  <c r="U1841" i="9"/>
  <c r="U1840" i="9"/>
  <c r="U1839" i="9"/>
  <c r="U1838" i="9"/>
  <c r="U1837" i="9"/>
  <c r="U1836" i="9"/>
  <c r="U1835" i="9"/>
  <c r="U1834" i="9"/>
  <c r="U1833" i="9"/>
  <c r="U1832" i="9"/>
  <c r="U1831" i="9"/>
  <c r="U1830" i="9"/>
  <c r="U1829" i="9"/>
  <c r="U1828" i="9"/>
  <c r="U1827" i="9"/>
  <c r="U1826" i="9"/>
  <c r="U1825" i="9"/>
  <c r="U1824" i="9"/>
  <c r="U1823" i="9"/>
  <c r="U1822" i="9"/>
  <c r="U1821" i="9"/>
  <c r="U1820" i="9"/>
  <c r="U1819" i="9"/>
  <c r="U1818" i="9"/>
  <c r="U1817" i="9"/>
  <c r="U1816" i="9"/>
  <c r="U1815" i="9"/>
  <c r="U1814" i="9"/>
  <c r="U1813" i="9"/>
  <c r="U1812" i="9"/>
  <c r="U1811" i="9"/>
  <c r="U1810" i="9"/>
  <c r="U1809" i="9"/>
  <c r="U1808" i="9"/>
  <c r="U1807" i="9"/>
  <c r="U1806" i="9"/>
  <c r="U1805" i="9"/>
  <c r="U1804" i="9"/>
  <c r="U1803" i="9"/>
  <c r="U1802" i="9"/>
  <c r="U1801" i="9"/>
  <c r="U1800" i="9"/>
  <c r="U1799" i="9"/>
  <c r="U1798" i="9"/>
  <c r="U1797" i="9"/>
  <c r="U1796" i="9"/>
  <c r="U1795" i="9"/>
  <c r="U1794" i="9"/>
  <c r="U1793" i="9"/>
  <c r="U1792" i="9"/>
  <c r="U1791" i="9"/>
  <c r="U1790" i="9"/>
  <c r="U1789" i="9"/>
  <c r="U1788" i="9"/>
  <c r="U1787" i="9"/>
  <c r="U1786" i="9"/>
  <c r="U1785" i="9"/>
  <c r="U1784" i="9"/>
  <c r="U1783" i="9"/>
  <c r="U1782" i="9"/>
  <c r="U1781" i="9"/>
  <c r="U1780" i="9"/>
  <c r="U1779" i="9"/>
  <c r="U1778" i="9"/>
  <c r="U1777" i="9"/>
  <c r="U1776" i="9"/>
  <c r="U1775" i="9"/>
  <c r="U1774" i="9"/>
  <c r="U1773" i="9"/>
  <c r="U1772" i="9"/>
  <c r="U1771" i="9"/>
  <c r="U1770" i="9"/>
  <c r="U1769" i="9"/>
  <c r="U1768" i="9"/>
  <c r="U1767" i="9"/>
  <c r="U1766" i="9"/>
  <c r="U1765" i="9"/>
  <c r="U1764" i="9"/>
  <c r="U1763" i="9"/>
  <c r="U1762" i="9"/>
  <c r="U1761" i="9"/>
  <c r="U1760" i="9"/>
  <c r="U1759" i="9"/>
  <c r="U1758" i="9"/>
  <c r="U1757" i="9"/>
  <c r="U1756" i="9"/>
  <c r="U1755" i="9"/>
  <c r="U1754" i="9"/>
  <c r="U1753" i="9"/>
  <c r="U1752" i="9"/>
  <c r="U1751" i="9"/>
  <c r="U1750" i="9"/>
  <c r="U1749" i="9"/>
  <c r="U1748" i="9"/>
  <c r="U1747" i="9"/>
  <c r="U1746" i="9"/>
  <c r="U1745" i="9"/>
  <c r="U1744" i="9"/>
  <c r="U1743" i="9"/>
  <c r="U1742" i="9"/>
  <c r="U1741" i="9"/>
  <c r="U1740" i="9"/>
  <c r="U1739" i="9"/>
  <c r="U1738" i="9"/>
  <c r="U1737" i="9"/>
  <c r="U1736" i="9"/>
  <c r="U1735" i="9"/>
  <c r="U1734" i="9"/>
  <c r="U1733" i="9"/>
  <c r="U1732" i="9"/>
  <c r="U1731" i="9"/>
  <c r="U1730" i="9"/>
  <c r="U1729" i="9"/>
  <c r="U1728" i="9"/>
  <c r="U1727" i="9"/>
  <c r="U1726" i="9"/>
  <c r="U1725" i="9"/>
  <c r="U1724" i="9"/>
  <c r="U1723" i="9"/>
  <c r="U1722" i="9"/>
  <c r="U1721" i="9"/>
  <c r="U1720" i="9"/>
  <c r="U1719" i="9"/>
  <c r="U1718" i="9"/>
  <c r="U1717" i="9"/>
  <c r="U1716" i="9"/>
  <c r="U1715" i="9"/>
  <c r="U1714" i="9"/>
  <c r="U1713" i="9"/>
  <c r="U1712" i="9"/>
  <c r="U1711" i="9"/>
  <c r="U1710" i="9"/>
  <c r="U1709" i="9"/>
  <c r="U1708" i="9"/>
  <c r="U1707" i="9"/>
  <c r="U1706" i="9"/>
  <c r="U1705" i="9"/>
  <c r="U1704" i="9"/>
  <c r="U1703" i="9"/>
  <c r="U1702" i="9"/>
  <c r="U1701" i="9"/>
  <c r="U1700" i="9"/>
  <c r="U1699" i="9"/>
  <c r="U1698" i="9"/>
  <c r="U1697" i="9"/>
  <c r="U1696" i="9"/>
  <c r="U1695" i="9"/>
  <c r="U1694" i="9"/>
  <c r="U1693" i="9"/>
  <c r="U1692" i="9"/>
  <c r="U1691" i="9"/>
  <c r="U1690" i="9"/>
  <c r="U1689" i="9"/>
  <c r="U1688" i="9"/>
  <c r="U1687" i="9"/>
  <c r="U1686" i="9"/>
  <c r="U1685" i="9"/>
  <c r="U1684" i="9"/>
  <c r="U1683" i="9"/>
  <c r="U1682" i="9"/>
  <c r="U1681" i="9"/>
  <c r="U1680" i="9"/>
  <c r="U1679" i="9"/>
  <c r="U1678" i="9"/>
  <c r="U1677" i="9"/>
  <c r="U1676" i="9"/>
  <c r="U1675" i="9"/>
  <c r="U1674" i="9"/>
  <c r="U1673" i="9"/>
  <c r="U1672" i="9"/>
  <c r="U1671" i="9"/>
  <c r="U1670" i="9"/>
  <c r="U1669" i="9"/>
  <c r="U1668" i="9"/>
  <c r="U1667" i="9"/>
  <c r="U1666" i="9"/>
  <c r="U1665" i="9"/>
  <c r="U1664" i="9"/>
  <c r="U1663" i="9"/>
  <c r="U1662" i="9"/>
  <c r="U1661" i="9"/>
  <c r="U1660" i="9"/>
  <c r="U1659" i="9"/>
  <c r="U1658" i="9"/>
  <c r="U1657" i="9"/>
  <c r="U1656" i="9"/>
  <c r="U1655" i="9"/>
  <c r="U1654" i="9"/>
  <c r="U1653" i="9"/>
  <c r="U1652" i="9"/>
  <c r="U1651" i="9"/>
  <c r="U1650" i="9"/>
  <c r="U1649" i="9"/>
  <c r="U1648" i="9"/>
  <c r="U1647" i="9"/>
  <c r="U1646" i="9"/>
  <c r="U1645" i="9"/>
  <c r="U1644" i="9"/>
  <c r="U1643" i="9"/>
  <c r="U1642" i="9"/>
  <c r="U1641" i="9"/>
  <c r="U1640" i="9"/>
  <c r="U1639" i="9"/>
  <c r="U1638" i="9"/>
  <c r="U1637" i="9"/>
  <c r="U1636" i="9"/>
  <c r="U1635" i="9"/>
  <c r="U1634" i="9"/>
  <c r="U1633" i="9"/>
  <c r="U1632" i="9"/>
  <c r="U1631" i="9"/>
  <c r="U1630" i="9"/>
  <c r="U1629" i="9"/>
  <c r="U1628" i="9"/>
  <c r="U1627" i="9"/>
  <c r="U1626" i="9"/>
  <c r="U1625" i="9"/>
  <c r="U1624" i="9"/>
  <c r="U1623" i="9"/>
  <c r="U1622" i="9"/>
  <c r="U1621" i="9"/>
  <c r="U1620" i="9"/>
  <c r="U1619" i="9"/>
  <c r="U1618" i="9"/>
  <c r="U1617" i="9"/>
  <c r="U1616" i="9"/>
  <c r="U1615" i="9"/>
  <c r="U1614" i="9"/>
  <c r="U1613" i="9"/>
  <c r="U1612" i="9"/>
  <c r="U1611" i="9"/>
  <c r="U1610" i="9"/>
  <c r="U1609" i="9"/>
  <c r="U1608" i="9"/>
  <c r="U1607" i="9"/>
  <c r="U1606" i="9"/>
  <c r="U1605" i="9"/>
  <c r="U1604" i="9"/>
  <c r="U1603" i="9"/>
  <c r="U1602" i="9"/>
  <c r="U1601" i="9"/>
  <c r="U1600" i="9"/>
  <c r="U1599" i="9"/>
  <c r="U1598" i="9"/>
  <c r="U1597" i="9"/>
  <c r="U1596" i="9"/>
  <c r="U1595" i="9"/>
  <c r="U1594" i="9"/>
  <c r="U1593" i="9"/>
  <c r="U1592" i="9"/>
  <c r="U1591" i="9"/>
  <c r="U1590" i="9"/>
  <c r="U1589" i="9"/>
  <c r="U1588" i="9"/>
  <c r="U1587" i="9"/>
  <c r="U1586" i="9"/>
  <c r="U1585" i="9"/>
  <c r="U1584" i="9"/>
  <c r="U1583" i="9"/>
  <c r="U1582" i="9"/>
  <c r="U1581" i="9"/>
  <c r="U1580" i="9"/>
  <c r="U1579" i="9"/>
  <c r="U1578" i="9"/>
  <c r="U1577" i="9"/>
  <c r="U1576" i="9"/>
  <c r="U1575" i="9"/>
  <c r="U1574" i="9"/>
  <c r="U1573" i="9"/>
  <c r="U1572" i="9"/>
  <c r="U1571" i="9"/>
  <c r="U1570" i="9"/>
  <c r="U1569" i="9"/>
  <c r="U1568" i="9"/>
  <c r="U1567" i="9"/>
  <c r="U1566" i="9"/>
  <c r="U1565" i="9"/>
  <c r="U1564" i="9"/>
  <c r="U1563" i="9"/>
  <c r="U1562" i="9"/>
  <c r="U1561" i="9"/>
  <c r="U1560" i="9"/>
  <c r="U1559" i="9"/>
  <c r="U1558" i="9"/>
  <c r="U1557" i="9"/>
  <c r="U1556" i="9"/>
  <c r="U1555" i="9"/>
  <c r="U1554" i="9"/>
  <c r="U1553" i="9"/>
  <c r="U1552" i="9"/>
  <c r="U1551" i="9"/>
  <c r="U1550" i="9"/>
  <c r="U1549" i="9"/>
  <c r="U1548" i="9"/>
  <c r="U1547" i="9"/>
  <c r="U1546" i="9"/>
  <c r="U1545" i="9"/>
  <c r="U1544" i="9"/>
  <c r="U1543" i="9"/>
  <c r="U1542" i="9"/>
  <c r="U1541" i="9"/>
  <c r="U1540" i="9"/>
  <c r="U1539" i="9"/>
  <c r="U1538" i="9"/>
  <c r="U1537" i="9"/>
  <c r="U1536" i="9"/>
  <c r="U1535" i="9"/>
  <c r="U1534" i="9"/>
  <c r="U1533" i="9"/>
  <c r="U1532" i="9"/>
  <c r="U1531" i="9"/>
  <c r="U1530" i="9"/>
  <c r="U1529" i="9"/>
  <c r="U1528" i="9"/>
  <c r="U1527" i="9"/>
  <c r="U1526" i="9"/>
  <c r="U1525" i="9"/>
  <c r="U1524" i="9"/>
  <c r="U1523" i="9"/>
  <c r="U1522" i="9"/>
  <c r="U1521" i="9"/>
  <c r="U1520" i="9"/>
  <c r="U1519" i="9"/>
  <c r="U1518" i="9"/>
  <c r="U1517" i="9"/>
  <c r="U1516" i="9"/>
  <c r="U1515" i="9"/>
  <c r="U1514" i="9"/>
  <c r="U1513" i="9"/>
  <c r="U1512" i="9"/>
  <c r="U1511" i="9"/>
  <c r="U1510" i="9"/>
  <c r="U1509" i="9"/>
  <c r="U1508" i="9"/>
  <c r="U1507" i="9"/>
  <c r="U1506" i="9"/>
  <c r="U1505" i="9"/>
  <c r="U1504" i="9"/>
  <c r="U1503" i="9"/>
  <c r="U1502" i="9"/>
  <c r="U1501" i="9"/>
  <c r="U1500" i="9"/>
  <c r="U1499" i="9"/>
  <c r="U1498" i="9"/>
  <c r="U1497" i="9"/>
  <c r="U1496" i="9"/>
  <c r="U1495" i="9"/>
  <c r="U1494" i="9"/>
  <c r="U1493" i="9"/>
  <c r="U1492" i="9"/>
  <c r="U1491" i="9"/>
  <c r="U1490" i="9"/>
  <c r="U1489" i="9"/>
  <c r="U1488" i="9"/>
  <c r="U1487" i="9"/>
  <c r="U1486" i="9"/>
  <c r="U1485" i="9"/>
  <c r="U1484" i="9"/>
  <c r="U1483" i="9"/>
  <c r="U1482" i="9"/>
  <c r="U1481" i="9"/>
  <c r="U1480" i="9"/>
  <c r="U1479" i="9"/>
  <c r="U1478" i="9"/>
  <c r="U1477" i="9"/>
  <c r="U1476" i="9"/>
  <c r="U1475" i="9"/>
  <c r="U1474" i="9"/>
  <c r="U1473" i="9"/>
  <c r="U1472" i="9"/>
  <c r="U1471" i="9"/>
  <c r="U1470" i="9"/>
  <c r="U1469" i="9"/>
  <c r="U1468" i="9"/>
  <c r="U1467" i="9"/>
  <c r="U1466" i="9"/>
  <c r="U1465" i="9"/>
  <c r="U1464" i="9"/>
  <c r="U1463" i="9"/>
  <c r="U1462" i="9"/>
  <c r="U1461" i="9"/>
  <c r="U1460" i="9"/>
  <c r="U1459" i="9"/>
  <c r="U1458" i="9"/>
  <c r="U1457" i="9"/>
  <c r="U1456" i="9"/>
  <c r="U1455" i="9"/>
  <c r="U1454" i="9"/>
  <c r="U1453" i="9"/>
  <c r="U1452" i="9"/>
  <c r="U1451" i="9"/>
  <c r="U1450" i="9"/>
  <c r="U1449" i="9"/>
  <c r="U1448" i="9"/>
  <c r="U1447" i="9"/>
  <c r="U1446" i="9"/>
  <c r="U1445" i="9"/>
  <c r="U1444" i="9"/>
  <c r="U1443" i="9"/>
  <c r="U1442" i="9"/>
  <c r="U1441" i="9"/>
  <c r="U1440" i="9"/>
  <c r="U1439" i="9"/>
  <c r="U1438" i="9"/>
  <c r="U1437" i="9"/>
  <c r="U1436" i="9"/>
  <c r="U1435" i="9"/>
  <c r="U1434" i="9"/>
  <c r="U1433" i="9"/>
  <c r="U1432" i="9"/>
  <c r="U1431" i="9"/>
  <c r="U1430" i="9"/>
  <c r="U1429" i="9"/>
  <c r="U1428" i="9"/>
  <c r="U1427" i="9"/>
  <c r="U1426" i="9"/>
  <c r="U1425" i="9"/>
  <c r="U1424" i="9"/>
  <c r="U1423" i="9"/>
  <c r="U1422" i="9"/>
  <c r="U1421" i="9"/>
  <c r="U1420" i="9"/>
  <c r="U1419" i="9"/>
  <c r="U1418" i="9"/>
  <c r="U1417" i="9"/>
  <c r="U1416" i="9"/>
  <c r="U1415" i="9"/>
  <c r="U1414" i="9"/>
  <c r="U1413" i="9"/>
  <c r="U1412" i="9"/>
  <c r="U1411" i="9"/>
  <c r="U1410" i="9"/>
  <c r="U1409" i="9"/>
  <c r="U1408" i="9"/>
  <c r="U1407" i="9"/>
  <c r="U1406" i="9"/>
  <c r="U1405" i="9"/>
  <c r="U1404" i="9"/>
  <c r="U1403" i="9"/>
  <c r="U1402" i="9"/>
  <c r="U1401" i="9"/>
  <c r="U1400" i="9"/>
  <c r="U1399" i="9"/>
  <c r="U1398" i="9"/>
  <c r="U1397" i="9"/>
  <c r="U1396" i="9"/>
  <c r="U1395" i="9"/>
  <c r="U1394" i="9"/>
  <c r="U1393" i="9"/>
  <c r="U1392" i="9"/>
  <c r="U1391" i="9"/>
  <c r="U1390" i="9"/>
  <c r="U1389" i="9"/>
  <c r="U1388" i="9"/>
  <c r="U1387" i="9"/>
  <c r="U1386" i="9"/>
  <c r="U1385" i="9"/>
  <c r="U1384" i="9"/>
  <c r="U1383" i="9"/>
  <c r="U1382" i="9"/>
  <c r="U1381" i="9"/>
  <c r="U1380" i="9"/>
  <c r="U1379" i="9"/>
  <c r="U1378" i="9"/>
  <c r="U1377" i="9"/>
  <c r="U1376" i="9"/>
  <c r="U1375" i="9"/>
  <c r="U1374" i="9"/>
  <c r="U1373" i="9"/>
  <c r="U1372" i="9"/>
  <c r="U1371" i="9"/>
  <c r="U1370" i="9"/>
  <c r="U1369" i="9"/>
  <c r="U1368" i="9"/>
  <c r="U1367" i="9"/>
  <c r="U1366" i="9"/>
  <c r="U1365" i="9"/>
  <c r="U1364" i="9"/>
  <c r="U1363" i="9"/>
  <c r="U1362" i="9"/>
  <c r="U1361" i="9"/>
  <c r="U1360" i="9"/>
  <c r="U1359" i="9"/>
  <c r="U1358" i="9"/>
  <c r="U1357" i="9"/>
  <c r="U1356" i="9"/>
  <c r="U1355" i="9"/>
  <c r="U1354" i="9"/>
  <c r="U1353" i="9"/>
  <c r="U1352" i="9"/>
  <c r="U1351" i="9"/>
  <c r="U1350" i="9"/>
  <c r="U1349" i="9"/>
  <c r="U1348" i="9"/>
  <c r="U1347" i="9"/>
  <c r="U1346" i="9"/>
  <c r="U1345" i="9"/>
  <c r="U1344" i="9"/>
  <c r="U1343" i="9"/>
  <c r="U1342" i="9"/>
  <c r="U1341" i="9"/>
  <c r="U1340" i="9"/>
  <c r="U1339" i="9"/>
  <c r="U1338" i="9"/>
  <c r="U1337" i="9"/>
  <c r="U1336" i="9"/>
  <c r="U1335" i="9"/>
  <c r="U1334" i="9"/>
  <c r="U1333" i="9"/>
  <c r="U1332" i="9"/>
  <c r="U1331" i="9"/>
  <c r="U1330" i="9"/>
  <c r="U1329" i="9"/>
  <c r="U1328" i="9"/>
  <c r="U1327" i="9"/>
  <c r="U1326" i="9"/>
  <c r="U1325" i="9"/>
  <c r="U1324" i="9"/>
  <c r="U1323" i="9"/>
  <c r="U1322" i="9"/>
  <c r="U1321" i="9"/>
  <c r="U1320" i="9"/>
  <c r="U1319" i="9"/>
  <c r="U1318" i="9"/>
  <c r="U1317" i="9"/>
  <c r="U1316" i="9"/>
  <c r="U1315" i="9"/>
  <c r="U1314" i="9"/>
  <c r="U1313" i="9"/>
  <c r="U1312" i="9"/>
  <c r="U1311" i="9"/>
  <c r="U1310" i="9"/>
  <c r="U1309" i="9"/>
  <c r="U1308" i="9"/>
  <c r="U1307" i="9"/>
  <c r="U1306" i="9"/>
  <c r="U1305" i="9"/>
  <c r="U1304" i="9"/>
  <c r="U1303" i="9"/>
  <c r="U1302" i="9"/>
  <c r="U1301" i="9"/>
  <c r="U1300" i="9"/>
  <c r="U1299" i="9"/>
  <c r="U1298" i="9"/>
  <c r="U1297" i="9"/>
  <c r="U1296" i="9"/>
  <c r="U1295" i="9"/>
  <c r="U1294" i="9"/>
  <c r="U1293" i="9"/>
  <c r="U1292" i="9"/>
  <c r="U1291" i="9"/>
  <c r="U1290" i="9"/>
  <c r="U1289" i="9"/>
  <c r="U1288" i="9"/>
  <c r="U1287" i="9"/>
  <c r="U1286" i="9"/>
  <c r="U1285" i="9"/>
  <c r="U1284" i="9"/>
  <c r="U1283" i="9"/>
  <c r="U1282" i="9"/>
  <c r="U1281" i="9"/>
  <c r="U1280" i="9"/>
  <c r="U1279" i="9"/>
  <c r="U1278" i="9"/>
  <c r="U1277" i="9"/>
  <c r="U1276" i="9"/>
  <c r="U1275" i="9"/>
  <c r="U1274" i="9"/>
  <c r="U1273" i="9"/>
  <c r="U1272" i="9"/>
  <c r="U1271" i="9"/>
  <c r="U1270" i="9"/>
  <c r="U1269" i="9"/>
  <c r="U1268" i="9"/>
  <c r="U1267" i="9"/>
  <c r="U1266" i="9"/>
  <c r="U1265" i="9"/>
  <c r="U1264" i="9"/>
  <c r="U1263" i="9"/>
  <c r="U1262" i="9"/>
  <c r="U1261" i="9"/>
  <c r="U1260" i="9"/>
  <c r="U1259" i="9"/>
  <c r="U1258" i="9"/>
  <c r="U1257" i="9"/>
  <c r="U1256" i="9"/>
  <c r="U1255" i="9"/>
  <c r="U1254" i="9"/>
  <c r="U1253" i="9"/>
  <c r="U1252" i="9"/>
  <c r="U1251" i="9"/>
  <c r="U1250" i="9"/>
  <c r="U1249" i="9"/>
  <c r="U1248" i="9"/>
  <c r="U1247" i="9"/>
  <c r="U1246" i="9"/>
  <c r="U1245" i="9"/>
  <c r="U1244" i="9"/>
  <c r="U1243" i="9"/>
  <c r="U1242" i="9"/>
  <c r="U1241" i="9"/>
  <c r="U1240" i="9"/>
  <c r="U1239" i="9"/>
  <c r="U1238" i="9"/>
  <c r="U1237" i="9"/>
  <c r="U1236" i="9"/>
  <c r="U1235" i="9"/>
  <c r="U1234" i="9"/>
  <c r="U1233" i="9"/>
  <c r="U1232" i="9"/>
  <c r="U1231" i="9"/>
  <c r="U1230" i="9"/>
  <c r="U1229" i="9"/>
  <c r="U1228" i="9"/>
  <c r="U1227" i="9"/>
  <c r="U1226" i="9"/>
  <c r="U1225" i="9"/>
  <c r="U1224" i="9"/>
  <c r="U1223" i="9"/>
  <c r="U1222" i="9"/>
  <c r="U1221" i="9"/>
  <c r="U1220" i="9"/>
  <c r="U1219" i="9"/>
  <c r="U1218" i="9"/>
  <c r="U1217" i="9"/>
  <c r="U1216" i="9"/>
  <c r="U1215" i="9"/>
  <c r="U1214" i="9"/>
  <c r="U1213" i="9"/>
  <c r="U1212" i="9"/>
  <c r="U1211" i="9"/>
  <c r="U1210" i="9"/>
  <c r="U1209" i="9"/>
  <c r="U1208" i="9"/>
  <c r="U1207" i="9"/>
  <c r="U1206" i="9"/>
  <c r="U1205" i="9"/>
  <c r="U1204" i="9"/>
  <c r="U1203" i="9"/>
  <c r="U1202" i="9"/>
  <c r="U1201" i="9"/>
  <c r="U1200" i="9"/>
  <c r="U1199" i="9"/>
  <c r="U1198" i="9"/>
  <c r="U1197" i="9"/>
  <c r="U1196" i="9"/>
  <c r="U1195" i="9"/>
  <c r="U1194" i="9"/>
  <c r="U1193" i="9"/>
  <c r="U1192" i="9"/>
  <c r="U1191" i="9"/>
  <c r="U1190" i="9"/>
  <c r="U1189" i="9"/>
  <c r="U1188" i="9"/>
  <c r="U1187" i="9"/>
  <c r="U1186" i="9"/>
  <c r="U1185" i="9"/>
  <c r="U1184" i="9"/>
  <c r="U1183" i="9"/>
  <c r="U1182" i="9"/>
  <c r="U1181" i="9"/>
  <c r="U1180" i="9"/>
  <c r="U1179" i="9"/>
  <c r="U1178" i="9"/>
  <c r="U1177" i="9"/>
  <c r="U1176" i="9"/>
  <c r="U1175" i="9"/>
  <c r="U1174" i="9"/>
  <c r="U1173" i="9"/>
  <c r="U1172" i="9"/>
  <c r="U1171" i="9"/>
  <c r="U1170" i="9"/>
  <c r="U1169" i="9"/>
  <c r="U1168" i="9"/>
  <c r="U1167" i="9"/>
  <c r="U1166" i="9"/>
  <c r="U1165" i="9"/>
  <c r="U1164" i="9"/>
  <c r="U1163" i="9"/>
  <c r="U1162" i="9"/>
  <c r="U1161" i="9"/>
  <c r="U1160" i="9"/>
  <c r="U1159" i="9"/>
  <c r="U1158" i="9"/>
  <c r="U1157" i="9"/>
  <c r="U1156" i="9"/>
  <c r="U1155" i="9"/>
  <c r="U1154" i="9"/>
  <c r="U1153" i="9"/>
  <c r="U1152" i="9"/>
  <c r="U1151" i="9"/>
  <c r="U1150" i="9"/>
  <c r="U1149" i="9"/>
  <c r="U1148" i="9"/>
  <c r="U1147" i="9"/>
  <c r="U1146" i="9"/>
  <c r="U1145" i="9"/>
  <c r="U1144" i="9"/>
  <c r="U1143" i="9"/>
  <c r="U1142" i="9"/>
  <c r="U1141" i="9"/>
  <c r="U1140" i="9"/>
  <c r="U1139" i="9"/>
  <c r="U1138" i="9"/>
  <c r="U1137" i="9"/>
  <c r="U1136" i="9"/>
  <c r="U1135" i="9"/>
  <c r="U1134" i="9"/>
  <c r="U1133" i="9"/>
  <c r="U1132" i="9"/>
  <c r="U1131" i="9"/>
  <c r="U1130" i="9"/>
  <c r="U1129" i="9"/>
  <c r="U1128" i="9"/>
  <c r="U1127" i="9"/>
  <c r="U1126" i="9"/>
  <c r="U1125" i="9"/>
  <c r="U1124" i="9"/>
  <c r="U1123" i="9"/>
  <c r="U1122" i="9"/>
  <c r="U1121" i="9"/>
  <c r="U1120" i="9"/>
  <c r="U1119" i="9"/>
  <c r="U1118" i="9"/>
  <c r="U1117" i="9"/>
  <c r="U1116" i="9"/>
  <c r="U1115" i="9"/>
  <c r="U1114" i="9"/>
  <c r="U1113" i="9"/>
  <c r="U1112" i="9"/>
  <c r="U1111" i="9"/>
  <c r="U1110" i="9"/>
  <c r="U1109" i="9"/>
  <c r="U1108" i="9"/>
  <c r="U1107" i="9"/>
  <c r="U1106" i="9"/>
  <c r="U1105" i="9"/>
  <c r="U1104" i="9"/>
  <c r="U1103" i="9"/>
  <c r="U1102" i="9"/>
  <c r="U1101" i="9"/>
  <c r="U1100" i="9"/>
  <c r="U1099" i="9"/>
  <c r="U1098" i="9"/>
  <c r="U1097" i="9"/>
  <c r="U1096" i="9"/>
  <c r="U1095" i="9"/>
  <c r="U1094" i="9"/>
  <c r="U1093" i="9"/>
  <c r="U1092" i="9"/>
  <c r="U1091" i="9"/>
  <c r="U1090" i="9"/>
  <c r="U1089" i="9"/>
  <c r="U1088" i="9"/>
  <c r="U1087" i="9"/>
  <c r="U1086" i="9"/>
  <c r="U1085" i="9"/>
  <c r="U1084" i="9"/>
  <c r="U1083" i="9"/>
  <c r="U1082" i="9"/>
  <c r="U1081" i="9"/>
  <c r="U1080" i="9"/>
  <c r="U1079" i="9"/>
  <c r="U1078" i="9"/>
  <c r="U1077" i="9"/>
  <c r="U1076" i="9"/>
  <c r="U1075" i="9"/>
  <c r="U1074" i="9"/>
  <c r="U1073" i="9"/>
  <c r="U1072" i="9"/>
  <c r="U1071" i="9"/>
  <c r="U1070" i="9"/>
  <c r="U1069" i="9"/>
  <c r="U1068" i="9"/>
  <c r="U1067" i="9"/>
  <c r="U1066" i="9"/>
  <c r="U1065" i="9"/>
  <c r="U1064" i="9"/>
  <c r="U1063" i="9"/>
  <c r="U1062" i="9"/>
  <c r="U1061" i="9"/>
  <c r="U1060" i="9"/>
  <c r="U1059" i="9"/>
  <c r="U1058" i="9"/>
  <c r="U1057" i="9"/>
  <c r="U1056" i="9"/>
  <c r="U1055" i="9"/>
  <c r="U1054" i="9"/>
  <c r="U1053" i="9"/>
  <c r="U1052" i="9"/>
  <c r="U1051" i="9"/>
  <c r="U1050" i="9"/>
  <c r="U1049" i="9"/>
  <c r="U1048" i="9"/>
  <c r="U1047" i="9"/>
  <c r="U1046" i="9"/>
  <c r="U1045" i="9"/>
  <c r="U1044" i="9"/>
  <c r="U1043" i="9"/>
  <c r="U1042" i="9"/>
  <c r="U1041" i="9"/>
  <c r="U1040" i="9"/>
  <c r="U1039" i="9"/>
  <c r="U1038" i="9"/>
  <c r="U1037" i="9"/>
  <c r="U1036" i="9"/>
  <c r="U1035" i="9"/>
  <c r="U1034" i="9"/>
  <c r="U1033" i="9"/>
  <c r="U1032" i="9"/>
  <c r="U1031" i="9"/>
  <c r="U1030" i="9"/>
  <c r="U1029" i="9"/>
  <c r="U1028" i="9"/>
  <c r="U1027" i="9"/>
  <c r="U1026" i="9"/>
  <c r="U1025" i="9"/>
  <c r="U1024" i="9"/>
  <c r="U1023" i="9"/>
  <c r="U1022" i="9"/>
  <c r="U1021" i="9"/>
  <c r="U1020" i="9"/>
  <c r="U1019" i="9"/>
  <c r="U1018" i="9"/>
  <c r="U1017" i="9"/>
  <c r="U1016" i="9"/>
  <c r="U1015" i="9"/>
  <c r="U1014" i="9"/>
  <c r="U1013" i="9"/>
  <c r="U1012" i="9"/>
  <c r="U1011" i="9"/>
  <c r="U1010" i="9"/>
  <c r="U1009" i="9"/>
  <c r="U1008" i="9"/>
  <c r="U1007" i="9"/>
  <c r="U1006" i="9"/>
  <c r="U1005" i="9"/>
  <c r="U1004" i="9"/>
  <c r="U1003" i="9"/>
  <c r="U1002" i="9"/>
  <c r="U1001" i="9"/>
  <c r="U1000" i="9"/>
  <c r="U999" i="9"/>
  <c r="U998" i="9"/>
  <c r="U997" i="9"/>
  <c r="U996" i="9"/>
  <c r="U995" i="9"/>
  <c r="U994" i="9"/>
  <c r="U993" i="9"/>
  <c r="U992" i="9"/>
  <c r="U991" i="9"/>
  <c r="U990" i="9"/>
  <c r="U989" i="9"/>
  <c r="U988" i="9"/>
  <c r="U987" i="9"/>
  <c r="U986" i="9"/>
  <c r="U985" i="9"/>
  <c r="U984" i="9"/>
  <c r="U983" i="9"/>
  <c r="U982" i="9"/>
  <c r="U981" i="9"/>
  <c r="U980" i="9"/>
  <c r="U979" i="9"/>
  <c r="U978" i="9"/>
  <c r="U977" i="9"/>
  <c r="U976" i="9"/>
  <c r="U975" i="9"/>
  <c r="U974" i="9"/>
  <c r="U973" i="9"/>
  <c r="U972" i="9"/>
  <c r="U971" i="9"/>
  <c r="U970" i="9"/>
  <c r="U969" i="9"/>
  <c r="U968" i="9"/>
  <c r="U967" i="9"/>
  <c r="U966" i="9"/>
  <c r="U965" i="9"/>
  <c r="U964" i="9"/>
  <c r="U963" i="9"/>
  <c r="U962" i="9"/>
  <c r="U961" i="9"/>
  <c r="U960" i="9"/>
  <c r="U959" i="9"/>
  <c r="U958" i="9"/>
  <c r="U957" i="9"/>
  <c r="U956" i="9"/>
  <c r="U955" i="9"/>
  <c r="U954" i="9"/>
  <c r="U953" i="9"/>
  <c r="U952" i="9"/>
  <c r="U951" i="9"/>
  <c r="U950" i="9"/>
  <c r="U949" i="9"/>
  <c r="U948" i="9"/>
  <c r="U947" i="9"/>
  <c r="U946" i="9"/>
  <c r="U945" i="9"/>
  <c r="U944" i="9"/>
  <c r="U943" i="9"/>
  <c r="U942" i="9"/>
  <c r="U941" i="9"/>
  <c r="U940" i="9"/>
  <c r="U939" i="9"/>
  <c r="U938" i="9"/>
  <c r="U937" i="9"/>
  <c r="U936" i="9"/>
  <c r="U935" i="9"/>
  <c r="U934" i="9"/>
  <c r="U933" i="9"/>
  <c r="U932" i="9"/>
  <c r="U931" i="9"/>
  <c r="U930" i="9"/>
  <c r="U929" i="9"/>
  <c r="U928" i="9"/>
  <c r="U927" i="9"/>
  <c r="U926" i="9"/>
  <c r="U925" i="9"/>
  <c r="U924" i="9"/>
  <c r="U923" i="9"/>
  <c r="U922" i="9"/>
  <c r="U921" i="9"/>
  <c r="U920" i="9"/>
  <c r="U919" i="9"/>
  <c r="U918" i="9"/>
  <c r="U917" i="9"/>
  <c r="U916" i="9"/>
  <c r="U915" i="9"/>
  <c r="U914" i="9"/>
  <c r="U913" i="9"/>
  <c r="U912" i="9"/>
  <c r="U911" i="9"/>
  <c r="U910" i="9"/>
  <c r="U909" i="9"/>
  <c r="U908" i="9"/>
  <c r="U907" i="9"/>
  <c r="U906" i="9"/>
  <c r="U905" i="9"/>
  <c r="U904" i="9"/>
  <c r="U903" i="9"/>
  <c r="U902" i="9"/>
  <c r="U901" i="9"/>
  <c r="U900" i="9"/>
  <c r="U899" i="9"/>
  <c r="U898" i="9"/>
  <c r="U897" i="9"/>
  <c r="U896" i="9"/>
  <c r="U895" i="9"/>
  <c r="U894" i="9"/>
  <c r="U893" i="9"/>
  <c r="U892" i="9"/>
  <c r="U891" i="9"/>
  <c r="U890" i="9"/>
  <c r="U889" i="9"/>
  <c r="U888" i="9"/>
  <c r="U887" i="9"/>
  <c r="U886" i="9"/>
  <c r="U885" i="9"/>
  <c r="U884" i="9"/>
  <c r="U883" i="9"/>
  <c r="U882" i="9"/>
  <c r="U881" i="9"/>
  <c r="U880" i="9"/>
  <c r="U879" i="9"/>
  <c r="U878" i="9"/>
  <c r="U877" i="9"/>
  <c r="U876" i="9"/>
  <c r="U875" i="9"/>
  <c r="U874" i="9"/>
  <c r="U873" i="9"/>
  <c r="U872" i="9"/>
  <c r="U871" i="9"/>
  <c r="U870" i="9"/>
  <c r="U869" i="9"/>
  <c r="U868" i="9"/>
  <c r="U867" i="9"/>
  <c r="U866" i="9"/>
  <c r="U865" i="9"/>
  <c r="U864" i="9"/>
  <c r="U863" i="9"/>
  <c r="U862" i="9"/>
  <c r="U861" i="9"/>
  <c r="U860" i="9"/>
  <c r="U859" i="9"/>
  <c r="U858" i="9"/>
  <c r="U857" i="9"/>
  <c r="U856" i="9"/>
  <c r="U855" i="9"/>
  <c r="U854" i="9"/>
  <c r="U853" i="9"/>
  <c r="U852" i="9"/>
  <c r="U851" i="9"/>
  <c r="U850" i="9"/>
  <c r="U849" i="9"/>
  <c r="U848" i="9"/>
  <c r="U847" i="9"/>
  <c r="U846" i="9"/>
  <c r="U845" i="9"/>
  <c r="U844" i="9"/>
  <c r="U843" i="9"/>
  <c r="U842" i="9"/>
  <c r="U841" i="9"/>
  <c r="U840" i="9"/>
  <c r="U839" i="9"/>
  <c r="U838" i="9"/>
  <c r="U837" i="9"/>
  <c r="U836" i="9"/>
  <c r="U835" i="9"/>
  <c r="U834" i="9"/>
  <c r="U833" i="9"/>
  <c r="U832" i="9"/>
  <c r="U831" i="9"/>
  <c r="U830" i="9"/>
  <c r="U829" i="9"/>
  <c r="U828" i="9"/>
  <c r="U827" i="9"/>
  <c r="U826" i="9"/>
  <c r="U825" i="9"/>
  <c r="U824" i="9"/>
  <c r="U823" i="9"/>
  <c r="U822" i="9"/>
  <c r="U821" i="9"/>
  <c r="U820" i="9"/>
  <c r="U819" i="9"/>
  <c r="U818" i="9"/>
  <c r="U817" i="9"/>
  <c r="U816" i="9"/>
  <c r="U815" i="9"/>
  <c r="U814" i="9"/>
  <c r="U813" i="9"/>
  <c r="U812" i="9"/>
  <c r="U811" i="9"/>
  <c r="U810" i="9"/>
  <c r="U809" i="9"/>
  <c r="U808" i="9"/>
  <c r="U807" i="9"/>
  <c r="U806" i="9"/>
  <c r="U805" i="9"/>
  <c r="U804" i="9"/>
  <c r="U803" i="9"/>
  <c r="U802" i="9"/>
  <c r="U801" i="9"/>
  <c r="U800" i="9"/>
  <c r="U799" i="9"/>
  <c r="U798" i="9"/>
  <c r="U797" i="9"/>
  <c r="U796" i="9"/>
  <c r="U795" i="9"/>
  <c r="U794" i="9"/>
  <c r="U793" i="9"/>
  <c r="U792" i="9"/>
  <c r="U791" i="9"/>
  <c r="U790" i="9"/>
  <c r="U789" i="9"/>
  <c r="U788" i="9"/>
  <c r="U787" i="9"/>
  <c r="U786" i="9"/>
  <c r="U785" i="9"/>
  <c r="U784" i="9"/>
  <c r="U783" i="9"/>
  <c r="U782" i="9"/>
  <c r="U781" i="9"/>
  <c r="U780" i="9"/>
  <c r="U779" i="9"/>
  <c r="U778" i="9"/>
  <c r="U777" i="9"/>
  <c r="U776" i="9"/>
  <c r="U775" i="9"/>
  <c r="U774" i="9"/>
  <c r="U773" i="9"/>
  <c r="U772" i="9"/>
  <c r="U771" i="9"/>
  <c r="U770" i="9"/>
  <c r="U769" i="9"/>
  <c r="U768" i="9"/>
  <c r="U767" i="9"/>
  <c r="U766" i="9"/>
  <c r="U765" i="9"/>
  <c r="U764" i="9"/>
  <c r="U763" i="9"/>
  <c r="U762" i="9"/>
  <c r="U761" i="9"/>
  <c r="U760" i="9"/>
  <c r="U759" i="9"/>
  <c r="U758" i="9"/>
  <c r="U757" i="9"/>
  <c r="U756" i="9"/>
  <c r="U755" i="9"/>
  <c r="U754" i="9"/>
  <c r="U753" i="9"/>
  <c r="U752" i="9"/>
  <c r="U751" i="9"/>
  <c r="U750" i="9"/>
  <c r="U749" i="9"/>
  <c r="U748" i="9"/>
  <c r="U747" i="9"/>
  <c r="U746" i="9"/>
  <c r="U745" i="9"/>
  <c r="U744" i="9"/>
  <c r="U743" i="9"/>
  <c r="U742" i="9"/>
  <c r="U741" i="9"/>
  <c r="U740" i="9"/>
  <c r="U739" i="9"/>
  <c r="U738" i="9"/>
  <c r="U737" i="9"/>
  <c r="U736" i="9"/>
  <c r="U735" i="9"/>
  <c r="U734" i="9"/>
  <c r="U733" i="9"/>
  <c r="U732" i="9"/>
  <c r="U731" i="9"/>
  <c r="U730" i="9"/>
  <c r="U729" i="9"/>
  <c r="U728" i="9"/>
  <c r="U727" i="9"/>
  <c r="U726" i="9"/>
  <c r="U725" i="9"/>
  <c r="U724" i="9"/>
  <c r="U723" i="9"/>
  <c r="U722" i="9"/>
  <c r="U721" i="9"/>
  <c r="U720" i="9"/>
  <c r="U719" i="9"/>
  <c r="U718" i="9"/>
  <c r="U717" i="9"/>
  <c r="U716" i="9"/>
  <c r="U715" i="9"/>
  <c r="U714" i="9"/>
  <c r="U713" i="9"/>
  <c r="U712" i="9"/>
  <c r="U711" i="9"/>
  <c r="U710" i="9"/>
  <c r="U709" i="9"/>
  <c r="U708" i="9"/>
  <c r="U707" i="9"/>
  <c r="U706" i="9"/>
  <c r="U705" i="9"/>
  <c r="U704" i="9"/>
  <c r="U703" i="9"/>
  <c r="U702" i="9"/>
  <c r="U701" i="9"/>
  <c r="U700" i="9"/>
  <c r="U699" i="9"/>
  <c r="U698" i="9"/>
  <c r="U697" i="9"/>
  <c r="U696" i="9"/>
  <c r="U695" i="9"/>
  <c r="U694" i="9"/>
  <c r="U693" i="9"/>
  <c r="U692" i="9"/>
  <c r="U691" i="9"/>
  <c r="U690" i="9"/>
  <c r="U689" i="9"/>
  <c r="U688" i="9"/>
  <c r="U687" i="9"/>
  <c r="U686" i="9"/>
  <c r="U685" i="9"/>
  <c r="U684" i="9"/>
  <c r="U683" i="9"/>
  <c r="U682" i="9"/>
  <c r="U681" i="9"/>
  <c r="U680" i="9"/>
  <c r="U679" i="9"/>
  <c r="U678" i="9"/>
  <c r="U677" i="9"/>
  <c r="U676" i="9"/>
  <c r="U675" i="9"/>
  <c r="U674" i="9"/>
  <c r="U673" i="9"/>
  <c r="U672" i="9"/>
  <c r="U671" i="9"/>
  <c r="U670" i="9"/>
  <c r="U669" i="9"/>
  <c r="U668" i="9"/>
  <c r="U667" i="9"/>
  <c r="U666" i="9"/>
  <c r="U665" i="9"/>
  <c r="U664" i="9"/>
  <c r="U663" i="9"/>
  <c r="U662" i="9"/>
  <c r="U661" i="9"/>
  <c r="U660" i="9"/>
  <c r="U659" i="9"/>
  <c r="U658" i="9"/>
  <c r="U657" i="9"/>
  <c r="U656" i="9"/>
  <c r="U655" i="9"/>
  <c r="U654" i="9"/>
  <c r="U653" i="9"/>
  <c r="U652" i="9"/>
  <c r="U651" i="9"/>
  <c r="U650" i="9"/>
  <c r="U649" i="9"/>
  <c r="U648" i="9"/>
  <c r="U647" i="9"/>
  <c r="U646" i="9"/>
  <c r="U645" i="9"/>
  <c r="U644" i="9"/>
  <c r="U643" i="9"/>
  <c r="U642" i="9"/>
  <c r="U641" i="9"/>
  <c r="U640" i="9"/>
  <c r="U639" i="9"/>
  <c r="U638" i="9"/>
  <c r="U637" i="9"/>
  <c r="U636" i="9"/>
  <c r="U635" i="9"/>
  <c r="U634" i="9"/>
  <c r="U633" i="9"/>
  <c r="U632" i="9"/>
  <c r="U631" i="9"/>
  <c r="U630" i="9"/>
  <c r="U629" i="9"/>
  <c r="U628" i="9"/>
  <c r="U627" i="9"/>
  <c r="U626" i="9"/>
  <c r="U625" i="9"/>
  <c r="U624" i="9"/>
  <c r="U623" i="9"/>
  <c r="U622" i="9"/>
  <c r="U621" i="9"/>
  <c r="U620" i="9"/>
  <c r="U619" i="9"/>
  <c r="U618" i="9"/>
  <c r="U617" i="9"/>
  <c r="U616" i="9"/>
  <c r="U615" i="9"/>
  <c r="U614" i="9"/>
  <c r="U613" i="9"/>
  <c r="U612" i="9"/>
  <c r="U611" i="9"/>
  <c r="U610" i="9"/>
  <c r="U609" i="9"/>
  <c r="U608" i="9"/>
  <c r="U607" i="9"/>
  <c r="U606" i="9"/>
  <c r="U605" i="9"/>
  <c r="U604" i="9"/>
  <c r="U603" i="9"/>
  <c r="U602" i="9"/>
  <c r="U601" i="9"/>
  <c r="U600" i="9"/>
  <c r="U599" i="9"/>
  <c r="U598" i="9"/>
  <c r="U597" i="9"/>
  <c r="U596" i="9"/>
  <c r="U595" i="9"/>
  <c r="U594" i="9"/>
  <c r="U593" i="9"/>
  <c r="U592" i="9"/>
  <c r="U591" i="9"/>
  <c r="U590" i="9"/>
  <c r="U589" i="9"/>
  <c r="U588" i="9"/>
  <c r="U587" i="9"/>
  <c r="U586" i="9"/>
  <c r="U585" i="9"/>
  <c r="U584" i="9"/>
  <c r="U583" i="9"/>
  <c r="U582" i="9"/>
  <c r="U581" i="9"/>
  <c r="U580" i="9"/>
  <c r="U579" i="9"/>
  <c r="U578" i="9"/>
  <c r="U577" i="9"/>
  <c r="U576" i="9"/>
  <c r="U575" i="9"/>
  <c r="U574" i="9"/>
  <c r="U573" i="9"/>
  <c r="U572" i="9"/>
  <c r="U571" i="9"/>
  <c r="U570" i="9"/>
  <c r="U569" i="9"/>
  <c r="U568" i="9"/>
  <c r="U567" i="9"/>
  <c r="U566" i="9"/>
  <c r="U565" i="9"/>
  <c r="U564" i="9"/>
  <c r="U563" i="9"/>
  <c r="U562" i="9"/>
  <c r="U561" i="9"/>
  <c r="U560" i="9"/>
  <c r="U559" i="9"/>
  <c r="U558" i="9"/>
  <c r="U557" i="9"/>
  <c r="U556" i="9"/>
  <c r="U555" i="9"/>
  <c r="U554" i="9"/>
  <c r="U553" i="9"/>
  <c r="U552" i="9"/>
  <c r="U551" i="9"/>
  <c r="U550" i="9"/>
  <c r="U549" i="9"/>
  <c r="U548" i="9"/>
  <c r="U547" i="9"/>
  <c r="U546" i="9"/>
  <c r="U545" i="9"/>
  <c r="U544" i="9"/>
  <c r="U543" i="9"/>
  <c r="U542" i="9"/>
  <c r="U541" i="9"/>
  <c r="U540" i="9"/>
  <c r="U539" i="9"/>
  <c r="U538" i="9"/>
  <c r="U537" i="9"/>
  <c r="U536" i="9"/>
  <c r="U535" i="9"/>
  <c r="U534" i="9"/>
  <c r="U533" i="9"/>
  <c r="U532" i="9"/>
  <c r="U531" i="9"/>
  <c r="U530" i="9"/>
  <c r="U529" i="9"/>
  <c r="U528" i="9"/>
  <c r="U527" i="9"/>
  <c r="U526" i="9"/>
  <c r="U525" i="9"/>
  <c r="U524" i="9"/>
  <c r="U523" i="9"/>
  <c r="U522" i="9"/>
  <c r="U521" i="9"/>
  <c r="U520" i="9"/>
  <c r="U519" i="9"/>
  <c r="U518" i="9"/>
  <c r="U517" i="9"/>
  <c r="U516" i="9"/>
  <c r="U515" i="9"/>
  <c r="U514" i="9"/>
  <c r="U513" i="9"/>
  <c r="U512" i="9"/>
  <c r="U511" i="9"/>
  <c r="U510" i="9"/>
  <c r="U509" i="9"/>
  <c r="U508" i="9"/>
  <c r="U507" i="9"/>
  <c r="U506" i="9"/>
  <c r="U505" i="9"/>
  <c r="U504" i="9"/>
  <c r="U503" i="9"/>
  <c r="U502" i="9"/>
  <c r="U501" i="9"/>
  <c r="U500" i="9"/>
  <c r="U499" i="9"/>
  <c r="U498" i="9"/>
  <c r="U497" i="9"/>
  <c r="U496" i="9"/>
  <c r="U495" i="9"/>
  <c r="U494" i="9"/>
  <c r="U493" i="9"/>
  <c r="U492" i="9"/>
  <c r="U491" i="9"/>
  <c r="U490" i="9"/>
  <c r="U489" i="9"/>
  <c r="U488" i="9"/>
  <c r="U487" i="9"/>
  <c r="U486" i="9"/>
  <c r="U485" i="9"/>
  <c r="U484" i="9"/>
  <c r="U483" i="9"/>
  <c r="U482" i="9"/>
  <c r="U481" i="9"/>
  <c r="U480" i="9"/>
  <c r="U479" i="9"/>
  <c r="U478" i="9"/>
  <c r="U477" i="9"/>
  <c r="U476" i="9"/>
  <c r="U475" i="9"/>
  <c r="U474" i="9"/>
  <c r="U473" i="9"/>
  <c r="U472" i="9"/>
  <c r="U471" i="9"/>
  <c r="U470" i="9"/>
  <c r="U469" i="9"/>
  <c r="U468" i="9"/>
  <c r="U467" i="9"/>
  <c r="U466" i="9"/>
  <c r="U465" i="9"/>
  <c r="U464" i="9"/>
  <c r="U463" i="9"/>
  <c r="U462" i="9"/>
  <c r="U461" i="9"/>
  <c r="U460" i="9"/>
  <c r="U459" i="9"/>
  <c r="U458" i="9"/>
  <c r="U457" i="9"/>
  <c r="U456" i="9"/>
  <c r="U455" i="9"/>
  <c r="U454" i="9"/>
  <c r="U453" i="9"/>
  <c r="U452" i="9"/>
  <c r="U451" i="9"/>
  <c r="U450" i="9"/>
  <c r="U449" i="9"/>
  <c r="U448" i="9"/>
  <c r="U447" i="9"/>
  <c r="U446" i="9"/>
  <c r="U445" i="9"/>
  <c r="U444" i="9"/>
  <c r="U443" i="9"/>
  <c r="U442" i="9"/>
  <c r="U441" i="9"/>
  <c r="U440" i="9"/>
  <c r="U439" i="9"/>
  <c r="U438" i="9"/>
  <c r="U437" i="9"/>
  <c r="U436" i="9"/>
  <c r="U435" i="9"/>
  <c r="U434" i="9"/>
  <c r="U433" i="9"/>
  <c r="U432" i="9"/>
  <c r="U431" i="9"/>
  <c r="U430" i="9"/>
  <c r="U429" i="9"/>
  <c r="U428" i="9"/>
  <c r="U427" i="9"/>
  <c r="U426" i="9"/>
  <c r="U425" i="9"/>
  <c r="U424" i="9"/>
  <c r="U423" i="9"/>
  <c r="U422" i="9"/>
  <c r="U421" i="9"/>
  <c r="U420" i="9"/>
  <c r="U419" i="9"/>
  <c r="U418" i="9"/>
  <c r="U417" i="9"/>
  <c r="U416" i="9"/>
  <c r="U415" i="9"/>
  <c r="U414" i="9"/>
  <c r="U413" i="9"/>
  <c r="U412" i="9"/>
  <c r="U411" i="9"/>
  <c r="U410" i="9"/>
  <c r="U409" i="9"/>
  <c r="U408" i="9"/>
  <c r="U407" i="9"/>
  <c r="U406" i="9"/>
  <c r="U405" i="9"/>
  <c r="U404" i="9"/>
  <c r="U403" i="9"/>
  <c r="U402" i="9"/>
  <c r="U401" i="9"/>
  <c r="U400" i="9"/>
  <c r="U399" i="9"/>
  <c r="U398" i="9"/>
  <c r="U397" i="9"/>
  <c r="U396" i="9"/>
  <c r="U395" i="9"/>
  <c r="U394" i="9"/>
  <c r="U393" i="9"/>
  <c r="U392" i="9"/>
  <c r="U391" i="9"/>
  <c r="U390" i="9"/>
  <c r="U389" i="9"/>
  <c r="U388" i="9"/>
  <c r="U387" i="9"/>
  <c r="U386" i="9"/>
  <c r="U385" i="9"/>
  <c r="U384" i="9"/>
  <c r="U383" i="9"/>
  <c r="U382" i="9"/>
  <c r="U381" i="9"/>
  <c r="U380" i="9"/>
  <c r="U379" i="9"/>
  <c r="U378" i="9"/>
  <c r="U377" i="9"/>
  <c r="U376" i="9"/>
  <c r="U375" i="9"/>
  <c r="U374" i="9"/>
  <c r="U373" i="9"/>
  <c r="U372" i="9"/>
  <c r="U371" i="9"/>
  <c r="U370" i="9"/>
  <c r="U369" i="9"/>
  <c r="U368" i="9"/>
  <c r="U367" i="9"/>
  <c r="U366" i="9"/>
  <c r="U365" i="9"/>
  <c r="U364" i="9"/>
  <c r="U363" i="9"/>
  <c r="U362" i="9"/>
  <c r="U361" i="9"/>
  <c r="U360" i="9"/>
  <c r="U359" i="9"/>
  <c r="U358" i="9"/>
  <c r="U357" i="9"/>
  <c r="U356" i="9"/>
  <c r="U355" i="9"/>
  <c r="U354" i="9"/>
  <c r="U353" i="9"/>
  <c r="U352" i="9"/>
  <c r="U351" i="9"/>
  <c r="U350" i="9"/>
  <c r="U349" i="9"/>
  <c r="U348" i="9"/>
  <c r="U347" i="9"/>
  <c r="U346" i="9"/>
  <c r="U345" i="9"/>
  <c r="U344" i="9"/>
  <c r="U343" i="9"/>
  <c r="U342" i="9"/>
  <c r="U341" i="9"/>
  <c r="U340" i="9"/>
  <c r="U339" i="9"/>
  <c r="U338" i="9"/>
  <c r="U337" i="9"/>
  <c r="U336" i="9"/>
  <c r="U335" i="9"/>
  <c r="U334" i="9"/>
  <c r="U333" i="9"/>
  <c r="U332" i="9"/>
  <c r="U331" i="9"/>
  <c r="U330" i="9"/>
  <c r="U329" i="9"/>
  <c r="U328" i="9"/>
  <c r="U327" i="9"/>
  <c r="U326" i="9"/>
  <c r="U325" i="9"/>
  <c r="U324" i="9"/>
  <c r="U323" i="9"/>
  <c r="U322" i="9"/>
  <c r="U321" i="9"/>
  <c r="U320" i="9"/>
  <c r="U319" i="9"/>
  <c r="U318" i="9"/>
  <c r="U317" i="9"/>
  <c r="U316" i="9"/>
  <c r="U315" i="9"/>
  <c r="U314" i="9"/>
  <c r="U313" i="9"/>
  <c r="U312" i="9"/>
  <c r="U311" i="9"/>
  <c r="U310" i="9"/>
  <c r="U309" i="9"/>
  <c r="U308" i="9"/>
  <c r="U307" i="9"/>
  <c r="U306" i="9"/>
  <c r="U305" i="9"/>
  <c r="U304" i="9"/>
  <c r="U303" i="9"/>
  <c r="U302" i="9"/>
  <c r="U301" i="9"/>
  <c r="U300" i="9"/>
  <c r="U299" i="9"/>
  <c r="U298" i="9"/>
  <c r="U297" i="9"/>
  <c r="U296" i="9"/>
  <c r="U295" i="9"/>
  <c r="U294" i="9"/>
  <c r="U293" i="9"/>
  <c r="U292" i="9"/>
  <c r="U291" i="9"/>
  <c r="U290" i="9"/>
  <c r="U289" i="9"/>
  <c r="U288" i="9"/>
  <c r="U287" i="9"/>
  <c r="U286" i="9"/>
  <c r="U285" i="9"/>
  <c r="U284" i="9"/>
  <c r="U283" i="9"/>
  <c r="U282" i="9"/>
  <c r="U281" i="9"/>
  <c r="U280" i="9"/>
  <c r="U279" i="9"/>
  <c r="U278" i="9"/>
  <c r="U277" i="9"/>
  <c r="U276" i="9"/>
  <c r="U275" i="9"/>
  <c r="U274" i="9"/>
  <c r="U273" i="9"/>
  <c r="U272" i="9"/>
  <c r="U271" i="9"/>
  <c r="U270" i="9"/>
  <c r="U269" i="9"/>
  <c r="U268" i="9"/>
  <c r="U267" i="9"/>
  <c r="U266" i="9"/>
  <c r="U265" i="9"/>
  <c r="U264" i="9"/>
  <c r="U263" i="9"/>
  <c r="U262" i="9"/>
  <c r="U261" i="9"/>
  <c r="U260" i="9"/>
  <c r="U259" i="9"/>
  <c r="U258" i="9"/>
  <c r="U257" i="9"/>
  <c r="U256" i="9"/>
  <c r="U255" i="9"/>
  <c r="U254" i="9"/>
  <c r="U253" i="9"/>
  <c r="U252" i="9"/>
  <c r="U251" i="9"/>
  <c r="U250" i="9"/>
  <c r="U249" i="9"/>
  <c r="U248" i="9"/>
  <c r="U247" i="9"/>
  <c r="U246" i="9"/>
  <c r="U245" i="9"/>
  <c r="U244" i="9"/>
  <c r="U243" i="9"/>
  <c r="U242" i="9"/>
  <c r="U241" i="9"/>
  <c r="U240" i="9"/>
  <c r="U239" i="9"/>
  <c r="U238" i="9"/>
  <c r="U237" i="9"/>
  <c r="U236" i="9"/>
  <c r="U235" i="9"/>
  <c r="U234" i="9"/>
  <c r="U233" i="9"/>
  <c r="U232" i="9"/>
  <c r="U231" i="9"/>
  <c r="U230" i="9"/>
  <c r="U229" i="9"/>
  <c r="U228" i="9"/>
  <c r="U227" i="9"/>
  <c r="U226" i="9"/>
  <c r="U225" i="9"/>
  <c r="U224" i="9"/>
  <c r="U223" i="9"/>
  <c r="U222" i="9"/>
  <c r="U221" i="9"/>
  <c r="U220" i="9"/>
  <c r="U219" i="9"/>
  <c r="U218" i="9"/>
  <c r="U217" i="9"/>
  <c r="U216" i="9"/>
  <c r="U215" i="9"/>
  <c r="U214" i="9"/>
  <c r="U213" i="9"/>
  <c r="U212" i="9"/>
  <c r="U211" i="9"/>
  <c r="U210" i="9"/>
  <c r="U209" i="9"/>
  <c r="U208" i="9"/>
  <c r="U207" i="9"/>
  <c r="U206" i="9"/>
  <c r="U205" i="9"/>
  <c r="U204" i="9"/>
  <c r="U203" i="9"/>
  <c r="U202" i="9"/>
  <c r="U201" i="9"/>
  <c r="U200" i="9"/>
  <c r="U199" i="9"/>
  <c r="U198" i="9"/>
  <c r="U197" i="9"/>
  <c r="U196" i="9"/>
  <c r="U195" i="9"/>
  <c r="U194" i="9"/>
  <c r="U193" i="9"/>
  <c r="U192" i="9"/>
  <c r="U191" i="9"/>
  <c r="U190" i="9"/>
  <c r="U189" i="9"/>
  <c r="U188" i="9"/>
  <c r="U187" i="9"/>
  <c r="U186" i="9"/>
  <c r="U185" i="9"/>
  <c r="U184" i="9"/>
  <c r="U183" i="9"/>
  <c r="U182" i="9"/>
  <c r="U181" i="9"/>
  <c r="U180" i="9"/>
  <c r="U179" i="9"/>
  <c r="U178" i="9"/>
  <c r="U177" i="9"/>
  <c r="U176" i="9"/>
  <c r="U175" i="9"/>
  <c r="U174" i="9"/>
  <c r="U173" i="9"/>
  <c r="U172" i="9"/>
  <c r="U171" i="9"/>
  <c r="U170" i="9"/>
  <c r="U169" i="9"/>
  <c r="U168" i="9"/>
  <c r="U167" i="9"/>
  <c r="U166" i="9"/>
  <c r="U165" i="9"/>
  <c r="U164" i="9"/>
  <c r="U163" i="9"/>
  <c r="U162" i="9"/>
  <c r="U161" i="9"/>
  <c r="U160" i="9"/>
  <c r="U159" i="9"/>
  <c r="U158" i="9"/>
  <c r="U157" i="9"/>
  <c r="U156" i="9"/>
  <c r="U155" i="9"/>
  <c r="U154" i="9"/>
  <c r="U153" i="9"/>
  <c r="U152" i="9"/>
  <c r="U151" i="9"/>
  <c r="U150" i="9"/>
  <c r="U149" i="9"/>
  <c r="U148" i="9"/>
  <c r="U147" i="9"/>
  <c r="U146" i="9"/>
  <c r="U145" i="9"/>
  <c r="U144" i="9"/>
  <c r="U143" i="9"/>
  <c r="U142" i="9"/>
  <c r="U141" i="9"/>
  <c r="U140" i="9"/>
  <c r="U139" i="9"/>
  <c r="U138" i="9"/>
  <c r="U137" i="9"/>
  <c r="U136" i="9"/>
  <c r="U135" i="9"/>
  <c r="U134" i="9"/>
  <c r="U133" i="9"/>
  <c r="U132" i="9"/>
  <c r="U131" i="9"/>
  <c r="U130" i="9"/>
  <c r="U129" i="9"/>
  <c r="U128" i="9"/>
  <c r="U127" i="9"/>
  <c r="U126" i="9"/>
  <c r="U125" i="9"/>
  <c r="U124" i="9"/>
  <c r="U123" i="9"/>
  <c r="U122" i="9"/>
  <c r="U121" i="9"/>
  <c r="U120" i="9"/>
  <c r="U119" i="9"/>
  <c r="U118" i="9"/>
  <c r="U117" i="9"/>
  <c r="U116" i="9"/>
  <c r="U115" i="9"/>
  <c r="U114" i="9"/>
  <c r="U113" i="9"/>
  <c r="U112" i="9"/>
  <c r="U111" i="9"/>
  <c r="U110" i="9"/>
  <c r="U109" i="9"/>
  <c r="U108" i="9"/>
  <c r="U107" i="9"/>
  <c r="U106" i="9"/>
  <c r="U105" i="9"/>
  <c r="U104" i="9"/>
  <c r="U103" i="9"/>
  <c r="U102" i="9"/>
  <c r="U101" i="9"/>
  <c r="U100" i="9"/>
  <c r="U99" i="9"/>
  <c r="U98" i="9"/>
  <c r="U97" i="9"/>
  <c r="U96" i="9"/>
  <c r="U95" i="9"/>
  <c r="U94" i="9"/>
  <c r="U93" i="9"/>
  <c r="U92" i="9"/>
  <c r="U91" i="9"/>
  <c r="U90" i="9"/>
  <c r="U89" i="9"/>
  <c r="U88" i="9"/>
  <c r="U87" i="9"/>
  <c r="U86" i="9"/>
  <c r="U85" i="9"/>
  <c r="U84" i="9"/>
  <c r="U83" i="9"/>
  <c r="U82" i="9"/>
  <c r="U81" i="9"/>
  <c r="U80" i="9"/>
  <c r="U79" i="9"/>
  <c r="U78" i="9"/>
  <c r="U77" i="9"/>
  <c r="U76" i="9"/>
  <c r="U75" i="9"/>
  <c r="U74" i="9"/>
  <c r="U73" i="9"/>
  <c r="U72" i="9"/>
  <c r="U71" i="9"/>
  <c r="U70" i="9"/>
  <c r="U69" i="9"/>
  <c r="U68" i="9"/>
  <c r="U67" i="9"/>
  <c r="U66" i="9"/>
  <c r="U65" i="9"/>
  <c r="U64" i="9"/>
  <c r="U63" i="9"/>
  <c r="U62" i="9"/>
  <c r="U61" i="9"/>
  <c r="U60" i="9"/>
  <c r="U59" i="9"/>
  <c r="U58" i="9"/>
  <c r="U57" i="9"/>
  <c r="U56" i="9"/>
  <c r="U55" i="9"/>
  <c r="U54" i="9"/>
  <c r="U53" i="9"/>
  <c r="U52" i="9"/>
  <c r="U51" i="9"/>
  <c r="U50" i="9"/>
  <c r="U49" i="9"/>
  <c r="U48" i="9"/>
  <c r="U47" i="9"/>
  <c r="U46" i="9"/>
  <c r="U45" i="9"/>
  <c r="U44" i="9"/>
  <c r="U43" i="9"/>
  <c r="U42" i="9"/>
  <c r="U41" i="9"/>
  <c r="U40" i="9"/>
  <c r="U39" i="9"/>
  <c r="U38" i="9"/>
  <c r="U37" i="9"/>
  <c r="U36" i="9"/>
  <c r="U35" i="9"/>
  <c r="U34" i="9"/>
  <c r="U33" i="9"/>
  <c r="U32" i="9"/>
  <c r="U31" i="9"/>
  <c r="U30" i="9"/>
  <c r="U29" i="9"/>
  <c r="U28" i="9"/>
  <c r="U27" i="9"/>
  <c r="U26" i="9"/>
  <c r="U25" i="9"/>
  <c r="U24" i="9"/>
  <c r="U23" i="9"/>
  <c r="U22" i="9"/>
  <c r="U21" i="9"/>
  <c r="U20" i="9"/>
  <c r="U19" i="9"/>
  <c r="U18" i="9"/>
  <c r="U17" i="9"/>
  <c r="U16" i="9"/>
  <c r="U15" i="9"/>
  <c r="U14" i="9"/>
  <c r="U13" i="9"/>
  <c r="U12" i="9"/>
  <c r="U11" i="9"/>
  <c r="U10" i="9"/>
  <c r="U9" i="9"/>
  <c r="U8" i="9"/>
  <c r="U7" i="9"/>
  <c r="U6" i="9"/>
  <c r="O4005" i="9"/>
  <c r="O4004" i="9"/>
  <c r="O4003" i="9"/>
  <c r="O4002" i="9"/>
  <c r="O4001" i="9"/>
  <c r="O4000" i="9"/>
  <c r="O3999" i="9"/>
  <c r="O3998" i="9"/>
  <c r="O3997" i="9"/>
  <c r="O3996" i="9"/>
  <c r="O3995" i="9"/>
  <c r="O3994" i="9"/>
  <c r="O3993" i="9"/>
  <c r="O3992" i="9"/>
  <c r="O3991" i="9"/>
  <c r="O3990" i="9"/>
  <c r="O3989" i="9"/>
  <c r="O3988" i="9"/>
  <c r="O3987" i="9"/>
  <c r="O3986" i="9"/>
  <c r="O3985" i="9"/>
  <c r="O3984" i="9"/>
  <c r="O3983" i="9"/>
  <c r="O3982" i="9"/>
  <c r="O3981" i="9"/>
  <c r="O3980" i="9"/>
  <c r="O3979" i="9"/>
  <c r="O3978" i="9"/>
  <c r="O3977" i="9"/>
  <c r="O3976" i="9"/>
  <c r="O3975" i="9"/>
  <c r="O3974" i="9"/>
  <c r="O3973" i="9"/>
  <c r="O3972" i="9"/>
  <c r="O3971" i="9"/>
  <c r="O3970" i="9"/>
  <c r="O3969" i="9"/>
  <c r="O3968" i="9"/>
  <c r="O3967" i="9"/>
  <c r="O3966" i="9"/>
  <c r="O3965" i="9"/>
  <c r="O3964" i="9"/>
  <c r="O3963" i="9"/>
  <c r="O3962" i="9"/>
  <c r="O3961" i="9"/>
  <c r="O3960" i="9"/>
  <c r="O3959" i="9"/>
  <c r="O3958" i="9"/>
  <c r="O3957" i="9"/>
  <c r="O3956" i="9"/>
  <c r="O3955" i="9"/>
  <c r="O3954" i="9"/>
  <c r="O3953" i="9"/>
  <c r="O3952" i="9"/>
  <c r="O3951" i="9"/>
  <c r="O3950" i="9"/>
  <c r="O3949" i="9"/>
  <c r="O3948" i="9"/>
  <c r="O3947" i="9"/>
  <c r="O3946" i="9"/>
  <c r="O3945" i="9"/>
  <c r="O3944" i="9"/>
  <c r="O3943" i="9"/>
  <c r="O3942" i="9"/>
  <c r="O3941" i="9"/>
  <c r="O3940" i="9"/>
  <c r="O3939" i="9"/>
  <c r="O3938" i="9"/>
  <c r="O3937" i="9"/>
  <c r="O3936" i="9"/>
  <c r="O3935" i="9"/>
  <c r="O3934" i="9"/>
  <c r="O3933" i="9"/>
  <c r="O3932" i="9"/>
  <c r="O3931" i="9"/>
  <c r="O3930" i="9"/>
  <c r="O3929" i="9"/>
  <c r="O3928" i="9"/>
  <c r="O3927" i="9"/>
  <c r="O3926" i="9"/>
  <c r="O3925" i="9"/>
  <c r="O3924" i="9"/>
  <c r="O3923" i="9"/>
  <c r="O3922" i="9"/>
  <c r="O3921" i="9"/>
  <c r="O3920" i="9"/>
  <c r="O3919" i="9"/>
  <c r="O3918" i="9"/>
  <c r="O3917" i="9"/>
  <c r="O3916" i="9"/>
  <c r="O3915" i="9"/>
  <c r="O3914" i="9"/>
  <c r="O3913" i="9"/>
  <c r="O3912" i="9"/>
  <c r="O3911" i="9"/>
  <c r="O3910" i="9"/>
  <c r="O3909" i="9"/>
  <c r="O3908" i="9"/>
  <c r="O3907" i="9"/>
  <c r="O3906" i="9"/>
  <c r="O3905" i="9"/>
  <c r="O3904" i="9"/>
  <c r="O3903" i="9"/>
  <c r="O3902" i="9"/>
  <c r="O3901" i="9"/>
  <c r="O3900" i="9"/>
  <c r="O3899" i="9"/>
  <c r="O3898" i="9"/>
  <c r="O3897" i="9"/>
  <c r="O3896" i="9"/>
  <c r="O3895" i="9"/>
  <c r="O3894" i="9"/>
  <c r="O3893" i="9"/>
  <c r="O3892" i="9"/>
  <c r="O3891" i="9"/>
  <c r="O3890" i="9"/>
  <c r="O3889" i="9"/>
  <c r="O3888" i="9"/>
  <c r="O3887" i="9"/>
  <c r="O3886" i="9"/>
  <c r="O3885" i="9"/>
  <c r="O3884" i="9"/>
  <c r="O3883" i="9"/>
  <c r="O3882" i="9"/>
  <c r="O3881" i="9"/>
  <c r="O3880" i="9"/>
  <c r="O3879" i="9"/>
  <c r="O3878" i="9"/>
  <c r="O3877" i="9"/>
  <c r="O3876" i="9"/>
  <c r="O3875" i="9"/>
  <c r="O3874" i="9"/>
  <c r="O3873" i="9"/>
  <c r="O3872" i="9"/>
  <c r="O3871" i="9"/>
  <c r="O3870" i="9"/>
  <c r="O3869" i="9"/>
  <c r="O3868" i="9"/>
  <c r="O3867" i="9"/>
  <c r="O3866" i="9"/>
  <c r="O3865" i="9"/>
  <c r="O3864" i="9"/>
  <c r="O3863" i="9"/>
  <c r="O3862" i="9"/>
  <c r="O3861" i="9"/>
  <c r="O3860" i="9"/>
  <c r="O3859" i="9"/>
  <c r="O3858" i="9"/>
  <c r="O3857" i="9"/>
  <c r="O3856" i="9"/>
  <c r="O3855" i="9"/>
  <c r="O3854" i="9"/>
  <c r="O3853" i="9"/>
  <c r="O3852" i="9"/>
  <c r="O3851" i="9"/>
  <c r="O3850" i="9"/>
  <c r="O3849" i="9"/>
  <c r="O3848" i="9"/>
  <c r="O3847" i="9"/>
  <c r="O3846" i="9"/>
  <c r="O3845" i="9"/>
  <c r="O3844" i="9"/>
  <c r="O3843" i="9"/>
  <c r="O3842" i="9"/>
  <c r="O3841" i="9"/>
  <c r="O3840" i="9"/>
  <c r="O3839" i="9"/>
  <c r="O3838" i="9"/>
  <c r="O3837" i="9"/>
  <c r="O3836" i="9"/>
  <c r="O3835" i="9"/>
  <c r="O3834" i="9"/>
  <c r="O3833" i="9"/>
  <c r="O3832" i="9"/>
  <c r="O3831" i="9"/>
  <c r="O3830" i="9"/>
  <c r="O3829" i="9"/>
  <c r="O3828" i="9"/>
  <c r="O3827" i="9"/>
  <c r="O3826" i="9"/>
  <c r="O3825" i="9"/>
  <c r="O3824" i="9"/>
  <c r="O3823" i="9"/>
  <c r="O3822" i="9"/>
  <c r="O3821" i="9"/>
  <c r="O3820" i="9"/>
  <c r="O3819" i="9"/>
  <c r="O3818" i="9"/>
  <c r="O3817" i="9"/>
  <c r="O3816" i="9"/>
  <c r="O3815" i="9"/>
  <c r="O3814" i="9"/>
  <c r="O3813" i="9"/>
  <c r="O3812" i="9"/>
  <c r="O3811" i="9"/>
  <c r="O3810" i="9"/>
  <c r="O3809" i="9"/>
  <c r="O3808" i="9"/>
  <c r="O3807" i="9"/>
  <c r="O3806" i="9"/>
  <c r="O3805" i="9"/>
  <c r="O3804" i="9"/>
  <c r="O3803" i="9"/>
  <c r="O3802" i="9"/>
  <c r="O3801" i="9"/>
  <c r="O3800" i="9"/>
  <c r="O3799" i="9"/>
  <c r="O3798" i="9"/>
  <c r="O3797" i="9"/>
  <c r="O3796" i="9"/>
  <c r="O3795" i="9"/>
  <c r="O3794" i="9"/>
  <c r="O3793" i="9"/>
  <c r="O3792" i="9"/>
  <c r="O3791" i="9"/>
  <c r="O3790" i="9"/>
  <c r="O3789" i="9"/>
  <c r="O3788" i="9"/>
  <c r="O3787" i="9"/>
  <c r="O3786" i="9"/>
  <c r="O3785" i="9"/>
  <c r="O3784" i="9"/>
  <c r="O3783" i="9"/>
  <c r="O3782" i="9"/>
  <c r="O3781" i="9"/>
  <c r="O3780" i="9"/>
  <c r="O3779" i="9"/>
  <c r="O3778" i="9"/>
  <c r="O3777" i="9"/>
  <c r="O3776" i="9"/>
  <c r="O3775" i="9"/>
  <c r="O3774" i="9"/>
  <c r="O3773" i="9"/>
  <c r="O3772" i="9"/>
  <c r="O3771" i="9"/>
  <c r="O3770" i="9"/>
  <c r="O3769" i="9"/>
  <c r="O3768" i="9"/>
  <c r="O3767" i="9"/>
  <c r="O3766" i="9"/>
  <c r="O3765" i="9"/>
  <c r="O3764" i="9"/>
  <c r="O3763" i="9"/>
  <c r="O3762" i="9"/>
  <c r="O3761" i="9"/>
  <c r="O3760" i="9"/>
  <c r="O3759" i="9"/>
  <c r="O3758" i="9"/>
  <c r="O3757" i="9"/>
  <c r="O3756" i="9"/>
  <c r="O3755" i="9"/>
  <c r="O3754" i="9"/>
  <c r="O3753" i="9"/>
  <c r="O3752" i="9"/>
  <c r="O3751" i="9"/>
  <c r="O3750" i="9"/>
  <c r="O3749" i="9"/>
  <c r="O3748" i="9"/>
  <c r="O3747" i="9"/>
  <c r="O3746" i="9"/>
  <c r="O3745" i="9"/>
  <c r="O3744" i="9"/>
  <c r="O3743" i="9"/>
  <c r="O3742" i="9"/>
  <c r="O3741" i="9"/>
  <c r="O3740" i="9"/>
  <c r="O3739" i="9"/>
  <c r="O3738" i="9"/>
  <c r="O3737" i="9"/>
  <c r="O3736" i="9"/>
  <c r="O3735" i="9"/>
  <c r="O3734" i="9"/>
  <c r="O3733" i="9"/>
  <c r="O3732" i="9"/>
  <c r="O3731" i="9"/>
  <c r="O3730" i="9"/>
  <c r="O3729" i="9"/>
  <c r="O3728" i="9"/>
  <c r="O3727" i="9"/>
  <c r="O3726" i="9"/>
  <c r="O3725" i="9"/>
  <c r="O3724" i="9"/>
  <c r="O3723" i="9"/>
  <c r="O3722" i="9"/>
  <c r="O3721" i="9"/>
  <c r="O3720" i="9"/>
  <c r="O3719" i="9"/>
  <c r="O3718" i="9"/>
  <c r="O3717" i="9"/>
  <c r="O3716" i="9"/>
  <c r="O3715" i="9"/>
  <c r="O3714" i="9"/>
  <c r="O3713" i="9"/>
  <c r="O3712" i="9"/>
  <c r="O3711" i="9"/>
  <c r="O3710" i="9"/>
  <c r="O3709" i="9"/>
  <c r="O3708" i="9"/>
  <c r="O3707" i="9"/>
  <c r="O3706" i="9"/>
  <c r="O3705" i="9"/>
  <c r="O3704" i="9"/>
  <c r="O3703" i="9"/>
  <c r="O3702" i="9"/>
  <c r="O3701" i="9"/>
  <c r="O3700" i="9"/>
  <c r="O3699" i="9"/>
  <c r="O3698" i="9"/>
  <c r="O3697" i="9"/>
  <c r="O3696" i="9"/>
  <c r="O3695" i="9"/>
  <c r="O3694" i="9"/>
  <c r="O3693" i="9"/>
  <c r="O3692" i="9"/>
  <c r="O3691" i="9"/>
  <c r="O3690" i="9"/>
  <c r="O3689" i="9"/>
  <c r="O3688" i="9"/>
  <c r="O3687" i="9"/>
  <c r="O3686" i="9"/>
  <c r="O3685" i="9"/>
  <c r="O3684" i="9"/>
  <c r="O3683" i="9"/>
  <c r="O3682" i="9"/>
  <c r="O3681" i="9"/>
  <c r="O3680" i="9"/>
  <c r="O3679" i="9"/>
  <c r="O3678" i="9"/>
  <c r="O3677" i="9"/>
  <c r="O3676" i="9"/>
  <c r="O3675" i="9"/>
  <c r="O3674" i="9"/>
  <c r="O3673" i="9"/>
  <c r="O3672" i="9"/>
  <c r="O3671" i="9"/>
  <c r="O3670" i="9"/>
  <c r="O3669" i="9"/>
  <c r="O3668" i="9"/>
  <c r="O3667" i="9"/>
  <c r="O3666" i="9"/>
  <c r="O3665" i="9"/>
  <c r="O3664" i="9"/>
  <c r="O3663" i="9"/>
  <c r="O3662" i="9"/>
  <c r="O3661" i="9"/>
  <c r="O3660" i="9"/>
  <c r="O3659" i="9"/>
  <c r="O3658" i="9"/>
  <c r="O3657" i="9"/>
  <c r="O3656" i="9"/>
  <c r="O3655" i="9"/>
  <c r="O3654" i="9"/>
  <c r="O3653" i="9"/>
  <c r="O3652" i="9"/>
  <c r="O3651" i="9"/>
  <c r="O3650" i="9"/>
  <c r="O3649" i="9"/>
  <c r="O3648" i="9"/>
  <c r="O3647" i="9"/>
  <c r="O3646" i="9"/>
  <c r="O3645" i="9"/>
  <c r="O3644" i="9"/>
  <c r="O3643" i="9"/>
  <c r="O3642" i="9"/>
  <c r="O3641" i="9"/>
  <c r="O3640" i="9"/>
  <c r="O3639" i="9"/>
  <c r="O3638" i="9"/>
  <c r="O3637" i="9"/>
  <c r="O3636" i="9"/>
  <c r="O3635" i="9"/>
  <c r="O3634" i="9"/>
  <c r="O3633" i="9"/>
  <c r="O3632" i="9"/>
  <c r="O3631" i="9"/>
  <c r="O3630" i="9"/>
  <c r="O3629" i="9"/>
  <c r="O3628" i="9"/>
  <c r="O3627" i="9"/>
  <c r="O3626" i="9"/>
  <c r="O3625" i="9"/>
  <c r="O3624" i="9"/>
  <c r="O3623" i="9"/>
  <c r="O3622" i="9"/>
  <c r="O3621" i="9"/>
  <c r="O3620" i="9"/>
  <c r="O3619" i="9"/>
  <c r="O3618" i="9"/>
  <c r="O3617" i="9"/>
  <c r="O3616" i="9"/>
  <c r="O3615" i="9"/>
  <c r="O3614" i="9"/>
  <c r="O3613" i="9"/>
  <c r="O3612" i="9"/>
  <c r="O3611" i="9"/>
  <c r="O3610" i="9"/>
  <c r="O3609" i="9"/>
  <c r="O3608" i="9"/>
  <c r="O3607" i="9"/>
  <c r="O3606" i="9"/>
  <c r="O3605" i="9"/>
  <c r="O3604" i="9"/>
  <c r="O3603" i="9"/>
  <c r="O3602" i="9"/>
  <c r="O3601" i="9"/>
  <c r="O3600" i="9"/>
  <c r="O3599" i="9"/>
  <c r="O3598" i="9"/>
  <c r="O3597" i="9"/>
  <c r="O3596" i="9"/>
  <c r="O3595" i="9"/>
  <c r="O3594" i="9"/>
  <c r="O3593" i="9"/>
  <c r="O3592" i="9"/>
  <c r="O3591" i="9"/>
  <c r="O3590" i="9"/>
  <c r="O3589" i="9"/>
  <c r="O3588" i="9"/>
  <c r="O3587" i="9"/>
  <c r="O3586" i="9"/>
  <c r="O3585" i="9"/>
  <c r="O3584" i="9"/>
  <c r="O3583" i="9"/>
  <c r="O3582" i="9"/>
  <c r="O3581" i="9"/>
  <c r="O3580" i="9"/>
  <c r="O3579" i="9"/>
  <c r="O3578" i="9"/>
  <c r="O3577" i="9"/>
  <c r="O3576" i="9"/>
  <c r="O3575" i="9"/>
  <c r="O3574" i="9"/>
  <c r="O3573" i="9"/>
  <c r="O3572" i="9"/>
  <c r="O3571" i="9"/>
  <c r="O3570" i="9"/>
  <c r="O3569" i="9"/>
  <c r="O3568" i="9"/>
  <c r="O3567" i="9"/>
  <c r="O3566" i="9"/>
  <c r="O3565" i="9"/>
  <c r="O3564" i="9"/>
  <c r="O3563" i="9"/>
  <c r="O3562" i="9"/>
  <c r="O3561" i="9"/>
  <c r="O3560" i="9"/>
  <c r="O3559" i="9"/>
  <c r="O3558" i="9"/>
  <c r="O3557" i="9"/>
  <c r="O3556" i="9"/>
  <c r="O3555" i="9"/>
  <c r="O3554" i="9"/>
  <c r="O3553" i="9"/>
  <c r="O3552" i="9"/>
  <c r="O3551" i="9"/>
  <c r="O3550" i="9"/>
  <c r="O3549" i="9"/>
  <c r="O3548" i="9"/>
  <c r="O3547" i="9"/>
  <c r="O3546" i="9"/>
  <c r="O3545" i="9"/>
  <c r="O3544" i="9"/>
  <c r="O3543" i="9"/>
  <c r="O3542" i="9"/>
  <c r="O3541" i="9"/>
  <c r="O3540" i="9"/>
  <c r="O3539" i="9"/>
  <c r="O3538" i="9"/>
  <c r="O3537" i="9"/>
  <c r="O3536" i="9"/>
  <c r="O3535" i="9"/>
  <c r="O3534" i="9"/>
  <c r="O3533" i="9"/>
  <c r="O3532" i="9"/>
  <c r="O3531" i="9"/>
  <c r="O3530" i="9"/>
  <c r="O3529" i="9"/>
  <c r="O3528" i="9"/>
  <c r="O3527" i="9"/>
  <c r="O3526" i="9"/>
  <c r="O3525" i="9"/>
  <c r="O3524" i="9"/>
  <c r="O3523" i="9"/>
  <c r="O3522" i="9"/>
  <c r="O3521" i="9"/>
  <c r="O3520" i="9"/>
  <c r="O3519" i="9"/>
  <c r="O3518" i="9"/>
  <c r="O3517" i="9"/>
  <c r="O3516" i="9"/>
  <c r="O3515" i="9"/>
  <c r="O3514" i="9"/>
  <c r="O3513" i="9"/>
  <c r="O3512" i="9"/>
  <c r="O3511" i="9"/>
  <c r="O3510" i="9"/>
  <c r="O3509" i="9"/>
  <c r="O3508" i="9"/>
  <c r="O3507" i="9"/>
  <c r="O3506" i="9"/>
  <c r="O3505" i="9"/>
  <c r="O3504" i="9"/>
  <c r="O3503" i="9"/>
  <c r="O3502" i="9"/>
  <c r="O3501" i="9"/>
  <c r="O3500" i="9"/>
  <c r="O3499" i="9"/>
  <c r="O3498" i="9"/>
  <c r="O3497" i="9"/>
  <c r="O3496" i="9"/>
  <c r="O3495" i="9"/>
  <c r="O3494" i="9"/>
  <c r="O3493" i="9"/>
  <c r="O3492" i="9"/>
  <c r="O3491" i="9"/>
  <c r="O3490" i="9"/>
  <c r="O3489" i="9"/>
  <c r="O3488" i="9"/>
  <c r="O3487" i="9"/>
  <c r="O3486" i="9"/>
  <c r="O3485" i="9"/>
  <c r="O3484" i="9"/>
  <c r="O3483" i="9"/>
  <c r="O3482" i="9"/>
  <c r="O3481" i="9"/>
  <c r="O3480" i="9"/>
  <c r="O3479" i="9"/>
  <c r="O3478" i="9"/>
  <c r="O3477" i="9"/>
  <c r="O3476" i="9"/>
  <c r="O3475" i="9"/>
  <c r="O3474" i="9"/>
  <c r="O3473" i="9"/>
  <c r="O3472" i="9"/>
  <c r="O3471" i="9"/>
  <c r="O3470" i="9"/>
  <c r="O3469" i="9"/>
  <c r="O3468" i="9"/>
  <c r="O3467" i="9"/>
  <c r="O3466" i="9"/>
  <c r="O3465" i="9"/>
  <c r="O3464" i="9"/>
  <c r="O3463" i="9"/>
  <c r="O3462" i="9"/>
  <c r="O3461" i="9"/>
  <c r="O3460" i="9"/>
  <c r="O3459" i="9"/>
  <c r="O3458" i="9"/>
  <c r="O3457" i="9"/>
  <c r="O3456" i="9"/>
  <c r="O3455" i="9"/>
  <c r="O3454" i="9"/>
  <c r="O3453" i="9"/>
  <c r="O3452" i="9"/>
  <c r="O3451" i="9"/>
  <c r="O3450" i="9"/>
  <c r="O3449" i="9"/>
  <c r="O3448" i="9"/>
  <c r="O3447" i="9"/>
  <c r="O3446" i="9"/>
  <c r="O3445" i="9"/>
  <c r="O3444" i="9"/>
  <c r="O3443" i="9"/>
  <c r="O3442" i="9"/>
  <c r="O3441" i="9"/>
  <c r="O3440" i="9"/>
  <c r="O3439" i="9"/>
  <c r="O3438" i="9"/>
  <c r="O3437" i="9"/>
  <c r="O3436" i="9"/>
  <c r="O3435" i="9"/>
  <c r="O3434" i="9"/>
  <c r="O3433" i="9"/>
  <c r="O3432" i="9"/>
  <c r="O3431" i="9"/>
  <c r="O3430" i="9"/>
  <c r="O3429" i="9"/>
  <c r="O3428" i="9"/>
  <c r="O3427" i="9"/>
  <c r="O3426" i="9"/>
  <c r="O3425" i="9"/>
  <c r="O3424" i="9"/>
  <c r="O3423" i="9"/>
  <c r="O3422" i="9"/>
  <c r="O3421" i="9"/>
  <c r="O3420" i="9"/>
  <c r="O3419" i="9"/>
  <c r="O3418" i="9"/>
  <c r="O3417" i="9"/>
  <c r="O3416" i="9"/>
  <c r="O3415" i="9"/>
  <c r="O3414" i="9"/>
  <c r="O3413" i="9"/>
  <c r="O3412" i="9"/>
  <c r="O3411" i="9"/>
  <c r="O3410" i="9"/>
  <c r="O3409" i="9"/>
  <c r="O3408" i="9"/>
  <c r="O3407" i="9"/>
  <c r="O3406" i="9"/>
  <c r="O3405" i="9"/>
  <c r="O3404" i="9"/>
  <c r="O3403" i="9"/>
  <c r="O3402" i="9"/>
  <c r="O3401" i="9"/>
  <c r="O3400" i="9"/>
  <c r="O3399" i="9"/>
  <c r="O3398" i="9"/>
  <c r="O3397" i="9"/>
  <c r="O3396" i="9"/>
  <c r="O3395" i="9"/>
  <c r="O3394" i="9"/>
  <c r="O3393" i="9"/>
  <c r="O3392" i="9"/>
  <c r="O3391" i="9"/>
  <c r="O3390" i="9"/>
  <c r="O3389" i="9"/>
  <c r="O3388" i="9"/>
  <c r="O3387" i="9"/>
  <c r="O3386" i="9"/>
  <c r="O3385" i="9"/>
  <c r="O3384" i="9"/>
  <c r="O3383" i="9"/>
  <c r="O3382" i="9"/>
  <c r="O3381" i="9"/>
  <c r="O3380" i="9"/>
  <c r="O3379" i="9"/>
  <c r="O3378" i="9"/>
  <c r="O3377" i="9"/>
  <c r="O3376" i="9"/>
  <c r="O3375" i="9"/>
  <c r="O3374" i="9"/>
  <c r="O3373" i="9"/>
  <c r="O3372" i="9"/>
  <c r="O3371" i="9"/>
  <c r="O3370" i="9"/>
  <c r="O3369" i="9"/>
  <c r="O3368" i="9"/>
  <c r="O3367" i="9"/>
  <c r="O3366" i="9"/>
  <c r="O3365" i="9"/>
  <c r="O3364" i="9"/>
  <c r="O3363" i="9"/>
  <c r="O3362" i="9"/>
  <c r="O3361" i="9"/>
  <c r="O3360" i="9"/>
  <c r="O3359" i="9"/>
  <c r="O3358" i="9"/>
  <c r="O3357" i="9"/>
  <c r="O3356" i="9"/>
  <c r="O3355" i="9"/>
  <c r="O3354" i="9"/>
  <c r="O3353" i="9"/>
  <c r="O3352" i="9"/>
  <c r="O3351" i="9"/>
  <c r="O3350" i="9"/>
  <c r="O3349" i="9"/>
  <c r="O3348" i="9"/>
  <c r="O3347" i="9"/>
  <c r="O3346" i="9"/>
  <c r="O3345" i="9"/>
  <c r="O3344" i="9"/>
  <c r="O3343" i="9"/>
  <c r="O3342" i="9"/>
  <c r="O3341" i="9"/>
  <c r="O3340" i="9"/>
  <c r="O3339" i="9"/>
  <c r="O3338" i="9"/>
  <c r="O3337" i="9"/>
  <c r="O3336" i="9"/>
  <c r="O3335" i="9"/>
  <c r="O3334" i="9"/>
  <c r="O3333" i="9"/>
  <c r="O3332" i="9"/>
  <c r="O3331" i="9"/>
  <c r="O3330" i="9"/>
  <c r="O3329" i="9"/>
  <c r="O3328" i="9"/>
  <c r="O3327" i="9"/>
  <c r="O3326" i="9"/>
  <c r="O3325" i="9"/>
  <c r="O3324" i="9"/>
  <c r="O3323" i="9"/>
  <c r="O3322" i="9"/>
  <c r="O3321" i="9"/>
  <c r="O3320" i="9"/>
  <c r="O3319" i="9"/>
  <c r="O3318" i="9"/>
  <c r="O3317" i="9"/>
  <c r="O3316" i="9"/>
  <c r="O3315" i="9"/>
  <c r="O3314" i="9"/>
  <c r="O3313" i="9"/>
  <c r="O3312" i="9"/>
  <c r="O3311" i="9"/>
  <c r="O3310" i="9"/>
  <c r="O3309" i="9"/>
  <c r="O3308" i="9"/>
  <c r="O3307" i="9"/>
  <c r="O3306" i="9"/>
  <c r="O3305" i="9"/>
  <c r="O3304" i="9"/>
  <c r="O3303" i="9"/>
  <c r="O3302" i="9"/>
  <c r="O3301" i="9"/>
  <c r="O3300" i="9"/>
  <c r="O3299" i="9"/>
  <c r="O3298" i="9"/>
  <c r="O3297" i="9"/>
  <c r="O3296" i="9"/>
  <c r="O3295" i="9"/>
  <c r="O3294" i="9"/>
  <c r="O3293" i="9"/>
  <c r="O3292" i="9"/>
  <c r="O3291" i="9"/>
  <c r="O3290" i="9"/>
  <c r="O3289" i="9"/>
  <c r="O3288" i="9"/>
  <c r="O3287" i="9"/>
  <c r="O3286" i="9"/>
  <c r="O3285" i="9"/>
  <c r="O3284" i="9"/>
  <c r="O3283" i="9"/>
  <c r="O3282" i="9"/>
  <c r="O3281" i="9"/>
  <c r="O3280" i="9"/>
  <c r="O3279" i="9"/>
  <c r="O3278" i="9"/>
  <c r="O3277" i="9"/>
  <c r="O3276" i="9"/>
  <c r="O3275" i="9"/>
  <c r="O3274" i="9"/>
  <c r="O3273" i="9"/>
  <c r="O3272" i="9"/>
  <c r="O3271" i="9"/>
  <c r="O3270" i="9"/>
  <c r="O3269" i="9"/>
  <c r="O3268" i="9"/>
  <c r="O3267" i="9"/>
  <c r="O3266" i="9"/>
  <c r="O3265" i="9"/>
  <c r="O3264" i="9"/>
  <c r="O3263" i="9"/>
  <c r="O3262" i="9"/>
  <c r="O3261" i="9"/>
  <c r="O3260" i="9"/>
  <c r="O3259" i="9"/>
  <c r="O3258" i="9"/>
  <c r="O3257" i="9"/>
  <c r="O3256" i="9"/>
  <c r="O3255" i="9"/>
  <c r="O3254" i="9"/>
  <c r="O3253" i="9"/>
  <c r="O3252" i="9"/>
  <c r="O3251" i="9"/>
  <c r="O3250" i="9"/>
  <c r="O3249" i="9"/>
  <c r="O3248" i="9"/>
  <c r="O3247" i="9"/>
  <c r="O3246" i="9"/>
  <c r="O3245" i="9"/>
  <c r="O3244" i="9"/>
  <c r="O3243" i="9"/>
  <c r="O3242" i="9"/>
  <c r="O3241" i="9"/>
  <c r="O3240" i="9"/>
  <c r="O3239" i="9"/>
  <c r="O3238" i="9"/>
  <c r="O3237" i="9"/>
  <c r="O3236" i="9"/>
  <c r="O3235" i="9"/>
  <c r="O3234" i="9"/>
  <c r="O3233" i="9"/>
  <c r="O3232" i="9"/>
  <c r="O3231" i="9"/>
  <c r="O3230" i="9"/>
  <c r="O3229" i="9"/>
  <c r="O3228" i="9"/>
  <c r="O3227" i="9"/>
  <c r="O3226" i="9"/>
  <c r="O3225" i="9"/>
  <c r="O3224" i="9"/>
  <c r="O3223" i="9"/>
  <c r="O3222" i="9"/>
  <c r="O3221" i="9"/>
  <c r="O3220" i="9"/>
  <c r="O3219" i="9"/>
  <c r="O3218" i="9"/>
  <c r="O3217" i="9"/>
  <c r="O3216" i="9"/>
  <c r="O3215" i="9"/>
  <c r="O3214" i="9"/>
  <c r="O3213" i="9"/>
  <c r="O3212" i="9"/>
  <c r="O3211" i="9"/>
  <c r="O3210" i="9"/>
  <c r="O3209" i="9"/>
  <c r="O3208" i="9"/>
  <c r="O3207" i="9"/>
  <c r="O3206" i="9"/>
  <c r="O3205" i="9"/>
  <c r="O3204" i="9"/>
  <c r="O3203" i="9"/>
  <c r="O3202" i="9"/>
  <c r="O3201" i="9"/>
  <c r="O3200" i="9"/>
  <c r="O3199" i="9"/>
  <c r="O3198" i="9"/>
  <c r="O3197" i="9"/>
  <c r="O3196" i="9"/>
  <c r="O3195" i="9"/>
  <c r="O3194" i="9"/>
  <c r="O3193" i="9"/>
  <c r="O3192" i="9"/>
  <c r="O3191" i="9"/>
  <c r="O3190" i="9"/>
  <c r="O3189" i="9"/>
  <c r="O3188" i="9"/>
  <c r="O3187" i="9"/>
  <c r="O3186" i="9"/>
  <c r="O3185" i="9"/>
  <c r="O3184" i="9"/>
  <c r="O3183" i="9"/>
  <c r="O3182" i="9"/>
  <c r="O3181" i="9"/>
  <c r="O3180" i="9"/>
  <c r="O3179" i="9"/>
  <c r="O3178" i="9"/>
  <c r="O3177" i="9"/>
  <c r="O3176" i="9"/>
  <c r="O3175" i="9"/>
  <c r="O3174" i="9"/>
  <c r="O3173" i="9"/>
  <c r="O3172" i="9"/>
  <c r="O3171" i="9"/>
  <c r="O3170" i="9"/>
  <c r="O3169" i="9"/>
  <c r="O3168" i="9"/>
  <c r="O3167" i="9"/>
  <c r="O3166" i="9"/>
  <c r="O3165" i="9"/>
  <c r="O3164" i="9"/>
  <c r="O3163" i="9"/>
  <c r="O3162" i="9"/>
  <c r="O3161" i="9"/>
  <c r="O3160" i="9"/>
  <c r="O3159" i="9"/>
  <c r="O3158" i="9"/>
  <c r="O3157" i="9"/>
  <c r="O3156" i="9"/>
  <c r="O3155" i="9"/>
  <c r="O3154" i="9"/>
  <c r="O3153" i="9"/>
  <c r="O3152" i="9"/>
  <c r="O3151" i="9"/>
  <c r="O3150" i="9"/>
  <c r="O3149" i="9"/>
  <c r="O3148" i="9"/>
  <c r="O3147" i="9"/>
  <c r="O3146" i="9"/>
  <c r="O3145" i="9"/>
  <c r="O3144" i="9"/>
  <c r="O3143" i="9"/>
  <c r="O3142" i="9"/>
  <c r="O3141" i="9"/>
  <c r="O3140" i="9"/>
  <c r="O3139" i="9"/>
  <c r="O3138" i="9"/>
  <c r="O3137" i="9"/>
  <c r="O3136" i="9"/>
  <c r="O3135" i="9"/>
  <c r="O3134" i="9"/>
  <c r="O3133" i="9"/>
  <c r="O3132" i="9"/>
  <c r="O3131" i="9"/>
  <c r="O3130" i="9"/>
  <c r="O3129" i="9"/>
  <c r="O3128" i="9"/>
  <c r="O3127" i="9"/>
  <c r="O3126" i="9"/>
  <c r="O3125" i="9"/>
  <c r="O3124" i="9"/>
  <c r="O3123" i="9"/>
  <c r="O3122" i="9"/>
  <c r="O3121" i="9"/>
  <c r="O3120" i="9"/>
  <c r="O3119" i="9"/>
  <c r="O3118" i="9"/>
  <c r="O3117" i="9"/>
  <c r="O3116" i="9"/>
  <c r="O3115" i="9"/>
  <c r="O3114" i="9"/>
  <c r="O3113" i="9"/>
  <c r="O3112" i="9"/>
  <c r="O3111" i="9"/>
  <c r="O3110" i="9"/>
  <c r="O3109" i="9"/>
  <c r="O3108" i="9"/>
  <c r="O3107" i="9"/>
  <c r="O3106" i="9"/>
  <c r="O3105" i="9"/>
  <c r="O3104" i="9"/>
  <c r="O3103" i="9"/>
  <c r="O3102" i="9"/>
  <c r="O3101" i="9"/>
  <c r="O3100" i="9"/>
  <c r="O3099" i="9"/>
  <c r="O3098" i="9"/>
  <c r="O3097" i="9"/>
  <c r="O3096" i="9"/>
  <c r="O3095" i="9"/>
  <c r="O3094" i="9"/>
  <c r="O3093" i="9"/>
  <c r="O3092" i="9"/>
  <c r="O3091" i="9"/>
  <c r="O3090" i="9"/>
  <c r="O3089" i="9"/>
  <c r="O3088" i="9"/>
  <c r="O3087" i="9"/>
  <c r="O3086" i="9"/>
  <c r="O3085" i="9"/>
  <c r="O3084" i="9"/>
  <c r="O3083" i="9"/>
  <c r="O3082" i="9"/>
  <c r="O3081" i="9"/>
  <c r="O3080" i="9"/>
  <c r="O3079" i="9"/>
  <c r="O3078" i="9"/>
  <c r="O3077" i="9"/>
  <c r="O3076" i="9"/>
  <c r="O3075" i="9"/>
  <c r="O3074" i="9"/>
  <c r="O3073" i="9"/>
  <c r="O3072" i="9"/>
  <c r="O3071" i="9"/>
  <c r="O3070" i="9"/>
  <c r="O3069" i="9"/>
  <c r="O3068" i="9"/>
  <c r="O3067" i="9"/>
  <c r="O3066" i="9"/>
  <c r="O3065" i="9"/>
  <c r="O3064" i="9"/>
  <c r="O3063" i="9"/>
  <c r="O3062" i="9"/>
  <c r="O3061" i="9"/>
  <c r="O3060" i="9"/>
  <c r="O3059" i="9"/>
  <c r="O3058" i="9"/>
  <c r="O3057" i="9"/>
  <c r="O3056" i="9"/>
  <c r="O3055" i="9"/>
  <c r="O3054" i="9"/>
  <c r="O3053" i="9"/>
  <c r="O3052" i="9"/>
  <c r="O3051" i="9"/>
  <c r="O3050" i="9"/>
  <c r="O3049" i="9"/>
  <c r="O3048" i="9"/>
  <c r="O3047" i="9"/>
  <c r="O3046" i="9"/>
  <c r="O3045" i="9"/>
  <c r="O3044" i="9"/>
  <c r="O3043" i="9"/>
  <c r="O3042" i="9"/>
  <c r="O3041" i="9"/>
  <c r="O3040" i="9"/>
  <c r="O3039" i="9"/>
  <c r="O3038" i="9"/>
  <c r="O3037" i="9"/>
  <c r="O3036" i="9"/>
  <c r="O3035" i="9"/>
  <c r="O3034" i="9"/>
  <c r="O3033" i="9"/>
  <c r="O3032" i="9"/>
  <c r="O3031" i="9"/>
  <c r="O3030" i="9"/>
  <c r="O3029" i="9"/>
  <c r="O3028" i="9"/>
  <c r="O3027" i="9"/>
  <c r="O3026" i="9"/>
  <c r="O3025" i="9"/>
  <c r="O3024" i="9"/>
  <c r="O3023" i="9"/>
  <c r="O3022" i="9"/>
  <c r="O3021" i="9"/>
  <c r="O3020" i="9"/>
  <c r="O3019" i="9"/>
  <c r="O3018" i="9"/>
  <c r="O3017" i="9"/>
  <c r="O3016" i="9"/>
  <c r="O3015" i="9"/>
  <c r="O3014" i="9"/>
  <c r="O3013" i="9"/>
  <c r="O3012" i="9"/>
  <c r="O3011" i="9"/>
  <c r="O3010" i="9"/>
  <c r="O3009" i="9"/>
  <c r="O3008" i="9"/>
  <c r="O3007" i="9"/>
  <c r="O3006" i="9"/>
  <c r="O3005" i="9"/>
  <c r="O3004" i="9"/>
  <c r="O3003" i="9"/>
  <c r="O3002" i="9"/>
  <c r="O3001" i="9"/>
  <c r="O3000" i="9"/>
  <c r="O2999" i="9"/>
  <c r="O2998" i="9"/>
  <c r="O2997" i="9"/>
  <c r="O2996" i="9"/>
  <c r="O2995" i="9"/>
  <c r="O2994" i="9"/>
  <c r="O2993" i="9"/>
  <c r="O2992" i="9"/>
  <c r="O2991" i="9"/>
  <c r="O2990" i="9"/>
  <c r="O2989" i="9"/>
  <c r="O2988" i="9"/>
  <c r="O2987" i="9"/>
  <c r="O2986" i="9"/>
  <c r="O2985" i="9"/>
  <c r="O2984" i="9"/>
  <c r="O2983" i="9"/>
  <c r="O2982" i="9"/>
  <c r="O2981" i="9"/>
  <c r="O2980" i="9"/>
  <c r="O2979" i="9"/>
  <c r="O2978" i="9"/>
  <c r="O2977" i="9"/>
  <c r="O2976" i="9"/>
  <c r="O2975" i="9"/>
  <c r="O2974" i="9"/>
  <c r="O2973" i="9"/>
  <c r="O2972" i="9"/>
  <c r="O2971" i="9"/>
  <c r="O2970" i="9"/>
  <c r="O2969" i="9"/>
  <c r="O2968" i="9"/>
  <c r="O2967" i="9"/>
  <c r="O2966" i="9"/>
  <c r="O2965" i="9"/>
  <c r="O2964" i="9"/>
  <c r="O2963" i="9"/>
  <c r="O2962" i="9"/>
  <c r="O2961" i="9"/>
  <c r="O2960" i="9"/>
  <c r="O2959" i="9"/>
  <c r="O2958" i="9"/>
  <c r="O2957" i="9"/>
  <c r="O2956" i="9"/>
  <c r="O2955" i="9"/>
  <c r="O2954" i="9"/>
  <c r="O2953" i="9"/>
  <c r="O2952" i="9"/>
  <c r="O2951" i="9"/>
  <c r="O2950" i="9"/>
  <c r="O2949" i="9"/>
  <c r="O2948" i="9"/>
  <c r="O2947" i="9"/>
  <c r="O2946" i="9"/>
  <c r="O2945" i="9"/>
  <c r="O2944" i="9"/>
  <c r="O2943" i="9"/>
  <c r="O2942" i="9"/>
  <c r="O2941" i="9"/>
  <c r="O2940" i="9"/>
  <c r="O2939" i="9"/>
  <c r="O2938" i="9"/>
  <c r="O2937" i="9"/>
  <c r="O2936" i="9"/>
  <c r="O2935" i="9"/>
  <c r="O2934" i="9"/>
  <c r="O2933" i="9"/>
  <c r="O2932" i="9"/>
  <c r="O2931" i="9"/>
  <c r="O2930" i="9"/>
  <c r="O2929" i="9"/>
  <c r="O2928" i="9"/>
  <c r="O2927" i="9"/>
  <c r="O2926" i="9"/>
  <c r="O2925" i="9"/>
  <c r="O2924" i="9"/>
  <c r="O2923" i="9"/>
  <c r="O2922" i="9"/>
  <c r="O2921" i="9"/>
  <c r="O2920" i="9"/>
  <c r="O2919" i="9"/>
  <c r="O2918" i="9"/>
  <c r="O2917" i="9"/>
  <c r="O2916" i="9"/>
  <c r="O2915" i="9"/>
  <c r="O2914" i="9"/>
  <c r="O2913" i="9"/>
  <c r="O2912" i="9"/>
  <c r="O2911" i="9"/>
  <c r="O2910" i="9"/>
  <c r="O2909" i="9"/>
  <c r="O2908" i="9"/>
  <c r="O2907" i="9"/>
  <c r="O2906" i="9"/>
  <c r="O2905" i="9"/>
  <c r="O2904" i="9"/>
  <c r="O2903" i="9"/>
  <c r="O2902" i="9"/>
  <c r="O2901" i="9"/>
  <c r="O2900" i="9"/>
  <c r="O2899" i="9"/>
  <c r="O2898" i="9"/>
  <c r="O2897" i="9"/>
  <c r="O2896" i="9"/>
  <c r="O2895" i="9"/>
  <c r="O2894" i="9"/>
  <c r="O2893" i="9"/>
  <c r="O2892" i="9"/>
  <c r="O2891" i="9"/>
  <c r="O2890" i="9"/>
  <c r="O2889" i="9"/>
  <c r="O2888" i="9"/>
  <c r="O2887" i="9"/>
  <c r="O2886" i="9"/>
  <c r="O2885" i="9"/>
  <c r="O2884" i="9"/>
  <c r="O2883" i="9"/>
  <c r="O2882" i="9"/>
  <c r="O2881" i="9"/>
  <c r="O2880" i="9"/>
  <c r="O2879" i="9"/>
  <c r="O2878" i="9"/>
  <c r="O2877" i="9"/>
  <c r="O2876" i="9"/>
  <c r="O2875" i="9"/>
  <c r="O2874" i="9"/>
  <c r="O2873" i="9"/>
  <c r="O2872" i="9"/>
  <c r="O2871" i="9"/>
  <c r="O2870" i="9"/>
  <c r="O2869" i="9"/>
  <c r="O2868" i="9"/>
  <c r="O2867" i="9"/>
  <c r="O2866" i="9"/>
  <c r="O2865" i="9"/>
  <c r="O2864" i="9"/>
  <c r="O2863" i="9"/>
  <c r="O2862" i="9"/>
  <c r="O2861" i="9"/>
  <c r="O2860" i="9"/>
  <c r="O2859" i="9"/>
  <c r="O2858" i="9"/>
  <c r="O2857" i="9"/>
  <c r="O2856" i="9"/>
  <c r="O2855" i="9"/>
  <c r="O2854" i="9"/>
  <c r="O2853" i="9"/>
  <c r="O2852" i="9"/>
  <c r="O2851" i="9"/>
  <c r="O2850" i="9"/>
  <c r="O2849" i="9"/>
  <c r="O2848" i="9"/>
  <c r="O2847" i="9"/>
  <c r="O2846" i="9"/>
  <c r="O2845" i="9"/>
  <c r="O2844" i="9"/>
  <c r="O2843" i="9"/>
  <c r="O2842" i="9"/>
  <c r="O2841" i="9"/>
  <c r="O2840" i="9"/>
  <c r="O2839" i="9"/>
  <c r="O2838" i="9"/>
  <c r="O2837" i="9"/>
  <c r="O2836" i="9"/>
  <c r="O2835" i="9"/>
  <c r="O2834" i="9"/>
  <c r="O2833" i="9"/>
  <c r="O2832" i="9"/>
  <c r="O2831" i="9"/>
  <c r="O2830" i="9"/>
  <c r="O2829" i="9"/>
  <c r="O2828" i="9"/>
  <c r="O2827" i="9"/>
  <c r="O2826" i="9"/>
  <c r="O2825" i="9"/>
  <c r="O2824" i="9"/>
  <c r="O2823" i="9"/>
  <c r="O2822" i="9"/>
  <c r="O2821" i="9"/>
  <c r="O2820" i="9"/>
  <c r="O2819" i="9"/>
  <c r="O2818" i="9"/>
  <c r="O2817" i="9"/>
  <c r="O2816" i="9"/>
  <c r="O2815" i="9"/>
  <c r="O2814" i="9"/>
  <c r="O2813" i="9"/>
  <c r="O2812" i="9"/>
  <c r="O2811" i="9"/>
  <c r="O2810" i="9"/>
  <c r="O2809" i="9"/>
  <c r="O2808" i="9"/>
  <c r="O2807" i="9"/>
  <c r="O2806" i="9"/>
  <c r="O2805" i="9"/>
  <c r="O2804" i="9"/>
  <c r="O2803" i="9"/>
  <c r="O2802" i="9"/>
  <c r="O2801" i="9"/>
  <c r="O2800" i="9"/>
  <c r="O2799" i="9"/>
  <c r="O2798" i="9"/>
  <c r="O2797" i="9"/>
  <c r="O2796" i="9"/>
  <c r="O2795" i="9"/>
  <c r="O2794" i="9"/>
  <c r="O2793" i="9"/>
  <c r="O2792" i="9"/>
  <c r="O2791" i="9"/>
  <c r="O2790" i="9"/>
  <c r="O2789" i="9"/>
  <c r="O2788" i="9"/>
  <c r="O2787" i="9"/>
  <c r="O2786" i="9"/>
  <c r="O2785" i="9"/>
  <c r="O2784" i="9"/>
  <c r="O2783" i="9"/>
  <c r="O2782" i="9"/>
  <c r="O2781" i="9"/>
  <c r="O2780" i="9"/>
  <c r="O2779" i="9"/>
  <c r="O2778" i="9"/>
  <c r="O2777" i="9"/>
  <c r="O2776" i="9"/>
  <c r="O2775" i="9"/>
  <c r="O2774" i="9"/>
  <c r="O2773" i="9"/>
  <c r="O2772" i="9"/>
  <c r="O2771" i="9"/>
  <c r="O2770" i="9"/>
  <c r="O2769" i="9"/>
  <c r="O2768" i="9"/>
  <c r="O2767" i="9"/>
  <c r="O2766" i="9"/>
  <c r="O2765" i="9"/>
  <c r="O2764" i="9"/>
  <c r="O2763" i="9"/>
  <c r="O2762" i="9"/>
  <c r="O2761" i="9"/>
  <c r="O2760" i="9"/>
  <c r="O2759" i="9"/>
  <c r="O2758" i="9"/>
  <c r="O2757" i="9"/>
  <c r="O2756" i="9"/>
  <c r="O2755" i="9"/>
  <c r="O2754" i="9"/>
  <c r="O2753" i="9"/>
  <c r="O2752" i="9"/>
  <c r="O2751" i="9"/>
  <c r="O2750" i="9"/>
  <c r="O2749" i="9"/>
  <c r="O2748" i="9"/>
  <c r="O2747" i="9"/>
  <c r="O2746" i="9"/>
  <c r="O2745" i="9"/>
  <c r="O2744" i="9"/>
  <c r="O2743" i="9"/>
  <c r="O2742" i="9"/>
  <c r="O2741" i="9"/>
  <c r="O2740" i="9"/>
  <c r="O2739" i="9"/>
  <c r="O2738" i="9"/>
  <c r="O2737" i="9"/>
  <c r="O2736" i="9"/>
  <c r="O2735" i="9"/>
  <c r="O2734" i="9"/>
  <c r="O2733" i="9"/>
  <c r="O2732" i="9"/>
  <c r="O2731" i="9"/>
  <c r="O2730" i="9"/>
  <c r="O2729" i="9"/>
  <c r="O2728" i="9"/>
  <c r="O2727" i="9"/>
  <c r="O2726" i="9"/>
  <c r="O2725" i="9"/>
  <c r="O2724" i="9"/>
  <c r="O2723" i="9"/>
  <c r="O2722" i="9"/>
  <c r="O2721" i="9"/>
  <c r="O2720" i="9"/>
  <c r="O2719" i="9"/>
  <c r="O2718" i="9"/>
  <c r="O2717" i="9"/>
  <c r="O2716" i="9"/>
  <c r="O2715" i="9"/>
  <c r="O2714" i="9"/>
  <c r="O2713" i="9"/>
  <c r="O2712" i="9"/>
  <c r="O2711" i="9"/>
  <c r="O2710" i="9"/>
  <c r="O2709" i="9"/>
  <c r="O2708" i="9"/>
  <c r="O2707" i="9"/>
  <c r="O2706" i="9"/>
  <c r="O2705" i="9"/>
  <c r="O2704" i="9"/>
  <c r="O2703" i="9"/>
  <c r="O2702" i="9"/>
  <c r="O2701" i="9"/>
  <c r="O2700" i="9"/>
  <c r="O2699" i="9"/>
  <c r="O2698" i="9"/>
  <c r="O2697" i="9"/>
  <c r="O2696" i="9"/>
  <c r="O2695" i="9"/>
  <c r="O2694" i="9"/>
  <c r="O2693" i="9"/>
  <c r="O2692" i="9"/>
  <c r="O2691" i="9"/>
  <c r="O2690" i="9"/>
  <c r="O2689" i="9"/>
  <c r="O2688" i="9"/>
  <c r="O2687" i="9"/>
  <c r="O2686" i="9"/>
  <c r="O2685" i="9"/>
  <c r="O2684" i="9"/>
  <c r="O2683" i="9"/>
  <c r="O2682" i="9"/>
  <c r="O2681" i="9"/>
  <c r="O2680" i="9"/>
  <c r="O2679" i="9"/>
  <c r="O2678" i="9"/>
  <c r="O2677" i="9"/>
  <c r="O2676" i="9"/>
  <c r="O2675" i="9"/>
  <c r="O2674" i="9"/>
  <c r="O2673" i="9"/>
  <c r="O2672" i="9"/>
  <c r="O2671" i="9"/>
  <c r="O2670" i="9"/>
  <c r="O2669" i="9"/>
  <c r="O2668" i="9"/>
  <c r="O2667" i="9"/>
  <c r="O2666" i="9"/>
  <c r="O2665" i="9"/>
  <c r="O2664" i="9"/>
  <c r="O2663" i="9"/>
  <c r="O2662" i="9"/>
  <c r="O2661" i="9"/>
  <c r="O2660" i="9"/>
  <c r="O2659" i="9"/>
  <c r="O2658" i="9"/>
  <c r="O2657" i="9"/>
  <c r="O2656" i="9"/>
  <c r="O2655" i="9"/>
  <c r="O2654" i="9"/>
  <c r="O2653" i="9"/>
  <c r="O2652" i="9"/>
  <c r="O2651" i="9"/>
  <c r="O2650" i="9"/>
  <c r="O2649" i="9"/>
  <c r="O2648" i="9"/>
  <c r="O2647" i="9"/>
  <c r="O2646" i="9"/>
  <c r="O2645" i="9"/>
  <c r="O2644" i="9"/>
  <c r="O2643" i="9"/>
  <c r="O2642" i="9"/>
  <c r="O2641" i="9"/>
  <c r="O2640" i="9"/>
  <c r="O2639" i="9"/>
  <c r="O2638" i="9"/>
  <c r="O2637" i="9"/>
  <c r="O2636" i="9"/>
  <c r="O2635" i="9"/>
  <c r="O2634" i="9"/>
  <c r="O2633" i="9"/>
  <c r="O2632" i="9"/>
  <c r="O2631" i="9"/>
  <c r="O2630" i="9"/>
  <c r="O2629" i="9"/>
  <c r="O2628" i="9"/>
  <c r="O2627" i="9"/>
  <c r="O2626" i="9"/>
  <c r="O2625" i="9"/>
  <c r="O2624" i="9"/>
  <c r="O2623" i="9"/>
  <c r="O2622" i="9"/>
  <c r="O2621" i="9"/>
  <c r="O2620" i="9"/>
  <c r="O2619" i="9"/>
  <c r="O2618" i="9"/>
  <c r="O2617" i="9"/>
  <c r="O2616" i="9"/>
  <c r="O2615" i="9"/>
  <c r="O2614" i="9"/>
  <c r="O2613" i="9"/>
  <c r="O2612" i="9"/>
  <c r="O2611" i="9"/>
  <c r="O2610" i="9"/>
  <c r="O2609" i="9"/>
  <c r="O2608" i="9"/>
  <c r="O2607" i="9"/>
  <c r="O2606" i="9"/>
  <c r="O2605" i="9"/>
  <c r="O2604" i="9"/>
  <c r="O2603" i="9"/>
  <c r="O2602" i="9"/>
  <c r="O2601" i="9"/>
  <c r="O2600" i="9"/>
  <c r="O2599" i="9"/>
  <c r="O2598" i="9"/>
  <c r="O2597" i="9"/>
  <c r="O2596" i="9"/>
  <c r="O2595" i="9"/>
  <c r="O2594" i="9"/>
  <c r="O2593" i="9"/>
  <c r="O2592" i="9"/>
  <c r="O2591" i="9"/>
  <c r="O2590" i="9"/>
  <c r="O2589" i="9"/>
  <c r="O2588" i="9"/>
  <c r="O2587" i="9"/>
  <c r="O2586" i="9"/>
  <c r="O2585" i="9"/>
  <c r="O2584" i="9"/>
  <c r="O2583" i="9"/>
  <c r="O2582" i="9"/>
  <c r="O2581" i="9"/>
  <c r="O2580" i="9"/>
  <c r="O2579" i="9"/>
  <c r="O2578" i="9"/>
  <c r="O2577" i="9"/>
  <c r="O2576" i="9"/>
  <c r="O2575" i="9"/>
  <c r="O2574" i="9"/>
  <c r="O2573" i="9"/>
  <c r="O2572" i="9"/>
  <c r="O2571" i="9"/>
  <c r="O2570" i="9"/>
  <c r="O2569" i="9"/>
  <c r="O2568" i="9"/>
  <c r="O2567" i="9"/>
  <c r="O2566" i="9"/>
  <c r="O2565" i="9"/>
  <c r="O2564" i="9"/>
  <c r="O2563" i="9"/>
  <c r="O2562" i="9"/>
  <c r="O2561" i="9"/>
  <c r="O2560" i="9"/>
  <c r="O2559" i="9"/>
  <c r="O2558" i="9"/>
  <c r="O2557" i="9"/>
  <c r="O2556" i="9"/>
  <c r="O2555" i="9"/>
  <c r="O2554" i="9"/>
  <c r="O2553" i="9"/>
  <c r="O2552" i="9"/>
  <c r="O2551" i="9"/>
  <c r="O2550" i="9"/>
  <c r="O2549" i="9"/>
  <c r="O2548" i="9"/>
  <c r="O2547" i="9"/>
  <c r="O2546" i="9"/>
  <c r="O2545" i="9"/>
  <c r="O2544" i="9"/>
  <c r="O2543" i="9"/>
  <c r="O2542" i="9"/>
  <c r="O2541" i="9"/>
  <c r="O2540" i="9"/>
  <c r="O2539" i="9"/>
  <c r="O2538" i="9"/>
  <c r="O2537" i="9"/>
  <c r="O2536" i="9"/>
  <c r="O2535" i="9"/>
  <c r="O2534" i="9"/>
  <c r="O2533" i="9"/>
  <c r="O2532" i="9"/>
  <c r="O2531" i="9"/>
  <c r="O2530" i="9"/>
  <c r="O2529" i="9"/>
  <c r="O2528" i="9"/>
  <c r="O2527" i="9"/>
  <c r="O2526" i="9"/>
  <c r="O2525" i="9"/>
  <c r="O2524" i="9"/>
  <c r="O2523" i="9"/>
  <c r="O2522" i="9"/>
  <c r="O2521" i="9"/>
  <c r="O2520" i="9"/>
  <c r="O2519" i="9"/>
  <c r="O2518" i="9"/>
  <c r="O2517" i="9"/>
  <c r="O2516" i="9"/>
  <c r="O2515" i="9"/>
  <c r="O2514" i="9"/>
  <c r="O2513" i="9"/>
  <c r="O2512" i="9"/>
  <c r="O2511" i="9"/>
  <c r="O2510" i="9"/>
  <c r="O2509" i="9"/>
  <c r="O2508" i="9"/>
  <c r="O2507" i="9"/>
  <c r="O2506" i="9"/>
  <c r="O2505" i="9"/>
  <c r="O2504" i="9"/>
  <c r="O2503" i="9"/>
  <c r="O2502" i="9"/>
  <c r="O2501" i="9"/>
  <c r="O2500" i="9"/>
  <c r="O2499" i="9"/>
  <c r="O2498" i="9"/>
  <c r="O2497" i="9"/>
  <c r="O2496" i="9"/>
  <c r="O2495" i="9"/>
  <c r="O2494" i="9"/>
  <c r="O2493" i="9"/>
  <c r="O2492" i="9"/>
  <c r="O2491" i="9"/>
  <c r="O2490" i="9"/>
  <c r="O2489" i="9"/>
  <c r="O2488" i="9"/>
  <c r="O2487" i="9"/>
  <c r="O2486" i="9"/>
  <c r="O2485" i="9"/>
  <c r="O2484" i="9"/>
  <c r="O2483" i="9"/>
  <c r="O2482" i="9"/>
  <c r="O2481" i="9"/>
  <c r="O2480" i="9"/>
  <c r="O2479" i="9"/>
  <c r="O2478" i="9"/>
  <c r="O2477" i="9"/>
  <c r="O2476" i="9"/>
  <c r="O2475" i="9"/>
  <c r="O2474" i="9"/>
  <c r="O2473" i="9"/>
  <c r="O2472" i="9"/>
  <c r="O2471" i="9"/>
  <c r="O2470" i="9"/>
  <c r="O2469" i="9"/>
  <c r="O2468" i="9"/>
  <c r="O2467" i="9"/>
  <c r="O2466" i="9"/>
  <c r="O2465" i="9"/>
  <c r="O2464" i="9"/>
  <c r="O2463" i="9"/>
  <c r="O2462" i="9"/>
  <c r="O2461" i="9"/>
  <c r="O2460" i="9"/>
  <c r="O2459" i="9"/>
  <c r="O2458" i="9"/>
  <c r="O2457" i="9"/>
  <c r="O2456" i="9"/>
  <c r="O2455" i="9"/>
  <c r="O2454" i="9"/>
  <c r="O2453" i="9"/>
  <c r="O2452" i="9"/>
  <c r="O2451" i="9"/>
  <c r="O2450" i="9"/>
  <c r="O2449" i="9"/>
  <c r="O2448" i="9"/>
  <c r="O2447" i="9"/>
  <c r="O2446" i="9"/>
  <c r="O2445" i="9"/>
  <c r="O2444" i="9"/>
  <c r="O2443" i="9"/>
  <c r="O2442" i="9"/>
  <c r="O2441" i="9"/>
  <c r="O2440" i="9"/>
  <c r="O2439" i="9"/>
  <c r="O2438" i="9"/>
  <c r="O2437" i="9"/>
  <c r="O2436" i="9"/>
  <c r="O2435" i="9"/>
  <c r="O2434" i="9"/>
  <c r="O2433" i="9"/>
  <c r="O2432" i="9"/>
  <c r="O2431" i="9"/>
  <c r="O2430" i="9"/>
  <c r="O2429" i="9"/>
  <c r="O2428" i="9"/>
  <c r="O2427" i="9"/>
  <c r="O2426" i="9"/>
  <c r="O2425" i="9"/>
  <c r="O2424" i="9"/>
  <c r="O2423" i="9"/>
  <c r="O2422" i="9"/>
  <c r="O2421" i="9"/>
  <c r="O2420" i="9"/>
  <c r="O2419" i="9"/>
  <c r="O2418" i="9"/>
  <c r="O2417" i="9"/>
  <c r="O2416" i="9"/>
  <c r="O2415" i="9"/>
  <c r="O2414" i="9"/>
  <c r="O2413" i="9"/>
  <c r="O2412" i="9"/>
  <c r="O2411" i="9"/>
  <c r="O2410" i="9"/>
  <c r="O2409" i="9"/>
  <c r="O2408" i="9"/>
  <c r="O2407" i="9"/>
  <c r="O2406" i="9"/>
  <c r="O2405" i="9"/>
  <c r="O2404" i="9"/>
  <c r="O2403" i="9"/>
  <c r="O2402" i="9"/>
  <c r="O2401" i="9"/>
  <c r="O2400" i="9"/>
  <c r="O2399" i="9"/>
  <c r="O2398" i="9"/>
  <c r="O2397" i="9"/>
  <c r="O2396" i="9"/>
  <c r="O2395" i="9"/>
  <c r="O2394" i="9"/>
  <c r="O2393" i="9"/>
  <c r="O2392" i="9"/>
  <c r="O2391" i="9"/>
  <c r="O2390" i="9"/>
  <c r="O2389" i="9"/>
  <c r="O2388" i="9"/>
  <c r="O2387" i="9"/>
  <c r="O2386" i="9"/>
  <c r="O2385" i="9"/>
  <c r="O2384" i="9"/>
  <c r="O2383" i="9"/>
  <c r="O2382" i="9"/>
  <c r="O2381" i="9"/>
  <c r="O2380" i="9"/>
  <c r="O2379" i="9"/>
  <c r="O2378" i="9"/>
  <c r="O2377" i="9"/>
  <c r="O2376" i="9"/>
  <c r="O2375" i="9"/>
  <c r="O2374" i="9"/>
  <c r="O2373" i="9"/>
  <c r="O2372" i="9"/>
  <c r="O2371" i="9"/>
  <c r="O2370" i="9"/>
  <c r="O2369" i="9"/>
  <c r="O2368" i="9"/>
  <c r="O2367" i="9"/>
  <c r="O2366" i="9"/>
  <c r="O2365" i="9"/>
  <c r="O2364" i="9"/>
  <c r="O2363" i="9"/>
  <c r="O2362" i="9"/>
  <c r="O2361" i="9"/>
  <c r="O2360" i="9"/>
  <c r="O2359" i="9"/>
  <c r="O2358" i="9"/>
  <c r="O2357" i="9"/>
  <c r="O2356" i="9"/>
  <c r="O2355" i="9"/>
  <c r="O2354" i="9"/>
  <c r="O2353" i="9"/>
  <c r="O2352" i="9"/>
  <c r="O2351" i="9"/>
  <c r="O2350" i="9"/>
  <c r="O2349" i="9"/>
  <c r="O2348" i="9"/>
  <c r="O2347" i="9"/>
  <c r="O2346" i="9"/>
  <c r="O2345" i="9"/>
  <c r="O2344" i="9"/>
  <c r="O2343" i="9"/>
  <c r="O2342" i="9"/>
  <c r="O2341" i="9"/>
  <c r="O2340" i="9"/>
  <c r="O2339" i="9"/>
  <c r="O2338" i="9"/>
  <c r="O2337" i="9"/>
  <c r="O2336" i="9"/>
  <c r="O2335" i="9"/>
  <c r="O2334" i="9"/>
  <c r="O2333" i="9"/>
  <c r="O2332" i="9"/>
  <c r="O2331" i="9"/>
  <c r="O2330" i="9"/>
  <c r="O2329" i="9"/>
  <c r="O2328" i="9"/>
  <c r="O2327" i="9"/>
  <c r="O2326" i="9"/>
  <c r="O2325" i="9"/>
  <c r="O2324" i="9"/>
  <c r="O2323" i="9"/>
  <c r="O2322" i="9"/>
  <c r="O2321" i="9"/>
  <c r="O2320" i="9"/>
  <c r="O2319" i="9"/>
  <c r="O2318" i="9"/>
  <c r="O2317" i="9"/>
  <c r="O2316" i="9"/>
  <c r="O2315" i="9"/>
  <c r="O2314" i="9"/>
  <c r="O2313" i="9"/>
  <c r="O2312" i="9"/>
  <c r="O2311" i="9"/>
  <c r="O2310" i="9"/>
  <c r="O2309" i="9"/>
  <c r="O2308" i="9"/>
  <c r="O2307" i="9"/>
  <c r="O2306" i="9"/>
  <c r="O2305" i="9"/>
  <c r="O2304" i="9"/>
  <c r="O2303" i="9"/>
  <c r="O2302" i="9"/>
  <c r="O2301" i="9"/>
  <c r="O2300" i="9"/>
  <c r="O2299" i="9"/>
  <c r="O2298" i="9"/>
  <c r="O2297" i="9"/>
  <c r="O2296" i="9"/>
  <c r="O2295" i="9"/>
  <c r="O2294" i="9"/>
  <c r="O2293" i="9"/>
  <c r="O2292" i="9"/>
  <c r="O2291" i="9"/>
  <c r="O2290" i="9"/>
  <c r="O2289" i="9"/>
  <c r="O2288" i="9"/>
  <c r="O2287" i="9"/>
  <c r="O2286" i="9"/>
  <c r="O2285" i="9"/>
  <c r="O2284" i="9"/>
  <c r="O2283" i="9"/>
  <c r="O2282" i="9"/>
  <c r="O2281" i="9"/>
  <c r="O2280" i="9"/>
  <c r="O2279" i="9"/>
  <c r="O2278" i="9"/>
  <c r="O2277" i="9"/>
  <c r="O2276" i="9"/>
  <c r="O2275" i="9"/>
  <c r="O2274" i="9"/>
  <c r="O2273" i="9"/>
  <c r="O2272" i="9"/>
  <c r="O2271" i="9"/>
  <c r="O2270" i="9"/>
  <c r="O2269" i="9"/>
  <c r="O2268" i="9"/>
  <c r="O2267" i="9"/>
  <c r="O2266" i="9"/>
  <c r="O2265" i="9"/>
  <c r="O2264" i="9"/>
  <c r="O2263" i="9"/>
  <c r="O2262" i="9"/>
  <c r="O2261" i="9"/>
  <c r="O2260" i="9"/>
  <c r="O2259" i="9"/>
  <c r="O2258" i="9"/>
  <c r="O2257" i="9"/>
  <c r="O2256" i="9"/>
  <c r="O2255" i="9"/>
  <c r="O2254" i="9"/>
  <c r="O2253" i="9"/>
  <c r="O2252" i="9"/>
  <c r="O2251" i="9"/>
  <c r="O2250" i="9"/>
  <c r="O2249" i="9"/>
  <c r="O2248" i="9"/>
  <c r="O2247" i="9"/>
  <c r="O2246" i="9"/>
  <c r="O2245" i="9"/>
  <c r="O2244" i="9"/>
  <c r="O2243" i="9"/>
  <c r="O2242" i="9"/>
  <c r="O2241" i="9"/>
  <c r="O2240" i="9"/>
  <c r="O2239" i="9"/>
  <c r="O2238" i="9"/>
  <c r="O2237" i="9"/>
  <c r="O2236" i="9"/>
  <c r="O2235" i="9"/>
  <c r="O2234" i="9"/>
  <c r="O2233" i="9"/>
  <c r="O2232" i="9"/>
  <c r="O2231" i="9"/>
  <c r="O2230" i="9"/>
  <c r="O2229" i="9"/>
  <c r="O2228" i="9"/>
  <c r="O2227" i="9"/>
  <c r="O2226" i="9"/>
  <c r="O2225" i="9"/>
  <c r="O2224" i="9"/>
  <c r="O2223" i="9"/>
  <c r="O2222" i="9"/>
  <c r="O2221" i="9"/>
  <c r="O2220" i="9"/>
  <c r="O2219" i="9"/>
  <c r="O2218" i="9"/>
  <c r="O2217" i="9"/>
  <c r="O2216" i="9"/>
  <c r="O2215" i="9"/>
  <c r="O2214" i="9"/>
  <c r="O2213" i="9"/>
  <c r="O2212" i="9"/>
  <c r="O2211" i="9"/>
  <c r="O2210" i="9"/>
  <c r="O2209" i="9"/>
  <c r="O2208" i="9"/>
  <c r="O2207" i="9"/>
  <c r="O2206" i="9"/>
  <c r="O2205" i="9"/>
  <c r="O2204" i="9"/>
  <c r="O2203" i="9"/>
  <c r="O2202" i="9"/>
  <c r="O2201" i="9"/>
  <c r="O2200" i="9"/>
  <c r="O2199" i="9"/>
  <c r="O2198" i="9"/>
  <c r="O2197" i="9"/>
  <c r="O2196" i="9"/>
  <c r="O2195" i="9"/>
  <c r="O2194" i="9"/>
  <c r="O2193" i="9"/>
  <c r="O2192" i="9"/>
  <c r="O2191" i="9"/>
  <c r="O2190" i="9"/>
  <c r="O2189" i="9"/>
  <c r="O2188" i="9"/>
  <c r="O2187" i="9"/>
  <c r="O2186" i="9"/>
  <c r="O2185" i="9"/>
  <c r="O2184" i="9"/>
  <c r="O2183" i="9"/>
  <c r="O2182" i="9"/>
  <c r="O2181" i="9"/>
  <c r="O2180" i="9"/>
  <c r="O2179" i="9"/>
  <c r="O2178" i="9"/>
  <c r="O2177" i="9"/>
  <c r="O2176" i="9"/>
  <c r="O2175" i="9"/>
  <c r="O2174" i="9"/>
  <c r="O2173" i="9"/>
  <c r="O2172" i="9"/>
  <c r="O2171" i="9"/>
  <c r="O2170" i="9"/>
  <c r="O2169" i="9"/>
  <c r="O2168" i="9"/>
  <c r="O2167" i="9"/>
  <c r="O2166" i="9"/>
  <c r="O2165" i="9"/>
  <c r="O2164" i="9"/>
  <c r="O2163" i="9"/>
  <c r="O2162" i="9"/>
  <c r="O2161" i="9"/>
  <c r="O2160" i="9"/>
  <c r="O2159" i="9"/>
  <c r="O2158" i="9"/>
  <c r="O2157" i="9"/>
  <c r="O2156" i="9"/>
  <c r="O2155" i="9"/>
  <c r="O2154" i="9"/>
  <c r="O2153" i="9"/>
  <c r="O2152" i="9"/>
  <c r="O2151" i="9"/>
  <c r="O2150" i="9"/>
  <c r="O2149" i="9"/>
  <c r="O2148" i="9"/>
  <c r="O2147" i="9"/>
  <c r="O2146" i="9"/>
  <c r="O2145" i="9"/>
  <c r="O2144" i="9"/>
  <c r="O2143" i="9"/>
  <c r="O2142" i="9"/>
  <c r="O2141" i="9"/>
  <c r="O2140" i="9"/>
  <c r="O2139" i="9"/>
  <c r="O2138" i="9"/>
  <c r="O2137" i="9"/>
  <c r="O2136" i="9"/>
  <c r="O2135" i="9"/>
  <c r="O2134" i="9"/>
  <c r="O2133" i="9"/>
  <c r="O2132" i="9"/>
  <c r="O2131" i="9"/>
  <c r="O2130" i="9"/>
  <c r="O2129" i="9"/>
  <c r="O2128" i="9"/>
  <c r="O2127" i="9"/>
  <c r="O2126" i="9"/>
  <c r="O2125" i="9"/>
  <c r="O2124" i="9"/>
  <c r="O2123" i="9"/>
  <c r="O2122" i="9"/>
  <c r="O2121" i="9"/>
  <c r="O2120" i="9"/>
  <c r="O2119" i="9"/>
  <c r="O2118" i="9"/>
  <c r="O2117" i="9"/>
  <c r="O2116" i="9"/>
  <c r="O2115" i="9"/>
  <c r="O2114" i="9"/>
  <c r="O2113" i="9"/>
  <c r="O2112" i="9"/>
  <c r="O2111" i="9"/>
  <c r="O2110" i="9"/>
  <c r="O2109" i="9"/>
  <c r="O2108" i="9"/>
  <c r="O2107" i="9"/>
  <c r="O2106" i="9"/>
  <c r="O2105" i="9"/>
  <c r="O2104" i="9"/>
  <c r="O2103" i="9"/>
  <c r="O2102" i="9"/>
  <c r="O2101" i="9"/>
  <c r="O2100" i="9"/>
  <c r="O2099" i="9"/>
  <c r="O2098" i="9"/>
  <c r="O2097" i="9"/>
  <c r="O2096" i="9"/>
  <c r="O2095" i="9"/>
  <c r="O2094" i="9"/>
  <c r="O2093" i="9"/>
  <c r="O2092" i="9"/>
  <c r="O2091" i="9"/>
  <c r="O2090" i="9"/>
  <c r="O2089" i="9"/>
  <c r="O2088" i="9"/>
  <c r="O2087" i="9"/>
  <c r="O2086" i="9"/>
  <c r="O2085" i="9"/>
  <c r="O2084" i="9"/>
  <c r="O2083" i="9"/>
  <c r="O2082" i="9"/>
  <c r="O2081" i="9"/>
  <c r="O2080" i="9"/>
  <c r="O2079" i="9"/>
  <c r="O2078" i="9"/>
  <c r="O2077" i="9"/>
  <c r="O2076" i="9"/>
  <c r="O2075" i="9"/>
  <c r="O2074" i="9"/>
  <c r="O2073" i="9"/>
  <c r="O2072" i="9"/>
  <c r="O2071" i="9"/>
  <c r="O2070" i="9"/>
  <c r="O2069" i="9"/>
  <c r="O2068" i="9"/>
  <c r="O2067" i="9"/>
  <c r="O2066" i="9"/>
  <c r="O2065" i="9"/>
  <c r="O2064" i="9"/>
  <c r="O2063" i="9"/>
  <c r="O2062" i="9"/>
  <c r="O2061" i="9"/>
  <c r="O2060" i="9"/>
  <c r="O2059" i="9"/>
  <c r="O2058" i="9"/>
  <c r="O2057" i="9"/>
  <c r="O2056" i="9"/>
  <c r="O2055" i="9"/>
  <c r="O2054" i="9"/>
  <c r="O2053" i="9"/>
  <c r="O2052" i="9"/>
  <c r="O2051" i="9"/>
  <c r="O2050" i="9"/>
  <c r="O2049" i="9"/>
  <c r="O2048" i="9"/>
  <c r="O2047" i="9"/>
  <c r="O2046" i="9"/>
  <c r="O2045" i="9"/>
  <c r="O2044" i="9"/>
  <c r="O2043" i="9"/>
  <c r="O2042" i="9"/>
  <c r="O2041" i="9"/>
  <c r="O2040" i="9"/>
  <c r="O2039" i="9"/>
  <c r="O2038" i="9"/>
  <c r="O2037" i="9"/>
  <c r="O2036" i="9"/>
  <c r="O2035" i="9"/>
  <c r="O2034" i="9"/>
  <c r="O2033" i="9"/>
  <c r="O2032" i="9"/>
  <c r="O2031" i="9"/>
  <c r="O2030" i="9"/>
  <c r="O2029" i="9"/>
  <c r="O2028" i="9"/>
  <c r="O2027" i="9"/>
  <c r="O2026" i="9"/>
  <c r="O2025" i="9"/>
  <c r="O2024" i="9"/>
  <c r="O2023" i="9"/>
  <c r="O2022" i="9"/>
  <c r="O2021" i="9"/>
  <c r="O2020" i="9"/>
  <c r="O2019" i="9"/>
  <c r="O2018" i="9"/>
  <c r="O2017" i="9"/>
  <c r="O2016" i="9"/>
  <c r="O2015" i="9"/>
  <c r="O2014" i="9"/>
  <c r="O2013" i="9"/>
  <c r="O2012" i="9"/>
  <c r="O2011" i="9"/>
  <c r="O2010" i="9"/>
  <c r="O2009" i="9"/>
  <c r="O2008" i="9"/>
  <c r="O2007" i="9"/>
  <c r="O2006" i="9"/>
  <c r="O2005" i="9"/>
  <c r="O2004" i="9"/>
  <c r="O2003" i="9"/>
  <c r="O2002" i="9"/>
  <c r="O2001" i="9"/>
  <c r="O2000" i="9"/>
  <c r="O1999" i="9"/>
  <c r="O1998" i="9"/>
  <c r="O1997" i="9"/>
  <c r="O1996" i="9"/>
  <c r="O1995" i="9"/>
  <c r="O1994" i="9"/>
  <c r="O1993" i="9"/>
  <c r="O1992" i="9"/>
  <c r="O1991" i="9"/>
  <c r="O1990" i="9"/>
  <c r="O1989" i="9"/>
  <c r="O1988" i="9"/>
  <c r="O1987" i="9"/>
  <c r="O1986" i="9"/>
  <c r="O1985" i="9"/>
  <c r="O1984" i="9"/>
  <c r="O1983" i="9"/>
  <c r="O1982" i="9"/>
  <c r="O1981" i="9"/>
  <c r="O1980" i="9"/>
  <c r="O1979" i="9"/>
  <c r="O1978" i="9"/>
  <c r="O1977" i="9"/>
  <c r="O1976" i="9"/>
  <c r="O1975" i="9"/>
  <c r="O1974" i="9"/>
  <c r="O1973" i="9"/>
  <c r="O1972" i="9"/>
  <c r="O1971" i="9"/>
  <c r="O1970" i="9"/>
  <c r="O1969" i="9"/>
  <c r="O1968" i="9"/>
  <c r="O1967" i="9"/>
  <c r="O1966" i="9"/>
  <c r="O1965" i="9"/>
  <c r="O1964" i="9"/>
  <c r="O1963" i="9"/>
  <c r="O1962" i="9"/>
  <c r="O1961" i="9"/>
  <c r="O1960" i="9"/>
  <c r="O1959" i="9"/>
  <c r="O1958" i="9"/>
  <c r="O1957" i="9"/>
  <c r="O1956" i="9"/>
  <c r="O1955" i="9"/>
  <c r="O1954" i="9"/>
  <c r="O1953" i="9"/>
  <c r="O1952" i="9"/>
  <c r="O1951" i="9"/>
  <c r="O1950" i="9"/>
  <c r="O1949" i="9"/>
  <c r="O1948" i="9"/>
  <c r="O1947" i="9"/>
  <c r="O1946" i="9"/>
  <c r="O1945" i="9"/>
  <c r="O1944" i="9"/>
  <c r="O1943" i="9"/>
  <c r="O1942" i="9"/>
  <c r="O1941" i="9"/>
  <c r="O1940" i="9"/>
  <c r="O1939" i="9"/>
  <c r="O1938" i="9"/>
  <c r="O1937" i="9"/>
  <c r="O1936" i="9"/>
  <c r="O1935" i="9"/>
  <c r="O1934" i="9"/>
  <c r="O1933" i="9"/>
  <c r="O1932" i="9"/>
  <c r="O1931" i="9"/>
  <c r="O1930" i="9"/>
  <c r="O1929" i="9"/>
  <c r="O1928" i="9"/>
  <c r="O1927" i="9"/>
  <c r="O1926" i="9"/>
  <c r="O1925" i="9"/>
  <c r="O1924" i="9"/>
  <c r="O1923" i="9"/>
  <c r="O1922" i="9"/>
  <c r="O1921" i="9"/>
  <c r="O1920" i="9"/>
  <c r="O1919" i="9"/>
  <c r="O1918" i="9"/>
  <c r="O1917" i="9"/>
  <c r="O1916" i="9"/>
  <c r="O1915" i="9"/>
  <c r="O1914" i="9"/>
  <c r="O1913" i="9"/>
  <c r="O1912" i="9"/>
  <c r="O1911" i="9"/>
  <c r="O1910" i="9"/>
  <c r="O1909" i="9"/>
  <c r="O1908" i="9"/>
  <c r="O1907" i="9"/>
  <c r="O1906" i="9"/>
  <c r="O1905" i="9"/>
  <c r="O1904" i="9"/>
  <c r="O1903" i="9"/>
  <c r="O1902" i="9"/>
  <c r="O1901" i="9"/>
  <c r="O1900" i="9"/>
  <c r="O1899" i="9"/>
  <c r="O1898" i="9"/>
  <c r="O1897" i="9"/>
  <c r="O1896" i="9"/>
  <c r="O1895" i="9"/>
  <c r="O1894" i="9"/>
  <c r="O1893" i="9"/>
  <c r="O1892" i="9"/>
  <c r="O1891" i="9"/>
  <c r="O1890" i="9"/>
  <c r="O1889" i="9"/>
  <c r="O1888" i="9"/>
  <c r="O1887" i="9"/>
  <c r="O1886" i="9"/>
  <c r="O1885" i="9"/>
  <c r="O1884" i="9"/>
  <c r="O1883" i="9"/>
  <c r="O1882" i="9"/>
  <c r="O1881" i="9"/>
  <c r="O1880" i="9"/>
  <c r="O1879" i="9"/>
  <c r="O1878" i="9"/>
  <c r="O1877" i="9"/>
  <c r="O1876" i="9"/>
  <c r="O1875" i="9"/>
  <c r="O1874" i="9"/>
  <c r="O1873" i="9"/>
  <c r="O1872" i="9"/>
  <c r="O1871" i="9"/>
  <c r="O1870" i="9"/>
  <c r="O1869" i="9"/>
  <c r="O1868" i="9"/>
  <c r="O1867" i="9"/>
  <c r="O1866" i="9"/>
  <c r="O1865" i="9"/>
  <c r="O1864" i="9"/>
  <c r="O1863" i="9"/>
  <c r="O1862" i="9"/>
  <c r="O1861" i="9"/>
  <c r="O1860" i="9"/>
  <c r="O1859" i="9"/>
  <c r="O1858" i="9"/>
  <c r="O1857" i="9"/>
  <c r="O1856" i="9"/>
  <c r="O1855" i="9"/>
  <c r="O1854" i="9"/>
  <c r="O1853" i="9"/>
  <c r="O1852" i="9"/>
  <c r="O1851" i="9"/>
  <c r="O1850" i="9"/>
  <c r="O1849" i="9"/>
  <c r="O1848" i="9"/>
  <c r="O1847" i="9"/>
  <c r="O1846" i="9"/>
  <c r="O1845" i="9"/>
  <c r="O1844" i="9"/>
  <c r="O1843" i="9"/>
  <c r="O1842" i="9"/>
  <c r="O1841" i="9"/>
  <c r="O1840" i="9"/>
  <c r="O1839" i="9"/>
  <c r="O1838" i="9"/>
  <c r="O1837" i="9"/>
  <c r="O1836" i="9"/>
  <c r="O1835" i="9"/>
  <c r="O1834" i="9"/>
  <c r="O1833" i="9"/>
  <c r="O1832" i="9"/>
  <c r="O1831" i="9"/>
  <c r="O1830" i="9"/>
  <c r="O1829" i="9"/>
  <c r="O1828" i="9"/>
  <c r="O1827" i="9"/>
  <c r="O1826" i="9"/>
  <c r="O1825" i="9"/>
  <c r="O1824" i="9"/>
  <c r="O1823" i="9"/>
  <c r="O1822" i="9"/>
  <c r="O1821" i="9"/>
  <c r="O1820" i="9"/>
  <c r="O1819" i="9"/>
  <c r="O1818" i="9"/>
  <c r="O1817" i="9"/>
  <c r="O1816" i="9"/>
  <c r="O1815" i="9"/>
  <c r="O1814" i="9"/>
  <c r="O1813" i="9"/>
  <c r="O1812" i="9"/>
  <c r="O1811" i="9"/>
  <c r="O1810" i="9"/>
  <c r="O1809" i="9"/>
  <c r="O1808" i="9"/>
  <c r="O1807" i="9"/>
  <c r="O1806" i="9"/>
  <c r="O1805" i="9"/>
  <c r="O1804" i="9"/>
  <c r="O1803" i="9"/>
  <c r="O1802" i="9"/>
  <c r="O1801" i="9"/>
  <c r="O1800" i="9"/>
  <c r="O1799" i="9"/>
  <c r="O1798" i="9"/>
  <c r="O1797" i="9"/>
  <c r="O1796" i="9"/>
  <c r="O1795" i="9"/>
  <c r="O1794" i="9"/>
  <c r="O1793" i="9"/>
  <c r="O1792" i="9"/>
  <c r="O1791" i="9"/>
  <c r="O1790" i="9"/>
  <c r="O1789" i="9"/>
  <c r="O1788" i="9"/>
  <c r="O1787" i="9"/>
  <c r="O1786" i="9"/>
  <c r="O1785" i="9"/>
  <c r="O1784" i="9"/>
  <c r="O1783" i="9"/>
  <c r="O1782" i="9"/>
  <c r="O1781" i="9"/>
  <c r="O1780" i="9"/>
  <c r="O1779" i="9"/>
  <c r="O1778" i="9"/>
  <c r="O1777" i="9"/>
  <c r="O1776" i="9"/>
  <c r="O1775" i="9"/>
  <c r="O1774" i="9"/>
  <c r="O1773" i="9"/>
  <c r="O1772" i="9"/>
  <c r="O1771" i="9"/>
  <c r="O1770" i="9"/>
  <c r="O1769" i="9"/>
  <c r="O1768" i="9"/>
  <c r="O1767" i="9"/>
  <c r="O1766" i="9"/>
  <c r="O1765" i="9"/>
  <c r="O1764" i="9"/>
  <c r="O1763" i="9"/>
  <c r="O1762" i="9"/>
  <c r="O1761" i="9"/>
  <c r="O1760" i="9"/>
  <c r="O1759" i="9"/>
  <c r="O1758" i="9"/>
  <c r="O1757" i="9"/>
  <c r="O1756" i="9"/>
  <c r="O1755" i="9"/>
  <c r="O1754" i="9"/>
  <c r="O1753" i="9"/>
  <c r="O1752" i="9"/>
  <c r="O1751" i="9"/>
  <c r="O1750" i="9"/>
  <c r="O1749" i="9"/>
  <c r="O1748" i="9"/>
  <c r="O1747" i="9"/>
  <c r="O1746" i="9"/>
  <c r="O1745" i="9"/>
  <c r="O1744" i="9"/>
  <c r="O1743" i="9"/>
  <c r="O1742" i="9"/>
  <c r="O1741" i="9"/>
  <c r="O1740" i="9"/>
  <c r="O1739" i="9"/>
  <c r="O1738" i="9"/>
  <c r="O1737" i="9"/>
  <c r="O1736" i="9"/>
  <c r="O1735" i="9"/>
  <c r="O1734" i="9"/>
  <c r="O1733" i="9"/>
  <c r="O1732" i="9"/>
  <c r="O1731" i="9"/>
  <c r="O1730" i="9"/>
  <c r="O1729" i="9"/>
  <c r="O1728" i="9"/>
  <c r="O1727" i="9"/>
  <c r="O1726" i="9"/>
  <c r="O1725" i="9"/>
  <c r="O1724" i="9"/>
  <c r="O1723" i="9"/>
  <c r="O1722" i="9"/>
  <c r="O1721" i="9"/>
  <c r="O1720" i="9"/>
  <c r="O1719" i="9"/>
  <c r="O1718" i="9"/>
  <c r="O1717" i="9"/>
  <c r="O1716" i="9"/>
  <c r="O1715" i="9"/>
  <c r="O1714" i="9"/>
  <c r="O1713" i="9"/>
  <c r="O1712" i="9"/>
  <c r="O1711" i="9"/>
  <c r="O1710" i="9"/>
  <c r="O1709" i="9"/>
  <c r="O1708" i="9"/>
  <c r="O1707" i="9"/>
  <c r="O1706" i="9"/>
  <c r="O1705" i="9"/>
  <c r="O1704" i="9"/>
  <c r="O1703" i="9"/>
  <c r="O1702" i="9"/>
  <c r="O1701" i="9"/>
  <c r="O1700" i="9"/>
  <c r="O1699" i="9"/>
  <c r="O1698" i="9"/>
  <c r="O1697" i="9"/>
  <c r="O1696" i="9"/>
  <c r="O1695" i="9"/>
  <c r="O1694" i="9"/>
  <c r="O1693" i="9"/>
  <c r="O1692" i="9"/>
  <c r="O1691" i="9"/>
  <c r="O1690" i="9"/>
  <c r="O1689" i="9"/>
  <c r="O1688" i="9"/>
  <c r="O1687" i="9"/>
  <c r="O1686" i="9"/>
  <c r="O1685" i="9"/>
  <c r="O1684" i="9"/>
  <c r="O1683" i="9"/>
  <c r="O1682" i="9"/>
  <c r="O1681" i="9"/>
  <c r="O1680" i="9"/>
  <c r="O1679" i="9"/>
  <c r="O1678" i="9"/>
  <c r="O1677" i="9"/>
  <c r="O1676" i="9"/>
  <c r="O1675" i="9"/>
  <c r="O1674" i="9"/>
  <c r="O1673" i="9"/>
  <c r="O1672" i="9"/>
  <c r="O1671" i="9"/>
  <c r="O1670" i="9"/>
  <c r="O1669" i="9"/>
  <c r="O1668" i="9"/>
  <c r="O1667" i="9"/>
  <c r="O1666" i="9"/>
  <c r="O1665" i="9"/>
  <c r="O1664" i="9"/>
  <c r="O1663" i="9"/>
  <c r="O1662" i="9"/>
  <c r="O1661" i="9"/>
  <c r="O1660" i="9"/>
  <c r="O1659" i="9"/>
  <c r="O1658" i="9"/>
  <c r="O1657" i="9"/>
  <c r="O1656" i="9"/>
  <c r="O1655" i="9"/>
  <c r="O1654" i="9"/>
  <c r="O1653" i="9"/>
  <c r="O1652" i="9"/>
  <c r="O1651" i="9"/>
  <c r="O1650" i="9"/>
  <c r="O1649" i="9"/>
  <c r="O1648" i="9"/>
  <c r="O1647" i="9"/>
  <c r="O1646" i="9"/>
  <c r="O1645" i="9"/>
  <c r="O1644" i="9"/>
  <c r="O1643" i="9"/>
  <c r="O1642" i="9"/>
  <c r="O1641" i="9"/>
  <c r="O1640" i="9"/>
  <c r="O1639" i="9"/>
  <c r="O1638" i="9"/>
  <c r="O1637" i="9"/>
  <c r="O1636" i="9"/>
  <c r="O1635" i="9"/>
  <c r="O1634" i="9"/>
  <c r="O1633" i="9"/>
  <c r="O1632" i="9"/>
  <c r="O1631" i="9"/>
  <c r="O1630" i="9"/>
  <c r="O1629" i="9"/>
  <c r="O1628" i="9"/>
  <c r="O1627" i="9"/>
  <c r="O1626" i="9"/>
  <c r="O1625" i="9"/>
  <c r="O1624" i="9"/>
  <c r="O1623" i="9"/>
  <c r="O1622" i="9"/>
  <c r="O1621" i="9"/>
  <c r="O1620" i="9"/>
  <c r="O1619" i="9"/>
  <c r="O1618" i="9"/>
  <c r="O1617" i="9"/>
  <c r="O1616" i="9"/>
  <c r="O1615" i="9"/>
  <c r="O1614" i="9"/>
  <c r="O1613" i="9"/>
  <c r="O1612" i="9"/>
  <c r="O1611" i="9"/>
  <c r="O1610" i="9"/>
  <c r="O1609" i="9"/>
  <c r="O1608" i="9"/>
  <c r="O1607" i="9"/>
  <c r="O1606" i="9"/>
  <c r="O1605" i="9"/>
  <c r="O1604" i="9"/>
  <c r="O1603" i="9"/>
  <c r="O1602" i="9"/>
  <c r="O1601" i="9"/>
  <c r="O1600" i="9"/>
  <c r="O1599" i="9"/>
  <c r="O1598" i="9"/>
  <c r="O1597" i="9"/>
  <c r="O1596" i="9"/>
  <c r="O1595" i="9"/>
  <c r="O1594" i="9"/>
  <c r="O1593" i="9"/>
  <c r="O1592" i="9"/>
  <c r="O1591" i="9"/>
  <c r="O1590" i="9"/>
  <c r="O1589" i="9"/>
  <c r="O1588" i="9"/>
  <c r="O1587" i="9"/>
  <c r="O1586" i="9"/>
  <c r="O1585" i="9"/>
  <c r="O1584" i="9"/>
  <c r="O1583" i="9"/>
  <c r="O1582" i="9"/>
  <c r="O1581" i="9"/>
  <c r="O1580" i="9"/>
  <c r="O1579" i="9"/>
  <c r="O1578" i="9"/>
  <c r="O1577" i="9"/>
  <c r="O1576" i="9"/>
  <c r="O1575" i="9"/>
  <c r="O1574" i="9"/>
  <c r="O1573" i="9"/>
  <c r="O1572" i="9"/>
  <c r="O1571" i="9"/>
  <c r="O1570" i="9"/>
  <c r="O1569" i="9"/>
  <c r="O1568" i="9"/>
  <c r="O1567" i="9"/>
  <c r="O1566" i="9"/>
  <c r="O1565" i="9"/>
  <c r="O1564" i="9"/>
  <c r="O1563" i="9"/>
  <c r="O1562" i="9"/>
  <c r="O1561" i="9"/>
  <c r="O1560" i="9"/>
  <c r="O1559" i="9"/>
  <c r="O1558" i="9"/>
  <c r="O1557" i="9"/>
  <c r="O1556" i="9"/>
  <c r="O1555" i="9"/>
  <c r="O1554" i="9"/>
  <c r="O1553" i="9"/>
  <c r="O1552" i="9"/>
  <c r="O1551" i="9"/>
  <c r="O1550" i="9"/>
  <c r="O1549" i="9"/>
  <c r="O1548" i="9"/>
  <c r="O1547" i="9"/>
  <c r="O1546" i="9"/>
  <c r="O1545" i="9"/>
  <c r="O1544" i="9"/>
  <c r="O1543" i="9"/>
  <c r="O1542" i="9"/>
  <c r="O1541" i="9"/>
  <c r="O1540" i="9"/>
  <c r="O1539" i="9"/>
  <c r="O1538" i="9"/>
  <c r="O1537" i="9"/>
  <c r="O1536" i="9"/>
  <c r="O1535" i="9"/>
  <c r="O1534" i="9"/>
  <c r="O1533" i="9"/>
  <c r="O1532" i="9"/>
  <c r="O1531" i="9"/>
  <c r="O1530" i="9"/>
  <c r="O1529" i="9"/>
  <c r="O1528" i="9"/>
  <c r="O1527" i="9"/>
  <c r="O1526" i="9"/>
  <c r="O1525" i="9"/>
  <c r="O1524" i="9"/>
  <c r="O1523" i="9"/>
  <c r="O1522" i="9"/>
  <c r="O1521" i="9"/>
  <c r="O1520" i="9"/>
  <c r="O1519" i="9"/>
  <c r="O1518" i="9"/>
  <c r="O1517" i="9"/>
  <c r="O1516" i="9"/>
  <c r="O1515" i="9"/>
  <c r="O1514" i="9"/>
  <c r="O1513" i="9"/>
  <c r="O1512" i="9"/>
  <c r="O1511" i="9"/>
  <c r="O1510" i="9"/>
  <c r="O1509" i="9"/>
  <c r="O1508" i="9"/>
  <c r="O1507" i="9"/>
  <c r="O1506" i="9"/>
  <c r="O1505" i="9"/>
  <c r="O1504" i="9"/>
  <c r="O1503" i="9"/>
  <c r="O1502" i="9"/>
  <c r="O1501" i="9"/>
  <c r="O1500" i="9"/>
  <c r="O1499" i="9"/>
  <c r="O1498" i="9"/>
  <c r="O1497" i="9"/>
  <c r="O1496" i="9"/>
  <c r="O1495" i="9"/>
  <c r="O1494" i="9"/>
  <c r="O1493" i="9"/>
  <c r="O1492" i="9"/>
  <c r="O1491" i="9"/>
  <c r="O1490" i="9"/>
  <c r="O1489" i="9"/>
  <c r="O1488" i="9"/>
  <c r="O1487" i="9"/>
  <c r="O1486" i="9"/>
  <c r="O1485" i="9"/>
  <c r="O1484" i="9"/>
  <c r="O1483" i="9"/>
  <c r="O1482" i="9"/>
  <c r="O1481" i="9"/>
  <c r="O1480" i="9"/>
  <c r="O1479" i="9"/>
  <c r="O1478" i="9"/>
  <c r="O1477" i="9"/>
  <c r="O1476" i="9"/>
  <c r="O1475" i="9"/>
  <c r="O1474" i="9"/>
  <c r="O1473" i="9"/>
  <c r="O1472" i="9"/>
  <c r="O1471" i="9"/>
  <c r="O1470" i="9"/>
  <c r="O1469" i="9"/>
  <c r="O1468" i="9"/>
  <c r="O1467" i="9"/>
  <c r="O1466" i="9"/>
  <c r="O1465" i="9"/>
  <c r="O1464" i="9"/>
  <c r="O1463" i="9"/>
  <c r="O1462" i="9"/>
  <c r="O1461" i="9"/>
  <c r="O1460" i="9"/>
  <c r="O1459" i="9"/>
  <c r="O1458" i="9"/>
  <c r="O1457" i="9"/>
  <c r="O1456" i="9"/>
  <c r="O1455" i="9"/>
  <c r="O1454" i="9"/>
  <c r="O1453" i="9"/>
  <c r="O1452" i="9"/>
  <c r="O1451" i="9"/>
  <c r="O1450" i="9"/>
  <c r="O1449" i="9"/>
  <c r="O1448" i="9"/>
  <c r="O1447" i="9"/>
  <c r="O1446" i="9"/>
  <c r="O1445" i="9"/>
  <c r="O1444" i="9"/>
  <c r="O1443" i="9"/>
  <c r="O1442" i="9"/>
  <c r="O1441" i="9"/>
  <c r="O1440" i="9"/>
  <c r="O1439" i="9"/>
  <c r="O1438" i="9"/>
  <c r="O1437" i="9"/>
  <c r="O1436" i="9"/>
  <c r="O1435" i="9"/>
  <c r="O1434" i="9"/>
  <c r="O1433" i="9"/>
  <c r="O1432" i="9"/>
  <c r="O1431" i="9"/>
  <c r="O1430" i="9"/>
  <c r="O1429" i="9"/>
  <c r="O1428" i="9"/>
  <c r="O1427" i="9"/>
  <c r="O1426" i="9"/>
  <c r="O1425" i="9"/>
  <c r="O1424" i="9"/>
  <c r="O1423" i="9"/>
  <c r="O1422" i="9"/>
  <c r="O1421" i="9"/>
  <c r="O1420" i="9"/>
  <c r="O1419" i="9"/>
  <c r="O1418" i="9"/>
  <c r="O1417" i="9"/>
  <c r="O1416" i="9"/>
  <c r="O1415" i="9"/>
  <c r="O1414" i="9"/>
  <c r="O1413" i="9"/>
  <c r="O1412" i="9"/>
  <c r="O1411" i="9"/>
  <c r="O1410" i="9"/>
  <c r="O1409" i="9"/>
  <c r="O1408" i="9"/>
  <c r="O1407" i="9"/>
  <c r="O1406" i="9"/>
  <c r="O1405" i="9"/>
  <c r="O1404" i="9"/>
  <c r="O1403" i="9"/>
  <c r="O1402" i="9"/>
  <c r="O1401" i="9"/>
  <c r="O1400" i="9"/>
  <c r="O1399" i="9"/>
  <c r="O1398" i="9"/>
  <c r="O1397" i="9"/>
  <c r="O1396" i="9"/>
  <c r="O1395" i="9"/>
  <c r="O1394" i="9"/>
  <c r="O1393" i="9"/>
  <c r="O1392" i="9"/>
  <c r="O1391" i="9"/>
  <c r="O1390" i="9"/>
  <c r="O1389" i="9"/>
  <c r="O1388" i="9"/>
  <c r="O1387" i="9"/>
  <c r="O1386" i="9"/>
  <c r="O1385" i="9"/>
  <c r="O1384" i="9"/>
  <c r="O1383" i="9"/>
  <c r="O1382" i="9"/>
  <c r="O1381" i="9"/>
  <c r="O1380" i="9"/>
  <c r="O1379" i="9"/>
  <c r="O1378" i="9"/>
  <c r="O1377" i="9"/>
  <c r="O1376" i="9"/>
  <c r="O1375" i="9"/>
  <c r="O1374" i="9"/>
  <c r="O1373" i="9"/>
  <c r="O1372" i="9"/>
  <c r="O1371" i="9"/>
  <c r="O1370" i="9"/>
  <c r="O1369" i="9"/>
  <c r="O1368" i="9"/>
  <c r="O1367" i="9"/>
  <c r="O1366" i="9"/>
  <c r="O1365" i="9"/>
  <c r="O1364" i="9"/>
  <c r="O1363" i="9"/>
  <c r="O1362" i="9"/>
  <c r="O1361" i="9"/>
  <c r="O1360" i="9"/>
  <c r="O1359" i="9"/>
  <c r="O1358" i="9"/>
  <c r="O1357" i="9"/>
  <c r="O1356" i="9"/>
  <c r="O1355" i="9"/>
  <c r="O1354" i="9"/>
  <c r="O1353" i="9"/>
  <c r="O1352" i="9"/>
  <c r="O1351" i="9"/>
  <c r="O1350" i="9"/>
  <c r="O1349" i="9"/>
  <c r="O1348" i="9"/>
  <c r="O1347" i="9"/>
  <c r="O1346" i="9"/>
  <c r="O1345" i="9"/>
  <c r="O1344" i="9"/>
  <c r="O1343" i="9"/>
  <c r="O1342" i="9"/>
  <c r="O1341" i="9"/>
  <c r="O1340" i="9"/>
  <c r="O1339" i="9"/>
  <c r="O1338" i="9"/>
  <c r="O1337" i="9"/>
  <c r="O1336" i="9"/>
  <c r="O1335" i="9"/>
  <c r="O1334" i="9"/>
  <c r="O1333" i="9"/>
  <c r="O1332" i="9"/>
  <c r="O1331" i="9"/>
  <c r="O1330" i="9"/>
  <c r="O1329" i="9"/>
  <c r="O1328" i="9"/>
  <c r="O1327" i="9"/>
  <c r="O1326" i="9"/>
  <c r="O1325" i="9"/>
  <c r="O1324" i="9"/>
  <c r="O1323" i="9"/>
  <c r="O1322" i="9"/>
  <c r="O1321" i="9"/>
  <c r="O1320" i="9"/>
  <c r="O1319" i="9"/>
  <c r="O1318" i="9"/>
  <c r="O1317" i="9"/>
  <c r="O1316" i="9"/>
  <c r="O1315" i="9"/>
  <c r="O1314" i="9"/>
  <c r="O1313" i="9"/>
  <c r="O1312" i="9"/>
  <c r="O1311" i="9"/>
  <c r="O1310" i="9"/>
  <c r="O1309" i="9"/>
  <c r="O1308" i="9"/>
  <c r="O1307" i="9"/>
  <c r="O1306" i="9"/>
  <c r="O1305" i="9"/>
  <c r="O1304" i="9"/>
  <c r="O1303" i="9"/>
  <c r="O1302" i="9"/>
  <c r="O1301" i="9"/>
  <c r="O1300" i="9"/>
  <c r="O1299" i="9"/>
  <c r="O1298" i="9"/>
  <c r="O1297" i="9"/>
  <c r="O1296" i="9"/>
  <c r="O1295" i="9"/>
  <c r="O1294" i="9"/>
  <c r="O1293" i="9"/>
  <c r="O1292" i="9"/>
  <c r="O1291" i="9"/>
  <c r="O1290" i="9"/>
  <c r="O1289" i="9"/>
  <c r="O1288" i="9"/>
  <c r="O1287" i="9"/>
  <c r="O1286" i="9"/>
  <c r="O1285" i="9"/>
  <c r="O1284" i="9"/>
  <c r="O1283" i="9"/>
  <c r="O1282" i="9"/>
  <c r="O1281" i="9"/>
  <c r="O1280" i="9"/>
  <c r="O1279" i="9"/>
  <c r="O1278" i="9"/>
  <c r="O1277" i="9"/>
  <c r="O1276" i="9"/>
  <c r="O1275" i="9"/>
  <c r="O1274" i="9"/>
  <c r="O1273" i="9"/>
  <c r="O1272" i="9"/>
  <c r="O1271" i="9"/>
  <c r="O1270" i="9"/>
  <c r="O1269" i="9"/>
  <c r="O1268" i="9"/>
  <c r="O1267" i="9"/>
  <c r="O1266" i="9"/>
  <c r="O1265" i="9"/>
  <c r="O1264" i="9"/>
  <c r="O1263" i="9"/>
  <c r="O1262" i="9"/>
  <c r="O1261" i="9"/>
  <c r="O1260" i="9"/>
  <c r="O1259" i="9"/>
  <c r="O1258" i="9"/>
  <c r="O1257" i="9"/>
  <c r="O1256" i="9"/>
  <c r="O1255" i="9"/>
  <c r="O1254" i="9"/>
  <c r="O1253" i="9"/>
  <c r="O1252" i="9"/>
  <c r="O1251" i="9"/>
  <c r="O1250" i="9"/>
  <c r="O1249" i="9"/>
  <c r="O1248" i="9"/>
  <c r="O1247" i="9"/>
  <c r="O1246" i="9"/>
  <c r="O1245" i="9"/>
  <c r="O1244" i="9"/>
  <c r="O1243" i="9"/>
  <c r="O1242" i="9"/>
  <c r="O1241" i="9"/>
  <c r="O1240" i="9"/>
  <c r="O1239" i="9"/>
  <c r="O1238" i="9"/>
  <c r="O1237" i="9"/>
  <c r="O1236" i="9"/>
  <c r="O1235" i="9"/>
  <c r="O1234" i="9"/>
  <c r="O1233" i="9"/>
  <c r="O1232" i="9"/>
  <c r="O1231" i="9"/>
  <c r="O1230" i="9"/>
  <c r="O1229" i="9"/>
  <c r="O1228" i="9"/>
  <c r="O1227" i="9"/>
  <c r="O1226" i="9"/>
  <c r="O1225" i="9"/>
  <c r="O1224" i="9"/>
  <c r="O1223" i="9"/>
  <c r="O1222" i="9"/>
  <c r="O1221" i="9"/>
  <c r="O1220" i="9"/>
  <c r="O1219" i="9"/>
  <c r="O1218" i="9"/>
  <c r="O1217" i="9"/>
  <c r="O1216" i="9"/>
  <c r="O1215" i="9"/>
  <c r="O1214" i="9"/>
  <c r="O1213" i="9"/>
  <c r="O1212" i="9"/>
  <c r="O1211" i="9"/>
  <c r="O1210" i="9"/>
  <c r="O1209" i="9"/>
  <c r="O1208" i="9"/>
  <c r="O1207" i="9"/>
  <c r="O1206" i="9"/>
  <c r="O1205" i="9"/>
  <c r="O1204" i="9"/>
  <c r="O1203" i="9"/>
  <c r="O1202" i="9"/>
  <c r="O1201" i="9"/>
  <c r="O1200" i="9"/>
  <c r="O1199" i="9"/>
  <c r="O1198" i="9"/>
  <c r="O1197" i="9"/>
  <c r="O1196" i="9"/>
  <c r="O1195" i="9"/>
  <c r="O1194" i="9"/>
  <c r="O1193" i="9"/>
  <c r="O1192" i="9"/>
  <c r="O1191" i="9"/>
  <c r="O1190" i="9"/>
  <c r="O1189" i="9"/>
  <c r="O1188" i="9"/>
  <c r="O1187" i="9"/>
  <c r="O1186" i="9"/>
  <c r="O1185" i="9"/>
  <c r="O1184" i="9"/>
  <c r="O1183" i="9"/>
  <c r="O1182" i="9"/>
  <c r="O1181" i="9"/>
  <c r="O1180" i="9"/>
  <c r="O1179" i="9"/>
  <c r="O1178" i="9"/>
  <c r="O1177" i="9"/>
  <c r="O1176" i="9"/>
  <c r="O1175" i="9"/>
  <c r="O1174" i="9"/>
  <c r="O1173" i="9"/>
  <c r="O1172" i="9"/>
  <c r="O1171" i="9"/>
  <c r="O1170" i="9"/>
  <c r="O1169" i="9"/>
  <c r="O1168" i="9"/>
  <c r="O1167" i="9"/>
  <c r="O1166" i="9"/>
  <c r="O1165" i="9"/>
  <c r="O1164" i="9"/>
  <c r="O1163" i="9"/>
  <c r="O1162" i="9"/>
  <c r="O1161" i="9"/>
  <c r="O1160" i="9"/>
  <c r="O1159" i="9"/>
  <c r="O1158" i="9"/>
  <c r="O1157" i="9"/>
  <c r="O1156" i="9"/>
  <c r="O1155" i="9"/>
  <c r="O1154" i="9"/>
  <c r="O1153" i="9"/>
  <c r="O1152" i="9"/>
  <c r="O1151" i="9"/>
  <c r="O1150" i="9"/>
  <c r="O1149" i="9"/>
  <c r="O1148" i="9"/>
  <c r="O1147" i="9"/>
  <c r="O1146" i="9"/>
  <c r="O1145" i="9"/>
  <c r="O1144" i="9"/>
  <c r="O1143" i="9"/>
  <c r="O1142" i="9"/>
  <c r="O1141" i="9"/>
  <c r="O1140" i="9"/>
  <c r="O1139" i="9"/>
  <c r="O1138" i="9"/>
  <c r="O1137" i="9"/>
  <c r="O1136" i="9"/>
  <c r="O1135" i="9"/>
  <c r="O1134" i="9"/>
  <c r="O1133" i="9"/>
  <c r="O1132" i="9"/>
  <c r="O1131" i="9"/>
  <c r="O1130" i="9"/>
  <c r="O1129" i="9"/>
  <c r="O1128" i="9"/>
  <c r="O1127" i="9"/>
  <c r="O1126" i="9"/>
  <c r="O1125" i="9"/>
  <c r="O1124" i="9"/>
  <c r="O1123" i="9"/>
  <c r="O1122" i="9"/>
  <c r="O1121" i="9"/>
  <c r="O1120" i="9"/>
  <c r="O1119" i="9"/>
  <c r="O1118" i="9"/>
  <c r="O1117" i="9"/>
  <c r="O1116" i="9"/>
  <c r="O1115" i="9"/>
  <c r="O1114" i="9"/>
  <c r="O1113" i="9"/>
  <c r="O1112" i="9"/>
  <c r="O1111" i="9"/>
  <c r="O1110" i="9"/>
  <c r="O1109" i="9"/>
  <c r="O1108" i="9"/>
  <c r="O1107" i="9"/>
  <c r="O1106" i="9"/>
  <c r="O1105" i="9"/>
  <c r="O1104" i="9"/>
  <c r="O1103" i="9"/>
  <c r="O1102" i="9"/>
  <c r="O1101" i="9"/>
  <c r="O1100" i="9"/>
  <c r="O1099" i="9"/>
  <c r="O1098" i="9"/>
  <c r="O1097" i="9"/>
  <c r="O1096" i="9"/>
  <c r="O1095" i="9"/>
  <c r="O1094" i="9"/>
  <c r="O1093" i="9"/>
  <c r="O1092" i="9"/>
  <c r="O1091" i="9"/>
  <c r="O1090" i="9"/>
  <c r="O1089" i="9"/>
  <c r="O1088" i="9"/>
  <c r="O1087" i="9"/>
  <c r="O1086" i="9"/>
  <c r="O1085" i="9"/>
  <c r="O1084" i="9"/>
  <c r="O1083" i="9"/>
  <c r="O1082" i="9"/>
  <c r="O1081" i="9"/>
  <c r="O1080" i="9"/>
  <c r="O1079" i="9"/>
  <c r="O1078" i="9"/>
  <c r="O1077" i="9"/>
  <c r="O1076" i="9"/>
  <c r="O1075" i="9"/>
  <c r="O1074" i="9"/>
  <c r="O1073" i="9"/>
  <c r="O1072" i="9"/>
  <c r="O1071" i="9"/>
  <c r="O1070" i="9"/>
  <c r="O1069" i="9"/>
  <c r="O1068" i="9"/>
  <c r="O1067" i="9"/>
  <c r="O1066" i="9"/>
  <c r="O1065" i="9"/>
  <c r="O1064" i="9"/>
  <c r="O1063" i="9"/>
  <c r="O1062" i="9"/>
  <c r="O1061" i="9"/>
  <c r="O1060" i="9"/>
  <c r="O1059" i="9"/>
  <c r="O1058" i="9"/>
  <c r="O1057" i="9"/>
  <c r="O1056" i="9"/>
  <c r="O1055" i="9"/>
  <c r="O1054" i="9"/>
  <c r="O1053" i="9"/>
  <c r="O1052" i="9"/>
  <c r="O1051" i="9"/>
  <c r="O1050" i="9"/>
  <c r="O1049" i="9"/>
  <c r="O1048" i="9"/>
  <c r="O1047" i="9"/>
  <c r="O1046" i="9"/>
  <c r="O1045" i="9"/>
  <c r="O1044" i="9"/>
  <c r="O1043" i="9"/>
  <c r="O1042" i="9"/>
  <c r="O1041" i="9"/>
  <c r="O1040" i="9"/>
  <c r="O1039" i="9"/>
  <c r="O1038" i="9"/>
  <c r="O1037" i="9"/>
  <c r="O1036" i="9"/>
  <c r="O1035" i="9"/>
  <c r="O1034" i="9"/>
  <c r="O1033" i="9"/>
  <c r="O1032" i="9"/>
  <c r="O1031" i="9"/>
  <c r="O1030" i="9"/>
  <c r="O1029" i="9"/>
  <c r="O1028" i="9"/>
  <c r="O1027" i="9"/>
  <c r="O1026" i="9"/>
  <c r="O1025" i="9"/>
  <c r="O1024" i="9"/>
  <c r="O1023" i="9"/>
  <c r="O1022" i="9"/>
  <c r="O1021" i="9"/>
  <c r="O1020" i="9"/>
  <c r="O1019" i="9"/>
  <c r="O1018" i="9"/>
  <c r="O1017" i="9"/>
  <c r="O1016" i="9"/>
  <c r="O1015" i="9"/>
  <c r="O1014" i="9"/>
  <c r="O1013" i="9"/>
  <c r="O1012" i="9"/>
  <c r="O1011" i="9"/>
  <c r="O1010" i="9"/>
  <c r="O1009" i="9"/>
  <c r="O1008" i="9"/>
  <c r="O1007" i="9"/>
  <c r="O1006" i="9"/>
  <c r="O1005" i="9"/>
  <c r="O1004" i="9"/>
  <c r="O1003" i="9"/>
  <c r="O1002" i="9"/>
  <c r="O1001" i="9"/>
  <c r="O1000" i="9"/>
  <c r="O999" i="9"/>
  <c r="O998" i="9"/>
  <c r="O997" i="9"/>
  <c r="O996" i="9"/>
  <c r="O995" i="9"/>
  <c r="O994" i="9"/>
  <c r="O993" i="9"/>
  <c r="O992" i="9"/>
  <c r="O991" i="9"/>
  <c r="O990" i="9"/>
  <c r="O989" i="9"/>
  <c r="O988" i="9"/>
  <c r="O987" i="9"/>
  <c r="O986" i="9"/>
  <c r="O985" i="9"/>
  <c r="O984" i="9"/>
  <c r="O983" i="9"/>
  <c r="O982" i="9"/>
  <c r="O981" i="9"/>
  <c r="O980" i="9"/>
  <c r="O979" i="9"/>
  <c r="O978" i="9"/>
  <c r="O977" i="9"/>
  <c r="O976" i="9"/>
  <c r="O975" i="9"/>
  <c r="O974" i="9"/>
  <c r="O973" i="9"/>
  <c r="O972" i="9"/>
  <c r="O971" i="9"/>
  <c r="O970" i="9"/>
  <c r="O969" i="9"/>
  <c r="O968" i="9"/>
  <c r="O967" i="9"/>
  <c r="O966" i="9"/>
  <c r="O965" i="9"/>
  <c r="O964" i="9"/>
  <c r="O963" i="9"/>
  <c r="O962" i="9"/>
  <c r="O961" i="9"/>
  <c r="O960" i="9"/>
  <c r="O959" i="9"/>
  <c r="O958" i="9"/>
  <c r="O957" i="9"/>
  <c r="O956" i="9"/>
  <c r="O955" i="9"/>
  <c r="O954" i="9"/>
  <c r="O953" i="9"/>
  <c r="O952" i="9"/>
  <c r="O951" i="9"/>
  <c r="O950" i="9"/>
  <c r="O949" i="9"/>
  <c r="O948" i="9"/>
  <c r="O947" i="9"/>
  <c r="O946" i="9"/>
  <c r="O945" i="9"/>
  <c r="O944" i="9"/>
  <c r="O943" i="9"/>
  <c r="O942" i="9"/>
  <c r="O941" i="9"/>
  <c r="O940" i="9"/>
  <c r="O939" i="9"/>
  <c r="O938" i="9"/>
  <c r="O937" i="9"/>
  <c r="O936" i="9"/>
  <c r="O935" i="9"/>
  <c r="O934" i="9"/>
  <c r="O933" i="9"/>
  <c r="O932" i="9"/>
  <c r="O931" i="9"/>
  <c r="O930" i="9"/>
  <c r="O929" i="9"/>
  <c r="O928" i="9"/>
  <c r="O927" i="9"/>
  <c r="O926" i="9"/>
  <c r="O925" i="9"/>
  <c r="O924" i="9"/>
  <c r="O923" i="9"/>
  <c r="O922" i="9"/>
  <c r="O921" i="9"/>
  <c r="O920" i="9"/>
  <c r="O919" i="9"/>
  <c r="O918" i="9"/>
  <c r="O917" i="9"/>
  <c r="O916" i="9"/>
  <c r="O915" i="9"/>
  <c r="O914" i="9"/>
  <c r="O913" i="9"/>
  <c r="O912" i="9"/>
  <c r="O911" i="9"/>
  <c r="O910" i="9"/>
  <c r="O909" i="9"/>
  <c r="O908" i="9"/>
  <c r="O907" i="9"/>
  <c r="O906" i="9"/>
  <c r="O905" i="9"/>
  <c r="O904" i="9"/>
  <c r="O903" i="9"/>
  <c r="O902" i="9"/>
  <c r="O901" i="9"/>
  <c r="O900" i="9"/>
  <c r="O899" i="9"/>
  <c r="O898" i="9"/>
  <c r="O897" i="9"/>
  <c r="O896" i="9"/>
  <c r="O895" i="9"/>
  <c r="O894" i="9"/>
  <c r="O893" i="9"/>
  <c r="O892" i="9"/>
  <c r="O891" i="9"/>
  <c r="O890" i="9"/>
  <c r="O889" i="9"/>
  <c r="O888" i="9"/>
  <c r="O887" i="9"/>
  <c r="O886" i="9"/>
  <c r="O885" i="9"/>
  <c r="O884" i="9"/>
  <c r="O883" i="9"/>
  <c r="O882" i="9"/>
  <c r="O881" i="9"/>
  <c r="O880" i="9"/>
  <c r="O879" i="9"/>
  <c r="O878" i="9"/>
  <c r="O877" i="9"/>
  <c r="O876" i="9"/>
  <c r="O875" i="9"/>
  <c r="O874" i="9"/>
  <c r="O873" i="9"/>
  <c r="O872" i="9"/>
  <c r="O871" i="9"/>
  <c r="O870" i="9"/>
  <c r="O869" i="9"/>
  <c r="O868" i="9"/>
  <c r="O867" i="9"/>
  <c r="O866" i="9"/>
  <c r="O865" i="9"/>
  <c r="O864" i="9"/>
  <c r="O863" i="9"/>
  <c r="O862" i="9"/>
  <c r="O861" i="9"/>
  <c r="O860" i="9"/>
  <c r="O859" i="9"/>
  <c r="O858" i="9"/>
  <c r="O857" i="9"/>
  <c r="O856" i="9"/>
  <c r="O855" i="9"/>
  <c r="O854" i="9"/>
  <c r="O853" i="9"/>
  <c r="O852" i="9"/>
  <c r="O851" i="9"/>
  <c r="O850" i="9"/>
  <c r="O849" i="9"/>
  <c r="O848" i="9"/>
  <c r="O847" i="9"/>
  <c r="O846" i="9"/>
  <c r="O845" i="9"/>
  <c r="O844" i="9"/>
  <c r="O843" i="9"/>
  <c r="O842" i="9"/>
  <c r="O841" i="9"/>
  <c r="O840" i="9"/>
  <c r="O839" i="9"/>
  <c r="O838" i="9"/>
  <c r="O837" i="9"/>
  <c r="O836" i="9"/>
  <c r="O835" i="9"/>
  <c r="O834" i="9"/>
  <c r="O833" i="9"/>
  <c r="O832" i="9"/>
  <c r="O831" i="9"/>
  <c r="O830" i="9"/>
  <c r="O829" i="9"/>
  <c r="O828" i="9"/>
  <c r="O827" i="9"/>
  <c r="O826" i="9"/>
  <c r="O825" i="9"/>
  <c r="O824" i="9"/>
  <c r="O823" i="9"/>
  <c r="O822" i="9"/>
  <c r="O821" i="9"/>
  <c r="O820" i="9"/>
  <c r="O819" i="9"/>
  <c r="O818" i="9"/>
  <c r="O817" i="9"/>
  <c r="O816" i="9"/>
  <c r="O815" i="9"/>
  <c r="O814" i="9"/>
  <c r="O813" i="9"/>
  <c r="O812" i="9"/>
  <c r="O811" i="9"/>
  <c r="O810" i="9"/>
  <c r="O809" i="9"/>
  <c r="O808" i="9"/>
  <c r="O807" i="9"/>
  <c r="O806" i="9"/>
  <c r="O805" i="9"/>
  <c r="O804" i="9"/>
  <c r="O803" i="9"/>
  <c r="O802" i="9"/>
  <c r="O801" i="9"/>
  <c r="O800" i="9"/>
  <c r="O799" i="9"/>
  <c r="O798" i="9"/>
  <c r="O797" i="9"/>
  <c r="O796" i="9"/>
  <c r="O795" i="9"/>
  <c r="O794" i="9"/>
  <c r="O793" i="9"/>
  <c r="O792" i="9"/>
  <c r="O791" i="9"/>
  <c r="O790" i="9"/>
  <c r="O789" i="9"/>
  <c r="O788" i="9"/>
  <c r="O787" i="9"/>
  <c r="O786" i="9"/>
  <c r="O785" i="9"/>
  <c r="O784" i="9"/>
  <c r="O783" i="9"/>
  <c r="O782" i="9"/>
  <c r="O781" i="9"/>
  <c r="O780" i="9"/>
  <c r="O779" i="9"/>
  <c r="O778" i="9"/>
  <c r="O777" i="9"/>
  <c r="O776" i="9"/>
  <c r="O775" i="9"/>
  <c r="O774" i="9"/>
  <c r="O773" i="9"/>
  <c r="O772" i="9"/>
  <c r="O771" i="9"/>
  <c r="O770" i="9"/>
  <c r="O769" i="9"/>
  <c r="O768" i="9"/>
  <c r="O767" i="9"/>
  <c r="O766" i="9"/>
  <c r="O765" i="9"/>
  <c r="O764" i="9"/>
  <c r="O763" i="9"/>
  <c r="O762" i="9"/>
  <c r="O761" i="9"/>
  <c r="O760" i="9"/>
  <c r="O759" i="9"/>
  <c r="O758" i="9"/>
  <c r="O757" i="9"/>
  <c r="O756" i="9"/>
  <c r="O755" i="9"/>
  <c r="O754" i="9"/>
  <c r="O753" i="9"/>
  <c r="O752" i="9"/>
  <c r="O751" i="9"/>
  <c r="O750" i="9"/>
  <c r="O749" i="9"/>
  <c r="O748" i="9"/>
  <c r="O747" i="9"/>
  <c r="O746" i="9"/>
  <c r="O745" i="9"/>
  <c r="O744" i="9"/>
  <c r="O743" i="9"/>
  <c r="O742" i="9"/>
  <c r="O741" i="9"/>
  <c r="O740" i="9"/>
  <c r="O739" i="9"/>
  <c r="O738" i="9"/>
  <c r="O737" i="9"/>
  <c r="O736" i="9"/>
  <c r="O735" i="9"/>
  <c r="O734" i="9"/>
  <c r="O733" i="9"/>
  <c r="O732" i="9"/>
  <c r="O731" i="9"/>
  <c r="O730" i="9"/>
  <c r="O729" i="9"/>
  <c r="O728" i="9"/>
  <c r="O727" i="9"/>
  <c r="O726" i="9"/>
  <c r="O725" i="9"/>
  <c r="O724" i="9"/>
  <c r="O723" i="9"/>
  <c r="O722" i="9"/>
  <c r="O721" i="9"/>
  <c r="O720" i="9"/>
  <c r="O719" i="9"/>
  <c r="O718" i="9"/>
  <c r="O717" i="9"/>
  <c r="O716" i="9"/>
  <c r="O715" i="9"/>
  <c r="O714" i="9"/>
  <c r="O713" i="9"/>
  <c r="O712" i="9"/>
  <c r="O711" i="9"/>
  <c r="O710" i="9"/>
  <c r="O709" i="9"/>
  <c r="O708" i="9"/>
  <c r="O707" i="9"/>
  <c r="O706" i="9"/>
  <c r="O705" i="9"/>
  <c r="O704" i="9"/>
  <c r="O703" i="9"/>
  <c r="O702" i="9"/>
  <c r="O701" i="9"/>
  <c r="O700" i="9"/>
  <c r="O699" i="9"/>
  <c r="O698" i="9"/>
  <c r="O697" i="9"/>
  <c r="O696" i="9"/>
  <c r="O695" i="9"/>
  <c r="O694" i="9"/>
  <c r="O693" i="9"/>
  <c r="O692" i="9"/>
  <c r="O691" i="9"/>
  <c r="O690" i="9"/>
  <c r="O689" i="9"/>
  <c r="O688" i="9"/>
  <c r="O687" i="9"/>
  <c r="O686" i="9"/>
  <c r="O685" i="9"/>
  <c r="O684" i="9"/>
  <c r="O683" i="9"/>
  <c r="O682" i="9"/>
  <c r="O681" i="9"/>
  <c r="O680" i="9"/>
  <c r="O679" i="9"/>
  <c r="O678" i="9"/>
  <c r="O677" i="9"/>
  <c r="O676" i="9"/>
  <c r="O675" i="9"/>
  <c r="O674" i="9"/>
  <c r="O673" i="9"/>
  <c r="O672" i="9"/>
  <c r="O671" i="9"/>
  <c r="O670" i="9"/>
  <c r="O669" i="9"/>
  <c r="O668" i="9"/>
  <c r="O667" i="9"/>
  <c r="O666" i="9"/>
  <c r="O665" i="9"/>
  <c r="O664" i="9"/>
  <c r="O663" i="9"/>
  <c r="O662" i="9"/>
  <c r="O661" i="9"/>
  <c r="O660" i="9"/>
  <c r="O659" i="9"/>
  <c r="O658" i="9"/>
  <c r="O657" i="9"/>
  <c r="O656" i="9"/>
  <c r="O655" i="9"/>
  <c r="O654" i="9"/>
  <c r="O653" i="9"/>
  <c r="O652" i="9"/>
  <c r="O651" i="9"/>
  <c r="O650" i="9"/>
  <c r="O649" i="9"/>
  <c r="O648" i="9"/>
  <c r="O647" i="9"/>
  <c r="O646" i="9"/>
  <c r="O645" i="9"/>
  <c r="O644" i="9"/>
  <c r="O643" i="9"/>
  <c r="O642" i="9"/>
  <c r="O641" i="9"/>
  <c r="O640" i="9"/>
  <c r="O639" i="9"/>
  <c r="O638" i="9"/>
  <c r="O637" i="9"/>
  <c r="O636" i="9"/>
  <c r="O635" i="9"/>
  <c r="O634" i="9"/>
  <c r="O633" i="9"/>
  <c r="O632" i="9"/>
  <c r="O631" i="9"/>
  <c r="O630" i="9"/>
  <c r="O629" i="9"/>
  <c r="O628" i="9"/>
  <c r="O627" i="9"/>
  <c r="O626" i="9"/>
  <c r="O625" i="9"/>
  <c r="O624" i="9"/>
  <c r="O623" i="9"/>
  <c r="O622" i="9"/>
  <c r="O621" i="9"/>
  <c r="O620" i="9"/>
  <c r="O619" i="9"/>
  <c r="O618" i="9"/>
  <c r="O617" i="9"/>
  <c r="O616" i="9"/>
  <c r="O615" i="9"/>
  <c r="O614" i="9"/>
  <c r="O613" i="9"/>
  <c r="O612" i="9"/>
  <c r="O611" i="9"/>
  <c r="O610" i="9"/>
  <c r="O609" i="9"/>
  <c r="O608" i="9"/>
  <c r="O607" i="9"/>
  <c r="O606" i="9"/>
  <c r="O605" i="9"/>
  <c r="O604" i="9"/>
  <c r="O603" i="9"/>
  <c r="O602" i="9"/>
  <c r="O601" i="9"/>
  <c r="O600" i="9"/>
  <c r="O599" i="9"/>
  <c r="O598" i="9"/>
  <c r="O597" i="9"/>
  <c r="O596" i="9"/>
  <c r="O595" i="9"/>
  <c r="O594" i="9"/>
  <c r="O593" i="9"/>
  <c r="O592" i="9"/>
  <c r="O591" i="9"/>
  <c r="O590" i="9"/>
  <c r="O589" i="9"/>
  <c r="O588" i="9"/>
  <c r="O587" i="9"/>
  <c r="O586" i="9"/>
  <c r="O585" i="9"/>
  <c r="O584" i="9"/>
  <c r="O583" i="9"/>
  <c r="O582" i="9"/>
  <c r="O581" i="9"/>
  <c r="O580" i="9"/>
  <c r="O579" i="9"/>
  <c r="O578" i="9"/>
  <c r="O577" i="9"/>
  <c r="O576" i="9"/>
  <c r="O575" i="9"/>
  <c r="O574" i="9"/>
  <c r="O573" i="9"/>
  <c r="O572" i="9"/>
  <c r="O571" i="9"/>
  <c r="O570" i="9"/>
  <c r="O569" i="9"/>
  <c r="O568" i="9"/>
  <c r="O567" i="9"/>
  <c r="O566" i="9"/>
  <c r="O565" i="9"/>
  <c r="O564" i="9"/>
  <c r="O563" i="9"/>
  <c r="O562" i="9"/>
  <c r="O561" i="9"/>
  <c r="O560" i="9"/>
  <c r="O559" i="9"/>
  <c r="O558" i="9"/>
  <c r="O557" i="9"/>
  <c r="O556" i="9"/>
  <c r="O555" i="9"/>
  <c r="O554" i="9"/>
  <c r="O553" i="9"/>
  <c r="O552" i="9"/>
  <c r="O551" i="9"/>
  <c r="O550" i="9"/>
  <c r="O549" i="9"/>
  <c r="O548" i="9"/>
  <c r="O547" i="9"/>
  <c r="O546" i="9"/>
  <c r="O545" i="9"/>
  <c r="O544" i="9"/>
  <c r="O543" i="9"/>
  <c r="O542" i="9"/>
  <c r="O541" i="9"/>
  <c r="O540" i="9"/>
  <c r="O539" i="9"/>
  <c r="O538" i="9"/>
  <c r="O537" i="9"/>
  <c r="O536" i="9"/>
  <c r="O535" i="9"/>
  <c r="O534" i="9"/>
  <c r="O533" i="9"/>
  <c r="O532" i="9"/>
  <c r="O531" i="9"/>
  <c r="O530" i="9"/>
  <c r="O529" i="9"/>
  <c r="O528" i="9"/>
  <c r="O527" i="9"/>
  <c r="O526" i="9"/>
  <c r="O525" i="9"/>
  <c r="O524" i="9"/>
  <c r="O523" i="9"/>
  <c r="O522" i="9"/>
  <c r="O521" i="9"/>
  <c r="O520" i="9"/>
  <c r="O519" i="9"/>
  <c r="O518" i="9"/>
  <c r="O517" i="9"/>
  <c r="O516" i="9"/>
  <c r="O515" i="9"/>
  <c r="O514" i="9"/>
  <c r="O513" i="9"/>
  <c r="O512" i="9"/>
  <c r="O511" i="9"/>
  <c r="O510" i="9"/>
  <c r="O509" i="9"/>
  <c r="O508" i="9"/>
  <c r="O507" i="9"/>
  <c r="O506" i="9"/>
  <c r="O505" i="9"/>
  <c r="O504" i="9"/>
  <c r="O503" i="9"/>
  <c r="O502" i="9"/>
  <c r="O501" i="9"/>
  <c r="O500" i="9"/>
  <c r="O499" i="9"/>
  <c r="O498" i="9"/>
  <c r="O497" i="9"/>
  <c r="O496" i="9"/>
  <c r="O495" i="9"/>
  <c r="O494" i="9"/>
  <c r="O493" i="9"/>
  <c r="O492" i="9"/>
  <c r="O491" i="9"/>
  <c r="O490" i="9"/>
  <c r="O489" i="9"/>
  <c r="O488" i="9"/>
  <c r="O487" i="9"/>
  <c r="O486" i="9"/>
  <c r="O485" i="9"/>
  <c r="O484" i="9"/>
  <c r="O483" i="9"/>
  <c r="O482" i="9"/>
  <c r="O481" i="9"/>
  <c r="O480" i="9"/>
  <c r="O479" i="9"/>
  <c r="O478" i="9"/>
  <c r="O477" i="9"/>
  <c r="O476" i="9"/>
  <c r="O475" i="9"/>
  <c r="O474" i="9"/>
  <c r="O473" i="9"/>
  <c r="O472" i="9"/>
  <c r="O471" i="9"/>
  <c r="O470" i="9"/>
  <c r="O469" i="9"/>
  <c r="O468" i="9"/>
  <c r="O467" i="9"/>
  <c r="O466" i="9"/>
  <c r="O465" i="9"/>
  <c r="O464" i="9"/>
  <c r="O463" i="9"/>
  <c r="O462" i="9"/>
  <c r="O461" i="9"/>
  <c r="O460" i="9"/>
  <c r="O459" i="9"/>
  <c r="O458" i="9"/>
  <c r="O457" i="9"/>
  <c r="O456" i="9"/>
  <c r="O455" i="9"/>
  <c r="O454" i="9"/>
  <c r="O453" i="9"/>
  <c r="O452" i="9"/>
  <c r="O451" i="9"/>
  <c r="O450" i="9"/>
  <c r="O449" i="9"/>
  <c r="O448" i="9"/>
  <c r="O447" i="9"/>
  <c r="O446" i="9"/>
  <c r="O445" i="9"/>
  <c r="O444" i="9"/>
  <c r="O443" i="9"/>
  <c r="O442" i="9"/>
  <c r="O441" i="9"/>
  <c r="O440" i="9"/>
  <c r="O439" i="9"/>
  <c r="O438" i="9"/>
  <c r="O437" i="9"/>
  <c r="O436" i="9"/>
  <c r="O435" i="9"/>
  <c r="O434" i="9"/>
  <c r="O433" i="9"/>
  <c r="O432" i="9"/>
  <c r="O431" i="9"/>
  <c r="O430" i="9"/>
  <c r="O429" i="9"/>
  <c r="O428" i="9"/>
  <c r="O427" i="9"/>
  <c r="O426" i="9"/>
  <c r="O425" i="9"/>
  <c r="O424" i="9"/>
  <c r="O423" i="9"/>
  <c r="O422" i="9"/>
  <c r="O421" i="9"/>
  <c r="O420" i="9"/>
  <c r="O419" i="9"/>
  <c r="O418" i="9"/>
  <c r="O417" i="9"/>
  <c r="O416" i="9"/>
  <c r="O415" i="9"/>
  <c r="O414" i="9"/>
  <c r="O413" i="9"/>
  <c r="O412" i="9"/>
  <c r="O411" i="9"/>
  <c r="O410" i="9"/>
  <c r="O409" i="9"/>
  <c r="O408" i="9"/>
  <c r="O407" i="9"/>
  <c r="O406" i="9"/>
  <c r="O405" i="9"/>
  <c r="O404" i="9"/>
  <c r="O403" i="9"/>
  <c r="O402" i="9"/>
  <c r="O401" i="9"/>
  <c r="O400" i="9"/>
  <c r="O399" i="9"/>
  <c r="O398" i="9"/>
  <c r="O397" i="9"/>
  <c r="O396" i="9"/>
  <c r="O395" i="9"/>
  <c r="O394" i="9"/>
  <c r="O393" i="9"/>
  <c r="O392" i="9"/>
  <c r="O391" i="9"/>
  <c r="O390" i="9"/>
  <c r="O389" i="9"/>
  <c r="O388" i="9"/>
  <c r="O387" i="9"/>
  <c r="O386" i="9"/>
  <c r="O385" i="9"/>
  <c r="O384" i="9"/>
  <c r="O383" i="9"/>
  <c r="O382" i="9"/>
  <c r="O381" i="9"/>
  <c r="O380" i="9"/>
  <c r="O379" i="9"/>
  <c r="O378" i="9"/>
  <c r="O377" i="9"/>
  <c r="O376" i="9"/>
  <c r="O375" i="9"/>
  <c r="O374" i="9"/>
  <c r="O373" i="9"/>
  <c r="O372" i="9"/>
  <c r="O371" i="9"/>
  <c r="O370" i="9"/>
  <c r="O369" i="9"/>
  <c r="O368" i="9"/>
  <c r="O367" i="9"/>
  <c r="O366" i="9"/>
  <c r="O365" i="9"/>
  <c r="O364" i="9"/>
  <c r="O363" i="9"/>
  <c r="O362" i="9"/>
  <c r="O361" i="9"/>
  <c r="O360" i="9"/>
  <c r="O359" i="9"/>
  <c r="O358" i="9"/>
  <c r="O357" i="9"/>
  <c r="O356" i="9"/>
  <c r="O355" i="9"/>
  <c r="O354" i="9"/>
  <c r="O353" i="9"/>
  <c r="O352" i="9"/>
  <c r="O351" i="9"/>
  <c r="O350" i="9"/>
  <c r="O349" i="9"/>
  <c r="O348" i="9"/>
  <c r="O347" i="9"/>
  <c r="O346" i="9"/>
  <c r="O345" i="9"/>
  <c r="O344" i="9"/>
  <c r="O343" i="9"/>
  <c r="O342" i="9"/>
  <c r="O341" i="9"/>
  <c r="O340" i="9"/>
  <c r="O339" i="9"/>
  <c r="O338" i="9"/>
  <c r="O337" i="9"/>
  <c r="O336" i="9"/>
  <c r="O335" i="9"/>
  <c r="O334" i="9"/>
  <c r="O333" i="9"/>
  <c r="O332" i="9"/>
  <c r="O331" i="9"/>
  <c r="O330" i="9"/>
  <c r="O329" i="9"/>
  <c r="O328" i="9"/>
  <c r="O327" i="9"/>
  <c r="O326" i="9"/>
  <c r="O325" i="9"/>
  <c r="O324" i="9"/>
  <c r="O323" i="9"/>
  <c r="O322" i="9"/>
  <c r="O321" i="9"/>
  <c r="O320" i="9"/>
  <c r="O319" i="9"/>
  <c r="O318" i="9"/>
  <c r="O317" i="9"/>
  <c r="O316" i="9"/>
  <c r="O315" i="9"/>
  <c r="O314" i="9"/>
  <c r="O313" i="9"/>
  <c r="O312" i="9"/>
  <c r="O311" i="9"/>
  <c r="O310" i="9"/>
  <c r="O309" i="9"/>
  <c r="O308" i="9"/>
  <c r="O307" i="9"/>
  <c r="O306" i="9"/>
  <c r="O305" i="9"/>
  <c r="O304" i="9"/>
  <c r="O303" i="9"/>
  <c r="O302" i="9"/>
  <c r="O301" i="9"/>
  <c r="O300" i="9"/>
  <c r="O299" i="9"/>
  <c r="O298" i="9"/>
  <c r="O297" i="9"/>
  <c r="O296" i="9"/>
  <c r="O295" i="9"/>
  <c r="O294" i="9"/>
  <c r="O293" i="9"/>
  <c r="O292" i="9"/>
  <c r="O291" i="9"/>
  <c r="O290" i="9"/>
  <c r="O289" i="9"/>
  <c r="O288" i="9"/>
  <c r="O287" i="9"/>
  <c r="O286" i="9"/>
  <c r="O285" i="9"/>
  <c r="O284" i="9"/>
  <c r="O283" i="9"/>
  <c r="O282" i="9"/>
  <c r="O281" i="9"/>
  <c r="O280" i="9"/>
  <c r="O279" i="9"/>
  <c r="O278" i="9"/>
  <c r="O277" i="9"/>
  <c r="O276" i="9"/>
  <c r="O275" i="9"/>
  <c r="O274" i="9"/>
  <c r="O273" i="9"/>
  <c r="O272" i="9"/>
  <c r="O271" i="9"/>
  <c r="O270" i="9"/>
  <c r="O269" i="9"/>
  <c r="O268" i="9"/>
  <c r="O267" i="9"/>
  <c r="O266" i="9"/>
  <c r="O265" i="9"/>
  <c r="O264" i="9"/>
  <c r="O263" i="9"/>
  <c r="O262" i="9"/>
  <c r="O261" i="9"/>
  <c r="O260" i="9"/>
  <c r="O259" i="9"/>
  <c r="O258" i="9"/>
  <c r="O257" i="9"/>
  <c r="O256" i="9"/>
  <c r="O255" i="9"/>
  <c r="O254" i="9"/>
  <c r="O253" i="9"/>
  <c r="O252" i="9"/>
  <c r="O251" i="9"/>
  <c r="O250" i="9"/>
  <c r="O249" i="9"/>
  <c r="O248" i="9"/>
  <c r="O247" i="9"/>
  <c r="O246" i="9"/>
  <c r="O245" i="9"/>
  <c r="O244" i="9"/>
  <c r="O243" i="9"/>
  <c r="O242" i="9"/>
  <c r="O241" i="9"/>
  <c r="O240" i="9"/>
  <c r="O239" i="9"/>
  <c r="O238" i="9"/>
  <c r="O237" i="9"/>
  <c r="O236" i="9"/>
  <c r="O235" i="9"/>
  <c r="O234" i="9"/>
  <c r="O233" i="9"/>
  <c r="O232" i="9"/>
  <c r="O231" i="9"/>
  <c r="O230" i="9"/>
  <c r="O229" i="9"/>
  <c r="O228" i="9"/>
  <c r="O227" i="9"/>
  <c r="O226" i="9"/>
  <c r="O225" i="9"/>
  <c r="O224" i="9"/>
  <c r="O223" i="9"/>
  <c r="O222" i="9"/>
  <c r="O221" i="9"/>
  <c r="O220" i="9"/>
  <c r="O219" i="9"/>
  <c r="O218" i="9"/>
  <c r="O217" i="9"/>
  <c r="O216" i="9"/>
  <c r="O215" i="9"/>
  <c r="O214" i="9"/>
  <c r="O213" i="9"/>
  <c r="O212" i="9"/>
  <c r="O211" i="9"/>
  <c r="O210" i="9"/>
  <c r="O209" i="9"/>
  <c r="O208" i="9"/>
  <c r="O207" i="9"/>
  <c r="O206" i="9"/>
  <c r="O205" i="9"/>
  <c r="O204" i="9"/>
  <c r="O203" i="9"/>
  <c r="O202" i="9"/>
  <c r="O201" i="9"/>
  <c r="O200" i="9"/>
  <c r="O199" i="9"/>
  <c r="O198" i="9"/>
  <c r="O197" i="9"/>
  <c r="O196" i="9"/>
  <c r="O195" i="9"/>
  <c r="O194" i="9"/>
  <c r="O193" i="9"/>
  <c r="O192" i="9"/>
  <c r="O191" i="9"/>
  <c r="O190" i="9"/>
  <c r="O189" i="9"/>
  <c r="O188" i="9"/>
  <c r="O187" i="9"/>
  <c r="O186" i="9"/>
  <c r="O185" i="9"/>
  <c r="O184" i="9"/>
  <c r="O183" i="9"/>
  <c r="O182" i="9"/>
  <c r="O181" i="9"/>
  <c r="O180" i="9"/>
  <c r="O179" i="9"/>
  <c r="O178" i="9"/>
  <c r="O177" i="9"/>
  <c r="O176" i="9"/>
  <c r="O175" i="9"/>
  <c r="O174" i="9"/>
  <c r="O173" i="9"/>
  <c r="O172" i="9"/>
  <c r="O171" i="9"/>
  <c r="O170" i="9"/>
  <c r="O169" i="9"/>
  <c r="O168" i="9"/>
  <c r="O167" i="9"/>
  <c r="O166" i="9"/>
  <c r="O165" i="9"/>
  <c r="O164" i="9"/>
  <c r="O163" i="9"/>
  <c r="O162" i="9"/>
  <c r="O161" i="9"/>
  <c r="O160" i="9"/>
  <c r="O159" i="9"/>
  <c r="O158" i="9"/>
  <c r="O157" i="9"/>
  <c r="O156" i="9"/>
  <c r="O155" i="9"/>
  <c r="O154" i="9"/>
  <c r="O153" i="9"/>
  <c r="O152" i="9"/>
  <c r="O151" i="9"/>
  <c r="O150" i="9"/>
  <c r="O149" i="9"/>
  <c r="O148" i="9"/>
  <c r="O147" i="9"/>
  <c r="O146" i="9"/>
  <c r="O145" i="9"/>
  <c r="O144" i="9"/>
  <c r="O143" i="9"/>
  <c r="O142" i="9"/>
  <c r="O141" i="9"/>
  <c r="O140" i="9"/>
  <c r="O139" i="9"/>
  <c r="O138" i="9"/>
  <c r="O137" i="9"/>
  <c r="O136" i="9"/>
  <c r="O135" i="9"/>
  <c r="O134" i="9"/>
  <c r="O133" i="9"/>
  <c r="O132" i="9"/>
  <c r="O131" i="9"/>
  <c r="O130" i="9"/>
  <c r="O129" i="9"/>
  <c r="O128" i="9"/>
  <c r="O127" i="9"/>
  <c r="O126" i="9"/>
  <c r="O125" i="9"/>
  <c r="O124" i="9"/>
  <c r="O123" i="9"/>
  <c r="O122" i="9"/>
  <c r="O121" i="9"/>
  <c r="O120" i="9"/>
  <c r="O119" i="9"/>
  <c r="O118" i="9"/>
  <c r="O117" i="9"/>
  <c r="O116" i="9"/>
  <c r="O115" i="9"/>
  <c r="O114" i="9"/>
  <c r="O113" i="9"/>
  <c r="O112" i="9"/>
  <c r="O111" i="9"/>
  <c r="O110" i="9"/>
  <c r="O109" i="9"/>
  <c r="O108" i="9"/>
  <c r="O107" i="9"/>
  <c r="O106" i="9"/>
  <c r="O105" i="9"/>
  <c r="O104" i="9"/>
  <c r="O103" i="9"/>
  <c r="O102" i="9"/>
  <c r="O101" i="9"/>
  <c r="O100" i="9"/>
  <c r="O99" i="9"/>
  <c r="O98" i="9"/>
  <c r="O97" i="9"/>
  <c r="O96" i="9"/>
  <c r="O95" i="9"/>
  <c r="O94" i="9"/>
  <c r="O93" i="9"/>
  <c r="O92" i="9"/>
  <c r="O91" i="9"/>
  <c r="O90" i="9"/>
  <c r="O89" i="9"/>
  <c r="O88" i="9"/>
  <c r="O87" i="9"/>
  <c r="O86" i="9"/>
  <c r="O85" i="9"/>
  <c r="O84" i="9"/>
  <c r="O83" i="9"/>
  <c r="O82" i="9"/>
  <c r="O81" i="9"/>
  <c r="O80" i="9"/>
  <c r="O79" i="9"/>
  <c r="O78" i="9"/>
  <c r="O77" i="9"/>
  <c r="O76" i="9"/>
  <c r="O75" i="9"/>
  <c r="O74" i="9"/>
  <c r="O73" i="9"/>
  <c r="O72" i="9"/>
  <c r="O71" i="9"/>
  <c r="O70" i="9"/>
  <c r="O69" i="9"/>
  <c r="O68" i="9"/>
  <c r="O67" i="9"/>
  <c r="O66" i="9"/>
  <c r="O65" i="9"/>
  <c r="O64" i="9"/>
  <c r="O63" i="9"/>
  <c r="O62" i="9"/>
  <c r="O61" i="9"/>
  <c r="O60" i="9"/>
  <c r="O59" i="9"/>
  <c r="O58" i="9"/>
  <c r="O57" i="9"/>
  <c r="O56" i="9"/>
  <c r="O55" i="9"/>
  <c r="O54" i="9"/>
  <c r="O53" i="9"/>
  <c r="O52" i="9"/>
  <c r="O51" i="9"/>
  <c r="O50" i="9"/>
  <c r="O49" i="9"/>
  <c r="O48" i="9"/>
  <c r="O47" i="9"/>
  <c r="O46" i="9"/>
  <c r="O45" i="9"/>
  <c r="O44" i="9"/>
  <c r="O43" i="9"/>
  <c r="O42" i="9"/>
  <c r="O41" i="9"/>
  <c r="O40" i="9"/>
  <c r="O39" i="9"/>
  <c r="O38" i="9"/>
  <c r="O37" i="9"/>
  <c r="O36" i="9"/>
  <c r="O35" i="9"/>
  <c r="O34" i="9"/>
  <c r="O33" i="9"/>
  <c r="O32" i="9"/>
  <c r="O31" i="9"/>
  <c r="O30" i="9"/>
  <c r="O29" i="9"/>
  <c r="O28" i="9"/>
  <c r="O27" i="9"/>
  <c r="O26" i="9"/>
  <c r="O25" i="9"/>
  <c r="O24" i="9"/>
  <c r="O23" i="9"/>
  <c r="O22" i="9"/>
  <c r="O21" i="9"/>
  <c r="O20" i="9"/>
  <c r="O19" i="9"/>
  <c r="O18" i="9"/>
  <c r="O17" i="9"/>
  <c r="O16" i="9"/>
  <c r="O15" i="9"/>
  <c r="O14" i="9"/>
  <c r="O13" i="9"/>
  <c r="O12" i="9"/>
  <c r="O11" i="9"/>
  <c r="O10" i="9"/>
  <c r="O9" i="9"/>
  <c r="O8" i="9"/>
  <c r="O7" i="9"/>
  <c r="O6" i="9"/>
  <c r="S4005" i="9"/>
  <c r="S4004" i="9"/>
  <c r="S4003" i="9"/>
  <c r="S4002" i="9"/>
  <c r="S4001" i="9"/>
  <c r="S4000" i="9"/>
  <c r="S3999" i="9"/>
  <c r="S3998" i="9"/>
  <c r="S3997" i="9"/>
  <c r="S3996" i="9"/>
  <c r="S3995" i="9"/>
  <c r="S3994" i="9"/>
  <c r="S3993" i="9"/>
  <c r="S3992" i="9"/>
  <c r="S3991" i="9"/>
  <c r="S3990" i="9"/>
  <c r="S3989" i="9"/>
  <c r="S3988" i="9"/>
  <c r="S3987" i="9"/>
  <c r="S3986" i="9"/>
  <c r="S3985" i="9"/>
  <c r="S3984" i="9"/>
  <c r="S3983" i="9"/>
  <c r="S3982" i="9"/>
  <c r="S3981" i="9"/>
  <c r="S3980" i="9"/>
  <c r="S3979" i="9"/>
  <c r="S3978" i="9"/>
  <c r="S3977" i="9"/>
  <c r="S3976" i="9"/>
  <c r="S3975" i="9"/>
  <c r="S3974" i="9"/>
  <c r="S3973" i="9"/>
  <c r="S3972" i="9"/>
  <c r="S3971" i="9"/>
  <c r="S3970" i="9"/>
  <c r="S3969" i="9"/>
  <c r="S3968" i="9"/>
  <c r="S3967" i="9"/>
  <c r="S3966" i="9"/>
  <c r="S3965" i="9"/>
  <c r="S3964" i="9"/>
  <c r="S3963" i="9"/>
  <c r="S3962" i="9"/>
  <c r="S3961" i="9"/>
  <c r="S3960" i="9"/>
  <c r="S3959" i="9"/>
  <c r="S3958" i="9"/>
  <c r="S3957" i="9"/>
  <c r="S3956" i="9"/>
  <c r="S3955" i="9"/>
  <c r="S3954" i="9"/>
  <c r="S3953" i="9"/>
  <c r="S3952" i="9"/>
  <c r="S3951" i="9"/>
  <c r="S3950" i="9"/>
  <c r="S3949" i="9"/>
  <c r="S3948" i="9"/>
  <c r="S3947" i="9"/>
  <c r="S3946" i="9"/>
  <c r="S3945" i="9"/>
  <c r="S3944" i="9"/>
  <c r="S3943" i="9"/>
  <c r="S3942" i="9"/>
  <c r="S3941" i="9"/>
  <c r="S3940" i="9"/>
  <c r="S3939" i="9"/>
  <c r="S3938" i="9"/>
  <c r="S3937" i="9"/>
  <c r="S3936" i="9"/>
  <c r="S3935" i="9"/>
  <c r="S3934" i="9"/>
  <c r="S3933" i="9"/>
  <c r="S3932" i="9"/>
  <c r="S3931" i="9"/>
  <c r="S3930" i="9"/>
  <c r="S3929" i="9"/>
  <c r="S3928" i="9"/>
  <c r="S3927" i="9"/>
  <c r="S3926" i="9"/>
  <c r="S3925" i="9"/>
  <c r="S3924" i="9"/>
  <c r="S3923" i="9"/>
  <c r="S3922" i="9"/>
  <c r="S3921" i="9"/>
  <c r="S3920" i="9"/>
  <c r="S3919" i="9"/>
  <c r="S3918" i="9"/>
  <c r="S3917" i="9"/>
  <c r="S3916" i="9"/>
  <c r="S3915" i="9"/>
  <c r="S3914" i="9"/>
  <c r="S3913" i="9"/>
  <c r="S3912" i="9"/>
  <c r="S3911" i="9"/>
  <c r="S3910" i="9"/>
  <c r="S3909" i="9"/>
  <c r="S3908" i="9"/>
  <c r="S3907" i="9"/>
  <c r="S3906" i="9"/>
  <c r="S3905" i="9"/>
  <c r="S3904" i="9"/>
  <c r="S3903" i="9"/>
  <c r="S3902" i="9"/>
  <c r="S3901" i="9"/>
  <c r="S3900" i="9"/>
  <c r="S3899" i="9"/>
  <c r="S3898" i="9"/>
  <c r="S3897" i="9"/>
  <c r="S3896" i="9"/>
  <c r="S3895" i="9"/>
  <c r="S3894" i="9"/>
  <c r="S3893" i="9"/>
  <c r="S3892" i="9"/>
  <c r="S3891" i="9"/>
  <c r="S3890" i="9"/>
  <c r="S3889" i="9"/>
  <c r="S3888" i="9"/>
  <c r="S3887" i="9"/>
  <c r="S3886" i="9"/>
  <c r="S3885" i="9"/>
  <c r="S3884" i="9"/>
  <c r="S3883" i="9"/>
  <c r="S3882" i="9"/>
  <c r="S3881" i="9"/>
  <c r="S3880" i="9"/>
  <c r="S3879" i="9"/>
  <c r="S3878" i="9"/>
  <c r="S3877" i="9"/>
  <c r="S3876" i="9"/>
  <c r="S3875" i="9"/>
  <c r="S3874" i="9"/>
  <c r="S3873" i="9"/>
  <c r="S3872" i="9"/>
  <c r="S3871" i="9"/>
  <c r="S3870" i="9"/>
  <c r="S3869" i="9"/>
  <c r="S3868" i="9"/>
  <c r="S3867" i="9"/>
  <c r="S3866" i="9"/>
  <c r="S3865" i="9"/>
  <c r="S3864" i="9"/>
  <c r="S3863" i="9"/>
  <c r="S3862" i="9"/>
  <c r="S3861" i="9"/>
  <c r="S3860" i="9"/>
  <c r="S3859" i="9"/>
  <c r="S3858" i="9"/>
  <c r="S3857" i="9"/>
  <c r="S3856" i="9"/>
  <c r="S3855" i="9"/>
  <c r="S3854" i="9"/>
  <c r="S3853" i="9"/>
  <c r="S3852" i="9"/>
  <c r="S3851" i="9"/>
  <c r="S3850" i="9"/>
  <c r="S3849" i="9"/>
  <c r="S3848" i="9"/>
  <c r="S3847" i="9"/>
  <c r="S3846" i="9"/>
  <c r="S3845" i="9"/>
  <c r="S3844" i="9"/>
  <c r="S3843" i="9"/>
  <c r="S3842" i="9"/>
  <c r="S3841" i="9"/>
  <c r="S3840" i="9"/>
  <c r="S3839" i="9"/>
  <c r="S3838" i="9"/>
  <c r="S3837" i="9"/>
  <c r="S3836" i="9"/>
  <c r="S3835" i="9"/>
  <c r="S3834" i="9"/>
  <c r="S3833" i="9"/>
  <c r="S3832" i="9"/>
  <c r="S3831" i="9"/>
  <c r="S3830" i="9"/>
  <c r="S3829" i="9"/>
  <c r="S3828" i="9"/>
  <c r="S3827" i="9"/>
  <c r="S3826" i="9"/>
  <c r="S3825" i="9"/>
  <c r="S3824" i="9"/>
  <c r="S3823" i="9"/>
  <c r="S3822" i="9"/>
  <c r="S3821" i="9"/>
  <c r="S3820" i="9"/>
  <c r="S3819" i="9"/>
  <c r="S3818" i="9"/>
  <c r="S3817" i="9"/>
  <c r="S3816" i="9"/>
  <c r="S3815" i="9"/>
  <c r="S3814" i="9"/>
  <c r="S3813" i="9"/>
  <c r="S3812" i="9"/>
  <c r="S3811" i="9"/>
  <c r="S3810" i="9"/>
  <c r="S3809" i="9"/>
  <c r="S3808" i="9"/>
  <c r="S3807" i="9"/>
  <c r="S3806" i="9"/>
  <c r="S3805" i="9"/>
  <c r="S3804" i="9"/>
  <c r="S3803" i="9"/>
  <c r="S3802" i="9"/>
  <c r="S3801" i="9"/>
  <c r="S3800" i="9"/>
  <c r="S3799" i="9"/>
  <c r="S3798" i="9"/>
  <c r="S3797" i="9"/>
  <c r="S3796" i="9"/>
  <c r="S3795" i="9"/>
  <c r="S3794" i="9"/>
  <c r="S3793" i="9"/>
  <c r="S3792" i="9"/>
  <c r="S3791" i="9"/>
  <c r="S3790" i="9"/>
  <c r="S3789" i="9"/>
  <c r="S3788" i="9"/>
  <c r="S3787" i="9"/>
  <c r="S3786" i="9"/>
  <c r="S3785" i="9"/>
  <c r="S3784" i="9"/>
  <c r="S3783" i="9"/>
  <c r="S3782" i="9"/>
  <c r="S3781" i="9"/>
  <c r="S3780" i="9"/>
  <c r="S3779" i="9"/>
  <c r="S3778" i="9"/>
  <c r="S3777" i="9"/>
  <c r="S3776" i="9"/>
  <c r="S3775" i="9"/>
  <c r="S3774" i="9"/>
  <c r="S3773" i="9"/>
  <c r="S3772" i="9"/>
  <c r="S3771" i="9"/>
  <c r="S3770" i="9"/>
  <c r="S3769" i="9"/>
  <c r="S3768" i="9"/>
  <c r="S3767" i="9"/>
  <c r="S3766" i="9"/>
  <c r="S3765" i="9"/>
  <c r="S3764" i="9"/>
  <c r="S3763" i="9"/>
  <c r="S3762" i="9"/>
  <c r="S3761" i="9"/>
  <c r="S3760" i="9"/>
  <c r="S3759" i="9"/>
  <c r="S3758" i="9"/>
  <c r="S3757" i="9"/>
  <c r="S3756" i="9"/>
  <c r="S3755" i="9"/>
  <c r="S3754" i="9"/>
  <c r="S3753" i="9"/>
  <c r="S3752" i="9"/>
  <c r="S3751" i="9"/>
  <c r="S3750" i="9"/>
  <c r="S3749" i="9"/>
  <c r="S3748" i="9"/>
  <c r="S3747" i="9"/>
  <c r="S3746" i="9"/>
  <c r="S3745" i="9"/>
  <c r="S3744" i="9"/>
  <c r="S3743" i="9"/>
  <c r="S3742" i="9"/>
  <c r="S3741" i="9"/>
  <c r="S3740" i="9"/>
  <c r="S3739" i="9"/>
  <c r="S3738" i="9"/>
  <c r="S3737" i="9"/>
  <c r="S3736" i="9"/>
  <c r="S3735" i="9"/>
  <c r="S3734" i="9"/>
  <c r="S3733" i="9"/>
  <c r="S3732" i="9"/>
  <c r="S3731" i="9"/>
  <c r="S3730" i="9"/>
  <c r="S3729" i="9"/>
  <c r="S3728" i="9"/>
  <c r="S3727" i="9"/>
  <c r="S3726" i="9"/>
  <c r="S3725" i="9"/>
  <c r="S3724" i="9"/>
  <c r="S3723" i="9"/>
  <c r="S3722" i="9"/>
  <c r="S3721" i="9"/>
  <c r="S3720" i="9"/>
  <c r="S3719" i="9"/>
  <c r="S3718" i="9"/>
  <c r="S3717" i="9"/>
  <c r="S3716" i="9"/>
  <c r="S3715" i="9"/>
  <c r="S3714" i="9"/>
  <c r="S3713" i="9"/>
  <c r="S3712" i="9"/>
  <c r="S3711" i="9"/>
  <c r="S3710" i="9"/>
  <c r="S3709" i="9"/>
  <c r="S3708" i="9"/>
  <c r="S3707" i="9"/>
  <c r="S3706" i="9"/>
  <c r="S3705" i="9"/>
  <c r="S3704" i="9"/>
  <c r="S3703" i="9"/>
  <c r="S3702" i="9"/>
  <c r="S3701" i="9"/>
  <c r="S3700" i="9"/>
  <c r="S3699" i="9"/>
  <c r="S3698" i="9"/>
  <c r="S3697" i="9"/>
  <c r="S3696" i="9"/>
  <c r="S3695" i="9"/>
  <c r="S3694" i="9"/>
  <c r="S3693" i="9"/>
  <c r="S3692" i="9"/>
  <c r="S3691" i="9"/>
  <c r="S3690" i="9"/>
  <c r="S3689" i="9"/>
  <c r="S3688" i="9"/>
  <c r="S3687" i="9"/>
  <c r="S3686" i="9"/>
  <c r="S3685" i="9"/>
  <c r="S3684" i="9"/>
  <c r="S3683" i="9"/>
  <c r="S3682" i="9"/>
  <c r="S3681" i="9"/>
  <c r="S3680" i="9"/>
  <c r="S3679" i="9"/>
  <c r="S3678" i="9"/>
  <c r="S3677" i="9"/>
  <c r="S3676" i="9"/>
  <c r="S3675" i="9"/>
  <c r="S3674" i="9"/>
  <c r="S3673" i="9"/>
  <c r="S3672" i="9"/>
  <c r="S3671" i="9"/>
  <c r="S3670" i="9"/>
  <c r="S3669" i="9"/>
  <c r="S3668" i="9"/>
  <c r="S3667" i="9"/>
  <c r="S3666" i="9"/>
  <c r="S3665" i="9"/>
  <c r="S3664" i="9"/>
  <c r="S3663" i="9"/>
  <c r="S3662" i="9"/>
  <c r="S3661" i="9"/>
  <c r="S3660" i="9"/>
  <c r="S3659" i="9"/>
  <c r="S3658" i="9"/>
  <c r="S3657" i="9"/>
  <c r="S3656" i="9"/>
  <c r="S3655" i="9"/>
  <c r="S3654" i="9"/>
  <c r="S3653" i="9"/>
  <c r="S3652" i="9"/>
  <c r="S3651" i="9"/>
  <c r="S3650" i="9"/>
  <c r="S3649" i="9"/>
  <c r="S3648" i="9"/>
  <c r="S3647" i="9"/>
  <c r="S3646" i="9"/>
  <c r="S3645" i="9"/>
  <c r="S3644" i="9"/>
  <c r="S3643" i="9"/>
  <c r="S3642" i="9"/>
  <c r="S3641" i="9"/>
  <c r="S3640" i="9"/>
  <c r="S3639" i="9"/>
  <c r="S3638" i="9"/>
  <c r="S3637" i="9"/>
  <c r="S3636" i="9"/>
  <c r="S3635" i="9"/>
  <c r="S3634" i="9"/>
  <c r="S3633" i="9"/>
  <c r="S3632" i="9"/>
  <c r="S3631" i="9"/>
  <c r="S3630" i="9"/>
  <c r="S3629" i="9"/>
  <c r="S3628" i="9"/>
  <c r="S3627" i="9"/>
  <c r="S3626" i="9"/>
  <c r="S3625" i="9"/>
  <c r="S3624" i="9"/>
  <c r="S3623" i="9"/>
  <c r="S3622" i="9"/>
  <c r="S3621" i="9"/>
  <c r="S3620" i="9"/>
  <c r="S3619" i="9"/>
  <c r="S3618" i="9"/>
  <c r="S3617" i="9"/>
  <c r="S3616" i="9"/>
  <c r="S3615" i="9"/>
  <c r="S3614" i="9"/>
  <c r="S3613" i="9"/>
  <c r="S3612" i="9"/>
  <c r="S3611" i="9"/>
  <c r="S3610" i="9"/>
  <c r="S3609" i="9"/>
  <c r="S3608" i="9"/>
  <c r="S3607" i="9"/>
  <c r="S3606" i="9"/>
  <c r="S3605" i="9"/>
  <c r="S3604" i="9"/>
  <c r="S3603" i="9"/>
  <c r="S3602" i="9"/>
  <c r="S3601" i="9"/>
  <c r="S3600" i="9"/>
  <c r="S3599" i="9"/>
  <c r="S3598" i="9"/>
  <c r="S3597" i="9"/>
  <c r="S3596" i="9"/>
  <c r="S3595" i="9"/>
  <c r="S3594" i="9"/>
  <c r="S3593" i="9"/>
  <c r="S3592" i="9"/>
  <c r="S3591" i="9"/>
  <c r="S3590" i="9"/>
  <c r="S3589" i="9"/>
  <c r="S3588" i="9"/>
  <c r="S3587" i="9"/>
  <c r="S3586" i="9"/>
  <c r="S3585" i="9"/>
  <c r="S3584" i="9"/>
  <c r="S3583" i="9"/>
  <c r="S3582" i="9"/>
  <c r="S3581" i="9"/>
  <c r="S3580" i="9"/>
  <c r="S3579" i="9"/>
  <c r="S3578" i="9"/>
  <c r="S3577" i="9"/>
  <c r="S3576" i="9"/>
  <c r="S3575" i="9"/>
  <c r="S3574" i="9"/>
  <c r="S3573" i="9"/>
  <c r="S3572" i="9"/>
  <c r="S3571" i="9"/>
  <c r="S3570" i="9"/>
  <c r="S3569" i="9"/>
  <c r="S3568" i="9"/>
  <c r="S3567" i="9"/>
  <c r="S3566" i="9"/>
  <c r="S3565" i="9"/>
  <c r="S3564" i="9"/>
  <c r="S3563" i="9"/>
  <c r="S3562" i="9"/>
  <c r="S3561" i="9"/>
  <c r="S3560" i="9"/>
  <c r="S3559" i="9"/>
  <c r="S3558" i="9"/>
  <c r="S3557" i="9"/>
  <c r="S3556" i="9"/>
  <c r="S3555" i="9"/>
  <c r="S3554" i="9"/>
  <c r="S3553" i="9"/>
  <c r="S3552" i="9"/>
  <c r="S3551" i="9"/>
  <c r="S3550" i="9"/>
  <c r="S3549" i="9"/>
  <c r="S3548" i="9"/>
  <c r="S3547" i="9"/>
  <c r="S3546" i="9"/>
  <c r="S3545" i="9"/>
  <c r="S3544" i="9"/>
  <c r="S3543" i="9"/>
  <c r="S3542" i="9"/>
  <c r="S3541" i="9"/>
  <c r="S3540" i="9"/>
  <c r="S3539" i="9"/>
  <c r="S3538" i="9"/>
  <c r="S3537" i="9"/>
  <c r="S3536" i="9"/>
  <c r="S3535" i="9"/>
  <c r="S3534" i="9"/>
  <c r="S3533" i="9"/>
  <c r="S3532" i="9"/>
  <c r="S3531" i="9"/>
  <c r="S3530" i="9"/>
  <c r="S3529" i="9"/>
  <c r="S3528" i="9"/>
  <c r="S3527" i="9"/>
  <c r="S3526" i="9"/>
  <c r="S3525" i="9"/>
  <c r="S3524" i="9"/>
  <c r="S3523" i="9"/>
  <c r="S3522" i="9"/>
  <c r="S3521" i="9"/>
  <c r="S3520" i="9"/>
  <c r="S3519" i="9"/>
  <c r="S3518" i="9"/>
  <c r="S3517" i="9"/>
  <c r="S3516" i="9"/>
  <c r="S3515" i="9"/>
  <c r="S3514" i="9"/>
  <c r="S3513" i="9"/>
  <c r="S3512" i="9"/>
  <c r="S3511" i="9"/>
  <c r="S3510" i="9"/>
  <c r="S3509" i="9"/>
  <c r="S3508" i="9"/>
  <c r="S3507" i="9"/>
  <c r="S3506" i="9"/>
  <c r="S3505" i="9"/>
  <c r="S3504" i="9"/>
  <c r="S3503" i="9"/>
  <c r="S3502" i="9"/>
  <c r="S3501" i="9"/>
  <c r="S3500" i="9"/>
  <c r="S3499" i="9"/>
  <c r="S3498" i="9"/>
  <c r="S3497" i="9"/>
  <c r="S3496" i="9"/>
  <c r="S3495" i="9"/>
  <c r="S3494" i="9"/>
  <c r="S3493" i="9"/>
  <c r="S3492" i="9"/>
  <c r="S3491" i="9"/>
  <c r="S3490" i="9"/>
  <c r="S3489" i="9"/>
  <c r="S3488" i="9"/>
  <c r="S3487" i="9"/>
  <c r="S3486" i="9"/>
  <c r="S3485" i="9"/>
  <c r="S3484" i="9"/>
  <c r="S3483" i="9"/>
  <c r="S3482" i="9"/>
  <c r="S3481" i="9"/>
  <c r="S3480" i="9"/>
  <c r="S3479" i="9"/>
  <c r="S3478" i="9"/>
  <c r="S3477" i="9"/>
  <c r="S3476" i="9"/>
  <c r="S3475" i="9"/>
  <c r="S3474" i="9"/>
  <c r="S3473" i="9"/>
  <c r="S3472" i="9"/>
  <c r="S3471" i="9"/>
  <c r="S3470" i="9"/>
  <c r="S3469" i="9"/>
  <c r="S3468" i="9"/>
  <c r="S3467" i="9"/>
  <c r="S3466" i="9"/>
  <c r="S3465" i="9"/>
  <c r="S3464" i="9"/>
  <c r="S3463" i="9"/>
  <c r="S3462" i="9"/>
  <c r="S3461" i="9"/>
  <c r="S3460" i="9"/>
  <c r="S3459" i="9"/>
  <c r="S3458" i="9"/>
  <c r="S3457" i="9"/>
  <c r="S3456" i="9"/>
  <c r="S3455" i="9"/>
  <c r="S3454" i="9"/>
  <c r="S3453" i="9"/>
  <c r="S3452" i="9"/>
  <c r="S3451" i="9"/>
  <c r="S3450" i="9"/>
  <c r="S3449" i="9"/>
  <c r="S3448" i="9"/>
  <c r="S3447" i="9"/>
  <c r="S3446" i="9"/>
  <c r="S3445" i="9"/>
  <c r="S3444" i="9"/>
  <c r="S3443" i="9"/>
  <c r="S3442" i="9"/>
  <c r="S3441" i="9"/>
  <c r="S3440" i="9"/>
  <c r="S3439" i="9"/>
  <c r="S3438" i="9"/>
  <c r="S3437" i="9"/>
  <c r="S3436" i="9"/>
  <c r="S3435" i="9"/>
  <c r="S3434" i="9"/>
  <c r="S3433" i="9"/>
  <c r="S3432" i="9"/>
  <c r="S3431" i="9"/>
  <c r="S3430" i="9"/>
  <c r="S3429" i="9"/>
  <c r="S3428" i="9"/>
  <c r="S3427" i="9"/>
  <c r="S3426" i="9"/>
  <c r="S3425" i="9"/>
  <c r="S3424" i="9"/>
  <c r="S3423" i="9"/>
  <c r="S3422" i="9"/>
  <c r="S3421" i="9"/>
  <c r="S3420" i="9"/>
  <c r="S3419" i="9"/>
  <c r="S3418" i="9"/>
  <c r="S3417" i="9"/>
  <c r="S3416" i="9"/>
  <c r="S3415" i="9"/>
  <c r="S3414" i="9"/>
  <c r="S3413" i="9"/>
  <c r="S3412" i="9"/>
  <c r="S3411" i="9"/>
  <c r="S3410" i="9"/>
  <c r="S3409" i="9"/>
  <c r="S3408" i="9"/>
  <c r="S3407" i="9"/>
  <c r="S3406" i="9"/>
  <c r="S3405" i="9"/>
  <c r="S3404" i="9"/>
  <c r="S3403" i="9"/>
  <c r="S3402" i="9"/>
  <c r="S3401" i="9"/>
  <c r="S3400" i="9"/>
  <c r="S3399" i="9"/>
  <c r="S3398" i="9"/>
  <c r="S3397" i="9"/>
  <c r="S3396" i="9"/>
  <c r="S3395" i="9"/>
  <c r="S3394" i="9"/>
  <c r="S3393" i="9"/>
  <c r="S3392" i="9"/>
  <c r="S3391" i="9"/>
  <c r="S3390" i="9"/>
  <c r="S3389" i="9"/>
  <c r="S3388" i="9"/>
  <c r="S3387" i="9"/>
  <c r="S3386" i="9"/>
  <c r="S3385" i="9"/>
  <c r="S3384" i="9"/>
  <c r="S3383" i="9"/>
  <c r="S3382" i="9"/>
  <c r="S3381" i="9"/>
  <c r="S3380" i="9"/>
  <c r="S3379" i="9"/>
  <c r="S3378" i="9"/>
  <c r="S3377" i="9"/>
  <c r="S3376" i="9"/>
  <c r="S3375" i="9"/>
  <c r="S3374" i="9"/>
  <c r="S3373" i="9"/>
  <c r="S3372" i="9"/>
  <c r="S3371" i="9"/>
  <c r="S3370" i="9"/>
  <c r="S3369" i="9"/>
  <c r="S3368" i="9"/>
  <c r="S3367" i="9"/>
  <c r="S3366" i="9"/>
  <c r="S3365" i="9"/>
  <c r="S3364" i="9"/>
  <c r="S3363" i="9"/>
  <c r="S3362" i="9"/>
  <c r="S3361" i="9"/>
  <c r="S3360" i="9"/>
  <c r="S3359" i="9"/>
  <c r="S3358" i="9"/>
  <c r="S3357" i="9"/>
  <c r="S3356" i="9"/>
  <c r="S3355" i="9"/>
  <c r="S3354" i="9"/>
  <c r="S3353" i="9"/>
  <c r="S3352" i="9"/>
  <c r="S3351" i="9"/>
  <c r="S3350" i="9"/>
  <c r="S3349" i="9"/>
  <c r="S3348" i="9"/>
  <c r="S3347" i="9"/>
  <c r="S3346" i="9"/>
  <c r="S3345" i="9"/>
  <c r="S3344" i="9"/>
  <c r="S3343" i="9"/>
  <c r="S3342" i="9"/>
  <c r="S3341" i="9"/>
  <c r="S3340" i="9"/>
  <c r="S3339" i="9"/>
  <c r="S3338" i="9"/>
  <c r="S3337" i="9"/>
  <c r="S3336" i="9"/>
  <c r="S3335" i="9"/>
  <c r="S3334" i="9"/>
  <c r="S3333" i="9"/>
  <c r="S3332" i="9"/>
  <c r="S3331" i="9"/>
  <c r="S3330" i="9"/>
  <c r="S3329" i="9"/>
  <c r="S3328" i="9"/>
  <c r="S3327" i="9"/>
  <c r="S3326" i="9"/>
  <c r="S3325" i="9"/>
  <c r="S3324" i="9"/>
  <c r="S3323" i="9"/>
  <c r="S3322" i="9"/>
  <c r="S3321" i="9"/>
  <c r="S3320" i="9"/>
  <c r="S3319" i="9"/>
  <c r="S3318" i="9"/>
  <c r="S3317" i="9"/>
  <c r="S3316" i="9"/>
  <c r="S3315" i="9"/>
  <c r="S3314" i="9"/>
  <c r="S3313" i="9"/>
  <c r="S3312" i="9"/>
  <c r="S3311" i="9"/>
  <c r="S3310" i="9"/>
  <c r="S3309" i="9"/>
  <c r="S3308" i="9"/>
  <c r="S3307" i="9"/>
  <c r="S3306" i="9"/>
  <c r="S3305" i="9"/>
  <c r="S3304" i="9"/>
  <c r="S3303" i="9"/>
  <c r="S3302" i="9"/>
  <c r="S3301" i="9"/>
  <c r="S3300" i="9"/>
  <c r="S3299" i="9"/>
  <c r="S3298" i="9"/>
  <c r="S3297" i="9"/>
  <c r="S3296" i="9"/>
  <c r="S3295" i="9"/>
  <c r="S3294" i="9"/>
  <c r="S3293" i="9"/>
  <c r="S3292" i="9"/>
  <c r="S3291" i="9"/>
  <c r="S3290" i="9"/>
  <c r="S3289" i="9"/>
  <c r="S3288" i="9"/>
  <c r="S3287" i="9"/>
  <c r="S3286" i="9"/>
  <c r="S3285" i="9"/>
  <c r="S3284" i="9"/>
  <c r="S3283" i="9"/>
  <c r="S3282" i="9"/>
  <c r="S3281" i="9"/>
  <c r="S3280" i="9"/>
  <c r="S3279" i="9"/>
  <c r="S3278" i="9"/>
  <c r="S3277" i="9"/>
  <c r="S3276" i="9"/>
  <c r="S3275" i="9"/>
  <c r="S3274" i="9"/>
  <c r="S3273" i="9"/>
  <c r="S3272" i="9"/>
  <c r="S3271" i="9"/>
  <c r="S3270" i="9"/>
  <c r="S3269" i="9"/>
  <c r="S3268" i="9"/>
  <c r="S3267" i="9"/>
  <c r="S3266" i="9"/>
  <c r="S3265" i="9"/>
  <c r="S3264" i="9"/>
  <c r="S3263" i="9"/>
  <c r="S3262" i="9"/>
  <c r="S3261" i="9"/>
  <c r="S3260" i="9"/>
  <c r="S3259" i="9"/>
  <c r="S3258" i="9"/>
  <c r="S3257" i="9"/>
  <c r="S3256" i="9"/>
  <c r="S3255" i="9"/>
  <c r="S3254" i="9"/>
  <c r="S3253" i="9"/>
  <c r="S3252" i="9"/>
  <c r="S3251" i="9"/>
  <c r="S3250" i="9"/>
  <c r="S3249" i="9"/>
  <c r="S3248" i="9"/>
  <c r="S3247" i="9"/>
  <c r="S3246" i="9"/>
  <c r="S3245" i="9"/>
  <c r="S3244" i="9"/>
  <c r="S3243" i="9"/>
  <c r="S3242" i="9"/>
  <c r="S3241" i="9"/>
  <c r="S3240" i="9"/>
  <c r="S3239" i="9"/>
  <c r="S3238" i="9"/>
  <c r="S3237" i="9"/>
  <c r="S3236" i="9"/>
  <c r="S3235" i="9"/>
  <c r="S3234" i="9"/>
  <c r="S3233" i="9"/>
  <c r="S3232" i="9"/>
  <c r="S3231" i="9"/>
  <c r="S3230" i="9"/>
  <c r="S3229" i="9"/>
  <c r="S3228" i="9"/>
  <c r="S3227" i="9"/>
  <c r="S3226" i="9"/>
  <c r="S3225" i="9"/>
  <c r="S3224" i="9"/>
  <c r="S3223" i="9"/>
  <c r="S3222" i="9"/>
  <c r="S3221" i="9"/>
  <c r="S3220" i="9"/>
  <c r="S3219" i="9"/>
  <c r="S3218" i="9"/>
  <c r="S3217" i="9"/>
  <c r="S3216" i="9"/>
  <c r="S3215" i="9"/>
  <c r="S3214" i="9"/>
  <c r="S3213" i="9"/>
  <c r="S3212" i="9"/>
  <c r="S3211" i="9"/>
  <c r="S3210" i="9"/>
  <c r="S3209" i="9"/>
  <c r="S3208" i="9"/>
  <c r="S3207" i="9"/>
  <c r="S3206" i="9"/>
  <c r="S3205" i="9"/>
  <c r="S3204" i="9"/>
  <c r="S3203" i="9"/>
  <c r="S3202" i="9"/>
  <c r="S3201" i="9"/>
  <c r="S3200" i="9"/>
  <c r="S3199" i="9"/>
  <c r="S3198" i="9"/>
  <c r="S3197" i="9"/>
  <c r="S3196" i="9"/>
  <c r="S3195" i="9"/>
  <c r="S3194" i="9"/>
  <c r="S3193" i="9"/>
  <c r="S3192" i="9"/>
  <c r="S3191" i="9"/>
  <c r="S3190" i="9"/>
  <c r="S3189" i="9"/>
  <c r="S3188" i="9"/>
  <c r="S3187" i="9"/>
  <c r="S3186" i="9"/>
  <c r="S3185" i="9"/>
  <c r="S3184" i="9"/>
  <c r="S3183" i="9"/>
  <c r="S3182" i="9"/>
  <c r="S3181" i="9"/>
  <c r="S3180" i="9"/>
  <c r="S3179" i="9"/>
  <c r="S3178" i="9"/>
  <c r="S3177" i="9"/>
  <c r="S3176" i="9"/>
  <c r="S3175" i="9"/>
  <c r="S3174" i="9"/>
  <c r="S3173" i="9"/>
  <c r="S3172" i="9"/>
  <c r="S3171" i="9"/>
  <c r="S3170" i="9"/>
  <c r="S3169" i="9"/>
  <c r="S3168" i="9"/>
  <c r="S3167" i="9"/>
  <c r="S3166" i="9"/>
  <c r="S3165" i="9"/>
  <c r="S3164" i="9"/>
  <c r="S3163" i="9"/>
  <c r="S3162" i="9"/>
  <c r="S3161" i="9"/>
  <c r="S3160" i="9"/>
  <c r="S3159" i="9"/>
  <c r="S3158" i="9"/>
  <c r="S3157" i="9"/>
  <c r="S3156" i="9"/>
  <c r="S3155" i="9"/>
  <c r="S3154" i="9"/>
  <c r="S3153" i="9"/>
  <c r="S3152" i="9"/>
  <c r="S3151" i="9"/>
  <c r="S3150" i="9"/>
  <c r="S3149" i="9"/>
  <c r="S3148" i="9"/>
  <c r="S3147" i="9"/>
  <c r="S3146" i="9"/>
  <c r="S3145" i="9"/>
  <c r="S3144" i="9"/>
  <c r="S3143" i="9"/>
  <c r="S3142" i="9"/>
  <c r="S3141" i="9"/>
  <c r="S3140" i="9"/>
  <c r="S3139" i="9"/>
  <c r="S3138" i="9"/>
  <c r="S3137" i="9"/>
  <c r="S3136" i="9"/>
  <c r="S3135" i="9"/>
  <c r="S3134" i="9"/>
  <c r="S3133" i="9"/>
  <c r="S3132" i="9"/>
  <c r="S3131" i="9"/>
  <c r="S3130" i="9"/>
  <c r="S3129" i="9"/>
  <c r="S3128" i="9"/>
  <c r="S3127" i="9"/>
  <c r="S3126" i="9"/>
  <c r="S3125" i="9"/>
  <c r="S3124" i="9"/>
  <c r="S3123" i="9"/>
  <c r="S3122" i="9"/>
  <c r="S3121" i="9"/>
  <c r="S3120" i="9"/>
  <c r="S3119" i="9"/>
  <c r="S3118" i="9"/>
  <c r="S3117" i="9"/>
  <c r="S3116" i="9"/>
  <c r="S3115" i="9"/>
  <c r="S3114" i="9"/>
  <c r="S3113" i="9"/>
  <c r="S3112" i="9"/>
  <c r="S3111" i="9"/>
  <c r="S3110" i="9"/>
  <c r="S3109" i="9"/>
  <c r="S3108" i="9"/>
  <c r="S3107" i="9"/>
  <c r="S3106" i="9"/>
  <c r="S3105" i="9"/>
  <c r="S3104" i="9"/>
  <c r="S3103" i="9"/>
  <c r="S3102" i="9"/>
  <c r="S3101" i="9"/>
  <c r="S3100" i="9"/>
  <c r="S3099" i="9"/>
  <c r="S3098" i="9"/>
  <c r="S3097" i="9"/>
  <c r="S3096" i="9"/>
  <c r="S3095" i="9"/>
  <c r="S3094" i="9"/>
  <c r="S3093" i="9"/>
  <c r="S3092" i="9"/>
  <c r="S3091" i="9"/>
  <c r="S3090" i="9"/>
  <c r="S3089" i="9"/>
  <c r="S3088" i="9"/>
  <c r="S3087" i="9"/>
  <c r="S3086" i="9"/>
  <c r="S3085" i="9"/>
  <c r="S3084" i="9"/>
  <c r="S3083" i="9"/>
  <c r="S3082" i="9"/>
  <c r="S3081" i="9"/>
  <c r="S3080" i="9"/>
  <c r="S3079" i="9"/>
  <c r="S3078" i="9"/>
  <c r="S3077" i="9"/>
  <c r="S3076" i="9"/>
  <c r="S3075" i="9"/>
  <c r="S3074" i="9"/>
  <c r="S3073" i="9"/>
  <c r="S3072" i="9"/>
  <c r="S3071" i="9"/>
  <c r="S3070" i="9"/>
  <c r="S3069" i="9"/>
  <c r="S3068" i="9"/>
  <c r="S3067" i="9"/>
  <c r="S3066" i="9"/>
  <c r="S3065" i="9"/>
  <c r="S3064" i="9"/>
  <c r="S3063" i="9"/>
  <c r="S3062" i="9"/>
  <c r="S3061" i="9"/>
  <c r="S3060" i="9"/>
  <c r="S3059" i="9"/>
  <c r="S3058" i="9"/>
  <c r="S3057" i="9"/>
  <c r="S3056" i="9"/>
  <c r="S3055" i="9"/>
  <c r="S3054" i="9"/>
  <c r="S3053" i="9"/>
  <c r="S3052" i="9"/>
  <c r="S3051" i="9"/>
  <c r="S3050" i="9"/>
  <c r="S3049" i="9"/>
  <c r="S3048" i="9"/>
  <c r="S3047" i="9"/>
  <c r="S3046" i="9"/>
  <c r="S3045" i="9"/>
  <c r="S3044" i="9"/>
  <c r="S3043" i="9"/>
  <c r="S3042" i="9"/>
  <c r="S3041" i="9"/>
  <c r="S3040" i="9"/>
  <c r="S3039" i="9"/>
  <c r="S3038" i="9"/>
  <c r="S3037" i="9"/>
  <c r="S3036" i="9"/>
  <c r="S3035" i="9"/>
  <c r="S3034" i="9"/>
  <c r="S3033" i="9"/>
  <c r="S3032" i="9"/>
  <c r="S3031" i="9"/>
  <c r="S3030" i="9"/>
  <c r="S3029" i="9"/>
  <c r="S3028" i="9"/>
  <c r="S3027" i="9"/>
  <c r="S3026" i="9"/>
  <c r="S3025" i="9"/>
  <c r="S3024" i="9"/>
  <c r="S3023" i="9"/>
  <c r="S3022" i="9"/>
  <c r="S3021" i="9"/>
  <c r="S3020" i="9"/>
  <c r="S3019" i="9"/>
  <c r="S3018" i="9"/>
  <c r="S3017" i="9"/>
  <c r="S3016" i="9"/>
  <c r="S3015" i="9"/>
  <c r="S3014" i="9"/>
  <c r="S3013" i="9"/>
  <c r="S3012" i="9"/>
  <c r="S3011" i="9"/>
  <c r="S3010" i="9"/>
  <c r="S3009" i="9"/>
  <c r="S3008" i="9"/>
  <c r="S3007" i="9"/>
  <c r="S3006" i="9"/>
  <c r="S3005" i="9"/>
  <c r="S3004" i="9"/>
  <c r="S3003" i="9"/>
  <c r="S3002" i="9"/>
  <c r="S3001" i="9"/>
  <c r="S3000" i="9"/>
  <c r="S2999" i="9"/>
  <c r="S2998" i="9"/>
  <c r="S2997" i="9"/>
  <c r="S2996" i="9"/>
  <c r="S2995" i="9"/>
  <c r="S2994" i="9"/>
  <c r="S2993" i="9"/>
  <c r="S2992" i="9"/>
  <c r="S2991" i="9"/>
  <c r="S2990" i="9"/>
  <c r="S2989" i="9"/>
  <c r="S2988" i="9"/>
  <c r="S2987" i="9"/>
  <c r="S2986" i="9"/>
  <c r="S2985" i="9"/>
  <c r="S2984" i="9"/>
  <c r="S2983" i="9"/>
  <c r="S2982" i="9"/>
  <c r="S2981" i="9"/>
  <c r="S2980" i="9"/>
  <c r="S2979" i="9"/>
  <c r="S2978" i="9"/>
  <c r="S2977" i="9"/>
  <c r="S2976" i="9"/>
  <c r="S2975" i="9"/>
  <c r="S2974" i="9"/>
  <c r="S2973" i="9"/>
  <c r="S2972" i="9"/>
  <c r="S2971" i="9"/>
  <c r="S2970" i="9"/>
  <c r="S2969" i="9"/>
  <c r="S2968" i="9"/>
  <c r="S2967" i="9"/>
  <c r="S2966" i="9"/>
  <c r="S2965" i="9"/>
  <c r="S2964" i="9"/>
  <c r="S2963" i="9"/>
  <c r="S2962" i="9"/>
  <c r="S2961" i="9"/>
  <c r="S2960" i="9"/>
  <c r="S2959" i="9"/>
  <c r="S2958" i="9"/>
  <c r="S2957" i="9"/>
  <c r="S2956" i="9"/>
  <c r="S2955" i="9"/>
  <c r="S2954" i="9"/>
  <c r="S2953" i="9"/>
  <c r="S2952" i="9"/>
  <c r="S2951" i="9"/>
  <c r="S2950" i="9"/>
  <c r="S2949" i="9"/>
  <c r="S2948" i="9"/>
  <c r="S2947" i="9"/>
  <c r="S2946" i="9"/>
  <c r="S2945" i="9"/>
  <c r="S2944" i="9"/>
  <c r="S2943" i="9"/>
  <c r="S2942" i="9"/>
  <c r="S2941" i="9"/>
  <c r="S2940" i="9"/>
  <c r="S2939" i="9"/>
  <c r="S2938" i="9"/>
  <c r="S2937" i="9"/>
  <c r="S2936" i="9"/>
  <c r="S2935" i="9"/>
  <c r="S2934" i="9"/>
  <c r="S2933" i="9"/>
  <c r="S2932" i="9"/>
  <c r="S2931" i="9"/>
  <c r="S2930" i="9"/>
  <c r="S2929" i="9"/>
  <c r="S2928" i="9"/>
  <c r="S2927" i="9"/>
  <c r="S2926" i="9"/>
  <c r="S2925" i="9"/>
  <c r="S2924" i="9"/>
  <c r="S2923" i="9"/>
  <c r="S2922" i="9"/>
  <c r="S2921" i="9"/>
  <c r="S2920" i="9"/>
  <c r="S2919" i="9"/>
  <c r="S2918" i="9"/>
  <c r="S2917" i="9"/>
  <c r="S2916" i="9"/>
  <c r="S2915" i="9"/>
  <c r="S2914" i="9"/>
  <c r="S2913" i="9"/>
  <c r="S2912" i="9"/>
  <c r="S2911" i="9"/>
  <c r="S2910" i="9"/>
  <c r="S2909" i="9"/>
  <c r="S2908" i="9"/>
  <c r="S2907" i="9"/>
  <c r="S2906" i="9"/>
  <c r="S2905" i="9"/>
  <c r="S2904" i="9"/>
  <c r="S2903" i="9"/>
  <c r="S2902" i="9"/>
  <c r="S2901" i="9"/>
  <c r="S2900" i="9"/>
  <c r="S2899" i="9"/>
  <c r="S2898" i="9"/>
  <c r="S2897" i="9"/>
  <c r="S2896" i="9"/>
  <c r="S2895" i="9"/>
  <c r="S2894" i="9"/>
  <c r="S2893" i="9"/>
  <c r="S2892" i="9"/>
  <c r="S2891" i="9"/>
  <c r="S2890" i="9"/>
  <c r="S2889" i="9"/>
  <c r="S2888" i="9"/>
  <c r="S2887" i="9"/>
  <c r="S2886" i="9"/>
  <c r="S2885" i="9"/>
  <c r="S2884" i="9"/>
  <c r="S2883" i="9"/>
  <c r="S2882" i="9"/>
  <c r="S2881" i="9"/>
  <c r="S2880" i="9"/>
  <c r="S2879" i="9"/>
  <c r="S2878" i="9"/>
  <c r="S2877" i="9"/>
  <c r="S2876" i="9"/>
  <c r="S2875" i="9"/>
  <c r="S2874" i="9"/>
  <c r="S2873" i="9"/>
  <c r="S2872" i="9"/>
  <c r="S2871" i="9"/>
  <c r="S2870" i="9"/>
  <c r="S2869" i="9"/>
  <c r="S2868" i="9"/>
  <c r="S2867" i="9"/>
  <c r="S2866" i="9"/>
  <c r="S2865" i="9"/>
  <c r="S2864" i="9"/>
  <c r="S2863" i="9"/>
  <c r="S2862" i="9"/>
  <c r="S2861" i="9"/>
  <c r="S2860" i="9"/>
  <c r="S2859" i="9"/>
  <c r="S2858" i="9"/>
  <c r="S2857" i="9"/>
  <c r="S2856" i="9"/>
  <c r="S2855" i="9"/>
  <c r="S2854" i="9"/>
  <c r="S2853" i="9"/>
  <c r="S2852" i="9"/>
  <c r="S2851" i="9"/>
  <c r="S2850" i="9"/>
  <c r="S2849" i="9"/>
  <c r="S2848" i="9"/>
  <c r="S2847" i="9"/>
  <c r="S2846" i="9"/>
  <c r="S2845" i="9"/>
  <c r="S2844" i="9"/>
  <c r="S2843" i="9"/>
  <c r="S2842" i="9"/>
  <c r="S2841" i="9"/>
  <c r="S2840" i="9"/>
  <c r="S2839" i="9"/>
  <c r="S2838" i="9"/>
  <c r="S2837" i="9"/>
  <c r="S2836" i="9"/>
  <c r="S2835" i="9"/>
  <c r="S2834" i="9"/>
  <c r="S2833" i="9"/>
  <c r="S2832" i="9"/>
  <c r="S2831" i="9"/>
  <c r="S2830" i="9"/>
  <c r="S2829" i="9"/>
  <c r="S2828" i="9"/>
  <c r="S2827" i="9"/>
  <c r="S2826" i="9"/>
  <c r="S2825" i="9"/>
  <c r="S2824" i="9"/>
  <c r="S2823" i="9"/>
  <c r="S2822" i="9"/>
  <c r="S2821" i="9"/>
  <c r="S2820" i="9"/>
  <c r="S2819" i="9"/>
  <c r="S2818" i="9"/>
  <c r="S2817" i="9"/>
  <c r="S2816" i="9"/>
  <c r="S2815" i="9"/>
  <c r="S2814" i="9"/>
  <c r="S2813" i="9"/>
  <c r="S2812" i="9"/>
  <c r="S2811" i="9"/>
  <c r="S2810" i="9"/>
  <c r="S2809" i="9"/>
  <c r="S2808" i="9"/>
  <c r="S2807" i="9"/>
  <c r="S2806" i="9"/>
  <c r="S2805" i="9"/>
  <c r="S2804" i="9"/>
  <c r="S2803" i="9"/>
  <c r="S2802" i="9"/>
  <c r="S2801" i="9"/>
  <c r="S2800" i="9"/>
  <c r="S2799" i="9"/>
  <c r="S2798" i="9"/>
  <c r="S2797" i="9"/>
  <c r="S2796" i="9"/>
  <c r="S2795" i="9"/>
  <c r="S2794" i="9"/>
  <c r="S2793" i="9"/>
  <c r="S2792" i="9"/>
  <c r="S2791" i="9"/>
  <c r="S2790" i="9"/>
  <c r="S2789" i="9"/>
  <c r="S2788" i="9"/>
  <c r="S2787" i="9"/>
  <c r="S2786" i="9"/>
  <c r="S2785" i="9"/>
  <c r="S2784" i="9"/>
  <c r="S2783" i="9"/>
  <c r="S2782" i="9"/>
  <c r="S2781" i="9"/>
  <c r="S2780" i="9"/>
  <c r="S2779" i="9"/>
  <c r="S2778" i="9"/>
  <c r="S2777" i="9"/>
  <c r="S2776" i="9"/>
  <c r="S2775" i="9"/>
  <c r="S2774" i="9"/>
  <c r="S2773" i="9"/>
  <c r="S2772" i="9"/>
  <c r="S2771" i="9"/>
  <c r="S2770" i="9"/>
  <c r="S2769" i="9"/>
  <c r="S2768" i="9"/>
  <c r="S2767" i="9"/>
  <c r="S2766" i="9"/>
  <c r="S2765" i="9"/>
  <c r="S2764" i="9"/>
  <c r="S2763" i="9"/>
  <c r="S2762" i="9"/>
  <c r="S2761" i="9"/>
  <c r="S2760" i="9"/>
  <c r="S2759" i="9"/>
  <c r="S2758" i="9"/>
  <c r="S2757" i="9"/>
  <c r="S2756" i="9"/>
  <c r="S2755" i="9"/>
  <c r="S2754" i="9"/>
  <c r="S2753" i="9"/>
  <c r="S2752" i="9"/>
  <c r="S2751" i="9"/>
  <c r="S2750" i="9"/>
  <c r="S2749" i="9"/>
  <c r="S2748" i="9"/>
  <c r="S2747" i="9"/>
  <c r="S2746" i="9"/>
  <c r="S2745" i="9"/>
  <c r="S2744" i="9"/>
  <c r="S2743" i="9"/>
  <c r="S2742" i="9"/>
  <c r="S2741" i="9"/>
  <c r="S2740" i="9"/>
  <c r="S2739" i="9"/>
  <c r="S2738" i="9"/>
  <c r="S2737" i="9"/>
  <c r="S2736" i="9"/>
  <c r="S2735" i="9"/>
  <c r="S2734" i="9"/>
  <c r="S2733" i="9"/>
  <c r="S2732" i="9"/>
  <c r="S2731" i="9"/>
  <c r="S2730" i="9"/>
  <c r="S2729" i="9"/>
  <c r="S2728" i="9"/>
  <c r="S2727" i="9"/>
  <c r="S2726" i="9"/>
  <c r="S2725" i="9"/>
  <c r="S2724" i="9"/>
  <c r="S2723" i="9"/>
  <c r="S2722" i="9"/>
  <c r="S2721" i="9"/>
  <c r="S2720" i="9"/>
  <c r="S2719" i="9"/>
  <c r="S2718" i="9"/>
  <c r="S2717" i="9"/>
  <c r="S2716" i="9"/>
  <c r="S2715" i="9"/>
  <c r="S2714" i="9"/>
  <c r="S2713" i="9"/>
  <c r="S2712" i="9"/>
  <c r="S2711" i="9"/>
  <c r="S2710" i="9"/>
  <c r="S2709" i="9"/>
  <c r="S2708" i="9"/>
  <c r="S2707" i="9"/>
  <c r="S2706" i="9"/>
  <c r="S2705" i="9"/>
  <c r="S2704" i="9"/>
  <c r="S2703" i="9"/>
  <c r="S2702" i="9"/>
  <c r="S2701" i="9"/>
  <c r="S2700" i="9"/>
  <c r="S2699" i="9"/>
  <c r="S2698" i="9"/>
  <c r="S2697" i="9"/>
  <c r="S2696" i="9"/>
  <c r="S2695" i="9"/>
  <c r="S2694" i="9"/>
  <c r="S2693" i="9"/>
  <c r="S2692" i="9"/>
  <c r="S2691" i="9"/>
  <c r="S2690" i="9"/>
  <c r="S2689" i="9"/>
  <c r="S2688" i="9"/>
  <c r="S2687" i="9"/>
  <c r="S2686" i="9"/>
  <c r="S2685" i="9"/>
  <c r="S2684" i="9"/>
  <c r="S2683" i="9"/>
  <c r="S2682" i="9"/>
  <c r="S2681" i="9"/>
  <c r="S2680" i="9"/>
  <c r="S2679" i="9"/>
  <c r="S2678" i="9"/>
  <c r="S2677" i="9"/>
  <c r="S2676" i="9"/>
  <c r="S2675" i="9"/>
  <c r="S2674" i="9"/>
  <c r="S2673" i="9"/>
  <c r="S2672" i="9"/>
  <c r="S2671" i="9"/>
  <c r="S2670" i="9"/>
  <c r="S2669" i="9"/>
  <c r="S2668" i="9"/>
  <c r="S2667" i="9"/>
  <c r="S2666" i="9"/>
  <c r="S2665" i="9"/>
  <c r="S2664" i="9"/>
  <c r="S2663" i="9"/>
  <c r="S2662" i="9"/>
  <c r="S2661" i="9"/>
  <c r="S2660" i="9"/>
  <c r="S2659" i="9"/>
  <c r="S2658" i="9"/>
  <c r="S2657" i="9"/>
  <c r="S2656" i="9"/>
  <c r="S2655" i="9"/>
  <c r="S2654" i="9"/>
  <c r="S2653" i="9"/>
  <c r="S2652" i="9"/>
  <c r="S2651" i="9"/>
  <c r="S2650" i="9"/>
  <c r="S2649" i="9"/>
  <c r="S2648" i="9"/>
  <c r="S2647" i="9"/>
  <c r="S2646" i="9"/>
  <c r="S2645" i="9"/>
  <c r="S2644" i="9"/>
  <c r="S2643" i="9"/>
  <c r="S2642" i="9"/>
  <c r="S2641" i="9"/>
  <c r="S2640" i="9"/>
  <c r="S2639" i="9"/>
  <c r="S2638" i="9"/>
  <c r="S2637" i="9"/>
  <c r="S2636" i="9"/>
  <c r="S2635" i="9"/>
  <c r="S2634" i="9"/>
  <c r="S2633" i="9"/>
  <c r="S2632" i="9"/>
  <c r="S2631" i="9"/>
  <c r="S2630" i="9"/>
  <c r="S2629" i="9"/>
  <c r="S2628" i="9"/>
  <c r="S2627" i="9"/>
  <c r="S2626" i="9"/>
  <c r="S2625" i="9"/>
  <c r="S2624" i="9"/>
  <c r="S2623" i="9"/>
  <c r="S2622" i="9"/>
  <c r="S2621" i="9"/>
  <c r="S2620" i="9"/>
  <c r="S2619" i="9"/>
  <c r="S2618" i="9"/>
  <c r="S2617" i="9"/>
  <c r="S2616" i="9"/>
  <c r="S2615" i="9"/>
  <c r="S2614" i="9"/>
  <c r="S2613" i="9"/>
  <c r="S2612" i="9"/>
  <c r="S2611" i="9"/>
  <c r="S2610" i="9"/>
  <c r="S2609" i="9"/>
  <c r="S2608" i="9"/>
  <c r="S2607" i="9"/>
  <c r="S2606" i="9"/>
  <c r="S2605" i="9"/>
  <c r="S2604" i="9"/>
  <c r="S2603" i="9"/>
  <c r="S2602" i="9"/>
  <c r="S2601" i="9"/>
  <c r="S2600" i="9"/>
  <c r="S2599" i="9"/>
  <c r="S2598" i="9"/>
  <c r="S2597" i="9"/>
  <c r="S2596" i="9"/>
  <c r="S2595" i="9"/>
  <c r="S2594" i="9"/>
  <c r="S2593" i="9"/>
  <c r="S2592" i="9"/>
  <c r="S2591" i="9"/>
  <c r="S2590" i="9"/>
  <c r="S2589" i="9"/>
  <c r="S2588" i="9"/>
  <c r="S2587" i="9"/>
  <c r="S2586" i="9"/>
  <c r="S2585" i="9"/>
  <c r="S2584" i="9"/>
  <c r="S2583" i="9"/>
  <c r="S2582" i="9"/>
  <c r="S2581" i="9"/>
  <c r="S2580" i="9"/>
  <c r="S2579" i="9"/>
  <c r="S2578" i="9"/>
  <c r="S2577" i="9"/>
  <c r="S2576" i="9"/>
  <c r="S2575" i="9"/>
  <c r="S2574" i="9"/>
  <c r="S2573" i="9"/>
  <c r="S2572" i="9"/>
  <c r="S2571" i="9"/>
  <c r="S2570" i="9"/>
  <c r="S2569" i="9"/>
  <c r="S2568" i="9"/>
  <c r="S2567" i="9"/>
  <c r="S2566" i="9"/>
  <c r="S2565" i="9"/>
  <c r="S2564" i="9"/>
  <c r="S2563" i="9"/>
  <c r="S2562" i="9"/>
  <c r="S2561" i="9"/>
  <c r="S2560" i="9"/>
  <c r="S2559" i="9"/>
  <c r="S2558" i="9"/>
  <c r="S2557" i="9"/>
  <c r="S2556" i="9"/>
  <c r="S2555" i="9"/>
  <c r="S2554" i="9"/>
  <c r="S2553" i="9"/>
  <c r="S2552" i="9"/>
  <c r="S2551" i="9"/>
  <c r="S2550" i="9"/>
  <c r="S2549" i="9"/>
  <c r="S2548" i="9"/>
  <c r="S2547" i="9"/>
  <c r="S2546" i="9"/>
  <c r="S2545" i="9"/>
  <c r="S2544" i="9"/>
  <c r="S2543" i="9"/>
  <c r="S2542" i="9"/>
  <c r="S2541" i="9"/>
  <c r="S2540" i="9"/>
  <c r="S2539" i="9"/>
  <c r="S2538" i="9"/>
  <c r="S2537" i="9"/>
  <c r="S2536" i="9"/>
  <c r="S2535" i="9"/>
  <c r="S2534" i="9"/>
  <c r="S2533" i="9"/>
  <c r="S2532" i="9"/>
  <c r="S2531" i="9"/>
  <c r="S2530" i="9"/>
  <c r="S2529" i="9"/>
  <c r="S2528" i="9"/>
  <c r="S2527" i="9"/>
  <c r="S2526" i="9"/>
  <c r="S2525" i="9"/>
  <c r="S2524" i="9"/>
  <c r="S2523" i="9"/>
  <c r="S2522" i="9"/>
  <c r="S2521" i="9"/>
  <c r="S2520" i="9"/>
  <c r="S2519" i="9"/>
  <c r="S2518" i="9"/>
  <c r="S2517" i="9"/>
  <c r="S2516" i="9"/>
  <c r="S2515" i="9"/>
  <c r="S2514" i="9"/>
  <c r="S2513" i="9"/>
  <c r="S2512" i="9"/>
  <c r="S2511" i="9"/>
  <c r="S2510" i="9"/>
  <c r="S2509" i="9"/>
  <c r="S2508" i="9"/>
  <c r="S2507" i="9"/>
  <c r="S2506" i="9"/>
  <c r="S2505" i="9"/>
  <c r="S2504" i="9"/>
  <c r="S2503" i="9"/>
  <c r="S2502" i="9"/>
  <c r="S2501" i="9"/>
  <c r="S2500" i="9"/>
  <c r="S2499" i="9"/>
  <c r="S2498" i="9"/>
  <c r="S2497" i="9"/>
  <c r="S2496" i="9"/>
  <c r="S2495" i="9"/>
  <c r="S2494" i="9"/>
  <c r="S2493" i="9"/>
  <c r="S2492" i="9"/>
  <c r="S2491" i="9"/>
  <c r="S2490" i="9"/>
  <c r="S2489" i="9"/>
  <c r="S2488" i="9"/>
  <c r="S2487" i="9"/>
  <c r="S2486" i="9"/>
  <c r="S2485" i="9"/>
  <c r="S2484" i="9"/>
  <c r="S2483" i="9"/>
  <c r="S2482" i="9"/>
  <c r="S2481" i="9"/>
  <c r="S2480" i="9"/>
  <c r="S2479" i="9"/>
  <c r="S2478" i="9"/>
  <c r="S2477" i="9"/>
  <c r="S2476" i="9"/>
  <c r="S2475" i="9"/>
  <c r="S2474" i="9"/>
  <c r="S2473" i="9"/>
  <c r="S2472" i="9"/>
  <c r="S2471" i="9"/>
  <c r="S2470" i="9"/>
  <c r="S2469" i="9"/>
  <c r="S2468" i="9"/>
  <c r="S2467" i="9"/>
  <c r="S2466" i="9"/>
  <c r="S2465" i="9"/>
  <c r="S2464" i="9"/>
  <c r="S2463" i="9"/>
  <c r="S2462" i="9"/>
  <c r="S2461" i="9"/>
  <c r="S2460" i="9"/>
  <c r="S2459" i="9"/>
  <c r="S2458" i="9"/>
  <c r="S2457" i="9"/>
  <c r="S2456" i="9"/>
  <c r="S2455" i="9"/>
  <c r="S2454" i="9"/>
  <c r="S2453" i="9"/>
  <c r="S2452" i="9"/>
  <c r="S2451" i="9"/>
  <c r="S2450" i="9"/>
  <c r="S2449" i="9"/>
  <c r="S2448" i="9"/>
  <c r="S2447" i="9"/>
  <c r="S2446" i="9"/>
  <c r="S2445" i="9"/>
  <c r="S2444" i="9"/>
  <c r="S2443" i="9"/>
  <c r="S2442" i="9"/>
  <c r="S2441" i="9"/>
  <c r="S2440" i="9"/>
  <c r="S2439" i="9"/>
  <c r="S2438" i="9"/>
  <c r="S2437" i="9"/>
  <c r="S2436" i="9"/>
  <c r="S2435" i="9"/>
  <c r="S2434" i="9"/>
  <c r="S2433" i="9"/>
  <c r="S2432" i="9"/>
  <c r="S2431" i="9"/>
  <c r="S2430" i="9"/>
  <c r="S2429" i="9"/>
  <c r="S2428" i="9"/>
  <c r="S2427" i="9"/>
  <c r="S2426" i="9"/>
  <c r="S2425" i="9"/>
  <c r="S2424" i="9"/>
  <c r="S2423" i="9"/>
  <c r="S2422" i="9"/>
  <c r="S2421" i="9"/>
  <c r="S2420" i="9"/>
  <c r="S2419" i="9"/>
  <c r="S2418" i="9"/>
  <c r="S2417" i="9"/>
  <c r="S2416" i="9"/>
  <c r="S2415" i="9"/>
  <c r="S2414" i="9"/>
  <c r="S2413" i="9"/>
  <c r="S2412" i="9"/>
  <c r="S2411" i="9"/>
  <c r="S2410" i="9"/>
  <c r="S2409" i="9"/>
  <c r="S2408" i="9"/>
  <c r="S2407" i="9"/>
  <c r="S2406" i="9"/>
  <c r="S2405" i="9"/>
  <c r="S2404" i="9"/>
  <c r="S2403" i="9"/>
  <c r="S2402" i="9"/>
  <c r="S2401" i="9"/>
  <c r="S2400" i="9"/>
  <c r="S2399" i="9"/>
  <c r="S2398" i="9"/>
  <c r="S2397" i="9"/>
  <c r="S2396" i="9"/>
  <c r="S2395" i="9"/>
  <c r="S2394" i="9"/>
  <c r="S2393" i="9"/>
  <c r="S2392" i="9"/>
  <c r="S2391" i="9"/>
  <c r="S2390" i="9"/>
  <c r="S2389" i="9"/>
  <c r="S2388" i="9"/>
  <c r="S2387" i="9"/>
  <c r="S2386" i="9"/>
  <c r="S2385" i="9"/>
  <c r="S2384" i="9"/>
  <c r="S2383" i="9"/>
  <c r="S2382" i="9"/>
  <c r="S2381" i="9"/>
  <c r="S2380" i="9"/>
  <c r="S2379" i="9"/>
  <c r="S2378" i="9"/>
  <c r="S2377" i="9"/>
  <c r="S2376" i="9"/>
  <c r="S2375" i="9"/>
  <c r="S2374" i="9"/>
  <c r="S2373" i="9"/>
  <c r="S2372" i="9"/>
  <c r="S2371" i="9"/>
  <c r="S2370" i="9"/>
  <c r="S2369" i="9"/>
  <c r="S2368" i="9"/>
  <c r="S2367" i="9"/>
  <c r="S2366" i="9"/>
  <c r="S2365" i="9"/>
  <c r="S2364" i="9"/>
  <c r="S2363" i="9"/>
  <c r="S2362" i="9"/>
  <c r="S2361" i="9"/>
  <c r="S2360" i="9"/>
  <c r="S2359" i="9"/>
  <c r="S2358" i="9"/>
  <c r="S2357" i="9"/>
  <c r="S2356" i="9"/>
  <c r="S2355" i="9"/>
  <c r="S2354" i="9"/>
  <c r="S2353" i="9"/>
  <c r="S2352" i="9"/>
  <c r="S2351" i="9"/>
  <c r="S2350" i="9"/>
  <c r="S2349" i="9"/>
  <c r="S2348" i="9"/>
  <c r="S2347" i="9"/>
  <c r="S2346" i="9"/>
  <c r="S2345" i="9"/>
  <c r="S2344" i="9"/>
  <c r="S2343" i="9"/>
  <c r="S2342" i="9"/>
  <c r="S2341" i="9"/>
  <c r="S2340" i="9"/>
  <c r="S2339" i="9"/>
  <c r="S2338" i="9"/>
  <c r="S2337" i="9"/>
  <c r="S2336" i="9"/>
  <c r="S2335" i="9"/>
  <c r="S2334" i="9"/>
  <c r="S2333" i="9"/>
  <c r="S2332" i="9"/>
  <c r="S2331" i="9"/>
  <c r="S2330" i="9"/>
  <c r="S2329" i="9"/>
  <c r="S2328" i="9"/>
  <c r="S2327" i="9"/>
  <c r="S2326" i="9"/>
  <c r="S2325" i="9"/>
  <c r="S2324" i="9"/>
  <c r="S2323" i="9"/>
  <c r="S2322" i="9"/>
  <c r="S2321" i="9"/>
  <c r="S2320" i="9"/>
  <c r="S2319" i="9"/>
  <c r="S2318" i="9"/>
  <c r="S2317" i="9"/>
  <c r="S2316" i="9"/>
  <c r="S2315" i="9"/>
  <c r="S2314" i="9"/>
  <c r="S2313" i="9"/>
  <c r="S2312" i="9"/>
  <c r="S2311" i="9"/>
  <c r="S2310" i="9"/>
  <c r="S2309" i="9"/>
  <c r="S2308" i="9"/>
  <c r="S2307" i="9"/>
  <c r="S2306" i="9"/>
  <c r="S2305" i="9"/>
  <c r="S2304" i="9"/>
  <c r="S2303" i="9"/>
  <c r="S2302" i="9"/>
  <c r="S2301" i="9"/>
  <c r="S2300" i="9"/>
  <c r="S2299" i="9"/>
  <c r="S2298" i="9"/>
  <c r="S2297" i="9"/>
  <c r="S2296" i="9"/>
  <c r="S2295" i="9"/>
  <c r="S2294" i="9"/>
  <c r="S2293" i="9"/>
  <c r="S2292" i="9"/>
  <c r="S2291" i="9"/>
  <c r="S2290" i="9"/>
  <c r="S2289" i="9"/>
  <c r="S2288" i="9"/>
  <c r="S2287" i="9"/>
  <c r="S2286" i="9"/>
  <c r="S2285" i="9"/>
  <c r="S2284" i="9"/>
  <c r="S2283" i="9"/>
  <c r="S2282" i="9"/>
  <c r="S2281" i="9"/>
  <c r="S2280" i="9"/>
  <c r="S2279" i="9"/>
  <c r="S2278" i="9"/>
  <c r="S2277" i="9"/>
  <c r="S2276" i="9"/>
  <c r="S2275" i="9"/>
  <c r="S2274" i="9"/>
  <c r="S2273" i="9"/>
  <c r="S2272" i="9"/>
  <c r="S2271" i="9"/>
  <c r="S2270" i="9"/>
  <c r="S2269" i="9"/>
  <c r="S2268" i="9"/>
  <c r="S2267" i="9"/>
  <c r="S2266" i="9"/>
  <c r="S2265" i="9"/>
  <c r="S2264" i="9"/>
  <c r="S2263" i="9"/>
  <c r="S2262" i="9"/>
  <c r="S2261" i="9"/>
  <c r="S2260" i="9"/>
  <c r="S2259" i="9"/>
  <c r="S2258" i="9"/>
  <c r="S2257" i="9"/>
  <c r="S2256" i="9"/>
  <c r="S2255" i="9"/>
  <c r="S2254" i="9"/>
  <c r="S2253" i="9"/>
  <c r="S2252" i="9"/>
  <c r="S2251" i="9"/>
  <c r="S2250" i="9"/>
  <c r="S2249" i="9"/>
  <c r="S2248" i="9"/>
  <c r="S2247" i="9"/>
  <c r="S2246" i="9"/>
  <c r="S2245" i="9"/>
  <c r="S2244" i="9"/>
  <c r="S2243" i="9"/>
  <c r="S2242" i="9"/>
  <c r="S2241" i="9"/>
  <c r="S2240" i="9"/>
  <c r="S2239" i="9"/>
  <c r="S2238" i="9"/>
  <c r="S2237" i="9"/>
  <c r="S2236" i="9"/>
  <c r="S2235" i="9"/>
  <c r="S2234" i="9"/>
  <c r="S2233" i="9"/>
  <c r="S2232" i="9"/>
  <c r="S2231" i="9"/>
  <c r="S2230" i="9"/>
  <c r="S2229" i="9"/>
  <c r="S2228" i="9"/>
  <c r="S2227" i="9"/>
  <c r="S2226" i="9"/>
  <c r="S2225" i="9"/>
  <c r="S2224" i="9"/>
  <c r="S2223" i="9"/>
  <c r="S2222" i="9"/>
  <c r="S2221" i="9"/>
  <c r="S2220" i="9"/>
  <c r="S2219" i="9"/>
  <c r="S2218" i="9"/>
  <c r="S2217" i="9"/>
  <c r="S2216" i="9"/>
  <c r="S2215" i="9"/>
  <c r="S2214" i="9"/>
  <c r="S2213" i="9"/>
  <c r="S2212" i="9"/>
  <c r="S2211" i="9"/>
  <c r="S2210" i="9"/>
  <c r="S2209" i="9"/>
  <c r="S2208" i="9"/>
  <c r="S2207" i="9"/>
  <c r="S2206" i="9"/>
  <c r="S2205" i="9"/>
  <c r="S2204" i="9"/>
  <c r="S2203" i="9"/>
  <c r="S2202" i="9"/>
  <c r="S2201" i="9"/>
  <c r="S2200" i="9"/>
  <c r="S2199" i="9"/>
  <c r="S2198" i="9"/>
  <c r="S2197" i="9"/>
  <c r="S2196" i="9"/>
  <c r="S2195" i="9"/>
  <c r="S2194" i="9"/>
  <c r="S2193" i="9"/>
  <c r="S2192" i="9"/>
  <c r="S2191" i="9"/>
  <c r="S2190" i="9"/>
  <c r="S2189" i="9"/>
  <c r="S2188" i="9"/>
  <c r="S2187" i="9"/>
  <c r="S2186" i="9"/>
  <c r="S2185" i="9"/>
  <c r="S2184" i="9"/>
  <c r="S2183" i="9"/>
  <c r="S2182" i="9"/>
  <c r="S2181" i="9"/>
  <c r="S2180" i="9"/>
  <c r="S2179" i="9"/>
  <c r="S2178" i="9"/>
  <c r="S2177" i="9"/>
  <c r="S2176" i="9"/>
  <c r="S2175" i="9"/>
  <c r="S2174" i="9"/>
  <c r="S2173" i="9"/>
  <c r="S2172" i="9"/>
  <c r="S2171" i="9"/>
  <c r="S2170" i="9"/>
  <c r="S2169" i="9"/>
  <c r="S2168" i="9"/>
  <c r="S2167" i="9"/>
  <c r="S2166" i="9"/>
  <c r="S2165" i="9"/>
  <c r="S2164" i="9"/>
  <c r="S2163" i="9"/>
  <c r="S2162" i="9"/>
  <c r="S2161" i="9"/>
  <c r="S2160" i="9"/>
  <c r="S2159" i="9"/>
  <c r="S2158" i="9"/>
  <c r="S2157" i="9"/>
  <c r="S2156" i="9"/>
  <c r="S2155" i="9"/>
  <c r="S2154" i="9"/>
  <c r="S2153" i="9"/>
  <c r="S2152" i="9"/>
  <c r="S2151" i="9"/>
  <c r="S2150" i="9"/>
  <c r="S2149" i="9"/>
  <c r="S2148" i="9"/>
  <c r="S2147" i="9"/>
  <c r="S2146" i="9"/>
  <c r="S2145" i="9"/>
  <c r="S2144" i="9"/>
  <c r="S2143" i="9"/>
  <c r="S2142" i="9"/>
  <c r="S2141" i="9"/>
  <c r="S2140" i="9"/>
  <c r="S2139" i="9"/>
  <c r="S2138" i="9"/>
  <c r="S2137" i="9"/>
  <c r="S2136" i="9"/>
  <c r="S2135" i="9"/>
  <c r="S2134" i="9"/>
  <c r="S2133" i="9"/>
  <c r="S2132" i="9"/>
  <c r="S2131" i="9"/>
  <c r="S2130" i="9"/>
  <c r="S2129" i="9"/>
  <c r="S2128" i="9"/>
  <c r="S2127" i="9"/>
  <c r="S2126" i="9"/>
  <c r="S2125" i="9"/>
  <c r="S2124" i="9"/>
  <c r="S2123" i="9"/>
  <c r="S2122" i="9"/>
  <c r="S2121" i="9"/>
  <c r="S2120" i="9"/>
  <c r="S2119" i="9"/>
  <c r="S2118" i="9"/>
  <c r="S2117" i="9"/>
  <c r="S2116" i="9"/>
  <c r="S2115" i="9"/>
  <c r="S2114" i="9"/>
  <c r="S2113" i="9"/>
  <c r="S2112" i="9"/>
  <c r="S2111" i="9"/>
  <c r="S2110" i="9"/>
  <c r="S2109" i="9"/>
  <c r="S2108" i="9"/>
  <c r="S2107" i="9"/>
  <c r="S2106" i="9"/>
  <c r="S2105" i="9"/>
  <c r="S2104" i="9"/>
  <c r="S2103" i="9"/>
  <c r="S2102" i="9"/>
  <c r="S2101" i="9"/>
  <c r="S2100" i="9"/>
  <c r="S2099" i="9"/>
  <c r="S2098" i="9"/>
  <c r="S2097" i="9"/>
  <c r="S2096" i="9"/>
  <c r="S2095" i="9"/>
  <c r="S2094" i="9"/>
  <c r="S2093" i="9"/>
  <c r="S2092" i="9"/>
  <c r="S2091" i="9"/>
  <c r="S2090" i="9"/>
  <c r="S2089" i="9"/>
  <c r="S2088" i="9"/>
  <c r="S2087" i="9"/>
  <c r="S2086" i="9"/>
  <c r="S2085" i="9"/>
  <c r="S2084" i="9"/>
  <c r="S2083" i="9"/>
  <c r="S2082" i="9"/>
  <c r="S2081" i="9"/>
  <c r="S2080" i="9"/>
  <c r="S2079" i="9"/>
  <c r="S2078" i="9"/>
  <c r="S2077" i="9"/>
  <c r="S2076" i="9"/>
  <c r="S2075" i="9"/>
  <c r="S2074" i="9"/>
  <c r="S2073" i="9"/>
  <c r="S2072" i="9"/>
  <c r="S2071" i="9"/>
  <c r="S2070" i="9"/>
  <c r="S2069" i="9"/>
  <c r="S2068" i="9"/>
  <c r="S2067" i="9"/>
  <c r="S2066" i="9"/>
  <c r="S2065" i="9"/>
  <c r="S2064" i="9"/>
  <c r="S2063" i="9"/>
  <c r="S2062" i="9"/>
  <c r="S2061" i="9"/>
  <c r="S2060" i="9"/>
  <c r="S2059" i="9"/>
  <c r="S2058" i="9"/>
  <c r="S2057" i="9"/>
  <c r="S2056" i="9"/>
  <c r="S2055" i="9"/>
  <c r="S2054" i="9"/>
  <c r="S2053" i="9"/>
  <c r="S2052" i="9"/>
  <c r="S2051" i="9"/>
  <c r="S2050" i="9"/>
  <c r="S2049" i="9"/>
  <c r="S2048" i="9"/>
  <c r="S2047" i="9"/>
  <c r="S2046" i="9"/>
  <c r="S2045" i="9"/>
  <c r="S2044" i="9"/>
  <c r="S2043" i="9"/>
  <c r="S2042" i="9"/>
  <c r="S2041" i="9"/>
  <c r="S2040" i="9"/>
  <c r="S2039" i="9"/>
  <c r="S2038" i="9"/>
  <c r="S2037" i="9"/>
  <c r="S2036" i="9"/>
  <c r="S2035" i="9"/>
  <c r="S2034" i="9"/>
  <c r="S2033" i="9"/>
  <c r="S2032" i="9"/>
  <c r="S2031" i="9"/>
  <c r="S2030" i="9"/>
  <c r="S2029" i="9"/>
  <c r="S2028" i="9"/>
  <c r="S2027" i="9"/>
  <c r="S2026" i="9"/>
  <c r="S2025" i="9"/>
  <c r="S2024" i="9"/>
  <c r="S2023" i="9"/>
  <c r="S2022" i="9"/>
  <c r="S2021" i="9"/>
  <c r="S2020" i="9"/>
  <c r="S2019" i="9"/>
  <c r="S2018" i="9"/>
  <c r="S2017" i="9"/>
  <c r="S2016" i="9"/>
  <c r="S2015" i="9"/>
  <c r="S2014" i="9"/>
  <c r="S2013" i="9"/>
  <c r="S2012" i="9"/>
  <c r="S2011" i="9"/>
  <c r="S2010" i="9"/>
  <c r="S2009" i="9"/>
  <c r="S2008" i="9"/>
  <c r="S2007" i="9"/>
  <c r="S2006" i="9"/>
  <c r="S2005" i="9"/>
  <c r="S2004" i="9"/>
  <c r="S2003" i="9"/>
  <c r="S2002" i="9"/>
  <c r="S2001" i="9"/>
  <c r="S2000" i="9"/>
  <c r="S1999" i="9"/>
  <c r="S1998" i="9"/>
  <c r="S1997" i="9"/>
  <c r="S1996" i="9"/>
  <c r="S1995" i="9"/>
  <c r="S1994" i="9"/>
  <c r="S1993" i="9"/>
  <c r="S1992" i="9"/>
  <c r="S1991" i="9"/>
  <c r="S1990" i="9"/>
  <c r="S1989" i="9"/>
  <c r="S1988" i="9"/>
  <c r="S1987" i="9"/>
  <c r="S1986" i="9"/>
  <c r="S1985" i="9"/>
  <c r="S1984" i="9"/>
  <c r="S1983" i="9"/>
  <c r="S1982" i="9"/>
  <c r="S1981" i="9"/>
  <c r="S1980" i="9"/>
  <c r="S1979" i="9"/>
  <c r="S1978" i="9"/>
  <c r="S1977" i="9"/>
  <c r="S1976" i="9"/>
  <c r="S1975" i="9"/>
  <c r="S1974" i="9"/>
  <c r="S1973" i="9"/>
  <c r="S1972" i="9"/>
  <c r="S1971" i="9"/>
  <c r="S1970" i="9"/>
  <c r="S1969" i="9"/>
  <c r="S1968" i="9"/>
  <c r="S1967" i="9"/>
  <c r="S1966" i="9"/>
  <c r="S1965" i="9"/>
  <c r="S1964" i="9"/>
  <c r="S1963" i="9"/>
  <c r="S1962" i="9"/>
  <c r="S1961" i="9"/>
  <c r="S1960" i="9"/>
  <c r="S1959" i="9"/>
  <c r="S1958" i="9"/>
  <c r="S1957" i="9"/>
  <c r="S1956" i="9"/>
  <c r="S1955" i="9"/>
  <c r="S1954" i="9"/>
  <c r="S1953" i="9"/>
  <c r="S1952" i="9"/>
  <c r="S1951" i="9"/>
  <c r="S1950" i="9"/>
  <c r="S1949" i="9"/>
  <c r="S1948" i="9"/>
  <c r="S1947" i="9"/>
  <c r="S1946" i="9"/>
  <c r="S1945" i="9"/>
  <c r="S1944" i="9"/>
  <c r="S1943" i="9"/>
  <c r="S1942" i="9"/>
  <c r="S1941" i="9"/>
  <c r="S1940" i="9"/>
  <c r="S1939" i="9"/>
  <c r="S1938" i="9"/>
  <c r="S1937" i="9"/>
  <c r="S1936" i="9"/>
  <c r="S1935" i="9"/>
  <c r="S1934" i="9"/>
  <c r="S1933" i="9"/>
  <c r="S1932" i="9"/>
  <c r="S1931" i="9"/>
  <c r="S1930" i="9"/>
  <c r="S1929" i="9"/>
  <c r="S1928" i="9"/>
  <c r="S1927" i="9"/>
  <c r="S1926" i="9"/>
  <c r="S1925" i="9"/>
  <c r="S1924" i="9"/>
  <c r="S1923" i="9"/>
  <c r="S1922" i="9"/>
  <c r="S1921" i="9"/>
  <c r="S1920" i="9"/>
  <c r="S1919" i="9"/>
  <c r="S1918" i="9"/>
  <c r="S1917" i="9"/>
  <c r="S1916" i="9"/>
  <c r="S1915" i="9"/>
  <c r="S1914" i="9"/>
  <c r="S1913" i="9"/>
  <c r="S1912" i="9"/>
  <c r="S1911" i="9"/>
  <c r="S1910" i="9"/>
  <c r="S1909" i="9"/>
  <c r="S1908" i="9"/>
  <c r="S1907" i="9"/>
  <c r="S1906" i="9"/>
  <c r="S1905" i="9"/>
  <c r="S1904" i="9"/>
  <c r="S1903" i="9"/>
  <c r="S1902" i="9"/>
  <c r="S1901" i="9"/>
  <c r="S1900" i="9"/>
  <c r="S1899" i="9"/>
  <c r="S1898" i="9"/>
  <c r="S1897" i="9"/>
  <c r="S1896" i="9"/>
  <c r="S1895" i="9"/>
  <c r="S1894" i="9"/>
  <c r="S1893" i="9"/>
  <c r="S1892" i="9"/>
  <c r="S1891" i="9"/>
  <c r="S1890" i="9"/>
  <c r="S1889" i="9"/>
  <c r="S1888" i="9"/>
  <c r="S1887" i="9"/>
  <c r="S1886" i="9"/>
  <c r="S1885" i="9"/>
  <c r="S1884" i="9"/>
  <c r="S1883" i="9"/>
  <c r="S1882" i="9"/>
  <c r="S1881" i="9"/>
  <c r="S1880" i="9"/>
  <c r="S1879" i="9"/>
  <c r="S1878" i="9"/>
  <c r="S1877" i="9"/>
  <c r="S1876" i="9"/>
  <c r="S1875" i="9"/>
  <c r="S1874" i="9"/>
  <c r="S1873" i="9"/>
  <c r="S1872" i="9"/>
  <c r="S1871" i="9"/>
  <c r="S1870" i="9"/>
  <c r="S1869" i="9"/>
  <c r="S1868" i="9"/>
  <c r="S1867" i="9"/>
  <c r="S1866" i="9"/>
  <c r="S1865" i="9"/>
  <c r="S1864" i="9"/>
  <c r="S1863" i="9"/>
  <c r="S1862" i="9"/>
  <c r="S1861" i="9"/>
  <c r="S1860" i="9"/>
  <c r="S1859" i="9"/>
  <c r="S1858" i="9"/>
  <c r="S1857" i="9"/>
  <c r="S1856" i="9"/>
  <c r="S1855" i="9"/>
  <c r="S1854" i="9"/>
  <c r="S1853" i="9"/>
  <c r="S1852" i="9"/>
  <c r="S1851" i="9"/>
  <c r="S1850" i="9"/>
  <c r="S1849" i="9"/>
  <c r="S1848" i="9"/>
  <c r="S1847" i="9"/>
  <c r="S1846" i="9"/>
  <c r="S1845" i="9"/>
  <c r="S1844" i="9"/>
  <c r="S1843" i="9"/>
  <c r="S1842" i="9"/>
  <c r="S1841" i="9"/>
  <c r="S1840" i="9"/>
  <c r="S1839" i="9"/>
  <c r="S1838" i="9"/>
  <c r="S1837" i="9"/>
  <c r="S1836" i="9"/>
  <c r="S1835" i="9"/>
  <c r="S1834" i="9"/>
  <c r="S1833" i="9"/>
  <c r="S1832" i="9"/>
  <c r="S1831" i="9"/>
  <c r="S1830" i="9"/>
  <c r="S1829" i="9"/>
  <c r="S1828" i="9"/>
  <c r="S1827" i="9"/>
  <c r="S1826" i="9"/>
  <c r="S1825" i="9"/>
  <c r="S1824" i="9"/>
  <c r="S1823" i="9"/>
  <c r="S1822" i="9"/>
  <c r="S1821" i="9"/>
  <c r="S1820" i="9"/>
  <c r="S1819" i="9"/>
  <c r="S1818" i="9"/>
  <c r="S1817" i="9"/>
  <c r="S1816" i="9"/>
  <c r="S1815" i="9"/>
  <c r="S1814" i="9"/>
  <c r="S1813" i="9"/>
  <c r="S1812" i="9"/>
  <c r="S1811" i="9"/>
  <c r="S1810" i="9"/>
  <c r="S1809" i="9"/>
  <c r="S1808" i="9"/>
  <c r="S1807" i="9"/>
  <c r="S1806" i="9"/>
  <c r="S1805" i="9"/>
  <c r="S1804" i="9"/>
  <c r="S1803" i="9"/>
  <c r="S1802" i="9"/>
  <c r="S1801" i="9"/>
  <c r="S1800" i="9"/>
  <c r="S1799" i="9"/>
  <c r="S1798" i="9"/>
  <c r="S1797" i="9"/>
  <c r="S1796" i="9"/>
  <c r="S1795" i="9"/>
  <c r="S1794" i="9"/>
  <c r="S1793" i="9"/>
  <c r="S1792" i="9"/>
  <c r="S1791" i="9"/>
  <c r="S1790" i="9"/>
  <c r="S1789" i="9"/>
  <c r="S1788" i="9"/>
  <c r="S1787" i="9"/>
  <c r="S1786" i="9"/>
  <c r="S1785" i="9"/>
  <c r="S1784" i="9"/>
  <c r="S1783" i="9"/>
  <c r="S1782" i="9"/>
  <c r="S1781" i="9"/>
  <c r="S1780" i="9"/>
  <c r="S1779" i="9"/>
  <c r="S1778" i="9"/>
  <c r="S1777" i="9"/>
  <c r="S1776" i="9"/>
  <c r="S1775" i="9"/>
  <c r="S1774" i="9"/>
  <c r="S1773" i="9"/>
  <c r="S1772" i="9"/>
  <c r="S1771" i="9"/>
  <c r="S1770" i="9"/>
  <c r="S1769" i="9"/>
  <c r="S1768" i="9"/>
  <c r="S1767" i="9"/>
  <c r="S1766" i="9"/>
  <c r="S1765" i="9"/>
  <c r="S1764" i="9"/>
  <c r="S1763" i="9"/>
  <c r="S1762" i="9"/>
  <c r="S1761" i="9"/>
  <c r="S1760" i="9"/>
  <c r="S1759" i="9"/>
  <c r="S1758" i="9"/>
  <c r="S1757" i="9"/>
  <c r="S1756" i="9"/>
  <c r="S1755" i="9"/>
  <c r="S1754" i="9"/>
  <c r="S1753" i="9"/>
  <c r="S1752" i="9"/>
  <c r="S1751" i="9"/>
  <c r="S1750" i="9"/>
  <c r="S1749" i="9"/>
  <c r="S1748" i="9"/>
  <c r="S1747" i="9"/>
  <c r="S1746" i="9"/>
  <c r="S1745" i="9"/>
  <c r="S1744" i="9"/>
  <c r="S1743" i="9"/>
  <c r="S1742" i="9"/>
  <c r="S1741" i="9"/>
  <c r="S1740" i="9"/>
  <c r="S1739" i="9"/>
  <c r="S1738" i="9"/>
  <c r="S1737" i="9"/>
  <c r="S1736" i="9"/>
  <c r="S1735" i="9"/>
  <c r="S1734" i="9"/>
  <c r="S1733" i="9"/>
  <c r="S1732" i="9"/>
  <c r="S1731" i="9"/>
  <c r="S1730" i="9"/>
  <c r="S1729" i="9"/>
  <c r="S1728" i="9"/>
  <c r="S1727" i="9"/>
  <c r="S1726" i="9"/>
  <c r="S1725" i="9"/>
  <c r="S1724" i="9"/>
  <c r="S1723" i="9"/>
  <c r="S1722" i="9"/>
  <c r="S1721" i="9"/>
  <c r="S1720" i="9"/>
  <c r="S1719" i="9"/>
  <c r="S1718" i="9"/>
  <c r="S1717" i="9"/>
  <c r="S1716" i="9"/>
  <c r="S1715" i="9"/>
  <c r="S1714" i="9"/>
  <c r="S1713" i="9"/>
  <c r="S1712" i="9"/>
  <c r="S1711" i="9"/>
  <c r="S1710" i="9"/>
  <c r="S1709" i="9"/>
  <c r="S1708" i="9"/>
  <c r="S1707" i="9"/>
  <c r="S1706" i="9"/>
  <c r="S1705" i="9"/>
  <c r="S1704" i="9"/>
  <c r="S1703" i="9"/>
  <c r="S1702" i="9"/>
  <c r="S1701" i="9"/>
  <c r="S1700" i="9"/>
  <c r="S1699" i="9"/>
  <c r="S1698" i="9"/>
  <c r="S1697" i="9"/>
  <c r="S1696" i="9"/>
  <c r="S1695" i="9"/>
  <c r="S1694" i="9"/>
  <c r="S1693" i="9"/>
  <c r="S1692" i="9"/>
  <c r="S1691" i="9"/>
  <c r="S1690" i="9"/>
  <c r="S1689" i="9"/>
  <c r="S1688" i="9"/>
  <c r="S1687" i="9"/>
  <c r="S1686" i="9"/>
  <c r="S1685" i="9"/>
  <c r="S1684" i="9"/>
  <c r="S1683" i="9"/>
  <c r="S1682" i="9"/>
  <c r="S1681" i="9"/>
  <c r="S1680" i="9"/>
  <c r="S1679" i="9"/>
  <c r="S1678" i="9"/>
  <c r="S1677" i="9"/>
  <c r="S1676" i="9"/>
  <c r="S1675" i="9"/>
  <c r="S1674" i="9"/>
  <c r="S1673" i="9"/>
  <c r="S1672" i="9"/>
  <c r="S1671" i="9"/>
  <c r="S1670" i="9"/>
  <c r="S1669" i="9"/>
  <c r="S1668" i="9"/>
  <c r="S1667" i="9"/>
  <c r="S1666" i="9"/>
  <c r="S1665" i="9"/>
  <c r="S1664" i="9"/>
  <c r="S1663" i="9"/>
  <c r="S1662" i="9"/>
  <c r="S1661" i="9"/>
  <c r="S1660" i="9"/>
  <c r="S1659" i="9"/>
  <c r="S1658" i="9"/>
  <c r="S1657" i="9"/>
  <c r="S1656" i="9"/>
  <c r="S1655" i="9"/>
  <c r="S1654" i="9"/>
  <c r="S1653" i="9"/>
  <c r="S1652" i="9"/>
  <c r="S1651" i="9"/>
  <c r="S1650" i="9"/>
  <c r="S1649" i="9"/>
  <c r="S1648" i="9"/>
  <c r="S1647" i="9"/>
  <c r="S1646" i="9"/>
  <c r="S1645" i="9"/>
  <c r="S1644" i="9"/>
  <c r="S1643" i="9"/>
  <c r="S1642" i="9"/>
  <c r="S1641" i="9"/>
  <c r="S1640" i="9"/>
  <c r="S1639" i="9"/>
  <c r="S1638" i="9"/>
  <c r="S1637" i="9"/>
  <c r="S1636" i="9"/>
  <c r="S1635" i="9"/>
  <c r="S1634" i="9"/>
  <c r="S1633" i="9"/>
  <c r="S1632" i="9"/>
  <c r="S1631" i="9"/>
  <c r="S1630" i="9"/>
  <c r="S1629" i="9"/>
  <c r="S1628" i="9"/>
  <c r="S1627" i="9"/>
  <c r="S1626" i="9"/>
  <c r="S1625" i="9"/>
  <c r="S1624" i="9"/>
  <c r="S1623" i="9"/>
  <c r="S1622" i="9"/>
  <c r="S1621" i="9"/>
  <c r="S1620" i="9"/>
  <c r="S1619" i="9"/>
  <c r="S1618" i="9"/>
  <c r="S1617" i="9"/>
  <c r="S1616" i="9"/>
  <c r="S1615" i="9"/>
  <c r="S1614" i="9"/>
  <c r="S1613" i="9"/>
  <c r="S1612" i="9"/>
  <c r="S1611" i="9"/>
  <c r="S1610" i="9"/>
  <c r="S1609" i="9"/>
  <c r="S1608" i="9"/>
  <c r="S1607" i="9"/>
  <c r="S1606" i="9"/>
  <c r="S1605" i="9"/>
  <c r="S1604" i="9"/>
  <c r="S1603" i="9"/>
  <c r="S1602" i="9"/>
  <c r="S1601" i="9"/>
  <c r="S1600" i="9"/>
  <c r="S1599" i="9"/>
  <c r="S1598" i="9"/>
  <c r="S1597" i="9"/>
  <c r="S1596" i="9"/>
  <c r="S1595" i="9"/>
  <c r="S1594" i="9"/>
  <c r="S1593" i="9"/>
  <c r="S1592" i="9"/>
  <c r="S1591" i="9"/>
  <c r="S1590" i="9"/>
  <c r="S1589" i="9"/>
  <c r="S1588" i="9"/>
  <c r="S1587" i="9"/>
  <c r="S1586" i="9"/>
  <c r="S1585" i="9"/>
  <c r="S1584" i="9"/>
  <c r="S1583" i="9"/>
  <c r="S1582" i="9"/>
  <c r="S1581" i="9"/>
  <c r="S1580" i="9"/>
  <c r="S1579" i="9"/>
  <c r="S1578" i="9"/>
  <c r="S1577" i="9"/>
  <c r="S1576" i="9"/>
  <c r="S1575" i="9"/>
  <c r="S1574" i="9"/>
  <c r="S1573" i="9"/>
  <c r="S1572" i="9"/>
  <c r="S1571" i="9"/>
  <c r="S1570" i="9"/>
  <c r="S1569" i="9"/>
  <c r="S1568" i="9"/>
  <c r="S1567" i="9"/>
  <c r="S1566" i="9"/>
  <c r="S1565" i="9"/>
  <c r="S1564" i="9"/>
  <c r="S1563" i="9"/>
  <c r="S1562" i="9"/>
  <c r="S1561" i="9"/>
  <c r="S1560" i="9"/>
  <c r="S1559" i="9"/>
  <c r="S1558" i="9"/>
  <c r="S1557" i="9"/>
  <c r="S1556" i="9"/>
  <c r="S1555" i="9"/>
  <c r="S1554" i="9"/>
  <c r="S1553" i="9"/>
  <c r="S1552" i="9"/>
  <c r="S1551" i="9"/>
  <c r="S1550" i="9"/>
  <c r="S1549" i="9"/>
  <c r="S1548" i="9"/>
  <c r="S1547" i="9"/>
  <c r="S1546" i="9"/>
  <c r="S1545" i="9"/>
  <c r="S1544" i="9"/>
  <c r="S1543" i="9"/>
  <c r="S1542" i="9"/>
  <c r="S1541" i="9"/>
  <c r="S1540" i="9"/>
  <c r="S1539" i="9"/>
  <c r="S1538" i="9"/>
  <c r="S1537" i="9"/>
  <c r="S1536" i="9"/>
  <c r="S1535" i="9"/>
  <c r="S1534" i="9"/>
  <c r="S1533" i="9"/>
  <c r="S1532" i="9"/>
  <c r="S1531" i="9"/>
  <c r="S1530" i="9"/>
  <c r="S1529" i="9"/>
  <c r="S1528" i="9"/>
  <c r="S1527" i="9"/>
  <c r="S1526" i="9"/>
  <c r="S1525" i="9"/>
  <c r="S1524" i="9"/>
  <c r="S1523" i="9"/>
  <c r="S1522" i="9"/>
  <c r="S1521" i="9"/>
  <c r="S1520" i="9"/>
  <c r="S1519" i="9"/>
  <c r="S1518" i="9"/>
  <c r="S1517" i="9"/>
  <c r="S1516" i="9"/>
  <c r="S1515" i="9"/>
  <c r="S1514" i="9"/>
  <c r="S1513" i="9"/>
  <c r="S1512" i="9"/>
  <c r="S1511" i="9"/>
  <c r="S1510" i="9"/>
  <c r="S1509" i="9"/>
  <c r="S1508" i="9"/>
  <c r="S1507" i="9"/>
  <c r="S1506" i="9"/>
  <c r="S1505" i="9"/>
  <c r="S1504" i="9"/>
  <c r="S1503" i="9"/>
  <c r="S1502" i="9"/>
  <c r="S1501" i="9"/>
  <c r="S1500" i="9"/>
  <c r="S1499" i="9"/>
  <c r="S1498" i="9"/>
  <c r="S1497" i="9"/>
  <c r="S1496" i="9"/>
  <c r="S1495" i="9"/>
  <c r="S1494" i="9"/>
  <c r="S1493" i="9"/>
  <c r="S1492" i="9"/>
  <c r="S1491" i="9"/>
  <c r="S1490" i="9"/>
  <c r="S1489" i="9"/>
  <c r="S1488" i="9"/>
  <c r="S1487" i="9"/>
  <c r="S1486" i="9"/>
  <c r="S1485" i="9"/>
  <c r="S1484" i="9"/>
  <c r="S1483" i="9"/>
  <c r="S1482" i="9"/>
  <c r="S1481" i="9"/>
  <c r="S1480" i="9"/>
  <c r="S1479" i="9"/>
  <c r="S1478" i="9"/>
  <c r="S1477" i="9"/>
  <c r="S1476" i="9"/>
  <c r="S1475" i="9"/>
  <c r="S1474" i="9"/>
  <c r="S1473" i="9"/>
  <c r="S1472" i="9"/>
  <c r="S1471" i="9"/>
  <c r="S1470" i="9"/>
  <c r="S1469" i="9"/>
  <c r="S1468" i="9"/>
  <c r="S1467" i="9"/>
  <c r="S1466" i="9"/>
  <c r="S1465" i="9"/>
  <c r="S1464" i="9"/>
  <c r="S1463" i="9"/>
  <c r="S1462" i="9"/>
  <c r="S1461" i="9"/>
  <c r="S1460" i="9"/>
  <c r="S1459" i="9"/>
  <c r="S1458" i="9"/>
  <c r="S1457" i="9"/>
  <c r="S1456" i="9"/>
  <c r="S1455" i="9"/>
  <c r="S1454" i="9"/>
  <c r="S1453" i="9"/>
  <c r="S1452" i="9"/>
  <c r="S1451" i="9"/>
  <c r="S1450" i="9"/>
  <c r="S1449" i="9"/>
  <c r="S1448" i="9"/>
  <c r="S1447" i="9"/>
  <c r="S1446" i="9"/>
  <c r="S1445" i="9"/>
  <c r="S1444" i="9"/>
  <c r="S1443" i="9"/>
  <c r="S1442" i="9"/>
  <c r="S1441" i="9"/>
  <c r="S1440" i="9"/>
  <c r="S1439" i="9"/>
  <c r="S1438" i="9"/>
  <c r="S1437" i="9"/>
  <c r="S1436" i="9"/>
  <c r="S1435" i="9"/>
  <c r="S1434" i="9"/>
  <c r="S1433" i="9"/>
  <c r="S1432" i="9"/>
  <c r="S1431" i="9"/>
  <c r="S1430" i="9"/>
  <c r="S1429" i="9"/>
  <c r="S1428" i="9"/>
  <c r="S1427" i="9"/>
  <c r="S1426" i="9"/>
  <c r="S1425" i="9"/>
  <c r="S1424" i="9"/>
  <c r="S1423" i="9"/>
  <c r="S1422" i="9"/>
  <c r="S1421" i="9"/>
  <c r="S1420" i="9"/>
  <c r="S1419" i="9"/>
  <c r="S1418" i="9"/>
  <c r="S1417" i="9"/>
  <c r="S1416" i="9"/>
  <c r="S1415" i="9"/>
  <c r="S1414" i="9"/>
  <c r="S1413" i="9"/>
  <c r="S1412" i="9"/>
  <c r="S1411" i="9"/>
  <c r="S1410" i="9"/>
  <c r="S1409" i="9"/>
  <c r="S1408" i="9"/>
  <c r="S1407" i="9"/>
  <c r="S1406" i="9"/>
  <c r="S1405" i="9"/>
  <c r="S1404" i="9"/>
  <c r="S1403" i="9"/>
  <c r="S1402" i="9"/>
  <c r="S1401" i="9"/>
  <c r="S1400" i="9"/>
  <c r="S1399" i="9"/>
  <c r="S1398" i="9"/>
  <c r="S1397" i="9"/>
  <c r="S1396" i="9"/>
  <c r="S1395" i="9"/>
  <c r="S1394" i="9"/>
  <c r="S1393" i="9"/>
  <c r="S1392" i="9"/>
  <c r="S1391" i="9"/>
  <c r="S1390" i="9"/>
  <c r="S1389" i="9"/>
  <c r="S1388" i="9"/>
  <c r="S1387" i="9"/>
  <c r="S1386" i="9"/>
  <c r="S1385" i="9"/>
  <c r="S1384" i="9"/>
  <c r="S1383" i="9"/>
  <c r="S1382" i="9"/>
  <c r="S1381" i="9"/>
  <c r="S1380" i="9"/>
  <c r="S1379" i="9"/>
  <c r="S1378" i="9"/>
  <c r="S1377" i="9"/>
  <c r="S1376" i="9"/>
  <c r="S1375" i="9"/>
  <c r="S1374" i="9"/>
  <c r="S1373" i="9"/>
  <c r="S1372" i="9"/>
  <c r="S1371" i="9"/>
  <c r="S1370" i="9"/>
  <c r="S1369" i="9"/>
  <c r="S1368" i="9"/>
  <c r="S1367" i="9"/>
  <c r="S1366" i="9"/>
  <c r="S1365" i="9"/>
  <c r="S1364" i="9"/>
  <c r="S1363" i="9"/>
  <c r="S1362" i="9"/>
  <c r="S1361" i="9"/>
  <c r="S1360" i="9"/>
  <c r="S1359" i="9"/>
  <c r="S1358" i="9"/>
  <c r="S1357" i="9"/>
  <c r="S1356" i="9"/>
  <c r="S1355" i="9"/>
  <c r="S1354" i="9"/>
  <c r="S1353" i="9"/>
  <c r="S1352" i="9"/>
  <c r="S1351" i="9"/>
  <c r="S1350" i="9"/>
  <c r="S1349" i="9"/>
  <c r="S1348" i="9"/>
  <c r="S1347" i="9"/>
  <c r="S1346" i="9"/>
  <c r="S1345" i="9"/>
  <c r="S1344" i="9"/>
  <c r="S1343" i="9"/>
  <c r="S1342" i="9"/>
  <c r="S1341" i="9"/>
  <c r="S1340" i="9"/>
  <c r="S1339" i="9"/>
  <c r="S1338" i="9"/>
  <c r="S1337" i="9"/>
  <c r="S1336" i="9"/>
  <c r="S1335" i="9"/>
  <c r="S1334" i="9"/>
  <c r="S1333" i="9"/>
  <c r="S1332" i="9"/>
  <c r="S1331" i="9"/>
  <c r="S1330" i="9"/>
  <c r="S1329" i="9"/>
  <c r="S1328" i="9"/>
  <c r="S1327" i="9"/>
  <c r="S1326" i="9"/>
  <c r="S1325" i="9"/>
  <c r="S1324" i="9"/>
  <c r="S1323" i="9"/>
  <c r="S1322" i="9"/>
  <c r="S1321" i="9"/>
  <c r="S1320" i="9"/>
  <c r="S1319" i="9"/>
  <c r="S1318" i="9"/>
  <c r="S1317" i="9"/>
  <c r="S1316" i="9"/>
  <c r="S1315" i="9"/>
  <c r="S1314" i="9"/>
  <c r="S1313" i="9"/>
  <c r="S1312" i="9"/>
  <c r="S1311" i="9"/>
  <c r="S1310" i="9"/>
  <c r="S1309" i="9"/>
  <c r="S1308" i="9"/>
  <c r="S1307" i="9"/>
  <c r="S1306" i="9"/>
  <c r="S1305" i="9"/>
  <c r="S1304" i="9"/>
  <c r="S1303" i="9"/>
  <c r="S1302" i="9"/>
  <c r="S1301" i="9"/>
  <c r="S1300" i="9"/>
  <c r="S1299" i="9"/>
  <c r="S1298" i="9"/>
  <c r="S1297" i="9"/>
  <c r="S1296" i="9"/>
  <c r="S1295" i="9"/>
  <c r="S1294" i="9"/>
  <c r="S1293" i="9"/>
  <c r="S1292" i="9"/>
  <c r="S1291" i="9"/>
  <c r="S1290" i="9"/>
  <c r="S1289" i="9"/>
  <c r="S1288" i="9"/>
  <c r="S1287" i="9"/>
  <c r="S1286" i="9"/>
  <c r="S1285" i="9"/>
  <c r="S1284" i="9"/>
  <c r="S1283" i="9"/>
  <c r="S1282" i="9"/>
  <c r="S1281" i="9"/>
  <c r="S1280" i="9"/>
  <c r="S1279" i="9"/>
  <c r="S1278" i="9"/>
  <c r="S1277" i="9"/>
  <c r="S1276" i="9"/>
  <c r="S1275" i="9"/>
  <c r="S1274" i="9"/>
  <c r="S1273" i="9"/>
  <c r="S1272" i="9"/>
  <c r="S1271" i="9"/>
  <c r="S1270" i="9"/>
  <c r="S1269" i="9"/>
  <c r="S1268" i="9"/>
  <c r="S1267" i="9"/>
  <c r="S1266" i="9"/>
  <c r="S1265" i="9"/>
  <c r="S1264" i="9"/>
  <c r="S1263" i="9"/>
  <c r="S1262" i="9"/>
  <c r="S1261" i="9"/>
  <c r="S1260" i="9"/>
  <c r="S1259" i="9"/>
  <c r="S1258" i="9"/>
  <c r="S1257" i="9"/>
  <c r="S1256" i="9"/>
  <c r="S1255" i="9"/>
  <c r="S1254" i="9"/>
  <c r="S1253" i="9"/>
  <c r="S1252" i="9"/>
  <c r="S1251" i="9"/>
  <c r="S1250" i="9"/>
  <c r="S1249" i="9"/>
  <c r="S1248" i="9"/>
  <c r="S1247" i="9"/>
  <c r="S1246" i="9"/>
  <c r="S1245" i="9"/>
  <c r="S1244" i="9"/>
  <c r="S1243" i="9"/>
  <c r="S1242" i="9"/>
  <c r="S1241" i="9"/>
  <c r="S1240" i="9"/>
  <c r="S1239" i="9"/>
  <c r="S1238" i="9"/>
  <c r="S1237" i="9"/>
  <c r="S1236" i="9"/>
  <c r="S1235" i="9"/>
  <c r="S1234" i="9"/>
  <c r="S1233" i="9"/>
  <c r="S1232" i="9"/>
  <c r="S1231" i="9"/>
  <c r="S1230" i="9"/>
  <c r="S1229" i="9"/>
  <c r="S1228" i="9"/>
  <c r="S1227" i="9"/>
  <c r="S1226" i="9"/>
  <c r="S1225" i="9"/>
  <c r="S1224" i="9"/>
  <c r="S1223" i="9"/>
  <c r="S1222" i="9"/>
  <c r="S1221" i="9"/>
  <c r="S1220" i="9"/>
  <c r="S1219" i="9"/>
  <c r="S1218" i="9"/>
  <c r="S1217" i="9"/>
  <c r="S1216" i="9"/>
  <c r="S1215" i="9"/>
  <c r="S1214" i="9"/>
  <c r="S1213" i="9"/>
  <c r="S1212" i="9"/>
  <c r="S1211" i="9"/>
  <c r="S1210" i="9"/>
  <c r="S1209" i="9"/>
  <c r="S1208" i="9"/>
  <c r="S1207" i="9"/>
  <c r="S1206" i="9"/>
  <c r="S1205" i="9"/>
  <c r="S1204" i="9"/>
  <c r="S1203" i="9"/>
  <c r="S1202" i="9"/>
  <c r="S1201" i="9"/>
  <c r="S1200" i="9"/>
  <c r="S1199" i="9"/>
  <c r="S1198" i="9"/>
  <c r="S1197" i="9"/>
  <c r="S1196" i="9"/>
  <c r="S1195" i="9"/>
  <c r="S1194" i="9"/>
  <c r="S1193" i="9"/>
  <c r="S1192" i="9"/>
  <c r="S1191" i="9"/>
  <c r="S1190" i="9"/>
  <c r="S1189" i="9"/>
  <c r="S1188" i="9"/>
  <c r="S1187" i="9"/>
  <c r="S1186" i="9"/>
  <c r="S1185" i="9"/>
  <c r="S1184" i="9"/>
  <c r="S1183" i="9"/>
  <c r="S1182" i="9"/>
  <c r="S1181" i="9"/>
  <c r="S1180" i="9"/>
  <c r="S1179" i="9"/>
  <c r="S1178" i="9"/>
  <c r="S1177" i="9"/>
  <c r="S1176" i="9"/>
  <c r="S1175" i="9"/>
  <c r="S1174" i="9"/>
  <c r="S1173" i="9"/>
  <c r="S1172" i="9"/>
  <c r="S1171" i="9"/>
  <c r="S1170" i="9"/>
  <c r="S1169" i="9"/>
  <c r="S1168" i="9"/>
  <c r="S1167" i="9"/>
  <c r="S1166" i="9"/>
  <c r="S1165" i="9"/>
  <c r="S1164" i="9"/>
  <c r="S1163" i="9"/>
  <c r="S1162" i="9"/>
  <c r="S1161" i="9"/>
  <c r="S1160" i="9"/>
  <c r="S1159" i="9"/>
  <c r="S1158" i="9"/>
  <c r="S1157" i="9"/>
  <c r="S1156" i="9"/>
  <c r="S1155" i="9"/>
  <c r="S1154" i="9"/>
  <c r="S1153" i="9"/>
  <c r="S1152" i="9"/>
  <c r="S1151" i="9"/>
  <c r="S1150" i="9"/>
  <c r="S1149" i="9"/>
  <c r="S1148" i="9"/>
  <c r="S1147" i="9"/>
  <c r="S1146" i="9"/>
  <c r="S1145" i="9"/>
  <c r="S1144" i="9"/>
  <c r="S1143" i="9"/>
  <c r="S1142" i="9"/>
  <c r="S1141" i="9"/>
  <c r="S1140" i="9"/>
  <c r="S1139" i="9"/>
  <c r="S1138" i="9"/>
  <c r="S1137" i="9"/>
  <c r="S1136" i="9"/>
  <c r="S1135" i="9"/>
  <c r="S1134" i="9"/>
  <c r="S1133" i="9"/>
  <c r="S1132" i="9"/>
  <c r="S1131" i="9"/>
  <c r="S1130" i="9"/>
  <c r="S1129" i="9"/>
  <c r="S1128" i="9"/>
  <c r="S1127" i="9"/>
  <c r="S1126" i="9"/>
  <c r="S1125" i="9"/>
  <c r="S1124" i="9"/>
  <c r="S1123" i="9"/>
  <c r="S1122" i="9"/>
  <c r="S1121" i="9"/>
  <c r="S1120" i="9"/>
  <c r="S1119" i="9"/>
  <c r="S1118" i="9"/>
  <c r="S1117" i="9"/>
  <c r="S1116" i="9"/>
  <c r="S1115" i="9"/>
  <c r="S1114" i="9"/>
  <c r="S1113" i="9"/>
  <c r="S1112" i="9"/>
  <c r="S1111" i="9"/>
  <c r="S1110" i="9"/>
  <c r="S1109" i="9"/>
  <c r="S1108" i="9"/>
  <c r="S1107" i="9"/>
  <c r="S1106" i="9"/>
  <c r="S1105" i="9"/>
  <c r="S1104" i="9"/>
  <c r="S1103" i="9"/>
  <c r="S1102" i="9"/>
  <c r="S1101" i="9"/>
  <c r="S1100" i="9"/>
  <c r="S1099" i="9"/>
  <c r="S1098" i="9"/>
  <c r="S1097" i="9"/>
  <c r="S1096" i="9"/>
  <c r="S1095" i="9"/>
  <c r="S1094" i="9"/>
  <c r="S1093" i="9"/>
  <c r="S1092" i="9"/>
  <c r="S1091" i="9"/>
  <c r="S1090" i="9"/>
  <c r="S1089" i="9"/>
  <c r="S1088" i="9"/>
  <c r="S1087" i="9"/>
  <c r="S1086" i="9"/>
  <c r="S1085" i="9"/>
  <c r="S1084" i="9"/>
  <c r="S1083" i="9"/>
  <c r="S1082" i="9"/>
  <c r="S1081" i="9"/>
  <c r="S1080" i="9"/>
  <c r="S1079" i="9"/>
  <c r="S1078" i="9"/>
  <c r="S1077" i="9"/>
  <c r="S1076" i="9"/>
  <c r="S1075" i="9"/>
  <c r="S1074" i="9"/>
  <c r="S1073" i="9"/>
  <c r="S1072" i="9"/>
  <c r="S1071" i="9"/>
  <c r="S1070" i="9"/>
  <c r="S1069" i="9"/>
  <c r="S1068" i="9"/>
  <c r="S1067" i="9"/>
  <c r="S1066" i="9"/>
  <c r="S1065" i="9"/>
  <c r="S1064" i="9"/>
  <c r="S1063" i="9"/>
  <c r="S1062" i="9"/>
  <c r="S1061" i="9"/>
  <c r="S1060" i="9"/>
  <c r="S1059" i="9"/>
  <c r="S1058" i="9"/>
  <c r="S1057" i="9"/>
  <c r="S1056" i="9"/>
  <c r="S1055" i="9"/>
  <c r="S1054" i="9"/>
  <c r="S1053" i="9"/>
  <c r="S1052" i="9"/>
  <c r="S1051" i="9"/>
  <c r="S1050" i="9"/>
  <c r="S1049" i="9"/>
  <c r="S1048" i="9"/>
  <c r="S1047" i="9"/>
  <c r="S1046" i="9"/>
  <c r="S1045" i="9"/>
  <c r="S1044" i="9"/>
  <c r="S1043" i="9"/>
  <c r="S1042" i="9"/>
  <c r="S1041" i="9"/>
  <c r="S1040" i="9"/>
  <c r="S1039" i="9"/>
  <c r="S1038" i="9"/>
  <c r="S1037" i="9"/>
  <c r="S1036" i="9"/>
  <c r="S1035" i="9"/>
  <c r="S1034" i="9"/>
  <c r="S1033" i="9"/>
  <c r="S1032" i="9"/>
  <c r="S1031" i="9"/>
  <c r="S1030" i="9"/>
  <c r="S1029" i="9"/>
  <c r="S1028" i="9"/>
  <c r="S1027" i="9"/>
  <c r="S1026" i="9"/>
  <c r="S1025" i="9"/>
  <c r="S1024" i="9"/>
  <c r="S1023" i="9"/>
  <c r="S1022" i="9"/>
  <c r="S1021" i="9"/>
  <c r="S1020" i="9"/>
  <c r="S1019" i="9"/>
  <c r="S1018" i="9"/>
  <c r="S1017" i="9"/>
  <c r="S1016" i="9"/>
  <c r="S1015" i="9"/>
  <c r="S1014" i="9"/>
  <c r="S1013" i="9"/>
  <c r="S1012" i="9"/>
  <c r="S1011" i="9"/>
  <c r="S1010" i="9"/>
  <c r="S1009" i="9"/>
  <c r="S1008" i="9"/>
  <c r="S1007" i="9"/>
  <c r="S1006" i="9"/>
  <c r="S1005" i="9"/>
  <c r="S1004" i="9"/>
  <c r="S1003" i="9"/>
  <c r="S1002" i="9"/>
  <c r="S1001" i="9"/>
  <c r="S1000" i="9"/>
  <c r="S999" i="9"/>
  <c r="S998" i="9"/>
  <c r="S997" i="9"/>
  <c r="S996" i="9"/>
  <c r="S995" i="9"/>
  <c r="S994" i="9"/>
  <c r="S993" i="9"/>
  <c r="S992" i="9"/>
  <c r="S991" i="9"/>
  <c r="S990" i="9"/>
  <c r="S989" i="9"/>
  <c r="S988" i="9"/>
  <c r="S987" i="9"/>
  <c r="S986" i="9"/>
  <c r="S985" i="9"/>
  <c r="S984" i="9"/>
  <c r="S983" i="9"/>
  <c r="S982" i="9"/>
  <c r="S981" i="9"/>
  <c r="S980" i="9"/>
  <c r="S979" i="9"/>
  <c r="S978" i="9"/>
  <c r="S977" i="9"/>
  <c r="S976" i="9"/>
  <c r="S975" i="9"/>
  <c r="S974" i="9"/>
  <c r="S973" i="9"/>
  <c r="S972" i="9"/>
  <c r="S971" i="9"/>
  <c r="S970" i="9"/>
  <c r="S969" i="9"/>
  <c r="S968" i="9"/>
  <c r="S967" i="9"/>
  <c r="S966" i="9"/>
  <c r="S965" i="9"/>
  <c r="S964" i="9"/>
  <c r="S963" i="9"/>
  <c r="S962" i="9"/>
  <c r="S961" i="9"/>
  <c r="S960" i="9"/>
  <c r="S959" i="9"/>
  <c r="S958" i="9"/>
  <c r="S957" i="9"/>
  <c r="S956" i="9"/>
  <c r="S955" i="9"/>
  <c r="S954" i="9"/>
  <c r="S953" i="9"/>
  <c r="S952" i="9"/>
  <c r="S951" i="9"/>
  <c r="S950" i="9"/>
  <c r="S949" i="9"/>
  <c r="S948" i="9"/>
  <c r="S947" i="9"/>
  <c r="S946" i="9"/>
  <c r="S945" i="9"/>
  <c r="S944" i="9"/>
  <c r="S943" i="9"/>
  <c r="S942" i="9"/>
  <c r="S941" i="9"/>
  <c r="S940" i="9"/>
  <c r="S939" i="9"/>
  <c r="S938" i="9"/>
  <c r="S937" i="9"/>
  <c r="S936" i="9"/>
  <c r="S935" i="9"/>
  <c r="S934" i="9"/>
  <c r="S933" i="9"/>
  <c r="S932" i="9"/>
  <c r="S931" i="9"/>
  <c r="S930" i="9"/>
  <c r="S929" i="9"/>
  <c r="S928" i="9"/>
  <c r="S927" i="9"/>
  <c r="S926" i="9"/>
  <c r="S925" i="9"/>
  <c r="S924" i="9"/>
  <c r="S923" i="9"/>
  <c r="S922" i="9"/>
  <c r="S921" i="9"/>
  <c r="S920" i="9"/>
  <c r="S919" i="9"/>
  <c r="S918" i="9"/>
  <c r="S917" i="9"/>
  <c r="S916" i="9"/>
  <c r="S915" i="9"/>
  <c r="S914" i="9"/>
  <c r="S913" i="9"/>
  <c r="S912" i="9"/>
  <c r="S911" i="9"/>
  <c r="S910" i="9"/>
  <c r="S909" i="9"/>
  <c r="S908" i="9"/>
  <c r="S907" i="9"/>
  <c r="S906" i="9"/>
  <c r="S905" i="9"/>
  <c r="S904" i="9"/>
  <c r="S903" i="9"/>
  <c r="S902" i="9"/>
  <c r="S901" i="9"/>
  <c r="S900" i="9"/>
  <c r="S899" i="9"/>
  <c r="S898" i="9"/>
  <c r="S897" i="9"/>
  <c r="S896" i="9"/>
  <c r="S895" i="9"/>
  <c r="S894" i="9"/>
  <c r="S893" i="9"/>
  <c r="S892" i="9"/>
  <c r="S891" i="9"/>
  <c r="S890" i="9"/>
  <c r="S889" i="9"/>
  <c r="S888" i="9"/>
  <c r="S887" i="9"/>
  <c r="S886" i="9"/>
  <c r="S885" i="9"/>
  <c r="S884" i="9"/>
  <c r="S883" i="9"/>
  <c r="S882" i="9"/>
  <c r="S881" i="9"/>
  <c r="S880" i="9"/>
  <c r="S879" i="9"/>
  <c r="S878" i="9"/>
  <c r="S877" i="9"/>
  <c r="S876" i="9"/>
  <c r="S875" i="9"/>
  <c r="S874" i="9"/>
  <c r="S873" i="9"/>
  <c r="S872" i="9"/>
  <c r="S871" i="9"/>
  <c r="S870" i="9"/>
  <c r="S869" i="9"/>
  <c r="S868" i="9"/>
  <c r="S867" i="9"/>
  <c r="S866" i="9"/>
  <c r="S865" i="9"/>
  <c r="S864" i="9"/>
  <c r="S863" i="9"/>
  <c r="S862" i="9"/>
  <c r="S861" i="9"/>
  <c r="S860" i="9"/>
  <c r="S859" i="9"/>
  <c r="S858" i="9"/>
  <c r="S857" i="9"/>
  <c r="S856" i="9"/>
  <c r="S855" i="9"/>
  <c r="S854" i="9"/>
  <c r="S853" i="9"/>
  <c r="S852" i="9"/>
  <c r="S851" i="9"/>
  <c r="S850" i="9"/>
  <c r="S849" i="9"/>
  <c r="S848" i="9"/>
  <c r="S847" i="9"/>
  <c r="S846" i="9"/>
  <c r="S845" i="9"/>
  <c r="S844" i="9"/>
  <c r="S843" i="9"/>
  <c r="S842" i="9"/>
  <c r="S841" i="9"/>
  <c r="S840" i="9"/>
  <c r="S839" i="9"/>
  <c r="S838" i="9"/>
  <c r="S837" i="9"/>
  <c r="S836" i="9"/>
  <c r="S835" i="9"/>
  <c r="S834" i="9"/>
  <c r="S833" i="9"/>
  <c r="S832" i="9"/>
  <c r="S831" i="9"/>
  <c r="S830" i="9"/>
  <c r="S829" i="9"/>
  <c r="S828" i="9"/>
  <c r="S827" i="9"/>
  <c r="S826" i="9"/>
  <c r="S825" i="9"/>
  <c r="S824" i="9"/>
  <c r="S823" i="9"/>
  <c r="S822" i="9"/>
  <c r="S821" i="9"/>
  <c r="S820" i="9"/>
  <c r="S819" i="9"/>
  <c r="S818" i="9"/>
  <c r="S817" i="9"/>
  <c r="S816" i="9"/>
  <c r="S815" i="9"/>
  <c r="S814" i="9"/>
  <c r="S813" i="9"/>
  <c r="S812" i="9"/>
  <c r="S811" i="9"/>
  <c r="S810" i="9"/>
  <c r="S809" i="9"/>
  <c r="S808" i="9"/>
  <c r="S807" i="9"/>
  <c r="S806" i="9"/>
  <c r="S805" i="9"/>
  <c r="S804" i="9"/>
  <c r="S803" i="9"/>
  <c r="S802" i="9"/>
  <c r="S801" i="9"/>
  <c r="S800" i="9"/>
  <c r="S799" i="9"/>
  <c r="S798" i="9"/>
  <c r="S797" i="9"/>
  <c r="S796" i="9"/>
  <c r="S795" i="9"/>
  <c r="S794" i="9"/>
  <c r="S793" i="9"/>
  <c r="S792" i="9"/>
  <c r="S791" i="9"/>
  <c r="S790" i="9"/>
  <c r="S789" i="9"/>
  <c r="S788" i="9"/>
  <c r="S787" i="9"/>
  <c r="S786" i="9"/>
  <c r="S785" i="9"/>
  <c r="S784" i="9"/>
  <c r="S783" i="9"/>
  <c r="S782" i="9"/>
  <c r="S781" i="9"/>
  <c r="S780" i="9"/>
  <c r="S779" i="9"/>
  <c r="S778" i="9"/>
  <c r="S777" i="9"/>
  <c r="S776" i="9"/>
  <c r="S775" i="9"/>
  <c r="S774" i="9"/>
  <c r="S773" i="9"/>
  <c r="S772" i="9"/>
  <c r="S771" i="9"/>
  <c r="S770" i="9"/>
  <c r="S769" i="9"/>
  <c r="S768" i="9"/>
  <c r="S767" i="9"/>
  <c r="S766" i="9"/>
  <c r="S765" i="9"/>
  <c r="S764" i="9"/>
  <c r="S763" i="9"/>
  <c r="S762" i="9"/>
  <c r="S761" i="9"/>
  <c r="S760" i="9"/>
  <c r="S759" i="9"/>
  <c r="S758" i="9"/>
  <c r="S757" i="9"/>
  <c r="S756" i="9"/>
  <c r="S755" i="9"/>
  <c r="S754" i="9"/>
  <c r="S753" i="9"/>
  <c r="S752" i="9"/>
  <c r="S751" i="9"/>
  <c r="S750" i="9"/>
  <c r="S749" i="9"/>
  <c r="S748" i="9"/>
  <c r="S747" i="9"/>
  <c r="S746" i="9"/>
  <c r="S745" i="9"/>
  <c r="S744" i="9"/>
  <c r="S743" i="9"/>
  <c r="S742" i="9"/>
  <c r="S741" i="9"/>
  <c r="S740" i="9"/>
  <c r="S739" i="9"/>
  <c r="S738" i="9"/>
  <c r="S737" i="9"/>
  <c r="S736" i="9"/>
  <c r="S735" i="9"/>
  <c r="S734" i="9"/>
  <c r="S733" i="9"/>
  <c r="S732" i="9"/>
  <c r="S731" i="9"/>
  <c r="S730" i="9"/>
  <c r="S729" i="9"/>
  <c r="S728" i="9"/>
  <c r="S727" i="9"/>
  <c r="S726" i="9"/>
  <c r="S725" i="9"/>
  <c r="S724" i="9"/>
  <c r="S723" i="9"/>
  <c r="S722" i="9"/>
  <c r="S721" i="9"/>
  <c r="S720" i="9"/>
  <c r="S719" i="9"/>
  <c r="S718" i="9"/>
  <c r="S717" i="9"/>
  <c r="S716" i="9"/>
  <c r="S715" i="9"/>
  <c r="S714" i="9"/>
  <c r="S713" i="9"/>
  <c r="S712" i="9"/>
  <c r="S711" i="9"/>
  <c r="S710" i="9"/>
  <c r="S709" i="9"/>
  <c r="S708" i="9"/>
  <c r="S707" i="9"/>
  <c r="S706" i="9"/>
  <c r="S705" i="9"/>
  <c r="S704" i="9"/>
  <c r="S703" i="9"/>
  <c r="S702" i="9"/>
  <c r="S701" i="9"/>
  <c r="S700" i="9"/>
  <c r="S699" i="9"/>
  <c r="S698" i="9"/>
  <c r="S697" i="9"/>
  <c r="S696" i="9"/>
  <c r="S695" i="9"/>
  <c r="S694" i="9"/>
  <c r="S693" i="9"/>
  <c r="S692" i="9"/>
  <c r="S691" i="9"/>
  <c r="S690" i="9"/>
  <c r="S689" i="9"/>
  <c r="S688" i="9"/>
  <c r="S687" i="9"/>
  <c r="S686" i="9"/>
  <c r="S685" i="9"/>
  <c r="S684" i="9"/>
  <c r="S683" i="9"/>
  <c r="S682" i="9"/>
  <c r="S681" i="9"/>
  <c r="S680" i="9"/>
  <c r="S679" i="9"/>
  <c r="S678" i="9"/>
  <c r="S677" i="9"/>
  <c r="S676" i="9"/>
  <c r="S675" i="9"/>
  <c r="S674" i="9"/>
  <c r="S673" i="9"/>
  <c r="S672" i="9"/>
  <c r="S671" i="9"/>
  <c r="S670" i="9"/>
  <c r="S669" i="9"/>
  <c r="S668" i="9"/>
  <c r="S667" i="9"/>
  <c r="S666" i="9"/>
  <c r="S665" i="9"/>
  <c r="S664" i="9"/>
  <c r="S663" i="9"/>
  <c r="S662" i="9"/>
  <c r="S661" i="9"/>
  <c r="S660" i="9"/>
  <c r="S659" i="9"/>
  <c r="S658" i="9"/>
  <c r="S657" i="9"/>
  <c r="S656" i="9"/>
  <c r="S655" i="9"/>
  <c r="S654" i="9"/>
  <c r="S653" i="9"/>
  <c r="S652" i="9"/>
  <c r="S651" i="9"/>
  <c r="S650" i="9"/>
  <c r="S649" i="9"/>
  <c r="S648" i="9"/>
  <c r="S647" i="9"/>
  <c r="S646" i="9"/>
  <c r="S645" i="9"/>
  <c r="S644" i="9"/>
  <c r="S643" i="9"/>
  <c r="S642" i="9"/>
  <c r="S641" i="9"/>
  <c r="S640" i="9"/>
  <c r="S639" i="9"/>
  <c r="S638" i="9"/>
  <c r="S637" i="9"/>
  <c r="S636" i="9"/>
  <c r="S635" i="9"/>
  <c r="S634" i="9"/>
  <c r="S633" i="9"/>
  <c r="S632" i="9"/>
  <c r="S631" i="9"/>
  <c r="S630" i="9"/>
  <c r="S629" i="9"/>
  <c r="S628" i="9"/>
  <c r="S627" i="9"/>
  <c r="S626" i="9"/>
  <c r="S625" i="9"/>
  <c r="S624" i="9"/>
  <c r="S623" i="9"/>
  <c r="S622" i="9"/>
  <c r="S621" i="9"/>
  <c r="S620" i="9"/>
  <c r="S619" i="9"/>
  <c r="S618" i="9"/>
  <c r="S617" i="9"/>
  <c r="S616" i="9"/>
  <c r="S615" i="9"/>
  <c r="S614" i="9"/>
  <c r="S613" i="9"/>
  <c r="S612" i="9"/>
  <c r="S611" i="9"/>
  <c r="S610" i="9"/>
  <c r="S609" i="9"/>
  <c r="S608" i="9"/>
  <c r="S607" i="9"/>
  <c r="S606" i="9"/>
  <c r="S605" i="9"/>
  <c r="S604" i="9"/>
  <c r="S603" i="9"/>
  <c r="S602" i="9"/>
  <c r="S601" i="9"/>
  <c r="S600" i="9"/>
  <c r="S599" i="9"/>
  <c r="S598" i="9"/>
  <c r="S597" i="9"/>
  <c r="S596" i="9"/>
  <c r="S595" i="9"/>
  <c r="S594" i="9"/>
  <c r="S593" i="9"/>
  <c r="S592" i="9"/>
  <c r="S591" i="9"/>
  <c r="S590" i="9"/>
  <c r="S589" i="9"/>
  <c r="S588" i="9"/>
  <c r="S587" i="9"/>
  <c r="S586" i="9"/>
  <c r="S585" i="9"/>
  <c r="S584" i="9"/>
  <c r="S583" i="9"/>
  <c r="S582" i="9"/>
  <c r="S581" i="9"/>
  <c r="S580" i="9"/>
  <c r="S579" i="9"/>
  <c r="S578" i="9"/>
  <c r="S577" i="9"/>
  <c r="S576" i="9"/>
  <c r="S575" i="9"/>
  <c r="S574" i="9"/>
  <c r="S573" i="9"/>
  <c r="S572" i="9"/>
  <c r="S571" i="9"/>
  <c r="S570" i="9"/>
  <c r="S569" i="9"/>
  <c r="S568" i="9"/>
  <c r="S567" i="9"/>
  <c r="S566" i="9"/>
  <c r="S565" i="9"/>
  <c r="S564" i="9"/>
  <c r="S563" i="9"/>
  <c r="S562" i="9"/>
  <c r="S561" i="9"/>
  <c r="S560" i="9"/>
  <c r="S559" i="9"/>
  <c r="S558" i="9"/>
  <c r="S557" i="9"/>
  <c r="S556" i="9"/>
  <c r="S555" i="9"/>
  <c r="S554" i="9"/>
  <c r="S553" i="9"/>
  <c r="S552" i="9"/>
  <c r="S551" i="9"/>
  <c r="S550" i="9"/>
  <c r="S549" i="9"/>
  <c r="S548" i="9"/>
  <c r="S547" i="9"/>
  <c r="S546" i="9"/>
  <c r="S545" i="9"/>
  <c r="S544" i="9"/>
  <c r="S543" i="9"/>
  <c r="S542" i="9"/>
  <c r="S541" i="9"/>
  <c r="S540" i="9"/>
  <c r="S539" i="9"/>
  <c r="S538" i="9"/>
  <c r="S537" i="9"/>
  <c r="S536" i="9"/>
  <c r="S535" i="9"/>
  <c r="S534" i="9"/>
  <c r="S533" i="9"/>
  <c r="S532" i="9"/>
  <c r="S531" i="9"/>
  <c r="S530" i="9"/>
  <c r="S529" i="9"/>
  <c r="S528" i="9"/>
  <c r="S527" i="9"/>
  <c r="S526" i="9"/>
  <c r="S525" i="9"/>
  <c r="S524" i="9"/>
  <c r="S523" i="9"/>
  <c r="S522" i="9"/>
  <c r="S521" i="9"/>
  <c r="S520" i="9"/>
  <c r="S519" i="9"/>
  <c r="S518" i="9"/>
  <c r="S517" i="9"/>
  <c r="S516" i="9"/>
  <c r="S515" i="9"/>
  <c r="S514" i="9"/>
  <c r="S513" i="9"/>
  <c r="S512" i="9"/>
  <c r="S511" i="9"/>
  <c r="S510" i="9"/>
  <c r="S509" i="9"/>
  <c r="S508" i="9"/>
  <c r="S507" i="9"/>
  <c r="S506" i="9"/>
  <c r="S505" i="9"/>
  <c r="S504" i="9"/>
  <c r="S503" i="9"/>
  <c r="S502" i="9"/>
  <c r="S501" i="9"/>
  <c r="S500" i="9"/>
  <c r="S499" i="9"/>
  <c r="S498" i="9"/>
  <c r="S497" i="9"/>
  <c r="S496" i="9"/>
  <c r="S495" i="9"/>
  <c r="S494" i="9"/>
  <c r="S493" i="9"/>
  <c r="S492" i="9"/>
  <c r="S491" i="9"/>
  <c r="S490" i="9"/>
  <c r="S489" i="9"/>
  <c r="S488" i="9"/>
  <c r="S487" i="9"/>
  <c r="S486" i="9"/>
  <c r="S485" i="9"/>
  <c r="S484" i="9"/>
  <c r="S483" i="9"/>
  <c r="S482" i="9"/>
  <c r="S481" i="9"/>
  <c r="S480" i="9"/>
  <c r="S479" i="9"/>
  <c r="S478" i="9"/>
  <c r="S477" i="9"/>
  <c r="S476" i="9"/>
  <c r="S475" i="9"/>
  <c r="S474" i="9"/>
  <c r="S473" i="9"/>
  <c r="S472" i="9"/>
  <c r="S471" i="9"/>
  <c r="S470" i="9"/>
  <c r="S469" i="9"/>
  <c r="S468" i="9"/>
  <c r="S467" i="9"/>
  <c r="S466" i="9"/>
  <c r="S465" i="9"/>
  <c r="S464" i="9"/>
  <c r="S463" i="9"/>
  <c r="S462" i="9"/>
  <c r="S461" i="9"/>
  <c r="S460" i="9"/>
  <c r="S459" i="9"/>
  <c r="S458" i="9"/>
  <c r="S457" i="9"/>
  <c r="S456" i="9"/>
  <c r="S455" i="9"/>
  <c r="S454" i="9"/>
  <c r="S453" i="9"/>
  <c r="S452" i="9"/>
  <c r="S451" i="9"/>
  <c r="S450" i="9"/>
  <c r="S449" i="9"/>
  <c r="S448" i="9"/>
  <c r="S447" i="9"/>
  <c r="S446" i="9"/>
  <c r="S445" i="9"/>
  <c r="S444" i="9"/>
  <c r="S443" i="9"/>
  <c r="S442" i="9"/>
  <c r="S441" i="9"/>
  <c r="S440" i="9"/>
  <c r="S439" i="9"/>
  <c r="S438" i="9"/>
  <c r="S437" i="9"/>
  <c r="S436" i="9"/>
  <c r="S435" i="9"/>
  <c r="S434" i="9"/>
  <c r="S433" i="9"/>
  <c r="S432" i="9"/>
  <c r="S431" i="9"/>
  <c r="S430" i="9"/>
  <c r="S429" i="9"/>
  <c r="S428" i="9"/>
  <c r="S427" i="9"/>
  <c r="S426" i="9"/>
  <c r="S425" i="9"/>
  <c r="S424" i="9"/>
  <c r="S423" i="9"/>
  <c r="S422" i="9"/>
  <c r="S421" i="9"/>
  <c r="S420" i="9"/>
  <c r="S419" i="9"/>
  <c r="S418" i="9"/>
  <c r="S417" i="9"/>
  <c r="S416" i="9"/>
  <c r="S415" i="9"/>
  <c r="S414" i="9"/>
  <c r="S413" i="9"/>
  <c r="S412" i="9"/>
  <c r="S411" i="9"/>
  <c r="S410" i="9"/>
  <c r="S409" i="9"/>
  <c r="S408" i="9"/>
  <c r="S407" i="9"/>
  <c r="S406" i="9"/>
  <c r="S405" i="9"/>
  <c r="S404" i="9"/>
  <c r="S403" i="9"/>
  <c r="S402" i="9"/>
  <c r="S401" i="9"/>
  <c r="S400" i="9"/>
  <c r="S399" i="9"/>
  <c r="S398" i="9"/>
  <c r="S397" i="9"/>
  <c r="S396" i="9"/>
  <c r="S395" i="9"/>
  <c r="S394" i="9"/>
  <c r="S393" i="9"/>
  <c r="S392" i="9"/>
  <c r="S391" i="9"/>
  <c r="S390" i="9"/>
  <c r="S389" i="9"/>
  <c r="S388" i="9"/>
  <c r="S387" i="9"/>
  <c r="S386" i="9"/>
  <c r="S385" i="9"/>
  <c r="S384" i="9"/>
  <c r="S383" i="9"/>
  <c r="S382" i="9"/>
  <c r="S381" i="9"/>
  <c r="S380" i="9"/>
  <c r="S379" i="9"/>
  <c r="S378" i="9"/>
  <c r="S377" i="9"/>
  <c r="S376" i="9"/>
  <c r="S375" i="9"/>
  <c r="S374" i="9"/>
  <c r="S373" i="9"/>
  <c r="S372" i="9"/>
  <c r="S371" i="9"/>
  <c r="S370" i="9"/>
  <c r="S369" i="9"/>
  <c r="S368" i="9"/>
  <c r="S367" i="9"/>
  <c r="S366" i="9"/>
  <c r="S365" i="9"/>
  <c r="S364" i="9"/>
  <c r="S363" i="9"/>
  <c r="S362" i="9"/>
  <c r="S361" i="9"/>
  <c r="S360" i="9"/>
  <c r="S359" i="9"/>
  <c r="S358" i="9"/>
  <c r="S357" i="9"/>
  <c r="S356" i="9"/>
  <c r="S355" i="9"/>
  <c r="S354" i="9"/>
  <c r="S353" i="9"/>
  <c r="S352" i="9"/>
  <c r="S351" i="9"/>
  <c r="S350" i="9"/>
  <c r="S349" i="9"/>
  <c r="S348" i="9"/>
  <c r="S347" i="9"/>
  <c r="S346" i="9"/>
  <c r="S345" i="9"/>
  <c r="S344" i="9"/>
  <c r="S343" i="9"/>
  <c r="S342" i="9"/>
  <c r="S341" i="9"/>
  <c r="S340" i="9"/>
  <c r="S339" i="9"/>
  <c r="S338" i="9"/>
  <c r="S337" i="9"/>
  <c r="S336" i="9"/>
  <c r="S335" i="9"/>
  <c r="S334" i="9"/>
  <c r="S333" i="9"/>
  <c r="S332" i="9"/>
  <c r="S331" i="9"/>
  <c r="S330" i="9"/>
  <c r="S329" i="9"/>
  <c r="S328" i="9"/>
  <c r="S327" i="9"/>
  <c r="S326" i="9"/>
  <c r="S325" i="9"/>
  <c r="S324" i="9"/>
  <c r="S323" i="9"/>
  <c r="S322" i="9"/>
  <c r="S321" i="9"/>
  <c r="S320" i="9"/>
  <c r="S319" i="9"/>
  <c r="S318" i="9"/>
  <c r="S317" i="9"/>
  <c r="S316" i="9"/>
  <c r="S315" i="9"/>
  <c r="S314" i="9"/>
  <c r="S313" i="9"/>
  <c r="S312" i="9"/>
  <c r="S311" i="9"/>
  <c r="S310" i="9"/>
  <c r="S309" i="9"/>
  <c r="S308" i="9"/>
  <c r="S307" i="9"/>
  <c r="S306" i="9"/>
  <c r="S305" i="9"/>
  <c r="S304" i="9"/>
  <c r="S303" i="9"/>
  <c r="S302" i="9"/>
  <c r="S301" i="9"/>
  <c r="S300" i="9"/>
  <c r="S299" i="9"/>
  <c r="S298" i="9"/>
  <c r="S297" i="9"/>
  <c r="S296" i="9"/>
  <c r="S295" i="9"/>
  <c r="S294" i="9"/>
  <c r="S293" i="9"/>
  <c r="S292" i="9"/>
  <c r="S291" i="9"/>
  <c r="S290" i="9"/>
  <c r="S289" i="9"/>
  <c r="S288" i="9"/>
  <c r="S287" i="9"/>
  <c r="S286" i="9"/>
  <c r="S285" i="9"/>
  <c r="S284" i="9"/>
  <c r="S283" i="9"/>
  <c r="S282" i="9"/>
  <c r="S281" i="9"/>
  <c r="S280" i="9"/>
  <c r="S279" i="9"/>
  <c r="S278" i="9"/>
  <c r="S277" i="9"/>
  <c r="S276" i="9"/>
  <c r="S275" i="9"/>
  <c r="S274" i="9"/>
  <c r="S273" i="9"/>
  <c r="S272" i="9"/>
  <c r="S271" i="9"/>
  <c r="S270" i="9"/>
  <c r="S269" i="9"/>
  <c r="S268" i="9"/>
  <c r="S267" i="9"/>
  <c r="S266" i="9"/>
  <c r="S265" i="9"/>
  <c r="S264" i="9"/>
  <c r="S263" i="9"/>
  <c r="S262" i="9"/>
  <c r="S261" i="9"/>
  <c r="S260" i="9"/>
  <c r="S259" i="9"/>
  <c r="S258" i="9"/>
  <c r="S257" i="9"/>
  <c r="S256" i="9"/>
  <c r="S255" i="9"/>
  <c r="S254" i="9"/>
  <c r="S253" i="9"/>
  <c r="S252" i="9"/>
  <c r="S251" i="9"/>
  <c r="S250" i="9"/>
  <c r="S249" i="9"/>
  <c r="S248" i="9"/>
  <c r="S247" i="9"/>
  <c r="S246" i="9"/>
  <c r="S245" i="9"/>
  <c r="S244" i="9"/>
  <c r="S243" i="9"/>
  <c r="S242" i="9"/>
  <c r="S241" i="9"/>
  <c r="S240" i="9"/>
  <c r="S239" i="9"/>
  <c r="S238" i="9"/>
  <c r="S237" i="9"/>
  <c r="S236" i="9"/>
  <c r="S235" i="9"/>
  <c r="S234" i="9"/>
  <c r="S233" i="9"/>
  <c r="S232" i="9"/>
  <c r="S231" i="9"/>
  <c r="S230" i="9"/>
  <c r="S229" i="9"/>
  <c r="S228" i="9"/>
  <c r="S227" i="9"/>
  <c r="S226" i="9"/>
  <c r="S225" i="9"/>
  <c r="S224" i="9"/>
  <c r="S223" i="9"/>
  <c r="S222" i="9"/>
  <c r="S221" i="9"/>
  <c r="S220" i="9"/>
  <c r="S219" i="9"/>
  <c r="S218" i="9"/>
  <c r="S217" i="9"/>
  <c r="S216" i="9"/>
  <c r="S215" i="9"/>
  <c r="S214" i="9"/>
  <c r="S213" i="9"/>
  <c r="S212" i="9"/>
  <c r="S211" i="9"/>
  <c r="S210" i="9"/>
  <c r="S209" i="9"/>
  <c r="S208" i="9"/>
  <c r="S207" i="9"/>
  <c r="S206" i="9"/>
  <c r="S205" i="9"/>
  <c r="S204" i="9"/>
  <c r="S203" i="9"/>
  <c r="S202" i="9"/>
  <c r="S201" i="9"/>
  <c r="S200" i="9"/>
  <c r="S199" i="9"/>
  <c r="S198" i="9"/>
  <c r="S197" i="9"/>
  <c r="S196" i="9"/>
  <c r="S195" i="9"/>
  <c r="S194" i="9"/>
  <c r="S193" i="9"/>
  <c r="S192" i="9"/>
  <c r="S191" i="9"/>
  <c r="S190" i="9"/>
  <c r="S189" i="9"/>
  <c r="S188" i="9"/>
  <c r="S187" i="9"/>
  <c r="S186" i="9"/>
  <c r="S185" i="9"/>
  <c r="S184" i="9"/>
  <c r="S183" i="9"/>
  <c r="S182" i="9"/>
  <c r="S181" i="9"/>
  <c r="S180" i="9"/>
  <c r="S179" i="9"/>
  <c r="S178" i="9"/>
  <c r="S177" i="9"/>
  <c r="S176" i="9"/>
  <c r="S175" i="9"/>
  <c r="S174" i="9"/>
  <c r="S173" i="9"/>
  <c r="S172" i="9"/>
  <c r="S171" i="9"/>
  <c r="S170" i="9"/>
  <c r="S169" i="9"/>
  <c r="S168" i="9"/>
  <c r="S167" i="9"/>
  <c r="S166" i="9"/>
  <c r="S165" i="9"/>
  <c r="S164" i="9"/>
  <c r="S163" i="9"/>
  <c r="S162" i="9"/>
  <c r="S161" i="9"/>
  <c r="S160" i="9"/>
  <c r="S159" i="9"/>
  <c r="S158" i="9"/>
  <c r="S157" i="9"/>
  <c r="S156" i="9"/>
  <c r="S155" i="9"/>
  <c r="S154" i="9"/>
  <c r="S153" i="9"/>
  <c r="S152" i="9"/>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50" i="9"/>
  <c r="S49" i="9"/>
  <c r="S48" i="9"/>
  <c r="S47" i="9"/>
  <c r="S46" i="9"/>
  <c r="S45" i="9"/>
  <c r="S44"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S8" i="9"/>
  <c r="S7" i="9"/>
  <c r="S6" i="9"/>
  <c r="AR16" i="11"/>
  <c r="AR15" i="11"/>
  <c r="AR14" i="11"/>
  <c r="AR13" i="11"/>
  <c r="AR12" i="11"/>
  <c r="AR11" i="11"/>
  <c r="AR10" i="11"/>
  <c r="AR9" i="11"/>
  <c r="AR8" i="11"/>
  <c r="AR7" i="11"/>
  <c r="AW57" i="11" a="1"/>
  <c r="AW57" i="11" s="1"/>
  <c r="AW56" i="11" a="1"/>
  <c r="AW56" i="11" s="1"/>
  <c r="AW55" i="11" a="1"/>
  <c r="AW55" i="11" s="1"/>
  <c r="AW54" i="11" a="1"/>
  <c r="AW54" i="11" s="1"/>
  <c r="AW53" i="11" a="1"/>
  <c r="AW53" i="11" s="1"/>
  <c r="AW52" i="11" a="1"/>
  <c r="AW52" i="11" s="1"/>
  <c r="AW51" i="11" a="1"/>
  <c r="AW51" i="11" s="1"/>
  <c r="AW50" i="11" a="1"/>
  <c r="AW50" i="11" s="1"/>
  <c r="AW49" i="11" a="1"/>
  <c r="AW49" i="11" s="1"/>
  <c r="AW48" i="11" a="1"/>
  <c r="AW48" i="11" s="1"/>
  <c r="AW47" i="11" a="1"/>
  <c r="AW47" i="11" s="1"/>
  <c r="AW46" i="11" a="1"/>
  <c r="AW46" i="11" s="1"/>
  <c r="AW45" i="11" a="1"/>
  <c r="AW45" i="11" s="1"/>
  <c r="AW44" i="11" a="1"/>
  <c r="AW44" i="11" s="1"/>
  <c r="AW43" i="11" a="1"/>
  <c r="AW43" i="11" s="1"/>
  <c r="AW42" i="11" a="1"/>
  <c r="AW42" i="11" s="1"/>
  <c r="AW41" i="11" a="1"/>
  <c r="AW41" i="11" s="1"/>
  <c r="AW40" i="11" a="1"/>
  <c r="AW40" i="11" s="1"/>
  <c r="AW39" i="11" a="1"/>
  <c r="AW39" i="11" s="1"/>
  <c r="AW38" i="11" a="1"/>
  <c r="AW38" i="11" s="1"/>
  <c r="AW37" i="11" a="1"/>
  <c r="AW37" i="11" s="1"/>
  <c r="AW36" i="11" a="1"/>
  <c r="AW36" i="11" s="1"/>
  <c r="AW35" i="11" a="1"/>
  <c r="AW35" i="11" s="1"/>
  <c r="AW34" i="11" a="1"/>
  <c r="AW34" i="11" s="1"/>
  <c r="AW33" i="11" a="1"/>
  <c r="AW33" i="11" s="1"/>
  <c r="AW32" i="11" a="1"/>
  <c r="AW32" i="11" s="1"/>
  <c r="AW31" i="11" a="1"/>
  <c r="AW31" i="11" s="1"/>
  <c r="AW30" i="11" a="1"/>
  <c r="AW30" i="11" s="1"/>
  <c r="AW29" i="11" a="1"/>
  <c r="AW29" i="11" s="1"/>
  <c r="AW28" i="11" a="1"/>
  <c r="AW28" i="11" s="1"/>
  <c r="AW27" i="11" a="1"/>
  <c r="AW27" i="11" s="1"/>
  <c r="AW26" i="11" a="1"/>
  <c r="AW26" i="11" s="1"/>
  <c r="AW25" i="11" a="1"/>
  <c r="AW25" i="11" s="1"/>
  <c r="AW24" i="11" a="1"/>
  <c r="AW24" i="11" s="1"/>
  <c r="AW23" i="11" a="1"/>
  <c r="AW23" i="11" s="1"/>
  <c r="AW22" i="11" a="1"/>
  <c r="AW22" i="11" s="1"/>
  <c r="AW21" i="11" a="1"/>
  <c r="AW21" i="11" s="1"/>
  <c r="AW20" i="11" a="1"/>
  <c r="AW20" i="11" s="1"/>
  <c r="AW19" i="11" a="1"/>
  <c r="AW19" i="11" s="1"/>
  <c r="AW18" i="11" a="1"/>
  <c r="AW18" i="11" s="1"/>
  <c r="AW17" i="11" a="1"/>
  <c r="AW17" i="11" s="1"/>
  <c r="AW16" i="11" a="1"/>
  <c r="AW16" i="11" s="1"/>
  <c r="AW15" i="11" a="1"/>
  <c r="AW15" i="11" s="1"/>
  <c r="AW14" i="11" a="1"/>
  <c r="AW14" i="11" s="1"/>
  <c r="AW13" i="11" a="1"/>
  <c r="AW13" i="11" s="1"/>
  <c r="AW12" i="11" a="1"/>
  <c r="AW12" i="11" s="1"/>
  <c r="AW11" i="11" a="1"/>
  <c r="AW11" i="11" s="1"/>
  <c r="AW10" i="11" a="1"/>
  <c r="AW10" i="11" s="1"/>
  <c r="AW9" i="11" a="1"/>
  <c r="AW9" i="11" s="1"/>
  <c r="AW8" i="11" a="1"/>
  <c r="AW8" i="11" s="1"/>
  <c r="P20" i="11"/>
  <c r="M20" i="11"/>
  <c r="H20" i="11"/>
  <c r="I20" i="11" s="1"/>
  <c r="J20" i="11" s="1"/>
  <c r="E20" i="11"/>
  <c r="F20" i="11" s="1"/>
  <c r="G20" i="11" s="1"/>
  <c r="C20" i="11"/>
  <c r="N20" i="11" s="1"/>
  <c r="P19" i="11"/>
  <c r="M19" i="11"/>
  <c r="H19" i="11"/>
  <c r="I19" i="11" s="1"/>
  <c r="J19" i="11" s="1"/>
  <c r="E19" i="11"/>
  <c r="F19" i="11" s="1"/>
  <c r="G19" i="11" s="1"/>
  <c r="C19" i="11"/>
  <c r="P18" i="11"/>
  <c r="M18" i="11"/>
  <c r="H18" i="11"/>
  <c r="I18" i="11" s="1"/>
  <c r="J18" i="11" s="1"/>
  <c r="E18" i="11"/>
  <c r="F18" i="11" s="1"/>
  <c r="G18" i="11" s="1"/>
  <c r="C18" i="11"/>
  <c r="P17" i="11"/>
  <c r="M17" i="11"/>
  <c r="H17" i="11"/>
  <c r="I17" i="11" s="1"/>
  <c r="J17" i="11" s="1"/>
  <c r="E17" i="11"/>
  <c r="F17" i="11" s="1"/>
  <c r="G17" i="11" s="1"/>
  <c r="C17" i="11"/>
  <c r="B17" i="11" s="1"/>
  <c r="P16" i="11"/>
  <c r="M16" i="11"/>
  <c r="H16" i="11"/>
  <c r="I16" i="11" s="1"/>
  <c r="J16" i="11" s="1"/>
  <c r="E16" i="11"/>
  <c r="F16" i="11" s="1"/>
  <c r="G16" i="11" s="1"/>
  <c r="C16" i="11"/>
  <c r="P15" i="11"/>
  <c r="M15" i="11"/>
  <c r="H15" i="11"/>
  <c r="I15" i="11" s="1"/>
  <c r="J15" i="11" s="1"/>
  <c r="E15" i="11"/>
  <c r="F15" i="11" s="1"/>
  <c r="G15" i="11" s="1"/>
  <c r="C15" i="11"/>
  <c r="S15" i="11" s="1"/>
  <c r="P14" i="11"/>
  <c r="M14" i="11"/>
  <c r="H14" i="11"/>
  <c r="I14" i="11" s="1"/>
  <c r="J14" i="11" s="1"/>
  <c r="E14" i="11"/>
  <c r="F14" i="11" s="1"/>
  <c r="G14" i="11" s="1"/>
  <c r="C14" i="11"/>
  <c r="P13" i="11"/>
  <c r="M13" i="11"/>
  <c r="H13" i="11"/>
  <c r="I13" i="11" s="1"/>
  <c r="J13" i="11" s="1"/>
  <c r="E13" i="11"/>
  <c r="F13" i="11" s="1"/>
  <c r="G13" i="11" s="1"/>
  <c r="C13" i="11"/>
  <c r="Q13" i="11" s="1"/>
  <c r="P12" i="11"/>
  <c r="M12" i="11"/>
  <c r="H12" i="11"/>
  <c r="I12" i="11" s="1"/>
  <c r="J12" i="11" s="1"/>
  <c r="E12" i="11"/>
  <c r="F12" i="11" s="1"/>
  <c r="G12" i="11" s="1"/>
  <c r="C12" i="11"/>
  <c r="K12" i="11" s="1"/>
  <c r="P11" i="11"/>
  <c r="M11" i="11"/>
  <c r="H11" i="11"/>
  <c r="I11" i="11" s="1"/>
  <c r="J11" i="11" s="1"/>
  <c r="E11" i="11"/>
  <c r="F11" i="11" s="1"/>
  <c r="G11" i="11" s="1"/>
  <c r="C11" i="11"/>
  <c r="P10" i="11"/>
  <c r="M10" i="11"/>
  <c r="H10" i="11"/>
  <c r="I10" i="11" s="1"/>
  <c r="J10" i="11" s="1"/>
  <c r="E10" i="11"/>
  <c r="F10" i="11" s="1"/>
  <c r="G10" i="11" s="1"/>
  <c r="C10" i="11"/>
  <c r="K10" i="11" s="1"/>
  <c r="P9" i="11"/>
  <c r="M9" i="11"/>
  <c r="H9" i="11"/>
  <c r="I9" i="11" s="1"/>
  <c r="J9" i="11" s="1"/>
  <c r="E9" i="11"/>
  <c r="F9" i="11" s="1"/>
  <c r="G9" i="11" s="1"/>
  <c r="C9" i="11"/>
  <c r="L9" i="11" s="1"/>
  <c r="P8" i="11"/>
  <c r="M8" i="11"/>
  <c r="H8" i="11"/>
  <c r="I8" i="11" s="1"/>
  <c r="J8" i="11" s="1"/>
  <c r="E8" i="11"/>
  <c r="F8" i="11" s="1"/>
  <c r="G8" i="11" s="1"/>
  <c r="C8" i="11"/>
  <c r="P7" i="11"/>
  <c r="M7" i="11"/>
  <c r="H7" i="11"/>
  <c r="I7" i="11" s="1"/>
  <c r="J7" i="11" s="1"/>
  <c r="E7" i="11"/>
  <c r="F7" i="11" s="1"/>
  <c r="G7" i="11" s="1"/>
  <c r="C7" i="11"/>
  <c r="AQ56" i="11" a="1"/>
  <c r="AQ56" i="11" s="1"/>
  <c r="AQ55" i="11" a="1"/>
  <c r="AQ55" i="11" s="1"/>
  <c r="AQ54" i="11" a="1"/>
  <c r="AQ54" i="11" s="1"/>
  <c r="AQ53" i="11" a="1"/>
  <c r="AQ53" i="11" s="1"/>
  <c r="AQ52" i="11" a="1"/>
  <c r="AQ52" i="11" s="1"/>
  <c r="AQ51" i="11" a="1"/>
  <c r="AQ51" i="11" s="1"/>
  <c r="AQ50" i="11" a="1"/>
  <c r="AQ50" i="11" s="1"/>
  <c r="AQ49" i="11" a="1"/>
  <c r="AQ49" i="11" s="1"/>
  <c r="AQ48" i="11" a="1"/>
  <c r="AQ48" i="11" s="1"/>
  <c r="AQ47" i="11" a="1"/>
  <c r="AQ47" i="11" s="1"/>
  <c r="AQ46" i="11" a="1"/>
  <c r="AQ46" i="11" s="1"/>
  <c r="AQ45" i="11" a="1"/>
  <c r="AQ45" i="11" s="1"/>
  <c r="AQ44" i="11" a="1"/>
  <c r="AQ44" i="11" s="1"/>
  <c r="AQ43" i="11" a="1"/>
  <c r="AQ43" i="11" s="1"/>
  <c r="AQ42" i="11" a="1"/>
  <c r="AQ42" i="11" s="1"/>
  <c r="AQ41" i="11" a="1"/>
  <c r="AQ41" i="11" s="1"/>
  <c r="AQ40" i="11" a="1"/>
  <c r="AQ40" i="11" s="1"/>
  <c r="AQ39" i="11" a="1"/>
  <c r="AQ39" i="11" s="1"/>
  <c r="AQ38" i="11" a="1"/>
  <c r="AQ38" i="11" s="1"/>
  <c r="AQ37" i="11" a="1"/>
  <c r="AQ37" i="11" s="1"/>
  <c r="AQ36" i="11" a="1"/>
  <c r="AQ36" i="11" s="1"/>
  <c r="AQ35" i="11" a="1"/>
  <c r="AQ35" i="11" s="1"/>
  <c r="AQ34" i="11" a="1"/>
  <c r="AQ34" i="11" s="1"/>
  <c r="AQ33" i="11" a="1"/>
  <c r="AQ33" i="11" s="1"/>
  <c r="AQ32" i="11" a="1"/>
  <c r="AQ32" i="11" s="1"/>
  <c r="AQ31" i="11" a="1"/>
  <c r="AQ31" i="11" s="1"/>
  <c r="AQ30" i="11" a="1"/>
  <c r="AQ30" i="11" s="1"/>
  <c r="AQ29" i="11" a="1"/>
  <c r="AQ29" i="11" s="1"/>
  <c r="AQ28" i="11" a="1"/>
  <c r="AQ28" i="11" s="1"/>
  <c r="AQ27" i="11" a="1"/>
  <c r="AQ27" i="11" s="1"/>
  <c r="AQ26" i="11" a="1"/>
  <c r="AQ26" i="11" s="1"/>
  <c r="AQ25" i="11" a="1"/>
  <c r="AQ25" i="11" s="1"/>
  <c r="AQ24" i="11" a="1"/>
  <c r="AQ24" i="11" s="1"/>
  <c r="AQ23" i="11" a="1"/>
  <c r="AQ23" i="11" s="1"/>
  <c r="AQ22" i="11" a="1"/>
  <c r="AQ22" i="11" s="1"/>
  <c r="AQ21" i="11" a="1"/>
  <c r="AQ21" i="11" s="1"/>
  <c r="AQ20" i="11" a="1"/>
  <c r="AQ20" i="11" s="1"/>
  <c r="AQ19" i="11" a="1"/>
  <c r="AQ19" i="11" s="1"/>
  <c r="AQ18" i="11" a="1"/>
  <c r="AQ18" i="11" s="1"/>
  <c r="AQ17" i="11" a="1"/>
  <c r="AQ17" i="11" s="1"/>
  <c r="AQ16" i="11" a="1"/>
  <c r="AQ16" i="11" s="1"/>
  <c r="AQ15" i="11" a="1"/>
  <c r="AQ15" i="11" s="1"/>
  <c r="AQ14" i="11" a="1"/>
  <c r="AQ14" i="11" s="1"/>
  <c r="AQ13" i="11" a="1"/>
  <c r="AQ13" i="11" s="1"/>
  <c r="AQ12" i="11" a="1"/>
  <c r="AQ12" i="11" s="1"/>
  <c r="AQ11" i="11" a="1"/>
  <c r="AQ11" i="11" s="1"/>
  <c r="AQ10" i="11" a="1"/>
  <c r="AQ10" i="11" s="1"/>
  <c r="AQ9" i="11" a="1"/>
  <c r="AQ9" i="11" s="1"/>
  <c r="AQ8" i="11" a="1"/>
  <c r="AQ8" i="11" s="1"/>
  <c r="AQ7" i="11" a="1"/>
  <c r="AQ7" i="11" s="1"/>
  <c r="AS13" i="11" a="1"/>
  <c r="AS13" i="11" s="1"/>
  <c r="AS12" i="11" a="1"/>
  <c r="AS12" i="11" s="1"/>
  <c r="AS11" i="11" a="1"/>
  <c r="AS11" i="11" s="1"/>
  <c r="AS10" i="11" a="1"/>
  <c r="AS10" i="11" s="1"/>
  <c r="AS9" i="11" a="1"/>
  <c r="AS9" i="11" s="1"/>
  <c r="AS8" i="11" a="1"/>
  <c r="AS8" i="11" s="1"/>
  <c r="AS7" i="11" a="1"/>
  <c r="AS7" i="11" s="1"/>
  <c r="F5" i="12"/>
  <c r="D11" i="11" l="1"/>
  <c r="D16" i="11"/>
  <c r="W13" i="11"/>
  <c r="W14" i="11"/>
  <c r="D8" i="11"/>
  <c r="B15" i="11"/>
  <c r="W7" i="11"/>
  <c r="W15" i="11"/>
  <c r="W8" i="11"/>
  <c r="W16" i="11"/>
  <c r="W9" i="11"/>
  <c r="W17" i="11"/>
  <c r="D14" i="11"/>
  <c r="W10" i="11"/>
  <c r="W11" i="11"/>
  <c r="W12" i="11"/>
  <c r="O20" i="11"/>
  <c r="W20" i="11"/>
  <c r="D19" i="11"/>
  <c r="W19" i="11"/>
  <c r="D18" i="11"/>
  <c r="W18" i="11"/>
  <c r="D9" i="11"/>
  <c r="D17" i="11"/>
  <c r="D10" i="11"/>
  <c r="D12" i="11"/>
  <c r="D20" i="11"/>
  <c r="D13" i="11"/>
  <c r="D7" i="11"/>
  <c r="D15" i="11"/>
  <c r="N7" i="11"/>
  <c r="O7" i="11" s="1"/>
  <c r="B7" i="11"/>
  <c r="B13" i="11"/>
  <c r="B20" i="11"/>
  <c r="Q9" i="11"/>
  <c r="R9" i="11" s="1"/>
  <c r="L7" i="11"/>
  <c r="B9" i="11"/>
  <c r="N11" i="11"/>
  <c r="O11" i="11" s="1"/>
  <c r="B11" i="11"/>
  <c r="B19" i="11"/>
  <c r="AN31" i="11" a="1"/>
  <c r="AN31" i="11" s="1"/>
  <c r="R12" i="11"/>
  <c r="L10" i="11"/>
  <c r="L16" i="11"/>
  <c r="N16" i="11"/>
  <c r="O16" i="11" s="1"/>
  <c r="L13" i="11"/>
  <c r="R20" i="11"/>
  <c r="L20" i="11"/>
  <c r="Q20" i="11"/>
  <c r="Q15" i="11"/>
  <c r="R15" i="11" s="1"/>
  <c r="N15" i="11"/>
  <c r="O15" i="11" s="1"/>
  <c r="K15" i="11"/>
  <c r="K19" i="11"/>
  <c r="L19" i="11"/>
  <c r="B18" i="11"/>
  <c r="L18" i="11"/>
  <c r="Q14" i="11"/>
  <c r="R14" i="11" s="1"/>
  <c r="B14" i="11"/>
  <c r="N14" i="11"/>
  <c r="O14" i="11" s="1"/>
  <c r="N12" i="11"/>
  <c r="O12" i="11" s="1"/>
  <c r="Q7" i="11"/>
  <c r="R7" i="11" s="1"/>
  <c r="N9" i="11"/>
  <c r="O9" i="11" s="1"/>
  <c r="Q11" i="11"/>
  <c r="R11" i="11" s="1"/>
  <c r="N8" i="11"/>
  <c r="O8" i="11" s="1"/>
  <c r="L8" i="11"/>
  <c r="L17" i="11"/>
  <c r="R17" i="11"/>
  <c r="N18" i="11"/>
  <c r="O18" i="11" s="1"/>
  <c r="Q18" i="11"/>
  <c r="R18" i="11" s="1"/>
  <c r="Q17" i="11"/>
  <c r="Q8" i="11"/>
  <c r="R8" i="11" s="1"/>
  <c r="K17" i="11"/>
  <c r="N13" i="11"/>
  <c r="O13" i="11" s="1"/>
  <c r="R13" i="11"/>
  <c r="N10" i="11"/>
  <c r="O10" i="11" s="1"/>
  <c r="Q10" i="11"/>
  <c r="R10" i="11" s="1"/>
  <c r="B10" i="11"/>
  <c r="Q12" i="11"/>
  <c r="B12" i="11"/>
  <c r="L12" i="11"/>
  <c r="Q16" i="11"/>
  <c r="S16" i="11"/>
  <c r="K16" i="11"/>
  <c r="B16" i="11"/>
  <c r="N19" i="11"/>
  <c r="O19" i="11" s="1"/>
  <c r="Q19" i="11"/>
  <c r="R19" i="11" s="1"/>
  <c r="B8" i="11"/>
  <c r="K8" i="11"/>
  <c r="K13" i="11"/>
  <c r="R16" i="11"/>
  <c r="N17" i="11"/>
  <c r="O17" i="11" s="1"/>
  <c r="K18" i="11"/>
  <c r="K7" i="11"/>
  <c r="L15" i="11"/>
  <c r="K11" i="11"/>
  <c r="L11" i="11"/>
  <c r="K14" i="11"/>
  <c r="K9" i="11"/>
  <c r="L14" i="11"/>
  <c r="K20" i="11"/>
  <c r="T4005" i="9"/>
  <c r="T4004" i="9"/>
  <c r="T4003" i="9"/>
  <c r="T4002" i="9"/>
  <c r="T4001" i="9"/>
  <c r="T4000" i="9"/>
  <c r="T3999" i="9"/>
  <c r="T3998" i="9"/>
  <c r="T3997" i="9"/>
  <c r="T3996" i="9"/>
  <c r="T3995" i="9"/>
  <c r="T3994" i="9"/>
  <c r="T3993" i="9"/>
  <c r="T3992" i="9"/>
  <c r="T3991" i="9"/>
  <c r="T3990" i="9"/>
  <c r="T3989" i="9"/>
  <c r="T3988" i="9"/>
  <c r="T3987" i="9"/>
  <c r="T3986" i="9"/>
  <c r="T3985" i="9"/>
  <c r="T3984" i="9"/>
  <c r="T3983" i="9"/>
  <c r="T3982" i="9"/>
  <c r="T3981" i="9"/>
  <c r="T3980" i="9"/>
  <c r="T3979" i="9"/>
  <c r="T3978" i="9"/>
  <c r="T3977" i="9"/>
  <c r="T3976" i="9"/>
  <c r="T3975" i="9"/>
  <c r="T3974" i="9"/>
  <c r="T3973" i="9"/>
  <c r="T3972" i="9"/>
  <c r="T3971" i="9"/>
  <c r="T3970" i="9"/>
  <c r="T3969" i="9"/>
  <c r="T3968" i="9"/>
  <c r="T3967" i="9"/>
  <c r="T3966" i="9"/>
  <c r="T3965" i="9"/>
  <c r="T3964" i="9"/>
  <c r="T3963" i="9"/>
  <c r="T3962" i="9"/>
  <c r="T3961" i="9"/>
  <c r="T3960" i="9"/>
  <c r="T3959" i="9"/>
  <c r="T3958" i="9"/>
  <c r="T3957" i="9"/>
  <c r="T3956" i="9"/>
  <c r="T3955" i="9"/>
  <c r="T3954" i="9"/>
  <c r="T3953" i="9"/>
  <c r="T3952" i="9"/>
  <c r="T3951" i="9"/>
  <c r="T3950" i="9"/>
  <c r="T3949" i="9"/>
  <c r="T3948" i="9"/>
  <c r="T3947" i="9"/>
  <c r="T3946" i="9"/>
  <c r="T3945" i="9"/>
  <c r="T3944" i="9"/>
  <c r="T3943" i="9"/>
  <c r="T3942" i="9"/>
  <c r="T3941" i="9"/>
  <c r="T3940" i="9"/>
  <c r="T3939" i="9"/>
  <c r="T3938" i="9"/>
  <c r="T3937" i="9"/>
  <c r="T3936" i="9"/>
  <c r="T3935" i="9"/>
  <c r="T3934" i="9"/>
  <c r="T3933" i="9"/>
  <c r="T3932" i="9"/>
  <c r="T3931" i="9"/>
  <c r="T3930" i="9"/>
  <c r="T3929" i="9"/>
  <c r="T3928" i="9"/>
  <c r="T3927" i="9"/>
  <c r="T3926" i="9"/>
  <c r="T3925" i="9"/>
  <c r="T3924" i="9"/>
  <c r="T3923" i="9"/>
  <c r="T3922" i="9"/>
  <c r="T3921" i="9"/>
  <c r="T3920" i="9"/>
  <c r="T3919" i="9"/>
  <c r="T3918" i="9"/>
  <c r="T3917" i="9"/>
  <c r="T3916" i="9"/>
  <c r="T3915" i="9"/>
  <c r="T3914" i="9"/>
  <c r="T3913" i="9"/>
  <c r="T3912" i="9"/>
  <c r="T3911" i="9"/>
  <c r="T3910" i="9"/>
  <c r="T3909" i="9"/>
  <c r="T3908" i="9"/>
  <c r="T3907" i="9"/>
  <c r="T3906" i="9"/>
  <c r="T3905" i="9"/>
  <c r="T3904" i="9"/>
  <c r="T3903" i="9"/>
  <c r="T3902" i="9"/>
  <c r="T3901" i="9"/>
  <c r="T3900" i="9"/>
  <c r="T3899" i="9"/>
  <c r="T3898" i="9"/>
  <c r="T3897" i="9"/>
  <c r="T3896" i="9"/>
  <c r="T3895" i="9"/>
  <c r="T3894" i="9"/>
  <c r="T3893" i="9"/>
  <c r="T3892" i="9"/>
  <c r="T3891" i="9"/>
  <c r="T3890" i="9"/>
  <c r="T3889" i="9"/>
  <c r="T3888" i="9"/>
  <c r="T3887" i="9"/>
  <c r="T3886" i="9"/>
  <c r="T3885" i="9"/>
  <c r="T3884" i="9"/>
  <c r="T3883" i="9"/>
  <c r="T3882" i="9"/>
  <c r="T3881" i="9"/>
  <c r="T3880" i="9"/>
  <c r="T3879" i="9"/>
  <c r="T3878" i="9"/>
  <c r="T3877" i="9"/>
  <c r="T3876" i="9"/>
  <c r="T3875" i="9"/>
  <c r="T3874" i="9"/>
  <c r="T3873" i="9"/>
  <c r="T3872" i="9"/>
  <c r="T3871" i="9"/>
  <c r="T3870" i="9"/>
  <c r="T3869" i="9"/>
  <c r="T3868" i="9"/>
  <c r="T3867" i="9"/>
  <c r="T3866" i="9"/>
  <c r="T3865" i="9"/>
  <c r="T3864" i="9"/>
  <c r="T3863" i="9"/>
  <c r="T3862" i="9"/>
  <c r="T3861" i="9"/>
  <c r="T3860" i="9"/>
  <c r="T3859" i="9"/>
  <c r="T3858" i="9"/>
  <c r="T3857" i="9"/>
  <c r="T3856" i="9"/>
  <c r="T3855" i="9"/>
  <c r="T3854" i="9"/>
  <c r="T3853" i="9"/>
  <c r="T3852" i="9"/>
  <c r="T3851" i="9"/>
  <c r="T3850" i="9"/>
  <c r="T3849" i="9"/>
  <c r="T3848" i="9"/>
  <c r="T3847" i="9"/>
  <c r="T3846" i="9"/>
  <c r="T3845" i="9"/>
  <c r="T3844" i="9"/>
  <c r="T3843" i="9"/>
  <c r="T3842" i="9"/>
  <c r="T3841" i="9"/>
  <c r="T3840" i="9"/>
  <c r="T3839" i="9"/>
  <c r="T3838" i="9"/>
  <c r="T3837" i="9"/>
  <c r="T3836" i="9"/>
  <c r="T3835" i="9"/>
  <c r="T3834" i="9"/>
  <c r="T3833" i="9"/>
  <c r="T3832" i="9"/>
  <c r="T3831" i="9"/>
  <c r="T3830" i="9"/>
  <c r="T3829" i="9"/>
  <c r="T3828" i="9"/>
  <c r="T3827" i="9"/>
  <c r="T3826" i="9"/>
  <c r="T3825" i="9"/>
  <c r="T3824" i="9"/>
  <c r="T3823" i="9"/>
  <c r="T3822" i="9"/>
  <c r="T3821" i="9"/>
  <c r="T3820" i="9"/>
  <c r="T3819" i="9"/>
  <c r="T3818" i="9"/>
  <c r="T3817" i="9"/>
  <c r="T3816" i="9"/>
  <c r="T3815" i="9"/>
  <c r="T3814" i="9"/>
  <c r="T3813" i="9"/>
  <c r="T3812" i="9"/>
  <c r="T3811" i="9"/>
  <c r="T3810" i="9"/>
  <c r="T3809" i="9"/>
  <c r="T3808" i="9"/>
  <c r="T3807" i="9"/>
  <c r="T3806" i="9"/>
  <c r="T3805" i="9"/>
  <c r="T3804" i="9"/>
  <c r="T3803" i="9"/>
  <c r="T3802" i="9"/>
  <c r="T3801" i="9"/>
  <c r="T3800" i="9"/>
  <c r="T3799" i="9"/>
  <c r="T3798" i="9"/>
  <c r="T3797" i="9"/>
  <c r="T3796" i="9"/>
  <c r="T3795" i="9"/>
  <c r="T3794" i="9"/>
  <c r="T3793" i="9"/>
  <c r="T3792" i="9"/>
  <c r="T3791" i="9"/>
  <c r="T3790" i="9"/>
  <c r="T3789" i="9"/>
  <c r="T3788" i="9"/>
  <c r="T3787" i="9"/>
  <c r="T3786" i="9"/>
  <c r="T3785" i="9"/>
  <c r="T3784" i="9"/>
  <c r="T3783" i="9"/>
  <c r="T3782" i="9"/>
  <c r="T3781" i="9"/>
  <c r="T3780" i="9"/>
  <c r="T3779" i="9"/>
  <c r="T3778" i="9"/>
  <c r="T3777" i="9"/>
  <c r="T3776" i="9"/>
  <c r="T3775" i="9"/>
  <c r="T3774" i="9"/>
  <c r="T3773" i="9"/>
  <c r="T3772" i="9"/>
  <c r="T3771" i="9"/>
  <c r="T3770" i="9"/>
  <c r="T3769" i="9"/>
  <c r="T3768" i="9"/>
  <c r="T3767" i="9"/>
  <c r="T3766" i="9"/>
  <c r="T3765" i="9"/>
  <c r="T3764" i="9"/>
  <c r="T3763" i="9"/>
  <c r="T3762" i="9"/>
  <c r="T3761" i="9"/>
  <c r="T3760" i="9"/>
  <c r="T3759" i="9"/>
  <c r="T3758" i="9"/>
  <c r="T3757" i="9"/>
  <c r="T3756" i="9"/>
  <c r="T3755" i="9"/>
  <c r="T3754" i="9"/>
  <c r="T3753" i="9"/>
  <c r="T3752" i="9"/>
  <c r="T3751" i="9"/>
  <c r="T3750" i="9"/>
  <c r="T3749" i="9"/>
  <c r="T3748" i="9"/>
  <c r="T3747" i="9"/>
  <c r="T3746" i="9"/>
  <c r="T3745" i="9"/>
  <c r="T3744" i="9"/>
  <c r="T3743" i="9"/>
  <c r="T3742" i="9"/>
  <c r="T3741" i="9"/>
  <c r="T3740" i="9"/>
  <c r="T3739" i="9"/>
  <c r="T3738" i="9"/>
  <c r="T3737" i="9"/>
  <c r="T3736" i="9"/>
  <c r="T3735" i="9"/>
  <c r="T3734" i="9"/>
  <c r="T3733" i="9"/>
  <c r="T3732" i="9"/>
  <c r="T3731" i="9"/>
  <c r="T3730" i="9"/>
  <c r="T3729" i="9"/>
  <c r="T3728" i="9"/>
  <c r="T3727" i="9"/>
  <c r="T3726" i="9"/>
  <c r="T3725" i="9"/>
  <c r="T3724" i="9"/>
  <c r="T3723" i="9"/>
  <c r="T3722" i="9"/>
  <c r="T3721" i="9"/>
  <c r="T3720" i="9"/>
  <c r="T3719" i="9"/>
  <c r="T3718" i="9"/>
  <c r="T3717" i="9"/>
  <c r="T3716" i="9"/>
  <c r="T3715" i="9"/>
  <c r="T3714" i="9"/>
  <c r="T3713" i="9"/>
  <c r="T3712" i="9"/>
  <c r="T3711" i="9"/>
  <c r="T3710" i="9"/>
  <c r="T3709" i="9"/>
  <c r="T3708" i="9"/>
  <c r="T3707" i="9"/>
  <c r="T3706" i="9"/>
  <c r="T3705" i="9"/>
  <c r="T3704" i="9"/>
  <c r="T3703" i="9"/>
  <c r="T3702" i="9"/>
  <c r="T3701" i="9"/>
  <c r="T3700" i="9"/>
  <c r="T3699" i="9"/>
  <c r="T3698" i="9"/>
  <c r="T3697" i="9"/>
  <c r="T3696" i="9"/>
  <c r="T3695" i="9"/>
  <c r="T3694" i="9"/>
  <c r="T3693" i="9"/>
  <c r="T3692" i="9"/>
  <c r="T3691" i="9"/>
  <c r="T3690" i="9"/>
  <c r="T3689" i="9"/>
  <c r="T3688" i="9"/>
  <c r="T3687" i="9"/>
  <c r="T3686" i="9"/>
  <c r="T3685" i="9"/>
  <c r="T3684" i="9"/>
  <c r="T3683" i="9"/>
  <c r="T3682" i="9"/>
  <c r="T3681" i="9"/>
  <c r="T3680" i="9"/>
  <c r="T3679" i="9"/>
  <c r="T3678" i="9"/>
  <c r="T3677" i="9"/>
  <c r="T3676" i="9"/>
  <c r="T3675" i="9"/>
  <c r="T3674" i="9"/>
  <c r="T3673" i="9"/>
  <c r="T3672" i="9"/>
  <c r="T3671" i="9"/>
  <c r="T3670" i="9"/>
  <c r="T3669" i="9"/>
  <c r="T3668" i="9"/>
  <c r="T3667" i="9"/>
  <c r="T3666" i="9"/>
  <c r="T3665" i="9"/>
  <c r="T3664" i="9"/>
  <c r="T3663" i="9"/>
  <c r="T3662" i="9"/>
  <c r="T3661" i="9"/>
  <c r="T3660" i="9"/>
  <c r="T3659" i="9"/>
  <c r="T3658" i="9"/>
  <c r="T3657" i="9"/>
  <c r="T3656" i="9"/>
  <c r="T3655" i="9"/>
  <c r="T3654" i="9"/>
  <c r="T3653" i="9"/>
  <c r="T3652" i="9"/>
  <c r="T3651" i="9"/>
  <c r="T3650" i="9"/>
  <c r="T3649" i="9"/>
  <c r="T3648" i="9"/>
  <c r="T3647" i="9"/>
  <c r="T3646" i="9"/>
  <c r="T3645" i="9"/>
  <c r="T3644" i="9"/>
  <c r="T3643" i="9"/>
  <c r="T3642" i="9"/>
  <c r="T3641" i="9"/>
  <c r="T3640" i="9"/>
  <c r="T3639" i="9"/>
  <c r="T3638" i="9"/>
  <c r="T3637" i="9"/>
  <c r="T3636" i="9"/>
  <c r="T3635" i="9"/>
  <c r="T3634" i="9"/>
  <c r="T3633" i="9"/>
  <c r="T3632" i="9"/>
  <c r="T3631" i="9"/>
  <c r="T3630" i="9"/>
  <c r="T3629" i="9"/>
  <c r="T3628" i="9"/>
  <c r="T3627" i="9"/>
  <c r="T3626" i="9"/>
  <c r="T3625" i="9"/>
  <c r="T3624" i="9"/>
  <c r="T3623" i="9"/>
  <c r="T3622" i="9"/>
  <c r="T3621" i="9"/>
  <c r="T3620" i="9"/>
  <c r="T3619" i="9"/>
  <c r="T3618" i="9"/>
  <c r="T3617" i="9"/>
  <c r="T3616" i="9"/>
  <c r="T3615" i="9"/>
  <c r="T3614" i="9"/>
  <c r="T3613" i="9"/>
  <c r="T3612" i="9"/>
  <c r="T3611" i="9"/>
  <c r="T3610" i="9"/>
  <c r="T3609" i="9"/>
  <c r="T3608" i="9"/>
  <c r="T3607" i="9"/>
  <c r="T3606" i="9"/>
  <c r="T3605" i="9"/>
  <c r="T3604" i="9"/>
  <c r="T3603" i="9"/>
  <c r="T3602" i="9"/>
  <c r="T3601" i="9"/>
  <c r="T3600" i="9"/>
  <c r="T3599" i="9"/>
  <c r="T3598" i="9"/>
  <c r="T3597" i="9"/>
  <c r="T3596" i="9"/>
  <c r="T3595" i="9"/>
  <c r="T3594" i="9"/>
  <c r="T3593" i="9"/>
  <c r="T3592" i="9"/>
  <c r="T3591" i="9"/>
  <c r="T3590" i="9"/>
  <c r="T3589" i="9"/>
  <c r="T3588" i="9"/>
  <c r="T3587" i="9"/>
  <c r="T3586" i="9"/>
  <c r="T3585" i="9"/>
  <c r="T3584" i="9"/>
  <c r="T3583" i="9"/>
  <c r="T3582" i="9"/>
  <c r="T3581" i="9"/>
  <c r="T3580" i="9"/>
  <c r="T3579" i="9"/>
  <c r="T3578" i="9"/>
  <c r="T3577" i="9"/>
  <c r="T3576" i="9"/>
  <c r="T3575" i="9"/>
  <c r="T3574" i="9"/>
  <c r="T3573" i="9"/>
  <c r="T3572" i="9"/>
  <c r="T3571" i="9"/>
  <c r="T3570" i="9"/>
  <c r="T3569" i="9"/>
  <c r="T3568" i="9"/>
  <c r="T3567" i="9"/>
  <c r="T3566" i="9"/>
  <c r="T3565" i="9"/>
  <c r="T3564" i="9"/>
  <c r="T3563" i="9"/>
  <c r="T3562" i="9"/>
  <c r="T3561" i="9"/>
  <c r="T3560" i="9"/>
  <c r="T3559" i="9"/>
  <c r="T3558" i="9"/>
  <c r="T3557" i="9"/>
  <c r="T3556" i="9"/>
  <c r="T3555" i="9"/>
  <c r="T3554" i="9"/>
  <c r="T3553" i="9"/>
  <c r="T3552" i="9"/>
  <c r="T3551" i="9"/>
  <c r="T3550" i="9"/>
  <c r="T3549" i="9"/>
  <c r="T3548" i="9"/>
  <c r="T3547" i="9"/>
  <c r="T3546" i="9"/>
  <c r="T3545" i="9"/>
  <c r="T3544" i="9"/>
  <c r="T3543" i="9"/>
  <c r="T3542" i="9"/>
  <c r="T3541" i="9"/>
  <c r="T3540" i="9"/>
  <c r="T3539" i="9"/>
  <c r="T3538" i="9"/>
  <c r="T3537" i="9"/>
  <c r="T3536" i="9"/>
  <c r="T3535" i="9"/>
  <c r="T3534" i="9"/>
  <c r="T3533" i="9"/>
  <c r="T3532" i="9"/>
  <c r="T3531" i="9"/>
  <c r="T3530" i="9"/>
  <c r="T3529" i="9"/>
  <c r="T3528" i="9"/>
  <c r="T3527" i="9"/>
  <c r="T3526" i="9"/>
  <c r="T3525" i="9"/>
  <c r="T3524" i="9"/>
  <c r="T3523" i="9"/>
  <c r="T3522" i="9"/>
  <c r="T3521" i="9"/>
  <c r="T3520" i="9"/>
  <c r="T3519" i="9"/>
  <c r="T3518" i="9"/>
  <c r="T3517" i="9"/>
  <c r="T3516" i="9"/>
  <c r="T3515" i="9"/>
  <c r="T3514" i="9"/>
  <c r="T3513" i="9"/>
  <c r="T3512" i="9"/>
  <c r="T3511" i="9"/>
  <c r="T3510" i="9"/>
  <c r="T3509" i="9"/>
  <c r="T3508" i="9"/>
  <c r="T3507" i="9"/>
  <c r="T3506" i="9"/>
  <c r="T3505" i="9"/>
  <c r="T3504" i="9"/>
  <c r="T3503" i="9"/>
  <c r="T3502" i="9"/>
  <c r="T3501" i="9"/>
  <c r="T3500" i="9"/>
  <c r="T3499" i="9"/>
  <c r="T3498" i="9"/>
  <c r="T3497" i="9"/>
  <c r="T3496" i="9"/>
  <c r="T3495" i="9"/>
  <c r="T3494" i="9"/>
  <c r="T3493" i="9"/>
  <c r="T3492" i="9"/>
  <c r="T3491" i="9"/>
  <c r="T3490" i="9"/>
  <c r="T3489" i="9"/>
  <c r="T3488" i="9"/>
  <c r="T3487" i="9"/>
  <c r="T3486" i="9"/>
  <c r="T3485" i="9"/>
  <c r="T3484" i="9"/>
  <c r="T3483" i="9"/>
  <c r="T3482" i="9"/>
  <c r="T3481" i="9"/>
  <c r="T3480" i="9"/>
  <c r="T3479" i="9"/>
  <c r="T3478" i="9"/>
  <c r="T3477" i="9"/>
  <c r="T3476" i="9"/>
  <c r="T3475" i="9"/>
  <c r="T3474" i="9"/>
  <c r="T3473" i="9"/>
  <c r="T3472" i="9"/>
  <c r="T3471" i="9"/>
  <c r="T3470" i="9"/>
  <c r="T3469" i="9"/>
  <c r="T3468" i="9"/>
  <c r="T3467" i="9"/>
  <c r="T3466" i="9"/>
  <c r="T3465" i="9"/>
  <c r="T3464" i="9"/>
  <c r="T3463" i="9"/>
  <c r="T3462" i="9"/>
  <c r="T3461" i="9"/>
  <c r="T3460" i="9"/>
  <c r="T3459" i="9"/>
  <c r="T3458" i="9"/>
  <c r="T3457" i="9"/>
  <c r="T3456" i="9"/>
  <c r="T3455" i="9"/>
  <c r="T3454" i="9"/>
  <c r="T3453" i="9"/>
  <c r="T3452" i="9"/>
  <c r="T3451" i="9"/>
  <c r="T3450" i="9"/>
  <c r="T3449" i="9"/>
  <c r="T3448" i="9"/>
  <c r="T3447" i="9"/>
  <c r="T3446" i="9"/>
  <c r="T3445" i="9"/>
  <c r="T3444" i="9"/>
  <c r="T3443" i="9"/>
  <c r="T3442" i="9"/>
  <c r="T3441" i="9"/>
  <c r="T3440" i="9"/>
  <c r="T3439" i="9"/>
  <c r="T3438" i="9"/>
  <c r="T3437" i="9"/>
  <c r="T3436" i="9"/>
  <c r="T3435" i="9"/>
  <c r="T3434" i="9"/>
  <c r="T3433" i="9"/>
  <c r="T3432" i="9"/>
  <c r="T3431" i="9"/>
  <c r="T3430" i="9"/>
  <c r="T3429" i="9"/>
  <c r="T3428" i="9"/>
  <c r="T3427" i="9"/>
  <c r="T3426" i="9"/>
  <c r="T3425" i="9"/>
  <c r="T3424" i="9"/>
  <c r="T3423" i="9"/>
  <c r="T3422" i="9"/>
  <c r="T3421" i="9"/>
  <c r="T3420" i="9"/>
  <c r="T3419" i="9"/>
  <c r="T3418" i="9"/>
  <c r="T3417" i="9"/>
  <c r="T3416" i="9"/>
  <c r="T3415" i="9"/>
  <c r="T3414" i="9"/>
  <c r="T3413" i="9"/>
  <c r="T3412" i="9"/>
  <c r="T3411" i="9"/>
  <c r="T3410" i="9"/>
  <c r="T3409" i="9"/>
  <c r="T3408" i="9"/>
  <c r="T3407" i="9"/>
  <c r="T3406" i="9"/>
  <c r="T3405" i="9"/>
  <c r="T3404" i="9"/>
  <c r="T3403" i="9"/>
  <c r="T3402" i="9"/>
  <c r="T3401" i="9"/>
  <c r="T3400" i="9"/>
  <c r="T3399" i="9"/>
  <c r="T3398" i="9"/>
  <c r="T3397" i="9"/>
  <c r="T3396" i="9"/>
  <c r="T3395" i="9"/>
  <c r="T3394" i="9"/>
  <c r="T3393" i="9"/>
  <c r="T3392" i="9"/>
  <c r="T3391" i="9"/>
  <c r="T3390" i="9"/>
  <c r="T3389" i="9"/>
  <c r="T3388" i="9"/>
  <c r="T3387" i="9"/>
  <c r="T3386" i="9"/>
  <c r="T3385" i="9"/>
  <c r="T3384" i="9"/>
  <c r="T3383" i="9"/>
  <c r="T3382" i="9"/>
  <c r="T3381" i="9"/>
  <c r="T3380" i="9"/>
  <c r="T3379" i="9"/>
  <c r="T3378" i="9"/>
  <c r="T3377" i="9"/>
  <c r="T3376" i="9"/>
  <c r="T3375" i="9"/>
  <c r="T3374" i="9"/>
  <c r="T3373" i="9"/>
  <c r="T3372" i="9"/>
  <c r="T3371" i="9"/>
  <c r="T3370" i="9"/>
  <c r="T3369" i="9"/>
  <c r="T3368" i="9"/>
  <c r="T3367" i="9"/>
  <c r="T3366" i="9"/>
  <c r="T3365" i="9"/>
  <c r="T3364" i="9"/>
  <c r="T3363" i="9"/>
  <c r="T3362" i="9"/>
  <c r="T3361" i="9"/>
  <c r="T3360" i="9"/>
  <c r="T3359" i="9"/>
  <c r="T3358" i="9"/>
  <c r="T3357" i="9"/>
  <c r="T3356" i="9"/>
  <c r="T3355" i="9"/>
  <c r="T3354" i="9"/>
  <c r="T3353" i="9"/>
  <c r="T3352" i="9"/>
  <c r="T3351" i="9"/>
  <c r="T3350" i="9"/>
  <c r="T3349" i="9"/>
  <c r="T3348" i="9"/>
  <c r="T3347" i="9"/>
  <c r="T3346" i="9"/>
  <c r="T3345" i="9"/>
  <c r="T3344" i="9"/>
  <c r="T3343" i="9"/>
  <c r="T3342" i="9"/>
  <c r="T3341" i="9"/>
  <c r="T3340" i="9"/>
  <c r="T3339" i="9"/>
  <c r="T3338" i="9"/>
  <c r="T3337" i="9"/>
  <c r="T3336" i="9"/>
  <c r="T3335" i="9"/>
  <c r="T3334" i="9"/>
  <c r="T3333" i="9"/>
  <c r="T3332" i="9"/>
  <c r="T3331" i="9"/>
  <c r="T3330" i="9"/>
  <c r="T3329" i="9"/>
  <c r="T3328" i="9"/>
  <c r="T3327" i="9"/>
  <c r="T3326" i="9"/>
  <c r="T3325" i="9"/>
  <c r="T3324" i="9"/>
  <c r="T3323" i="9"/>
  <c r="T3322" i="9"/>
  <c r="T3321" i="9"/>
  <c r="T3320" i="9"/>
  <c r="T3319" i="9"/>
  <c r="T3318" i="9"/>
  <c r="T3317" i="9"/>
  <c r="T3316" i="9"/>
  <c r="T3315" i="9"/>
  <c r="T3314" i="9"/>
  <c r="T3313" i="9"/>
  <c r="T3312" i="9"/>
  <c r="T3311" i="9"/>
  <c r="T3310" i="9"/>
  <c r="T3309" i="9"/>
  <c r="T3308" i="9"/>
  <c r="T3307" i="9"/>
  <c r="T3306" i="9"/>
  <c r="T3305" i="9"/>
  <c r="T3304" i="9"/>
  <c r="T3303" i="9"/>
  <c r="T3302" i="9"/>
  <c r="T3301" i="9"/>
  <c r="T3300" i="9"/>
  <c r="T3299" i="9"/>
  <c r="T3298" i="9"/>
  <c r="T3297" i="9"/>
  <c r="T3296" i="9"/>
  <c r="T3295" i="9"/>
  <c r="T3294" i="9"/>
  <c r="T3293" i="9"/>
  <c r="T3292" i="9"/>
  <c r="T3291" i="9"/>
  <c r="T3290" i="9"/>
  <c r="T3289" i="9"/>
  <c r="T3288" i="9"/>
  <c r="T3287" i="9"/>
  <c r="T3286" i="9"/>
  <c r="T3285" i="9"/>
  <c r="T3284" i="9"/>
  <c r="T3283" i="9"/>
  <c r="T3282" i="9"/>
  <c r="T3281" i="9"/>
  <c r="T3280" i="9"/>
  <c r="T3279" i="9"/>
  <c r="T3278" i="9"/>
  <c r="T3277" i="9"/>
  <c r="T3276" i="9"/>
  <c r="T3275" i="9"/>
  <c r="T3274" i="9"/>
  <c r="T3273" i="9"/>
  <c r="T3272" i="9"/>
  <c r="T3271" i="9"/>
  <c r="T3270" i="9"/>
  <c r="T3269" i="9"/>
  <c r="T3268" i="9"/>
  <c r="T3267" i="9"/>
  <c r="T3266" i="9"/>
  <c r="T3265" i="9"/>
  <c r="T3264" i="9"/>
  <c r="T3263" i="9"/>
  <c r="T3262" i="9"/>
  <c r="T3261" i="9"/>
  <c r="T3260" i="9"/>
  <c r="T3259" i="9"/>
  <c r="T3258" i="9"/>
  <c r="T3257" i="9"/>
  <c r="T3256" i="9"/>
  <c r="T3255" i="9"/>
  <c r="T3254" i="9"/>
  <c r="T3253" i="9"/>
  <c r="T3252" i="9"/>
  <c r="T3251" i="9"/>
  <c r="T3250" i="9"/>
  <c r="T3249" i="9"/>
  <c r="T3248" i="9"/>
  <c r="T3247" i="9"/>
  <c r="T3246" i="9"/>
  <c r="T3245" i="9"/>
  <c r="T3244" i="9"/>
  <c r="T3243" i="9"/>
  <c r="T3242" i="9"/>
  <c r="T3241" i="9"/>
  <c r="T3240" i="9"/>
  <c r="T3239" i="9"/>
  <c r="T3238" i="9"/>
  <c r="T3237" i="9"/>
  <c r="T3236" i="9"/>
  <c r="T3235" i="9"/>
  <c r="T3234" i="9"/>
  <c r="T3233" i="9"/>
  <c r="T3232" i="9"/>
  <c r="T3231" i="9"/>
  <c r="T3230" i="9"/>
  <c r="T3229" i="9"/>
  <c r="T3228" i="9"/>
  <c r="T3227" i="9"/>
  <c r="T3226" i="9"/>
  <c r="T3225" i="9"/>
  <c r="T3224" i="9"/>
  <c r="T3223" i="9"/>
  <c r="T3222" i="9"/>
  <c r="T3221" i="9"/>
  <c r="T3220" i="9"/>
  <c r="T3219" i="9"/>
  <c r="T3218" i="9"/>
  <c r="T3217" i="9"/>
  <c r="T3216" i="9"/>
  <c r="T3215" i="9"/>
  <c r="T3214" i="9"/>
  <c r="T3213" i="9"/>
  <c r="T3212" i="9"/>
  <c r="T3211" i="9"/>
  <c r="T3210" i="9"/>
  <c r="T3209" i="9"/>
  <c r="T3208" i="9"/>
  <c r="T3207" i="9"/>
  <c r="T3206" i="9"/>
  <c r="T3205" i="9"/>
  <c r="T3204" i="9"/>
  <c r="T3203" i="9"/>
  <c r="T3202" i="9"/>
  <c r="T3201" i="9"/>
  <c r="T3200" i="9"/>
  <c r="T3199" i="9"/>
  <c r="T3198" i="9"/>
  <c r="T3197" i="9"/>
  <c r="T3196" i="9"/>
  <c r="T3195" i="9"/>
  <c r="T3194" i="9"/>
  <c r="T3193" i="9"/>
  <c r="T3192" i="9"/>
  <c r="T3191" i="9"/>
  <c r="T3190" i="9"/>
  <c r="T3189" i="9"/>
  <c r="T3188" i="9"/>
  <c r="T3187" i="9"/>
  <c r="T3186" i="9"/>
  <c r="T3185" i="9"/>
  <c r="T3184" i="9"/>
  <c r="T3183" i="9"/>
  <c r="T3182" i="9"/>
  <c r="T3181" i="9"/>
  <c r="T3180" i="9"/>
  <c r="T3179" i="9"/>
  <c r="T3178" i="9"/>
  <c r="T3177" i="9"/>
  <c r="T3176" i="9"/>
  <c r="T3175" i="9"/>
  <c r="T3174" i="9"/>
  <c r="T3173" i="9"/>
  <c r="T3172" i="9"/>
  <c r="T3171" i="9"/>
  <c r="T3170" i="9"/>
  <c r="T3169" i="9"/>
  <c r="T3168" i="9"/>
  <c r="T3167" i="9"/>
  <c r="T3166" i="9"/>
  <c r="T3165" i="9"/>
  <c r="T3164" i="9"/>
  <c r="T3163" i="9"/>
  <c r="T3162" i="9"/>
  <c r="T3161" i="9"/>
  <c r="T3160" i="9"/>
  <c r="T3159" i="9"/>
  <c r="T3158" i="9"/>
  <c r="T3157" i="9"/>
  <c r="T3156" i="9"/>
  <c r="T3155" i="9"/>
  <c r="T3154" i="9"/>
  <c r="T3153" i="9"/>
  <c r="T3152" i="9"/>
  <c r="T3151" i="9"/>
  <c r="T3150" i="9"/>
  <c r="T3149" i="9"/>
  <c r="T3148" i="9"/>
  <c r="T3147" i="9"/>
  <c r="T3146" i="9"/>
  <c r="T3145" i="9"/>
  <c r="T3144" i="9"/>
  <c r="T3143" i="9"/>
  <c r="T3142" i="9"/>
  <c r="T3141" i="9"/>
  <c r="T3140" i="9"/>
  <c r="T3139" i="9"/>
  <c r="T3138" i="9"/>
  <c r="T3137" i="9"/>
  <c r="T3136" i="9"/>
  <c r="T3135" i="9"/>
  <c r="T3134" i="9"/>
  <c r="T3133" i="9"/>
  <c r="T3132" i="9"/>
  <c r="T3131" i="9"/>
  <c r="T3130" i="9"/>
  <c r="T3129" i="9"/>
  <c r="T3128" i="9"/>
  <c r="T3127" i="9"/>
  <c r="T3126" i="9"/>
  <c r="T3125" i="9"/>
  <c r="T3124" i="9"/>
  <c r="T3123" i="9"/>
  <c r="T3122" i="9"/>
  <c r="T3121" i="9"/>
  <c r="T3120" i="9"/>
  <c r="T3119" i="9"/>
  <c r="T3118" i="9"/>
  <c r="T3117" i="9"/>
  <c r="T3116" i="9"/>
  <c r="T3115" i="9"/>
  <c r="T3114" i="9"/>
  <c r="T3113" i="9"/>
  <c r="T3112" i="9"/>
  <c r="T3111" i="9"/>
  <c r="T3110" i="9"/>
  <c r="T3109" i="9"/>
  <c r="T3108" i="9"/>
  <c r="T3107" i="9"/>
  <c r="T3106" i="9"/>
  <c r="T3105" i="9"/>
  <c r="T3104" i="9"/>
  <c r="T3103" i="9"/>
  <c r="T3102" i="9"/>
  <c r="T3101" i="9"/>
  <c r="T3100" i="9"/>
  <c r="T3099" i="9"/>
  <c r="T3098" i="9"/>
  <c r="T3097" i="9"/>
  <c r="T3096" i="9"/>
  <c r="T3095" i="9"/>
  <c r="T3094" i="9"/>
  <c r="T3093" i="9"/>
  <c r="T3092" i="9"/>
  <c r="T3091" i="9"/>
  <c r="T3090" i="9"/>
  <c r="T3089" i="9"/>
  <c r="T3088" i="9"/>
  <c r="T3087" i="9"/>
  <c r="T3086" i="9"/>
  <c r="T3085" i="9"/>
  <c r="T3084" i="9"/>
  <c r="T3083" i="9"/>
  <c r="T3082" i="9"/>
  <c r="T3081" i="9"/>
  <c r="T3080" i="9"/>
  <c r="T3079" i="9"/>
  <c r="T3078" i="9"/>
  <c r="T3077" i="9"/>
  <c r="T3076" i="9"/>
  <c r="T3075" i="9"/>
  <c r="T3074" i="9"/>
  <c r="T3073" i="9"/>
  <c r="T3072" i="9"/>
  <c r="T3071" i="9"/>
  <c r="T3070" i="9"/>
  <c r="T3069" i="9"/>
  <c r="T3068" i="9"/>
  <c r="T3067" i="9"/>
  <c r="T3066" i="9"/>
  <c r="T3065" i="9"/>
  <c r="T3064" i="9"/>
  <c r="T3063" i="9"/>
  <c r="T3062" i="9"/>
  <c r="T3061" i="9"/>
  <c r="T3060" i="9"/>
  <c r="T3059" i="9"/>
  <c r="T3058" i="9"/>
  <c r="T3057" i="9"/>
  <c r="T3056" i="9"/>
  <c r="T3055" i="9"/>
  <c r="T3054" i="9"/>
  <c r="T3053" i="9"/>
  <c r="T3052" i="9"/>
  <c r="T3051" i="9"/>
  <c r="T3050" i="9"/>
  <c r="T3049" i="9"/>
  <c r="T3048" i="9"/>
  <c r="T3047" i="9"/>
  <c r="T3046" i="9"/>
  <c r="T3045" i="9"/>
  <c r="T3044" i="9"/>
  <c r="T3043" i="9"/>
  <c r="T3042" i="9"/>
  <c r="T3041" i="9"/>
  <c r="T3040" i="9"/>
  <c r="T3039" i="9"/>
  <c r="T3038" i="9"/>
  <c r="T3037" i="9"/>
  <c r="T3036" i="9"/>
  <c r="T3035" i="9"/>
  <c r="T3034" i="9"/>
  <c r="T3033" i="9"/>
  <c r="T3032" i="9"/>
  <c r="T3031" i="9"/>
  <c r="T3030" i="9"/>
  <c r="T3029" i="9"/>
  <c r="T3028" i="9"/>
  <c r="T3027" i="9"/>
  <c r="T3026" i="9"/>
  <c r="T3025" i="9"/>
  <c r="T3024" i="9"/>
  <c r="T3023" i="9"/>
  <c r="T3022" i="9"/>
  <c r="T3021" i="9"/>
  <c r="T3020" i="9"/>
  <c r="T3019" i="9"/>
  <c r="T3018" i="9"/>
  <c r="T3017" i="9"/>
  <c r="T3016" i="9"/>
  <c r="T3015" i="9"/>
  <c r="T3014" i="9"/>
  <c r="T3013" i="9"/>
  <c r="T3012" i="9"/>
  <c r="T3011" i="9"/>
  <c r="T3010" i="9"/>
  <c r="T3009" i="9"/>
  <c r="T3008" i="9"/>
  <c r="T3007" i="9"/>
  <c r="T3006" i="9"/>
  <c r="T3005" i="9"/>
  <c r="T3004" i="9"/>
  <c r="T3003" i="9"/>
  <c r="T3002" i="9"/>
  <c r="T3001" i="9"/>
  <c r="T3000" i="9"/>
  <c r="T2999" i="9"/>
  <c r="T2998" i="9"/>
  <c r="T2997" i="9"/>
  <c r="T2996" i="9"/>
  <c r="T2995" i="9"/>
  <c r="T2994" i="9"/>
  <c r="T2993" i="9"/>
  <c r="T2992" i="9"/>
  <c r="T2991" i="9"/>
  <c r="T2990" i="9"/>
  <c r="T2989" i="9"/>
  <c r="T2988" i="9"/>
  <c r="T2987" i="9"/>
  <c r="T2986" i="9"/>
  <c r="T2985" i="9"/>
  <c r="T2984" i="9"/>
  <c r="T2983" i="9"/>
  <c r="T2982" i="9"/>
  <c r="T2981" i="9"/>
  <c r="T2980" i="9"/>
  <c r="T2979" i="9"/>
  <c r="T2978" i="9"/>
  <c r="T2977" i="9"/>
  <c r="T2976" i="9"/>
  <c r="T2975" i="9"/>
  <c r="T2974" i="9"/>
  <c r="T2973" i="9"/>
  <c r="T2972" i="9"/>
  <c r="T2971" i="9"/>
  <c r="T2970" i="9"/>
  <c r="T2969" i="9"/>
  <c r="T2968" i="9"/>
  <c r="T2967" i="9"/>
  <c r="T2966" i="9"/>
  <c r="T2965" i="9"/>
  <c r="T2964" i="9"/>
  <c r="T2963" i="9"/>
  <c r="T2962" i="9"/>
  <c r="T2961" i="9"/>
  <c r="T2960" i="9"/>
  <c r="T2959" i="9"/>
  <c r="T2958" i="9"/>
  <c r="T2957" i="9"/>
  <c r="T2956" i="9"/>
  <c r="T2955" i="9"/>
  <c r="T2954" i="9"/>
  <c r="T2953" i="9"/>
  <c r="T2952" i="9"/>
  <c r="T2951" i="9"/>
  <c r="T2950" i="9"/>
  <c r="T2949" i="9"/>
  <c r="T2948" i="9"/>
  <c r="T2947" i="9"/>
  <c r="T2946" i="9"/>
  <c r="T2945" i="9"/>
  <c r="T2944" i="9"/>
  <c r="T2943" i="9"/>
  <c r="T2942" i="9"/>
  <c r="T2941" i="9"/>
  <c r="T2940" i="9"/>
  <c r="T2939" i="9"/>
  <c r="T2938" i="9"/>
  <c r="T2937" i="9"/>
  <c r="T2936" i="9"/>
  <c r="T2935" i="9"/>
  <c r="T2934" i="9"/>
  <c r="T2933" i="9"/>
  <c r="T2932" i="9"/>
  <c r="T2931" i="9"/>
  <c r="T2930" i="9"/>
  <c r="T2929" i="9"/>
  <c r="T2928" i="9"/>
  <c r="T2927" i="9"/>
  <c r="T2926" i="9"/>
  <c r="T2925" i="9"/>
  <c r="T2924" i="9"/>
  <c r="T2923" i="9"/>
  <c r="T2922" i="9"/>
  <c r="T2921" i="9"/>
  <c r="T2920" i="9"/>
  <c r="T2919" i="9"/>
  <c r="T2918" i="9"/>
  <c r="T2917" i="9"/>
  <c r="T2916" i="9"/>
  <c r="T2915" i="9"/>
  <c r="T2914" i="9"/>
  <c r="T2913" i="9"/>
  <c r="T2912" i="9"/>
  <c r="T2911" i="9"/>
  <c r="T2910" i="9"/>
  <c r="T2909" i="9"/>
  <c r="T2908" i="9"/>
  <c r="T2907" i="9"/>
  <c r="T2906" i="9"/>
  <c r="T2905" i="9"/>
  <c r="T2904" i="9"/>
  <c r="T2903" i="9"/>
  <c r="T2902" i="9"/>
  <c r="T2901" i="9"/>
  <c r="T2900" i="9"/>
  <c r="T2899" i="9"/>
  <c r="T2898" i="9"/>
  <c r="T2897" i="9"/>
  <c r="T2896" i="9"/>
  <c r="T2895" i="9"/>
  <c r="T2894" i="9"/>
  <c r="T2893" i="9"/>
  <c r="T2892" i="9"/>
  <c r="T2891" i="9"/>
  <c r="T2890" i="9"/>
  <c r="T2889" i="9"/>
  <c r="T2888" i="9"/>
  <c r="T2887" i="9"/>
  <c r="T2886" i="9"/>
  <c r="T2885" i="9"/>
  <c r="T2884" i="9"/>
  <c r="T2883" i="9"/>
  <c r="T2882" i="9"/>
  <c r="T2881" i="9"/>
  <c r="T2880" i="9"/>
  <c r="T2879" i="9"/>
  <c r="T2878" i="9"/>
  <c r="T2877" i="9"/>
  <c r="T2876" i="9"/>
  <c r="T2875" i="9"/>
  <c r="T2874" i="9"/>
  <c r="T2873" i="9"/>
  <c r="T2872" i="9"/>
  <c r="T2871" i="9"/>
  <c r="T2870" i="9"/>
  <c r="T2869" i="9"/>
  <c r="T2868" i="9"/>
  <c r="T2867" i="9"/>
  <c r="T2866" i="9"/>
  <c r="T2865" i="9"/>
  <c r="T2864" i="9"/>
  <c r="T2863" i="9"/>
  <c r="T2862" i="9"/>
  <c r="T2861" i="9"/>
  <c r="T2860" i="9"/>
  <c r="T2859" i="9"/>
  <c r="T2858" i="9"/>
  <c r="T2857" i="9"/>
  <c r="T2856" i="9"/>
  <c r="T2855" i="9"/>
  <c r="T2854" i="9"/>
  <c r="T2853" i="9"/>
  <c r="T2852" i="9"/>
  <c r="T2851" i="9"/>
  <c r="T2850" i="9"/>
  <c r="T2849" i="9"/>
  <c r="T2848" i="9"/>
  <c r="T2847" i="9"/>
  <c r="T2846" i="9"/>
  <c r="T2845" i="9"/>
  <c r="T2844" i="9"/>
  <c r="T2843" i="9"/>
  <c r="T2842" i="9"/>
  <c r="T2841" i="9"/>
  <c r="T2840" i="9"/>
  <c r="T2839" i="9"/>
  <c r="T2838" i="9"/>
  <c r="T2837" i="9"/>
  <c r="T2836" i="9"/>
  <c r="T2835" i="9"/>
  <c r="T2834" i="9"/>
  <c r="T2833" i="9"/>
  <c r="T2832" i="9"/>
  <c r="T2831" i="9"/>
  <c r="T2830" i="9"/>
  <c r="T2829" i="9"/>
  <c r="T2828" i="9"/>
  <c r="T2827" i="9"/>
  <c r="T2826" i="9"/>
  <c r="T2825" i="9"/>
  <c r="T2824" i="9"/>
  <c r="T2823" i="9"/>
  <c r="T2822" i="9"/>
  <c r="T2821" i="9"/>
  <c r="T2820" i="9"/>
  <c r="T2819" i="9"/>
  <c r="T2818" i="9"/>
  <c r="T2817" i="9"/>
  <c r="T2816" i="9"/>
  <c r="T2815" i="9"/>
  <c r="T2814" i="9"/>
  <c r="T2813" i="9"/>
  <c r="T2812" i="9"/>
  <c r="T2811" i="9"/>
  <c r="T2810" i="9"/>
  <c r="T2809" i="9"/>
  <c r="T2808" i="9"/>
  <c r="T2807" i="9"/>
  <c r="T2806" i="9"/>
  <c r="T2805" i="9"/>
  <c r="T2804" i="9"/>
  <c r="T2803" i="9"/>
  <c r="T2802" i="9"/>
  <c r="T2801" i="9"/>
  <c r="T2800" i="9"/>
  <c r="T2799" i="9"/>
  <c r="T2798" i="9"/>
  <c r="T2797" i="9"/>
  <c r="T2796" i="9"/>
  <c r="T2795" i="9"/>
  <c r="T2794" i="9"/>
  <c r="T2793" i="9"/>
  <c r="T2792" i="9"/>
  <c r="T2791" i="9"/>
  <c r="T2790" i="9"/>
  <c r="T2789" i="9"/>
  <c r="T2788" i="9"/>
  <c r="T2787" i="9"/>
  <c r="T2786" i="9"/>
  <c r="T2785" i="9"/>
  <c r="T2784" i="9"/>
  <c r="T2783" i="9"/>
  <c r="T2782" i="9"/>
  <c r="T2781" i="9"/>
  <c r="T2780" i="9"/>
  <c r="T2779" i="9"/>
  <c r="T2778" i="9"/>
  <c r="T2777" i="9"/>
  <c r="T2776" i="9"/>
  <c r="T2775" i="9"/>
  <c r="T2774" i="9"/>
  <c r="T2773" i="9"/>
  <c r="T2772" i="9"/>
  <c r="T2771" i="9"/>
  <c r="T2770" i="9"/>
  <c r="T2769" i="9"/>
  <c r="T2768" i="9"/>
  <c r="T2767" i="9"/>
  <c r="T2766" i="9"/>
  <c r="T2765" i="9"/>
  <c r="T2764" i="9"/>
  <c r="T2763" i="9"/>
  <c r="T2762" i="9"/>
  <c r="T2761" i="9"/>
  <c r="T2760" i="9"/>
  <c r="T2759" i="9"/>
  <c r="T2758" i="9"/>
  <c r="T2757" i="9"/>
  <c r="T2756" i="9"/>
  <c r="T2755" i="9"/>
  <c r="T2754" i="9"/>
  <c r="T2753" i="9"/>
  <c r="T2752" i="9"/>
  <c r="T2751" i="9"/>
  <c r="T2750" i="9"/>
  <c r="T2749" i="9"/>
  <c r="T2748" i="9"/>
  <c r="T2747" i="9"/>
  <c r="T2746" i="9"/>
  <c r="T2745" i="9"/>
  <c r="T2744" i="9"/>
  <c r="T2743" i="9"/>
  <c r="T2742" i="9"/>
  <c r="T2741" i="9"/>
  <c r="T2740" i="9"/>
  <c r="T2739" i="9"/>
  <c r="T2738" i="9"/>
  <c r="T2737" i="9"/>
  <c r="T2736" i="9"/>
  <c r="T2735" i="9"/>
  <c r="T2734" i="9"/>
  <c r="T2733" i="9"/>
  <c r="T2732" i="9"/>
  <c r="T2731" i="9"/>
  <c r="T2730" i="9"/>
  <c r="T2729" i="9"/>
  <c r="T2728" i="9"/>
  <c r="T2727" i="9"/>
  <c r="T2726" i="9"/>
  <c r="T2725" i="9"/>
  <c r="T2724" i="9"/>
  <c r="T2723" i="9"/>
  <c r="T2722" i="9"/>
  <c r="T2721" i="9"/>
  <c r="T2720" i="9"/>
  <c r="T2719" i="9"/>
  <c r="T2718" i="9"/>
  <c r="T2717" i="9"/>
  <c r="T2716" i="9"/>
  <c r="T2715" i="9"/>
  <c r="T2714" i="9"/>
  <c r="T2713" i="9"/>
  <c r="T2712" i="9"/>
  <c r="T2711" i="9"/>
  <c r="T2710" i="9"/>
  <c r="T2709" i="9"/>
  <c r="T2708" i="9"/>
  <c r="T2707" i="9"/>
  <c r="T2706" i="9"/>
  <c r="T2705" i="9"/>
  <c r="T2704" i="9"/>
  <c r="T2703" i="9"/>
  <c r="T2702" i="9"/>
  <c r="T2701" i="9"/>
  <c r="T2700" i="9"/>
  <c r="T2699" i="9"/>
  <c r="T2698" i="9"/>
  <c r="T2697" i="9"/>
  <c r="T2696" i="9"/>
  <c r="T2695" i="9"/>
  <c r="T2694" i="9"/>
  <c r="T2693" i="9"/>
  <c r="T2692" i="9"/>
  <c r="T2691" i="9"/>
  <c r="T2690" i="9"/>
  <c r="T2689" i="9"/>
  <c r="T2688" i="9"/>
  <c r="T2687" i="9"/>
  <c r="T2686" i="9"/>
  <c r="T2685" i="9"/>
  <c r="T2684" i="9"/>
  <c r="T2683" i="9"/>
  <c r="T2682" i="9"/>
  <c r="T2681" i="9"/>
  <c r="T2680" i="9"/>
  <c r="T2679" i="9"/>
  <c r="T2678" i="9"/>
  <c r="T2677" i="9"/>
  <c r="T2676" i="9"/>
  <c r="T2675" i="9"/>
  <c r="T2674" i="9"/>
  <c r="T2673" i="9"/>
  <c r="T2672" i="9"/>
  <c r="T2671" i="9"/>
  <c r="T2670" i="9"/>
  <c r="T2669" i="9"/>
  <c r="T2668" i="9"/>
  <c r="T2667" i="9"/>
  <c r="T2666" i="9"/>
  <c r="T2665" i="9"/>
  <c r="T2664" i="9"/>
  <c r="T2663" i="9"/>
  <c r="T2662" i="9"/>
  <c r="T2661" i="9"/>
  <c r="T2660" i="9"/>
  <c r="T2659" i="9"/>
  <c r="T2658" i="9"/>
  <c r="T2657" i="9"/>
  <c r="T2656" i="9"/>
  <c r="T2655" i="9"/>
  <c r="T2654" i="9"/>
  <c r="T2653" i="9"/>
  <c r="T2652" i="9"/>
  <c r="T2651" i="9"/>
  <c r="T2650" i="9"/>
  <c r="T2649" i="9"/>
  <c r="T2648" i="9"/>
  <c r="T2647" i="9"/>
  <c r="T2646" i="9"/>
  <c r="T2645" i="9"/>
  <c r="T2644" i="9"/>
  <c r="T2643" i="9"/>
  <c r="T2642" i="9"/>
  <c r="T2641" i="9"/>
  <c r="T2640" i="9"/>
  <c r="T2639" i="9"/>
  <c r="T2638" i="9"/>
  <c r="T2637" i="9"/>
  <c r="T2636" i="9"/>
  <c r="T2635" i="9"/>
  <c r="T2634" i="9"/>
  <c r="T2633" i="9"/>
  <c r="T2632" i="9"/>
  <c r="T2631" i="9"/>
  <c r="T2630" i="9"/>
  <c r="T2629" i="9"/>
  <c r="T2628" i="9"/>
  <c r="T2627" i="9"/>
  <c r="T2626" i="9"/>
  <c r="T2625" i="9"/>
  <c r="T2624" i="9"/>
  <c r="T2623" i="9"/>
  <c r="T2622" i="9"/>
  <c r="T2621" i="9"/>
  <c r="T2620" i="9"/>
  <c r="T2619" i="9"/>
  <c r="T2618" i="9"/>
  <c r="T2617" i="9"/>
  <c r="T2616" i="9"/>
  <c r="T2615" i="9"/>
  <c r="T2614" i="9"/>
  <c r="T2613" i="9"/>
  <c r="T2612" i="9"/>
  <c r="T2611" i="9"/>
  <c r="T2610" i="9"/>
  <c r="T2609" i="9"/>
  <c r="T2608" i="9"/>
  <c r="T2607" i="9"/>
  <c r="T2606" i="9"/>
  <c r="T2605" i="9"/>
  <c r="T2604" i="9"/>
  <c r="T2603" i="9"/>
  <c r="T2602" i="9"/>
  <c r="T2601" i="9"/>
  <c r="T2600" i="9"/>
  <c r="T2599" i="9"/>
  <c r="T2598" i="9"/>
  <c r="T2597" i="9"/>
  <c r="T2596" i="9"/>
  <c r="T2595" i="9"/>
  <c r="T2594" i="9"/>
  <c r="T2593" i="9"/>
  <c r="T2592" i="9"/>
  <c r="T2591" i="9"/>
  <c r="T2590" i="9"/>
  <c r="T2589" i="9"/>
  <c r="T2588" i="9"/>
  <c r="T2587" i="9"/>
  <c r="T2586" i="9"/>
  <c r="T2585" i="9"/>
  <c r="T2584" i="9"/>
  <c r="T2583" i="9"/>
  <c r="T2582" i="9"/>
  <c r="T2581" i="9"/>
  <c r="T2580" i="9"/>
  <c r="T2579" i="9"/>
  <c r="T2578" i="9"/>
  <c r="T2577" i="9"/>
  <c r="T2576" i="9"/>
  <c r="T2575" i="9"/>
  <c r="T2574" i="9"/>
  <c r="T2573" i="9"/>
  <c r="T2572" i="9"/>
  <c r="T2571" i="9"/>
  <c r="T2570" i="9"/>
  <c r="T2569" i="9"/>
  <c r="T2568" i="9"/>
  <c r="T2567" i="9"/>
  <c r="T2566" i="9"/>
  <c r="T2565" i="9"/>
  <c r="T2564" i="9"/>
  <c r="T2563" i="9"/>
  <c r="T2562" i="9"/>
  <c r="T2561" i="9"/>
  <c r="T2560" i="9"/>
  <c r="T2559" i="9"/>
  <c r="T2558" i="9"/>
  <c r="T2557" i="9"/>
  <c r="T2556" i="9"/>
  <c r="T2555" i="9"/>
  <c r="T2554" i="9"/>
  <c r="T2553" i="9"/>
  <c r="T2552" i="9"/>
  <c r="T2551" i="9"/>
  <c r="T2550" i="9"/>
  <c r="T2549" i="9"/>
  <c r="T2548" i="9"/>
  <c r="T2547" i="9"/>
  <c r="T2546" i="9"/>
  <c r="T2545" i="9"/>
  <c r="T2544" i="9"/>
  <c r="T2543" i="9"/>
  <c r="T2542" i="9"/>
  <c r="T2541" i="9"/>
  <c r="T2540" i="9"/>
  <c r="T2539" i="9"/>
  <c r="T2538" i="9"/>
  <c r="T2537" i="9"/>
  <c r="T2536" i="9"/>
  <c r="T2535" i="9"/>
  <c r="T2534" i="9"/>
  <c r="T2533" i="9"/>
  <c r="T2532" i="9"/>
  <c r="T2531" i="9"/>
  <c r="T2530" i="9"/>
  <c r="T2529" i="9"/>
  <c r="T2528" i="9"/>
  <c r="T2527" i="9"/>
  <c r="T2526" i="9"/>
  <c r="T2525" i="9"/>
  <c r="T2524" i="9"/>
  <c r="T2523" i="9"/>
  <c r="T2522" i="9"/>
  <c r="T2521" i="9"/>
  <c r="T2520" i="9"/>
  <c r="T2519" i="9"/>
  <c r="T2518" i="9"/>
  <c r="T2517" i="9"/>
  <c r="T2516" i="9"/>
  <c r="T2515" i="9"/>
  <c r="T2514" i="9"/>
  <c r="T2513" i="9"/>
  <c r="T2512" i="9"/>
  <c r="T2511" i="9"/>
  <c r="T2510" i="9"/>
  <c r="T2509" i="9"/>
  <c r="T2508" i="9"/>
  <c r="T2507" i="9"/>
  <c r="T2506" i="9"/>
  <c r="T2505" i="9"/>
  <c r="T2504" i="9"/>
  <c r="T2503" i="9"/>
  <c r="T2502" i="9"/>
  <c r="T2501" i="9"/>
  <c r="T2500" i="9"/>
  <c r="T2499" i="9"/>
  <c r="T2498" i="9"/>
  <c r="T2497" i="9"/>
  <c r="T2496" i="9"/>
  <c r="T2495" i="9"/>
  <c r="T2494" i="9"/>
  <c r="T2493" i="9"/>
  <c r="T2492" i="9"/>
  <c r="T2491" i="9"/>
  <c r="T2490" i="9"/>
  <c r="T2489" i="9"/>
  <c r="T2488" i="9"/>
  <c r="T2487" i="9"/>
  <c r="T2486" i="9"/>
  <c r="T2485" i="9"/>
  <c r="T2484" i="9"/>
  <c r="T2483" i="9"/>
  <c r="T2482" i="9"/>
  <c r="T2481" i="9"/>
  <c r="T2480" i="9"/>
  <c r="T2479" i="9"/>
  <c r="T2478" i="9"/>
  <c r="T2477" i="9"/>
  <c r="T2476" i="9"/>
  <c r="T2475" i="9"/>
  <c r="T2474" i="9"/>
  <c r="T2473" i="9"/>
  <c r="T2472" i="9"/>
  <c r="T2471" i="9"/>
  <c r="T2470" i="9"/>
  <c r="T2469" i="9"/>
  <c r="T2468" i="9"/>
  <c r="T2467" i="9"/>
  <c r="T2466" i="9"/>
  <c r="T2465" i="9"/>
  <c r="T2464" i="9"/>
  <c r="T2463" i="9"/>
  <c r="T2462" i="9"/>
  <c r="T2461" i="9"/>
  <c r="T2460" i="9"/>
  <c r="T2459" i="9"/>
  <c r="T2458" i="9"/>
  <c r="T2457" i="9"/>
  <c r="T2456" i="9"/>
  <c r="T2455" i="9"/>
  <c r="T2454" i="9"/>
  <c r="T2453" i="9"/>
  <c r="T2452" i="9"/>
  <c r="T2451" i="9"/>
  <c r="T2450" i="9"/>
  <c r="T2449" i="9"/>
  <c r="T2448" i="9"/>
  <c r="T2447" i="9"/>
  <c r="T2446" i="9"/>
  <c r="T2445" i="9"/>
  <c r="T2444" i="9"/>
  <c r="T2443" i="9"/>
  <c r="T2442" i="9"/>
  <c r="T2441" i="9"/>
  <c r="T2440" i="9"/>
  <c r="T2439" i="9"/>
  <c r="T2438" i="9"/>
  <c r="T2437" i="9"/>
  <c r="T2436" i="9"/>
  <c r="T2435" i="9"/>
  <c r="T2434" i="9"/>
  <c r="T2433" i="9"/>
  <c r="T2432" i="9"/>
  <c r="T2431" i="9"/>
  <c r="T2430" i="9"/>
  <c r="T2429" i="9"/>
  <c r="T2428" i="9"/>
  <c r="T2427" i="9"/>
  <c r="T2426" i="9"/>
  <c r="T2425" i="9"/>
  <c r="T2424" i="9"/>
  <c r="T2423" i="9"/>
  <c r="T2422" i="9"/>
  <c r="T2421" i="9"/>
  <c r="T2420" i="9"/>
  <c r="T2419" i="9"/>
  <c r="T2418" i="9"/>
  <c r="T2417" i="9"/>
  <c r="T2416" i="9"/>
  <c r="T2415" i="9"/>
  <c r="T2414" i="9"/>
  <c r="T2413" i="9"/>
  <c r="T2412" i="9"/>
  <c r="T2411" i="9"/>
  <c r="T2410" i="9"/>
  <c r="T2409" i="9"/>
  <c r="T2408" i="9"/>
  <c r="T2407" i="9"/>
  <c r="T2406" i="9"/>
  <c r="T2405" i="9"/>
  <c r="T2404" i="9"/>
  <c r="T2403" i="9"/>
  <c r="T2402" i="9"/>
  <c r="T2401" i="9"/>
  <c r="T2400" i="9"/>
  <c r="T2399" i="9"/>
  <c r="T2398" i="9"/>
  <c r="T2397" i="9"/>
  <c r="T2396" i="9"/>
  <c r="T2395" i="9"/>
  <c r="T2394" i="9"/>
  <c r="T2393" i="9"/>
  <c r="T2392" i="9"/>
  <c r="T2391" i="9"/>
  <c r="T2390" i="9"/>
  <c r="T2389" i="9"/>
  <c r="T2388" i="9"/>
  <c r="T2387" i="9"/>
  <c r="T2386" i="9"/>
  <c r="T2385" i="9"/>
  <c r="T2384" i="9"/>
  <c r="T2383" i="9"/>
  <c r="T2382" i="9"/>
  <c r="T2381" i="9"/>
  <c r="T2380" i="9"/>
  <c r="T2379" i="9"/>
  <c r="T2378" i="9"/>
  <c r="T2377" i="9"/>
  <c r="T2376" i="9"/>
  <c r="T2375" i="9"/>
  <c r="T2374" i="9"/>
  <c r="T2373" i="9"/>
  <c r="T2372" i="9"/>
  <c r="T2371" i="9"/>
  <c r="T2370" i="9"/>
  <c r="T2369" i="9"/>
  <c r="T2368" i="9"/>
  <c r="T2367" i="9"/>
  <c r="T2366" i="9"/>
  <c r="T2365" i="9"/>
  <c r="T2364" i="9"/>
  <c r="T2363" i="9"/>
  <c r="T2362" i="9"/>
  <c r="T2361" i="9"/>
  <c r="T2360" i="9"/>
  <c r="T2359" i="9"/>
  <c r="T2358" i="9"/>
  <c r="T2357" i="9"/>
  <c r="T2356" i="9"/>
  <c r="T2355" i="9"/>
  <c r="T2354" i="9"/>
  <c r="T2353" i="9"/>
  <c r="T2352" i="9"/>
  <c r="T2351" i="9"/>
  <c r="T2350" i="9"/>
  <c r="T2349" i="9"/>
  <c r="T2348" i="9"/>
  <c r="T2347" i="9"/>
  <c r="T2346" i="9"/>
  <c r="T2345" i="9"/>
  <c r="T2344" i="9"/>
  <c r="T2343" i="9"/>
  <c r="T2342" i="9"/>
  <c r="T2341" i="9"/>
  <c r="T2340" i="9"/>
  <c r="T2339" i="9"/>
  <c r="T2338" i="9"/>
  <c r="T2337" i="9"/>
  <c r="T2336" i="9"/>
  <c r="T2335" i="9"/>
  <c r="T2334" i="9"/>
  <c r="T2333" i="9"/>
  <c r="T2332" i="9"/>
  <c r="T2331" i="9"/>
  <c r="T2330" i="9"/>
  <c r="T2329" i="9"/>
  <c r="T2328" i="9"/>
  <c r="T2327" i="9"/>
  <c r="T2326" i="9"/>
  <c r="T2325" i="9"/>
  <c r="T2324" i="9"/>
  <c r="T2323" i="9"/>
  <c r="T2322" i="9"/>
  <c r="T2321" i="9"/>
  <c r="T2320" i="9"/>
  <c r="T2319" i="9"/>
  <c r="T2318" i="9"/>
  <c r="T2317" i="9"/>
  <c r="T2316" i="9"/>
  <c r="T2315" i="9"/>
  <c r="T2314" i="9"/>
  <c r="T2313" i="9"/>
  <c r="T2312" i="9"/>
  <c r="T2311" i="9"/>
  <c r="T2310" i="9"/>
  <c r="T2309" i="9"/>
  <c r="T2308" i="9"/>
  <c r="T2307" i="9"/>
  <c r="T2306" i="9"/>
  <c r="T2305" i="9"/>
  <c r="T2304" i="9"/>
  <c r="T2303" i="9"/>
  <c r="T2302" i="9"/>
  <c r="T2301" i="9"/>
  <c r="T2300" i="9"/>
  <c r="T2299" i="9"/>
  <c r="T2298" i="9"/>
  <c r="T2297" i="9"/>
  <c r="T2296" i="9"/>
  <c r="T2295" i="9"/>
  <c r="T2294" i="9"/>
  <c r="T2293" i="9"/>
  <c r="T2292" i="9"/>
  <c r="T2291" i="9"/>
  <c r="T2290" i="9"/>
  <c r="T2289" i="9"/>
  <c r="T2288" i="9"/>
  <c r="T2287" i="9"/>
  <c r="T2286" i="9"/>
  <c r="T2285" i="9"/>
  <c r="T2284" i="9"/>
  <c r="T2283" i="9"/>
  <c r="T2282" i="9"/>
  <c r="T2281" i="9"/>
  <c r="T2280" i="9"/>
  <c r="T2279" i="9"/>
  <c r="T2278" i="9"/>
  <c r="T2277" i="9"/>
  <c r="T2276" i="9"/>
  <c r="T2275" i="9"/>
  <c r="T2274" i="9"/>
  <c r="T2273" i="9"/>
  <c r="T2272" i="9"/>
  <c r="T2271" i="9"/>
  <c r="T2270" i="9"/>
  <c r="T2269" i="9"/>
  <c r="T2268" i="9"/>
  <c r="T2267" i="9"/>
  <c r="T2266" i="9"/>
  <c r="T2265" i="9"/>
  <c r="T2264" i="9"/>
  <c r="T2263" i="9"/>
  <c r="T2262" i="9"/>
  <c r="T2261" i="9"/>
  <c r="T2260" i="9"/>
  <c r="T2259" i="9"/>
  <c r="T2258" i="9"/>
  <c r="T2257" i="9"/>
  <c r="T2256" i="9"/>
  <c r="T2255" i="9"/>
  <c r="T2254" i="9"/>
  <c r="T2253" i="9"/>
  <c r="T2252" i="9"/>
  <c r="T2251" i="9"/>
  <c r="T2250" i="9"/>
  <c r="T2249" i="9"/>
  <c r="T2248" i="9"/>
  <c r="T2247" i="9"/>
  <c r="T2246" i="9"/>
  <c r="T2245" i="9"/>
  <c r="T2244" i="9"/>
  <c r="T2243" i="9"/>
  <c r="T2242" i="9"/>
  <c r="T2241" i="9"/>
  <c r="T2240" i="9"/>
  <c r="T2239" i="9"/>
  <c r="T2238" i="9"/>
  <c r="T2237" i="9"/>
  <c r="T2236" i="9"/>
  <c r="T2235" i="9"/>
  <c r="T2234" i="9"/>
  <c r="T2233" i="9"/>
  <c r="T2232" i="9"/>
  <c r="T2231" i="9"/>
  <c r="T2230" i="9"/>
  <c r="T2229" i="9"/>
  <c r="T2228" i="9"/>
  <c r="T2227" i="9"/>
  <c r="T2226" i="9"/>
  <c r="T2225" i="9"/>
  <c r="T2224" i="9"/>
  <c r="T2223" i="9"/>
  <c r="T2222" i="9"/>
  <c r="T2221" i="9"/>
  <c r="T2220" i="9"/>
  <c r="T2219" i="9"/>
  <c r="T2218" i="9"/>
  <c r="T2217" i="9"/>
  <c r="T2216" i="9"/>
  <c r="T2215" i="9"/>
  <c r="T2214" i="9"/>
  <c r="T2213" i="9"/>
  <c r="T2212" i="9"/>
  <c r="T2211" i="9"/>
  <c r="T2210" i="9"/>
  <c r="T2209" i="9"/>
  <c r="T2208" i="9"/>
  <c r="T2207" i="9"/>
  <c r="T2206" i="9"/>
  <c r="T2205" i="9"/>
  <c r="T2204" i="9"/>
  <c r="T2203" i="9"/>
  <c r="T2202" i="9"/>
  <c r="T2201" i="9"/>
  <c r="T2200" i="9"/>
  <c r="T2199" i="9"/>
  <c r="T2198" i="9"/>
  <c r="T2197" i="9"/>
  <c r="T2196" i="9"/>
  <c r="T2195" i="9"/>
  <c r="T2194" i="9"/>
  <c r="T2193" i="9"/>
  <c r="T2192" i="9"/>
  <c r="T2191" i="9"/>
  <c r="T2190" i="9"/>
  <c r="T2189" i="9"/>
  <c r="T2188" i="9"/>
  <c r="T2187" i="9"/>
  <c r="T2186" i="9"/>
  <c r="T2185" i="9"/>
  <c r="T2184" i="9"/>
  <c r="T2183" i="9"/>
  <c r="T2182" i="9"/>
  <c r="T2181" i="9"/>
  <c r="T2180" i="9"/>
  <c r="T2179" i="9"/>
  <c r="T2178" i="9"/>
  <c r="T2177" i="9"/>
  <c r="T2176" i="9"/>
  <c r="T2175" i="9"/>
  <c r="T2174" i="9"/>
  <c r="T2173" i="9"/>
  <c r="T2172" i="9"/>
  <c r="T2171" i="9"/>
  <c r="T2170" i="9"/>
  <c r="T2169" i="9"/>
  <c r="T2168" i="9"/>
  <c r="T2167" i="9"/>
  <c r="T2166" i="9"/>
  <c r="T2165" i="9"/>
  <c r="T2164" i="9"/>
  <c r="T2163" i="9"/>
  <c r="T2162" i="9"/>
  <c r="T2161" i="9"/>
  <c r="T2160" i="9"/>
  <c r="T2159" i="9"/>
  <c r="T2158" i="9"/>
  <c r="T2157" i="9"/>
  <c r="T2156" i="9"/>
  <c r="T2155" i="9"/>
  <c r="T2154" i="9"/>
  <c r="T2153" i="9"/>
  <c r="T2152" i="9"/>
  <c r="T2151" i="9"/>
  <c r="T2150" i="9"/>
  <c r="T2149" i="9"/>
  <c r="T2148" i="9"/>
  <c r="T2147" i="9"/>
  <c r="T2146" i="9"/>
  <c r="T2145" i="9"/>
  <c r="T2144" i="9"/>
  <c r="T2143" i="9"/>
  <c r="T2142" i="9"/>
  <c r="T2141" i="9"/>
  <c r="T2140" i="9"/>
  <c r="T2139" i="9"/>
  <c r="T2138" i="9"/>
  <c r="T2137" i="9"/>
  <c r="T2136" i="9"/>
  <c r="T2135" i="9"/>
  <c r="T2134" i="9"/>
  <c r="T2133" i="9"/>
  <c r="T2132" i="9"/>
  <c r="T2131" i="9"/>
  <c r="T2130" i="9"/>
  <c r="T2129" i="9"/>
  <c r="T2128" i="9"/>
  <c r="T2127" i="9"/>
  <c r="T2126" i="9"/>
  <c r="T2125" i="9"/>
  <c r="T2124" i="9"/>
  <c r="T2123" i="9"/>
  <c r="T2122" i="9"/>
  <c r="T2121" i="9"/>
  <c r="T2120" i="9"/>
  <c r="T2119" i="9"/>
  <c r="T2118" i="9"/>
  <c r="T2117" i="9"/>
  <c r="T2116" i="9"/>
  <c r="T2115" i="9"/>
  <c r="T2114" i="9"/>
  <c r="T2113" i="9"/>
  <c r="T2112" i="9"/>
  <c r="T2111" i="9"/>
  <c r="T2110" i="9"/>
  <c r="T2109" i="9"/>
  <c r="T2108" i="9"/>
  <c r="T2107" i="9"/>
  <c r="T2106" i="9"/>
  <c r="T2105" i="9"/>
  <c r="T2104" i="9"/>
  <c r="T2103" i="9"/>
  <c r="T2102" i="9"/>
  <c r="T2101" i="9"/>
  <c r="T2100" i="9"/>
  <c r="T2099" i="9"/>
  <c r="T2098" i="9"/>
  <c r="T2097" i="9"/>
  <c r="T2096" i="9"/>
  <c r="T2095" i="9"/>
  <c r="T2094" i="9"/>
  <c r="T2093" i="9"/>
  <c r="T2092" i="9"/>
  <c r="T2091" i="9"/>
  <c r="T2090" i="9"/>
  <c r="T2089" i="9"/>
  <c r="T2088" i="9"/>
  <c r="T2087" i="9"/>
  <c r="T2086" i="9"/>
  <c r="T2085" i="9"/>
  <c r="T2084" i="9"/>
  <c r="T2083" i="9"/>
  <c r="T2082" i="9"/>
  <c r="T2081" i="9"/>
  <c r="T2080" i="9"/>
  <c r="T2079" i="9"/>
  <c r="T2078" i="9"/>
  <c r="T2077" i="9"/>
  <c r="T2076" i="9"/>
  <c r="T2075" i="9"/>
  <c r="T2074" i="9"/>
  <c r="T2073" i="9"/>
  <c r="T2072" i="9"/>
  <c r="T2071" i="9"/>
  <c r="T2070" i="9"/>
  <c r="T2069" i="9"/>
  <c r="T2068" i="9"/>
  <c r="T2067" i="9"/>
  <c r="T2066" i="9"/>
  <c r="T2065" i="9"/>
  <c r="T2064" i="9"/>
  <c r="T2063" i="9"/>
  <c r="T2062" i="9"/>
  <c r="T2061" i="9"/>
  <c r="T2060" i="9"/>
  <c r="T2059" i="9"/>
  <c r="T2058" i="9"/>
  <c r="T2057" i="9"/>
  <c r="T2056" i="9"/>
  <c r="T2055" i="9"/>
  <c r="T2054" i="9"/>
  <c r="T2053" i="9"/>
  <c r="T2052" i="9"/>
  <c r="T2051" i="9"/>
  <c r="T2050" i="9"/>
  <c r="T2049" i="9"/>
  <c r="T2048" i="9"/>
  <c r="T2047" i="9"/>
  <c r="T2046" i="9"/>
  <c r="T2045" i="9"/>
  <c r="T2044" i="9"/>
  <c r="T2043" i="9"/>
  <c r="T2042" i="9"/>
  <c r="T2041" i="9"/>
  <c r="T2040" i="9"/>
  <c r="T2039" i="9"/>
  <c r="T2038" i="9"/>
  <c r="T2037" i="9"/>
  <c r="T2036" i="9"/>
  <c r="T2035" i="9"/>
  <c r="T2034" i="9"/>
  <c r="T2033" i="9"/>
  <c r="T2032" i="9"/>
  <c r="T2031" i="9"/>
  <c r="T2030" i="9"/>
  <c r="T2029" i="9"/>
  <c r="T2028" i="9"/>
  <c r="T2027" i="9"/>
  <c r="T2026" i="9"/>
  <c r="T2025" i="9"/>
  <c r="T2024" i="9"/>
  <c r="T2023" i="9"/>
  <c r="T2022" i="9"/>
  <c r="T2021" i="9"/>
  <c r="T2020" i="9"/>
  <c r="T2019" i="9"/>
  <c r="T2018" i="9"/>
  <c r="T2017" i="9"/>
  <c r="T2016" i="9"/>
  <c r="T2015" i="9"/>
  <c r="T2014" i="9"/>
  <c r="T2013" i="9"/>
  <c r="T2012" i="9"/>
  <c r="T2011" i="9"/>
  <c r="T2010" i="9"/>
  <c r="T2009" i="9"/>
  <c r="T2008" i="9"/>
  <c r="T2007" i="9"/>
  <c r="T2006" i="9"/>
  <c r="T2005" i="9"/>
  <c r="T2004" i="9"/>
  <c r="T2003" i="9"/>
  <c r="T2002" i="9"/>
  <c r="T2001" i="9"/>
  <c r="T2000" i="9"/>
  <c r="T1999" i="9"/>
  <c r="T1998" i="9"/>
  <c r="T1997" i="9"/>
  <c r="T1996" i="9"/>
  <c r="T1995" i="9"/>
  <c r="T1994" i="9"/>
  <c r="T1993" i="9"/>
  <c r="T1992" i="9"/>
  <c r="T1991" i="9"/>
  <c r="T1990" i="9"/>
  <c r="T1989" i="9"/>
  <c r="T1988" i="9"/>
  <c r="T1987" i="9"/>
  <c r="T1986" i="9"/>
  <c r="T1985" i="9"/>
  <c r="T1984" i="9"/>
  <c r="T1983" i="9"/>
  <c r="T1982" i="9"/>
  <c r="T1981" i="9"/>
  <c r="T1980" i="9"/>
  <c r="T1979" i="9"/>
  <c r="T1978" i="9"/>
  <c r="T1977" i="9"/>
  <c r="T1976" i="9"/>
  <c r="T1975" i="9"/>
  <c r="T1974" i="9"/>
  <c r="T1973" i="9"/>
  <c r="T1972" i="9"/>
  <c r="T1971" i="9"/>
  <c r="T1970" i="9"/>
  <c r="T1969" i="9"/>
  <c r="T1968" i="9"/>
  <c r="T1967" i="9"/>
  <c r="T1966" i="9"/>
  <c r="T1965" i="9"/>
  <c r="T1964" i="9"/>
  <c r="T1963" i="9"/>
  <c r="T1962" i="9"/>
  <c r="T1961" i="9"/>
  <c r="T1960" i="9"/>
  <c r="T1959" i="9"/>
  <c r="T1958" i="9"/>
  <c r="T1957" i="9"/>
  <c r="T1956" i="9"/>
  <c r="T1955" i="9"/>
  <c r="T1954" i="9"/>
  <c r="T1953" i="9"/>
  <c r="T1952" i="9"/>
  <c r="T1951" i="9"/>
  <c r="T1950" i="9"/>
  <c r="T1949" i="9"/>
  <c r="T1948" i="9"/>
  <c r="T1947" i="9"/>
  <c r="T1946" i="9"/>
  <c r="T1945" i="9"/>
  <c r="T1944" i="9"/>
  <c r="T1943" i="9"/>
  <c r="T1942" i="9"/>
  <c r="T1941" i="9"/>
  <c r="T1940" i="9"/>
  <c r="T1939" i="9"/>
  <c r="T1938" i="9"/>
  <c r="T1937" i="9"/>
  <c r="T1936" i="9"/>
  <c r="T1935" i="9"/>
  <c r="T1934" i="9"/>
  <c r="T1933" i="9"/>
  <c r="T1932" i="9"/>
  <c r="T1931" i="9"/>
  <c r="T1930" i="9"/>
  <c r="T1929" i="9"/>
  <c r="T1928" i="9"/>
  <c r="T1927" i="9"/>
  <c r="T1926" i="9"/>
  <c r="T1925" i="9"/>
  <c r="T1924" i="9"/>
  <c r="T1923" i="9"/>
  <c r="T1922" i="9"/>
  <c r="T1921" i="9"/>
  <c r="T1920" i="9"/>
  <c r="T1919" i="9"/>
  <c r="T1918" i="9"/>
  <c r="T1917" i="9"/>
  <c r="T1916" i="9"/>
  <c r="T1915" i="9"/>
  <c r="T1914" i="9"/>
  <c r="T1913" i="9"/>
  <c r="T1912" i="9"/>
  <c r="T1911" i="9"/>
  <c r="T1910" i="9"/>
  <c r="T1909" i="9"/>
  <c r="T1908" i="9"/>
  <c r="T1907" i="9"/>
  <c r="T1906" i="9"/>
  <c r="T1905" i="9"/>
  <c r="T1904" i="9"/>
  <c r="T1903" i="9"/>
  <c r="T1902" i="9"/>
  <c r="T1901" i="9"/>
  <c r="T1900" i="9"/>
  <c r="T1899" i="9"/>
  <c r="T1898" i="9"/>
  <c r="T1897" i="9"/>
  <c r="T1896" i="9"/>
  <c r="T1895" i="9"/>
  <c r="T1894" i="9"/>
  <c r="T1893" i="9"/>
  <c r="T1892" i="9"/>
  <c r="T1891" i="9"/>
  <c r="T1890" i="9"/>
  <c r="T1889" i="9"/>
  <c r="T1888" i="9"/>
  <c r="T1887" i="9"/>
  <c r="T1886" i="9"/>
  <c r="T1885" i="9"/>
  <c r="T1884" i="9"/>
  <c r="T1883" i="9"/>
  <c r="T1882" i="9"/>
  <c r="T1881" i="9"/>
  <c r="T1880" i="9"/>
  <c r="T1879" i="9"/>
  <c r="T1878" i="9"/>
  <c r="T1877" i="9"/>
  <c r="T1876" i="9"/>
  <c r="T1875" i="9"/>
  <c r="T1874" i="9"/>
  <c r="T1873" i="9"/>
  <c r="T1872" i="9"/>
  <c r="T1871" i="9"/>
  <c r="T1870" i="9"/>
  <c r="T1869" i="9"/>
  <c r="T1868" i="9"/>
  <c r="T1867" i="9"/>
  <c r="T1866" i="9"/>
  <c r="T1865" i="9"/>
  <c r="T1864" i="9"/>
  <c r="T1863" i="9"/>
  <c r="T1862" i="9"/>
  <c r="T1861" i="9"/>
  <c r="T1860" i="9"/>
  <c r="T1859" i="9"/>
  <c r="T1858" i="9"/>
  <c r="T1857" i="9"/>
  <c r="T1856" i="9"/>
  <c r="T1855" i="9"/>
  <c r="T1854" i="9"/>
  <c r="T1853" i="9"/>
  <c r="T1852" i="9"/>
  <c r="T1851" i="9"/>
  <c r="T1850" i="9"/>
  <c r="T1849" i="9"/>
  <c r="T1848" i="9"/>
  <c r="T1847" i="9"/>
  <c r="T1846" i="9"/>
  <c r="T1845" i="9"/>
  <c r="T1844" i="9"/>
  <c r="T1843" i="9"/>
  <c r="T1842" i="9"/>
  <c r="T1841" i="9"/>
  <c r="T1840" i="9"/>
  <c r="T1839" i="9"/>
  <c r="T1838" i="9"/>
  <c r="T1837" i="9"/>
  <c r="T1836" i="9"/>
  <c r="T1835" i="9"/>
  <c r="T1834" i="9"/>
  <c r="T1833" i="9"/>
  <c r="T1832" i="9"/>
  <c r="T1831" i="9"/>
  <c r="T1830" i="9"/>
  <c r="T1829" i="9"/>
  <c r="T1828" i="9"/>
  <c r="T1827" i="9"/>
  <c r="T1826" i="9"/>
  <c r="T1825" i="9"/>
  <c r="T1824" i="9"/>
  <c r="T1823" i="9"/>
  <c r="T1822" i="9"/>
  <c r="T1821" i="9"/>
  <c r="T1820" i="9"/>
  <c r="T1819" i="9"/>
  <c r="T1818" i="9"/>
  <c r="T1817" i="9"/>
  <c r="T1816" i="9"/>
  <c r="T1815" i="9"/>
  <c r="T1814" i="9"/>
  <c r="T1813" i="9"/>
  <c r="T1812" i="9"/>
  <c r="T1811" i="9"/>
  <c r="T1810" i="9"/>
  <c r="T1809" i="9"/>
  <c r="T1808" i="9"/>
  <c r="T1807" i="9"/>
  <c r="T1806" i="9"/>
  <c r="T1805" i="9"/>
  <c r="T1804" i="9"/>
  <c r="T1803" i="9"/>
  <c r="T1802" i="9"/>
  <c r="T1801" i="9"/>
  <c r="T1800" i="9"/>
  <c r="T1799" i="9"/>
  <c r="T1798" i="9"/>
  <c r="T1797" i="9"/>
  <c r="T1796" i="9"/>
  <c r="T1795" i="9"/>
  <c r="T1794" i="9"/>
  <c r="T1793" i="9"/>
  <c r="T1792" i="9"/>
  <c r="T1791" i="9"/>
  <c r="T1790" i="9"/>
  <c r="T1789" i="9"/>
  <c r="T1788" i="9"/>
  <c r="T1787" i="9"/>
  <c r="T1786" i="9"/>
  <c r="T1785" i="9"/>
  <c r="T1784" i="9"/>
  <c r="T1783" i="9"/>
  <c r="T1782" i="9"/>
  <c r="T1781" i="9"/>
  <c r="T1780" i="9"/>
  <c r="T1779" i="9"/>
  <c r="T1778" i="9"/>
  <c r="T1777" i="9"/>
  <c r="T1776" i="9"/>
  <c r="T1775" i="9"/>
  <c r="T1774" i="9"/>
  <c r="T1773" i="9"/>
  <c r="T1772" i="9"/>
  <c r="T1771" i="9"/>
  <c r="T1770" i="9"/>
  <c r="T1769" i="9"/>
  <c r="T1768" i="9"/>
  <c r="T1767" i="9"/>
  <c r="T1766" i="9"/>
  <c r="T1765" i="9"/>
  <c r="T1764" i="9"/>
  <c r="T1763" i="9"/>
  <c r="T1762" i="9"/>
  <c r="T1761" i="9"/>
  <c r="T1760" i="9"/>
  <c r="T1759" i="9"/>
  <c r="T1758" i="9"/>
  <c r="T1757" i="9"/>
  <c r="T1756" i="9"/>
  <c r="T1755" i="9"/>
  <c r="T1754" i="9"/>
  <c r="T1753" i="9"/>
  <c r="T1752" i="9"/>
  <c r="T1751" i="9"/>
  <c r="T1750" i="9"/>
  <c r="T1749" i="9"/>
  <c r="T1748" i="9"/>
  <c r="T1747" i="9"/>
  <c r="T1746" i="9"/>
  <c r="T1745" i="9"/>
  <c r="T1744" i="9"/>
  <c r="T1743" i="9"/>
  <c r="T1742" i="9"/>
  <c r="T1741" i="9"/>
  <c r="T1740" i="9"/>
  <c r="T1739" i="9"/>
  <c r="T1738" i="9"/>
  <c r="T1737" i="9"/>
  <c r="T1736" i="9"/>
  <c r="T1735" i="9"/>
  <c r="T1734" i="9"/>
  <c r="T1733" i="9"/>
  <c r="T1732" i="9"/>
  <c r="T1731" i="9"/>
  <c r="T1730" i="9"/>
  <c r="T1729" i="9"/>
  <c r="T1728" i="9"/>
  <c r="T1727" i="9"/>
  <c r="T1726" i="9"/>
  <c r="T1725" i="9"/>
  <c r="T1724" i="9"/>
  <c r="T1723" i="9"/>
  <c r="T1722" i="9"/>
  <c r="T1721" i="9"/>
  <c r="T1720" i="9"/>
  <c r="T1719" i="9"/>
  <c r="T1718" i="9"/>
  <c r="T1717" i="9"/>
  <c r="T1716" i="9"/>
  <c r="T1715" i="9"/>
  <c r="T1714" i="9"/>
  <c r="T1713" i="9"/>
  <c r="T1712" i="9"/>
  <c r="T1711" i="9"/>
  <c r="T1710" i="9"/>
  <c r="T1709" i="9"/>
  <c r="T1708" i="9"/>
  <c r="T1707" i="9"/>
  <c r="T1706" i="9"/>
  <c r="T1705" i="9"/>
  <c r="T1704" i="9"/>
  <c r="T1703" i="9"/>
  <c r="T1702" i="9"/>
  <c r="T1701" i="9"/>
  <c r="T1700" i="9"/>
  <c r="T1699" i="9"/>
  <c r="T1698" i="9"/>
  <c r="T1697" i="9"/>
  <c r="T1696" i="9"/>
  <c r="T1695" i="9"/>
  <c r="T1694" i="9"/>
  <c r="T1693" i="9"/>
  <c r="T1692" i="9"/>
  <c r="T1691" i="9"/>
  <c r="T1690" i="9"/>
  <c r="T1689" i="9"/>
  <c r="T1688" i="9"/>
  <c r="T1687" i="9"/>
  <c r="T1686" i="9"/>
  <c r="T1685" i="9"/>
  <c r="T1684" i="9"/>
  <c r="T1683" i="9"/>
  <c r="T1682" i="9"/>
  <c r="T1681" i="9"/>
  <c r="T1680" i="9"/>
  <c r="T1679" i="9"/>
  <c r="T1678" i="9"/>
  <c r="T1677" i="9"/>
  <c r="T1676" i="9"/>
  <c r="T1675" i="9"/>
  <c r="T1674" i="9"/>
  <c r="T1673" i="9"/>
  <c r="T1672" i="9"/>
  <c r="T1671" i="9"/>
  <c r="T1670" i="9"/>
  <c r="T1669" i="9"/>
  <c r="T1668" i="9"/>
  <c r="T1667" i="9"/>
  <c r="T1666" i="9"/>
  <c r="T1665" i="9"/>
  <c r="T1664" i="9"/>
  <c r="T1663" i="9"/>
  <c r="T1662" i="9"/>
  <c r="T1661" i="9"/>
  <c r="T1660" i="9"/>
  <c r="T1659" i="9"/>
  <c r="T1658" i="9"/>
  <c r="T1657" i="9"/>
  <c r="T1656" i="9"/>
  <c r="T1655" i="9"/>
  <c r="T1654" i="9"/>
  <c r="T1653" i="9"/>
  <c r="T1652" i="9"/>
  <c r="T1651" i="9"/>
  <c r="T1650" i="9"/>
  <c r="T1649" i="9"/>
  <c r="T1648" i="9"/>
  <c r="T1647" i="9"/>
  <c r="T1646" i="9"/>
  <c r="T1645" i="9"/>
  <c r="T1644" i="9"/>
  <c r="T1643" i="9"/>
  <c r="T1642" i="9"/>
  <c r="T1641" i="9"/>
  <c r="T1640" i="9"/>
  <c r="T1639" i="9"/>
  <c r="T1638" i="9"/>
  <c r="T1637" i="9"/>
  <c r="T1636" i="9"/>
  <c r="T1635" i="9"/>
  <c r="T1634" i="9"/>
  <c r="T1633" i="9"/>
  <c r="T1632" i="9"/>
  <c r="T1631" i="9"/>
  <c r="T1630" i="9"/>
  <c r="T1629" i="9"/>
  <c r="T1628" i="9"/>
  <c r="T1627" i="9"/>
  <c r="T1626" i="9"/>
  <c r="T1625" i="9"/>
  <c r="T1624" i="9"/>
  <c r="T1623" i="9"/>
  <c r="T1622" i="9"/>
  <c r="T1621" i="9"/>
  <c r="T1620" i="9"/>
  <c r="T1619" i="9"/>
  <c r="T1618" i="9"/>
  <c r="T1617" i="9"/>
  <c r="T1616" i="9"/>
  <c r="T1615" i="9"/>
  <c r="T1614" i="9"/>
  <c r="T1613" i="9"/>
  <c r="T1612" i="9"/>
  <c r="T1611" i="9"/>
  <c r="T1610" i="9"/>
  <c r="T1609" i="9"/>
  <c r="T1608" i="9"/>
  <c r="T1607" i="9"/>
  <c r="T1606" i="9"/>
  <c r="T1605" i="9"/>
  <c r="T1604" i="9"/>
  <c r="T1603" i="9"/>
  <c r="T1602" i="9"/>
  <c r="T1601" i="9"/>
  <c r="T1600" i="9"/>
  <c r="T1599" i="9"/>
  <c r="T1598" i="9"/>
  <c r="T1597" i="9"/>
  <c r="T1596" i="9"/>
  <c r="T1595" i="9"/>
  <c r="T1594" i="9"/>
  <c r="T1593" i="9"/>
  <c r="T1592" i="9"/>
  <c r="T1591" i="9"/>
  <c r="T1590" i="9"/>
  <c r="T1589" i="9"/>
  <c r="T1588" i="9"/>
  <c r="T1587" i="9"/>
  <c r="T1586" i="9"/>
  <c r="T1585" i="9"/>
  <c r="T1584" i="9"/>
  <c r="T1583" i="9"/>
  <c r="T1582" i="9"/>
  <c r="T1581" i="9"/>
  <c r="T1580" i="9"/>
  <c r="T1579" i="9"/>
  <c r="T1578" i="9"/>
  <c r="T1577" i="9"/>
  <c r="T1576" i="9"/>
  <c r="T1575" i="9"/>
  <c r="T1574" i="9"/>
  <c r="T1573" i="9"/>
  <c r="T1572" i="9"/>
  <c r="T1571" i="9"/>
  <c r="T1570" i="9"/>
  <c r="T1569" i="9"/>
  <c r="T1568" i="9"/>
  <c r="T1567" i="9"/>
  <c r="T1566" i="9"/>
  <c r="T1565" i="9"/>
  <c r="T1564" i="9"/>
  <c r="T1563" i="9"/>
  <c r="T1562" i="9"/>
  <c r="T1561" i="9"/>
  <c r="T1560" i="9"/>
  <c r="T1559" i="9"/>
  <c r="T1558" i="9"/>
  <c r="T1557" i="9"/>
  <c r="T1556" i="9"/>
  <c r="T1555" i="9"/>
  <c r="T1554" i="9"/>
  <c r="T1553" i="9"/>
  <c r="T1552" i="9"/>
  <c r="T1551" i="9"/>
  <c r="T1550" i="9"/>
  <c r="T1549" i="9"/>
  <c r="T1548" i="9"/>
  <c r="T1547" i="9"/>
  <c r="T1546" i="9"/>
  <c r="T1545" i="9"/>
  <c r="T1544" i="9"/>
  <c r="T1543" i="9"/>
  <c r="T1542" i="9"/>
  <c r="T1541" i="9"/>
  <c r="T1540" i="9"/>
  <c r="T1539" i="9"/>
  <c r="T1538" i="9"/>
  <c r="T1537" i="9"/>
  <c r="T1536" i="9"/>
  <c r="T1535" i="9"/>
  <c r="T1534" i="9"/>
  <c r="T1533" i="9"/>
  <c r="T1532" i="9"/>
  <c r="T1531" i="9"/>
  <c r="T1530" i="9"/>
  <c r="T1529" i="9"/>
  <c r="T1528" i="9"/>
  <c r="T1527" i="9"/>
  <c r="T1526" i="9"/>
  <c r="T1525" i="9"/>
  <c r="T1524" i="9"/>
  <c r="T1523" i="9"/>
  <c r="T1522" i="9"/>
  <c r="T1521" i="9"/>
  <c r="T1520" i="9"/>
  <c r="T1519" i="9"/>
  <c r="T1518" i="9"/>
  <c r="T1517" i="9"/>
  <c r="T1516" i="9"/>
  <c r="T1515" i="9"/>
  <c r="T1514" i="9"/>
  <c r="T1513" i="9"/>
  <c r="T1512" i="9"/>
  <c r="T1511" i="9"/>
  <c r="T1510" i="9"/>
  <c r="T1509" i="9"/>
  <c r="T1508" i="9"/>
  <c r="T1507" i="9"/>
  <c r="T1506" i="9"/>
  <c r="T1505" i="9"/>
  <c r="T1504" i="9"/>
  <c r="T1503" i="9"/>
  <c r="T1502" i="9"/>
  <c r="T1501" i="9"/>
  <c r="T1500" i="9"/>
  <c r="T1499" i="9"/>
  <c r="T1498" i="9"/>
  <c r="T1497" i="9"/>
  <c r="T1496" i="9"/>
  <c r="T1495" i="9"/>
  <c r="T1494" i="9"/>
  <c r="T1493" i="9"/>
  <c r="T1492" i="9"/>
  <c r="T1491" i="9"/>
  <c r="T1490" i="9"/>
  <c r="T1489" i="9"/>
  <c r="T1488" i="9"/>
  <c r="T1487" i="9"/>
  <c r="T1486" i="9"/>
  <c r="T1485" i="9"/>
  <c r="T1484" i="9"/>
  <c r="T1483" i="9"/>
  <c r="T1482" i="9"/>
  <c r="T1481" i="9"/>
  <c r="T1480" i="9"/>
  <c r="T1479" i="9"/>
  <c r="T1478" i="9"/>
  <c r="T1477" i="9"/>
  <c r="T1476" i="9"/>
  <c r="T1475" i="9"/>
  <c r="T1474" i="9"/>
  <c r="T1473" i="9"/>
  <c r="T1472" i="9"/>
  <c r="T1471" i="9"/>
  <c r="T1470" i="9"/>
  <c r="T1469" i="9"/>
  <c r="T1468" i="9"/>
  <c r="T1467" i="9"/>
  <c r="T1466" i="9"/>
  <c r="T1465" i="9"/>
  <c r="T1464" i="9"/>
  <c r="T1463" i="9"/>
  <c r="T1462" i="9"/>
  <c r="T1461" i="9"/>
  <c r="T1460" i="9"/>
  <c r="T1459" i="9"/>
  <c r="T1458" i="9"/>
  <c r="T1457" i="9"/>
  <c r="T1456" i="9"/>
  <c r="T1455" i="9"/>
  <c r="T1454" i="9"/>
  <c r="T1453" i="9"/>
  <c r="T1452" i="9"/>
  <c r="T1451" i="9"/>
  <c r="T1450" i="9"/>
  <c r="T1449" i="9"/>
  <c r="T1448" i="9"/>
  <c r="T1447" i="9"/>
  <c r="T1446" i="9"/>
  <c r="T1445" i="9"/>
  <c r="T1444" i="9"/>
  <c r="T1443" i="9"/>
  <c r="T1442" i="9"/>
  <c r="T1441" i="9"/>
  <c r="T1440" i="9"/>
  <c r="T1439" i="9"/>
  <c r="T1438" i="9"/>
  <c r="T1437" i="9"/>
  <c r="T1436" i="9"/>
  <c r="T1435" i="9"/>
  <c r="T1434" i="9"/>
  <c r="T1433" i="9"/>
  <c r="T1432" i="9"/>
  <c r="T1431" i="9"/>
  <c r="T1430" i="9"/>
  <c r="T1429" i="9"/>
  <c r="T1428" i="9"/>
  <c r="T1427" i="9"/>
  <c r="T1426" i="9"/>
  <c r="T1425" i="9"/>
  <c r="T1424" i="9"/>
  <c r="T1423" i="9"/>
  <c r="T1422" i="9"/>
  <c r="T1421" i="9"/>
  <c r="T1420" i="9"/>
  <c r="T1419" i="9"/>
  <c r="T1418" i="9"/>
  <c r="T1417" i="9"/>
  <c r="T1416" i="9"/>
  <c r="T1415" i="9"/>
  <c r="T1414" i="9"/>
  <c r="T1413" i="9"/>
  <c r="T1412" i="9"/>
  <c r="T1411" i="9"/>
  <c r="T1410" i="9"/>
  <c r="T1409" i="9"/>
  <c r="T1408" i="9"/>
  <c r="T1407" i="9"/>
  <c r="T1406" i="9"/>
  <c r="T1405" i="9"/>
  <c r="T1404" i="9"/>
  <c r="T1403" i="9"/>
  <c r="T1402" i="9"/>
  <c r="T1401" i="9"/>
  <c r="T1400" i="9"/>
  <c r="T1399" i="9"/>
  <c r="T1398" i="9"/>
  <c r="T1397" i="9"/>
  <c r="T1396" i="9"/>
  <c r="T1395" i="9"/>
  <c r="T1394" i="9"/>
  <c r="T1393" i="9"/>
  <c r="T1392" i="9"/>
  <c r="T1391" i="9"/>
  <c r="T1390" i="9"/>
  <c r="T1389" i="9"/>
  <c r="T1388" i="9"/>
  <c r="T1387" i="9"/>
  <c r="T1386" i="9"/>
  <c r="T1385" i="9"/>
  <c r="T1384" i="9"/>
  <c r="T1383" i="9"/>
  <c r="T1382" i="9"/>
  <c r="T1381" i="9"/>
  <c r="T1380" i="9"/>
  <c r="T1379" i="9"/>
  <c r="T1378" i="9"/>
  <c r="T1377" i="9"/>
  <c r="T1376" i="9"/>
  <c r="T1375" i="9"/>
  <c r="T1374" i="9"/>
  <c r="T1373" i="9"/>
  <c r="T1372" i="9"/>
  <c r="T1371" i="9"/>
  <c r="T1370" i="9"/>
  <c r="T1369" i="9"/>
  <c r="T1368" i="9"/>
  <c r="T1367" i="9"/>
  <c r="T1366" i="9"/>
  <c r="T1365" i="9"/>
  <c r="T1364" i="9"/>
  <c r="T1363" i="9"/>
  <c r="T1362" i="9"/>
  <c r="T1361" i="9"/>
  <c r="T1360" i="9"/>
  <c r="T1359" i="9"/>
  <c r="T1358" i="9"/>
  <c r="T1357" i="9"/>
  <c r="T1356" i="9"/>
  <c r="T1355" i="9"/>
  <c r="T1354" i="9"/>
  <c r="T1353" i="9"/>
  <c r="T1352" i="9"/>
  <c r="T1351" i="9"/>
  <c r="T1350" i="9"/>
  <c r="T1349" i="9"/>
  <c r="T1348" i="9"/>
  <c r="T1347" i="9"/>
  <c r="T1346" i="9"/>
  <c r="T1345" i="9"/>
  <c r="T1344" i="9"/>
  <c r="T1343" i="9"/>
  <c r="T1342" i="9"/>
  <c r="T1341" i="9"/>
  <c r="T1340" i="9"/>
  <c r="T1339" i="9"/>
  <c r="T1338" i="9"/>
  <c r="T1337" i="9"/>
  <c r="T1336" i="9"/>
  <c r="T1335" i="9"/>
  <c r="T1334" i="9"/>
  <c r="T1333" i="9"/>
  <c r="T1332" i="9"/>
  <c r="T1331" i="9"/>
  <c r="T1330" i="9"/>
  <c r="T1329" i="9"/>
  <c r="T1328" i="9"/>
  <c r="T1327" i="9"/>
  <c r="T1326" i="9"/>
  <c r="T1325" i="9"/>
  <c r="T1324" i="9"/>
  <c r="T1323" i="9"/>
  <c r="T1322" i="9"/>
  <c r="T1321" i="9"/>
  <c r="T1320" i="9"/>
  <c r="T1319" i="9"/>
  <c r="T1318" i="9"/>
  <c r="T1317" i="9"/>
  <c r="T1316" i="9"/>
  <c r="T1315" i="9"/>
  <c r="T1314" i="9"/>
  <c r="T1313" i="9"/>
  <c r="T1312" i="9"/>
  <c r="T1311" i="9"/>
  <c r="T1310" i="9"/>
  <c r="T1309" i="9"/>
  <c r="T1308" i="9"/>
  <c r="T1307" i="9"/>
  <c r="T1306" i="9"/>
  <c r="T1305" i="9"/>
  <c r="T1304" i="9"/>
  <c r="T1303" i="9"/>
  <c r="T1302" i="9"/>
  <c r="T1301" i="9"/>
  <c r="T1300" i="9"/>
  <c r="T1299" i="9"/>
  <c r="T1298" i="9"/>
  <c r="T1297" i="9"/>
  <c r="T1296" i="9"/>
  <c r="T1295" i="9"/>
  <c r="T1294" i="9"/>
  <c r="T1293" i="9"/>
  <c r="T1292" i="9"/>
  <c r="T1291" i="9"/>
  <c r="T1290" i="9"/>
  <c r="T1289" i="9"/>
  <c r="T1288" i="9"/>
  <c r="T1287" i="9"/>
  <c r="T1286" i="9"/>
  <c r="T1285" i="9"/>
  <c r="T1284" i="9"/>
  <c r="T1283" i="9"/>
  <c r="T1282" i="9"/>
  <c r="T1281" i="9"/>
  <c r="T1280" i="9"/>
  <c r="T1279" i="9"/>
  <c r="T1278" i="9"/>
  <c r="T1277" i="9"/>
  <c r="T1276" i="9"/>
  <c r="T1275" i="9"/>
  <c r="T1274" i="9"/>
  <c r="T1273" i="9"/>
  <c r="T1272" i="9"/>
  <c r="T1271" i="9"/>
  <c r="T1270" i="9"/>
  <c r="T1269" i="9"/>
  <c r="T1268" i="9"/>
  <c r="T1267" i="9"/>
  <c r="T1266" i="9"/>
  <c r="T1265" i="9"/>
  <c r="T1264" i="9"/>
  <c r="T1263" i="9"/>
  <c r="T1262" i="9"/>
  <c r="T1261" i="9"/>
  <c r="T1260" i="9"/>
  <c r="T1259" i="9"/>
  <c r="T1258" i="9"/>
  <c r="T1257" i="9"/>
  <c r="T1256" i="9"/>
  <c r="T1255" i="9"/>
  <c r="T1254" i="9"/>
  <c r="T1253" i="9"/>
  <c r="T1252" i="9"/>
  <c r="T1251" i="9"/>
  <c r="T1250" i="9"/>
  <c r="T1249" i="9"/>
  <c r="T1248" i="9"/>
  <c r="T1247" i="9"/>
  <c r="T1246" i="9"/>
  <c r="T1245" i="9"/>
  <c r="T1244" i="9"/>
  <c r="T1243" i="9"/>
  <c r="T1242" i="9"/>
  <c r="T1241" i="9"/>
  <c r="T1240" i="9"/>
  <c r="T1239" i="9"/>
  <c r="T1238" i="9"/>
  <c r="T1237" i="9"/>
  <c r="T1236" i="9"/>
  <c r="T1235" i="9"/>
  <c r="T1234" i="9"/>
  <c r="T1233" i="9"/>
  <c r="T1232" i="9"/>
  <c r="T1231" i="9"/>
  <c r="T1230" i="9"/>
  <c r="T1229" i="9"/>
  <c r="T1228" i="9"/>
  <c r="T1227" i="9"/>
  <c r="T1226" i="9"/>
  <c r="T1225" i="9"/>
  <c r="T1224" i="9"/>
  <c r="T1223" i="9"/>
  <c r="T1222" i="9"/>
  <c r="T1221" i="9"/>
  <c r="T1220" i="9"/>
  <c r="T1219" i="9"/>
  <c r="T1218" i="9"/>
  <c r="T1217" i="9"/>
  <c r="T1216" i="9"/>
  <c r="T1215" i="9"/>
  <c r="T1214" i="9"/>
  <c r="T1213" i="9"/>
  <c r="T1212" i="9"/>
  <c r="T1211" i="9"/>
  <c r="T1210" i="9"/>
  <c r="T1209" i="9"/>
  <c r="T1208" i="9"/>
  <c r="T1207" i="9"/>
  <c r="T1206" i="9"/>
  <c r="T1205" i="9"/>
  <c r="T1204" i="9"/>
  <c r="T1203" i="9"/>
  <c r="T1202" i="9"/>
  <c r="T1201" i="9"/>
  <c r="T1200" i="9"/>
  <c r="T1199" i="9"/>
  <c r="T1198" i="9"/>
  <c r="T1197" i="9"/>
  <c r="T1196" i="9"/>
  <c r="T1195" i="9"/>
  <c r="T1194" i="9"/>
  <c r="T1193" i="9"/>
  <c r="T1192" i="9"/>
  <c r="T1191" i="9"/>
  <c r="T1190" i="9"/>
  <c r="T1189" i="9"/>
  <c r="T1188" i="9"/>
  <c r="T1187" i="9"/>
  <c r="T1186" i="9"/>
  <c r="T1185" i="9"/>
  <c r="T1184" i="9"/>
  <c r="T1183" i="9"/>
  <c r="T1182" i="9"/>
  <c r="T1181" i="9"/>
  <c r="T1180" i="9"/>
  <c r="T1179" i="9"/>
  <c r="T1178" i="9"/>
  <c r="T1177" i="9"/>
  <c r="T1176" i="9"/>
  <c r="T1175" i="9"/>
  <c r="T1174" i="9"/>
  <c r="T1173" i="9"/>
  <c r="T1172" i="9"/>
  <c r="T1171" i="9"/>
  <c r="T1170" i="9"/>
  <c r="T1169" i="9"/>
  <c r="T1168" i="9"/>
  <c r="T1167" i="9"/>
  <c r="T1166" i="9"/>
  <c r="T1165" i="9"/>
  <c r="T1164" i="9"/>
  <c r="T1163" i="9"/>
  <c r="T1162" i="9"/>
  <c r="T1161" i="9"/>
  <c r="T1160" i="9"/>
  <c r="T1159" i="9"/>
  <c r="T1158" i="9"/>
  <c r="T1157" i="9"/>
  <c r="T1156" i="9"/>
  <c r="T1155" i="9"/>
  <c r="T1154" i="9"/>
  <c r="T1153" i="9"/>
  <c r="T1152" i="9"/>
  <c r="T1151" i="9"/>
  <c r="T1150" i="9"/>
  <c r="T1149" i="9"/>
  <c r="T1148" i="9"/>
  <c r="T1147" i="9"/>
  <c r="T1146" i="9"/>
  <c r="T1145" i="9"/>
  <c r="T1144" i="9"/>
  <c r="T1143" i="9"/>
  <c r="T1142" i="9"/>
  <c r="T1141" i="9"/>
  <c r="T1140" i="9"/>
  <c r="T1139" i="9"/>
  <c r="T1138" i="9"/>
  <c r="T1137" i="9"/>
  <c r="T1136" i="9"/>
  <c r="T1135" i="9"/>
  <c r="T1134" i="9"/>
  <c r="T1133" i="9"/>
  <c r="T1132" i="9"/>
  <c r="T1131" i="9"/>
  <c r="T1130" i="9"/>
  <c r="T1129" i="9"/>
  <c r="T1128" i="9"/>
  <c r="T1127" i="9"/>
  <c r="T1126" i="9"/>
  <c r="T1125" i="9"/>
  <c r="T1124" i="9"/>
  <c r="T1123" i="9"/>
  <c r="T1122" i="9"/>
  <c r="T1121" i="9"/>
  <c r="T1120" i="9"/>
  <c r="T1119" i="9"/>
  <c r="T1118" i="9"/>
  <c r="T1117" i="9"/>
  <c r="T1116" i="9"/>
  <c r="T1115" i="9"/>
  <c r="T1114" i="9"/>
  <c r="T1113" i="9"/>
  <c r="T1112" i="9"/>
  <c r="T1111" i="9"/>
  <c r="T1110" i="9"/>
  <c r="T1109" i="9"/>
  <c r="T1108" i="9"/>
  <c r="T1107" i="9"/>
  <c r="T1106" i="9"/>
  <c r="T1105" i="9"/>
  <c r="T1104" i="9"/>
  <c r="T1103" i="9"/>
  <c r="T1102" i="9"/>
  <c r="T1101" i="9"/>
  <c r="T1100" i="9"/>
  <c r="T1099" i="9"/>
  <c r="T1098" i="9"/>
  <c r="T1097" i="9"/>
  <c r="T1096" i="9"/>
  <c r="T1095" i="9"/>
  <c r="T1094" i="9"/>
  <c r="T1093" i="9"/>
  <c r="T1092" i="9"/>
  <c r="T1091" i="9"/>
  <c r="T1090" i="9"/>
  <c r="T1089" i="9"/>
  <c r="T1088" i="9"/>
  <c r="T1087" i="9"/>
  <c r="T1086" i="9"/>
  <c r="T1085" i="9"/>
  <c r="T1084" i="9"/>
  <c r="T1083" i="9"/>
  <c r="T1082" i="9"/>
  <c r="T1081" i="9"/>
  <c r="T1080" i="9"/>
  <c r="T1079" i="9"/>
  <c r="T1078" i="9"/>
  <c r="T1077" i="9"/>
  <c r="T1076" i="9"/>
  <c r="T1075" i="9"/>
  <c r="T1074" i="9"/>
  <c r="T1073" i="9"/>
  <c r="T1072" i="9"/>
  <c r="T1071" i="9"/>
  <c r="T1070" i="9"/>
  <c r="T1069" i="9"/>
  <c r="T1068" i="9"/>
  <c r="T1067" i="9"/>
  <c r="T1066" i="9"/>
  <c r="T1065" i="9"/>
  <c r="T1064" i="9"/>
  <c r="T1063" i="9"/>
  <c r="T1062" i="9"/>
  <c r="T1061" i="9"/>
  <c r="T1060" i="9"/>
  <c r="T1059" i="9"/>
  <c r="T1058" i="9"/>
  <c r="T1057" i="9"/>
  <c r="T1056" i="9"/>
  <c r="T1055" i="9"/>
  <c r="T1054" i="9"/>
  <c r="T1053" i="9"/>
  <c r="T1052" i="9"/>
  <c r="T1051" i="9"/>
  <c r="T1050" i="9"/>
  <c r="T1049" i="9"/>
  <c r="T1048" i="9"/>
  <c r="T1047" i="9"/>
  <c r="T1046" i="9"/>
  <c r="T1045" i="9"/>
  <c r="T1044" i="9"/>
  <c r="T1043" i="9"/>
  <c r="T1042" i="9"/>
  <c r="T1041" i="9"/>
  <c r="T1040" i="9"/>
  <c r="T1039" i="9"/>
  <c r="T1038" i="9"/>
  <c r="T1037" i="9"/>
  <c r="T1036" i="9"/>
  <c r="T1035" i="9"/>
  <c r="T1034" i="9"/>
  <c r="T1033" i="9"/>
  <c r="T1032" i="9"/>
  <c r="T1031" i="9"/>
  <c r="T1030" i="9"/>
  <c r="T1029" i="9"/>
  <c r="T1028" i="9"/>
  <c r="T1027" i="9"/>
  <c r="T1026" i="9"/>
  <c r="T1025" i="9"/>
  <c r="T1024" i="9"/>
  <c r="T1023" i="9"/>
  <c r="T1022" i="9"/>
  <c r="T1021" i="9"/>
  <c r="T1020" i="9"/>
  <c r="T1019" i="9"/>
  <c r="T1018" i="9"/>
  <c r="T1017" i="9"/>
  <c r="T1016" i="9"/>
  <c r="T1015" i="9"/>
  <c r="T1014" i="9"/>
  <c r="T1013" i="9"/>
  <c r="T1012" i="9"/>
  <c r="T1011" i="9"/>
  <c r="T1010" i="9"/>
  <c r="T1009" i="9"/>
  <c r="T1008" i="9"/>
  <c r="T1007" i="9"/>
  <c r="T1006" i="9"/>
  <c r="T1005" i="9"/>
  <c r="T1004" i="9"/>
  <c r="T1003" i="9"/>
  <c r="T1002" i="9"/>
  <c r="T1001" i="9"/>
  <c r="T1000" i="9"/>
  <c r="T999" i="9"/>
  <c r="T998" i="9"/>
  <c r="T997" i="9"/>
  <c r="T996" i="9"/>
  <c r="T995" i="9"/>
  <c r="T994" i="9"/>
  <c r="T993" i="9"/>
  <c r="T992" i="9"/>
  <c r="T991" i="9"/>
  <c r="T990" i="9"/>
  <c r="T989" i="9"/>
  <c r="T988" i="9"/>
  <c r="T987" i="9"/>
  <c r="T986" i="9"/>
  <c r="T985" i="9"/>
  <c r="T984" i="9"/>
  <c r="T983" i="9"/>
  <c r="T982" i="9"/>
  <c r="T981" i="9"/>
  <c r="T980" i="9"/>
  <c r="T979" i="9"/>
  <c r="T978" i="9"/>
  <c r="T977" i="9"/>
  <c r="T976" i="9"/>
  <c r="T975" i="9"/>
  <c r="T974" i="9"/>
  <c r="T973" i="9"/>
  <c r="T972" i="9"/>
  <c r="T971" i="9"/>
  <c r="T970" i="9"/>
  <c r="T969" i="9"/>
  <c r="T968" i="9"/>
  <c r="T967" i="9"/>
  <c r="T966" i="9"/>
  <c r="T965" i="9"/>
  <c r="T964" i="9"/>
  <c r="T963" i="9"/>
  <c r="T962" i="9"/>
  <c r="T961" i="9"/>
  <c r="T960" i="9"/>
  <c r="T959" i="9"/>
  <c r="T958" i="9"/>
  <c r="T957" i="9"/>
  <c r="T956" i="9"/>
  <c r="T955" i="9"/>
  <c r="T954" i="9"/>
  <c r="T953" i="9"/>
  <c r="T952" i="9"/>
  <c r="T951" i="9"/>
  <c r="T950" i="9"/>
  <c r="T949" i="9"/>
  <c r="T948" i="9"/>
  <c r="T947" i="9"/>
  <c r="T946" i="9"/>
  <c r="T945" i="9"/>
  <c r="T944" i="9"/>
  <c r="T943" i="9"/>
  <c r="T942" i="9"/>
  <c r="T941" i="9"/>
  <c r="T940" i="9"/>
  <c r="T939" i="9"/>
  <c r="T938" i="9"/>
  <c r="T937" i="9"/>
  <c r="T936" i="9"/>
  <c r="T935" i="9"/>
  <c r="T934" i="9"/>
  <c r="T933" i="9"/>
  <c r="T932" i="9"/>
  <c r="T931" i="9"/>
  <c r="T930" i="9"/>
  <c r="T929" i="9"/>
  <c r="T928" i="9"/>
  <c r="T927" i="9"/>
  <c r="T926" i="9"/>
  <c r="T925" i="9"/>
  <c r="T924" i="9"/>
  <c r="T923" i="9"/>
  <c r="T922" i="9"/>
  <c r="T921" i="9"/>
  <c r="T920" i="9"/>
  <c r="T919" i="9"/>
  <c r="T918" i="9"/>
  <c r="T917" i="9"/>
  <c r="T916" i="9"/>
  <c r="T915" i="9"/>
  <c r="T914" i="9"/>
  <c r="T913" i="9"/>
  <c r="T912" i="9"/>
  <c r="T911" i="9"/>
  <c r="T910" i="9"/>
  <c r="T909" i="9"/>
  <c r="T908" i="9"/>
  <c r="T907" i="9"/>
  <c r="T906" i="9"/>
  <c r="T905" i="9"/>
  <c r="T904" i="9"/>
  <c r="T903" i="9"/>
  <c r="T902" i="9"/>
  <c r="T901" i="9"/>
  <c r="T900" i="9"/>
  <c r="T899" i="9"/>
  <c r="T898" i="9"/>
  <c r="T897" i="9"/>
  <c r="T896" i="9"/>
  <c r="T895" i="9"/>
  <c r="T894" i="9"/>
  <c r="T893" i="9"/>
  <c r="T892" i="9"/>
  <c r="T891" i="9"/>
  <c r="T890" i="9"/>
  <c r="T889" i="9"/>
  <c r="T888" i="9"/>
  <c r="T887" i="9"/>
  <c r="T886" i="9"/>
  <c r="T885" i="9"/>
  <c r="T884" i="9"/>
  <c r="T883" i="9"/>
  <c r="T882" i="9"/>
  <c r="T881" i="9"/>
  <c r="T880" i="9"/>
  <c r="T879" i="9"/>
  <c r="T878" i="9"/>
  <c r="T877" i="9"/>
  <c r="T876" i="9"/>
  <c r="T875" i="9"/>
  <c r="T874" i="9"/>
  <c r="T873" i="9"/>
  <c r="T872" i="9"/>
  <c r="T871" i="9"/>
  <c r="T870" i="9"/>
  <c r="T869" i="9"/>
  <c r="T868" i="9"/>
  <c r="T867" i="9"/>
  <c r="T866" i="9"/>
  <c r="T865" i="9"/>
  <c r="T864" i="9"/>
  <c r="T863" i="9"/>
  <c r="T862" i="9"/>
  <c r="T861" i="9"/>
  <c r="T860" i="9"/>
  <c r="T859" i="9"/>
  <c r="T858" i="9"/>
  <c r="T857" i="9"/>
  <c r="T856" i="9"/>
  <c r="T855" i="9"/>
  <c r="T854" i="9"/>
  <c r="T853" i="9"/>
  <c r="T852" i="9"/>
  <c r="T851" i="9"/>
  <c r="T850" i="9"/>
  <c r="T849" i="9"/>
  <c r="T848" i="9"/>
  <c r="T847" i="9"/>
  <c r="T846" i="9"/>
  <c r="T845" i="9"/>
  <c r="T844" i="9"/>
  <c r="T843" i="9"/>
  <c r="T842" i="9"/>
  <c r="T841" i="9"/>
  <c r="T840" i="9"/>
  <c r="T839" i="9"/>
  <c r="T838" i="9"/>
  <c r="T837" i="9"/>
  <c r="T836" i="9"/>
  <c r="T835" i="9"/>
  <c r="T834" i="9"/>
  <c r="T833" i="9"/>
  <c r="T832" i="9"/>
  <c r="T831" i="9"/>
  <c r="T830" i="9"/>
  <c r="T829" i="9"/>
  <c r="T828" i="9"/>
  <c r="T827" i="9"/>
  <c r="T826" i="9"/>
  <c r="T825" i="9"/>
  <c r="T824" i="9"/>
  <c r="T823" i="9"/>
  <c r="T822" i="9"/>
  <c r="T821" i="9"/>
  <c r="T820" i="9"/>
  <c r="T819" i="9"/>
  <c r="T818" i="9"/>
  <c r="T817" i="9"/>
  <c r="T816" i="9"/>
  <c r="T815" i="9"/>
  <c r="T814" i="9"/>
  <c r="T813" i="9"/>
  <c r="T812" i="9"/>
  <c r="T811" i="9"/>
  <c r="T810" i="9"/>
  <c r="T809" i="9"/>
  <c r="T808" i="9"/>
  <c r="T807" i="9"/>
  <c r="T806" i="9"/>
  <c r="T805" i="9"/>
  <c r="T804" i="9"/>
  <c r="T803" i="9"/>
  <c r="T802" i="9"/>
  <c r="T801" i="9"/>
  <c r="T800" i="9"/>
  <c r="T799" i="9"/>
  <c r="T798" i="9"/>
  <c r="T797" i="9"/>
  <c r="T796" i="9"/>
  <c r="T795" i="9"/>
  <c r="T794" i="9"/>
  <c r="T793" i="9"/>
  <c r="T792" i="9"/>
  <c r="T791" i="9"/>
  <c r="T790" i="9"/>
  <c r="T789" i="9"/>
  <c r="T788" i="9"/>
  <c r="T787" i="9"/>
  <c r="T786" i="9"/>
  <c r="T785" i="9"/>
  <c r="T784" i="9"/>
  <c r="T783" i="9"/>
  <c r="T782" i="9"/>
  <c r="T781" i="9"/>
  <c r="T780" i="9"/>
  <c r="T779" i="9"/>
  <c r="T778" i="9"/>
  <c r="T777" i="9"/>
  <c r="T776" i="9"/>
  <c r="T775" i="9"/>
  <c r="T774" i="9"/>
  <c r="T773" i="9"/>
  <c r="T772" i="9"/>
  <c r="T771" i="9"/>
  <c r="T770" i="9"/>
  <c r="T769" i="9"/>
  <c r="T768" i="9"/>
  <c r="T767" i="9"/>
  <c r="T766" i="9"/>
  <c r="T765" i="9"/>
  <c r="T764" i="9"/>
  <c r="T763" i="9"/>
  <c r="T762" i="9"/>
  <c r="T761" i="9"/>
  <c r="T760" i="9"/>
  <c r="T759" i="9"/>
  <c r="T758" i="9"/>
  <c r="T757" i="9"/>
  <c r="T756" i="9"/>
  <c r="T755" i="9"/>
  <c r="T754" i="9"/>
  <c r="T753" i="9"/>
  <c r="T752" i="9"/>
  <c r="T751" i="9"/>
  <c r="T750" i="9"/>
  <c r="T749" i="9"/>
  <c r="T748" i="9"/>
  <c r="T747" i="9"/>
  <c r="T746" i="9"/>
  <c r="T745" i="9"/>
  <c r="T744" i="9"/>
  <c r="T743" i="9"/>
  <c r="T742" i="9"/>
  <c r="T741" i="9"/>
  <c r="T740" i="9"/>
  <c r="T739" i="9"/>
  <c r="T738" i="9"/>
  <c r="T737" i="9"/>
  <c r="T736" i="9"/>
  <c r="T735" i="9"/>
  <c r="T734" i="9"/>
  <c r="T733" i="9"/>
  <c r="T732" i="9"/>
  <c r="T731" i="9"/>
  <c r="T730" i="9"/>
  <c r="T729" i="9"/>
  <c r="T728" i="9"/>
  <c r="T727" i="9"/>
  <c r="T726" i="9"/>
  <c r="T725" i="9"/>
  <c r="T724" i="9"/>
  <c r="T723" i="9"/>
  <c r="T722" i="9"/>
  <c r="T721" i="9"/>
  <c r="T720" i="9"/>
  <c r="T719" i="9"/>
  <c r="T718" i="9"/>
  <c r="T717" i="9"/>
  <c r="T716" i="9"/>
  <c r="T715" i="9"/>
  <c r="T714" i="9"/>
  <c r="T713" i="9"/>
  <c r="T712" i="9"/>
  <c r="T711" i="9"/>
  <c r="T710" i="9"/>
  <c r="T709" i="9"/>
  <c r="T708" i="9"/>
  <c r="T707" i="9"/>
  <c r="T706" i="9"/>
  <c r="T705" i="9"/>
  <c r="T704" i="9"/>
  <c r="T703" i="9"/>
  <c r="T702" i="9"/>
  <c r="T701" i="9"/>
  <c r="T700" i="9"/>
  <c r="T699" i="9"/>
  <c r="T698" i="9"/>
  <c r="T697" i="9"/>
  <c r="T696" i="9"/>
  <c r="T695" i="9"/>
  <c r="T694" i="9"/>
  <c r="T693" i="9"/>
  <c r="T692" i="9"/>
  <c r="T691" i="9"/>
  <c r="T690" i="9"/>
  <c r="T689" i="9"/>
  <c r="T688" i="9"/>
  <c r="T687" i="9"/>
  <c r="T686" i="9"/>
  <c r="T685" i="9"/>
  <c r="T684" i="9"/>
  <c r="T683" i="9"/>
  <c r="T682" i="9"/>
  <c r="T681" i="9"/>
  <c r="T680" i="9"/>
  <c r="T679" i="9"/>
  <c r="T678" i="9"/>
  <c r="T677" i="9"/>
  <c r="T676" i="9"/>
  <c r="T675" i="9"/>
  <c r="T674" i="9"/>
  <c r="T673" i="9"/>
  <c r="T672" i="9"/>
  <c r="T671" i="9"/>
  <c r="T670" i="9"/>
  <c r="T669" i="9"/>
  <c r="T668" i="9"/>
  <c r="T667" i="9"/>
  <c r="T666" i="9"/>
  <c r="T665" i="9"/>
  <c r="T664" i="9"/>
  <c r="T663" i="9"/>
  <c r="T662" i="9"/>
  <c r="T661" i="9"/>
  <c r="T660" i="9"/>
  <c r="T659" i="9"/>
  <c r="T658" i="9"/>
  <c r="T657" i="9"/>
  <c r="T656" i="9"/>
  <c r="T655" i="9"/>
  <c r="T654" i="9"/>
  <c r="T653" i="9"/>
  <c r="T652" i="9"/>
  <c r="T651" i="9"/>
  <c r="T650" i="9"/>
  <c r="T649" i="9"/>
  <c r="T648" i="9"/>
  <c r="T647" i="9"/>
  <c r="T646" i="9"/>
  <c r="T645" i="9"/>
  <c r="T644" i="9"/>
  <c r="T643" i="9"/>
  <c r="T642" i="9"/>
  <c r="T641" i="9"/>
  <c r="T640" i="9"/>
  <c r="T639" i="9"/>
  <c r="T638" i="9"/>
  <c r="T637" i="9"/>
  <c r="T636" i="9"/>
  <c r="T635" i="9"/>
  <c r="T634" i="9"/>
  <c r="T633" i="9"/>
  <c r="T632" i="9"/>
  <c r="T631" i="9"/>
  <c r="T630" i="9"/>
  <c r="T629" i="9"/>
  <c r="T628" i="9"/>
  <c r="T627" i="9"/>
  <c r="T626" i="9"/>
  <c r="T625" i="9"/>
  <c r="T624" i="9"/>
  <c r="T623" i="9"/>
  <c r="T622" i="9"/>
  <c r="T621" i="9"/>
  <c r="T620" i="9"/>
  <c r="T619" i="9"/>
  <c r="T618" i="9"/>
  <c r="T617" i="9"/>
  <c r="T616" i="9"/>
  <c r="T615" i="9"/>
  <c r="T614" i="9"/>
  <c r="T613" i="9"/>
  <c r="T612" i="9"/>
  <c r="T611" i="9"/>
  <c r="T610" i="9"/>
  <c r="T609" i="9"/>
  <c r="T608" i="9"/>
  <c r="T607" i="9"/>
  <c r="T606" i="9"/>
  <c r="T605" i="9"/>
  <c r="T604" i="9"/>
  <c r="T603" i="9"/>
  <c r="T602" i="9"/>
  <c r="T601" i="9"/>
  <c r="T600" i="9"/>
  <c r="T599" i="9"/>
  <c r="T598" i="9"/>
  <c r="T597" i="9"/>
  <c r="T596" i="9"/>
  <c r="T595" i="9"/>
  <c r="T594" i="9"/>
  <c r="T593" i="9"/>
  <c r="T592" i="9"/>
  <c r="T591" i="9"/>
  <c r="T590" i="9"/>
  <c r="T589" i="9"/>
  <c r="T588" i="9"/>
  <c r="T587" i="9"/>
  <c r="T586" i="9"/>
  <c r="T585" i="9"/>
  <c r="T584" i="9"/>
  <c r="T583" i="9"/>
  <c r="T582" i="9"/>
  <c r="T581" i="9"/>
  <c r="T580" i="9"/>
  <c r="T579" i="9"/>
  <c r="T578" i="9"/>
  <c r="T577" i="9"/>
  <c r="T576" i="9"/>
  <c r="T575" i="9"/>
  <c r="T574" i="9"/>
  <c r="T573" i="9"/>
  <c r="T572" i="9"/>
  <c r="T571" i="9"/>
  <c r="T570" i="9"/>
  <c r="T569" i="9"/>
  <c r="T568" i="9"/>
  <c r="T567" i="9"/>
  <c r="T566" i="9"/>
  <c r="T565" i="9"/>
  <c r="T564" i="9"/>
  <c r="T563" i="9"/>
  <c r="T562" i="9"/>
  <c r="T561" i="9"/>
  <c r="T560" i="9"/>
  <c r="T559" i="9"/>
  <c r="T558" i="9"/>
  <c r="T557" i="9"/>
  <c r="T556" i="9"/>
  <c r="T555" i="9"/>
  <c r="T554" i="9"/>
  <c r="T553" i="9"/>
  <c r="T552" i="9"/>
  <c r="T551" i="9"/>
  <c r="T550" i="9"/>
  <c r="T549" i="9"/>
  <c r="T548" i="9"/>
  <c r="T547" i="9"/>
  <c r="T546" i="9"/>
  <c r="T545" i="9"/>
  <c r="T544" i="9"/>
  <c r="T543" i="9"/>
  <c r="T542" i="9"/>
  <c r="T541" i="9"/>
  <c r="T540" i="9"/>
  <c r="T539" i="9"/>
  <c r="T538" i="9"/>
  <c r="T537" i="9"/>
  <c r="T536" i="9"/>
  <c r="T535" i="9"/>
  <c r="T534" i="9"/>
  <c r="T533" i="9"/>
  <c r="T532" i="9"/>
  <c r="T531" i="9"/>
  <c r="T530" i="9"/>
  <c r="T529" i="9"/>
  <c r="T528" i="9"/>
  <c r="T527" i="9"/>
  <c r="T526" i="9"/>
  <c r="T525" i="9"/>
  <c r="T524" i="9"/>
  <c r="T523" i="9"/>
  <c r="T522" i="9"/>
  <c r="T521" i="9"/>
  <c r="T520" i="9"/>
  <c r="T519" i="9"/>
  <c r="T518" i="9"/>
  <c r="T517" i="9"/>
  <c r="T516" i="9"/>
  <c r="T515" i="9"/>
  <c r="T514" i="9"/>
  <c r="T513" i="9"/>
  <c r="T512" i="9"/>
  <c r="T511" i="9"/>
  <c r="T510" i="9"/>
  <c r="T509" i="9"/>
  <c r="T508" i="9"/>
  <c r="T507" i="9"/>
  <c r="T506" i="9"/>
  <c r="T505" i="9"/>
  <c r="T504" i="9"/>
  <c r="T503" i="9"/>
  <c r="T502" i="9"/>
  <c r="T501" i="9"/>
  <c r="T500" i="9"/>
  <c r="T499" i="9"/>
  <c r="T498" i="9"/>
  <c r="T497" i="9"/>
  <c r="T496" i="9"/>
  <c r="T495" i="9"/>
  <c r="T494" i="9"/>
  <c r="T493" i="9"/>
  <c r="T492" i="9"/>
  <c r="T491" i="9"/>
  <c r="T490" i="9"/>
  <c r="T489" i="9"/>
  <c r="T488" i="9"/>
  <c r="T487" i="9"/>
  <c r="T486" i="9"/>
  <c r="T485" i="9"/>
  <c r="T484" i="9"/>
  <c r="T483" i="9"/>
  <c r="T482" i="9"/>
  <c r="T481" i="9"/>
  <c r="T480" i="9"/>
  <c r="T479" i="9"/>
  <c r="T478" i="9"/>
  <c r="T477" i="9"/>
  <c r="T476" i="9"/>
  <c r="T475" i="9"/>
  <c r="T474" i="9"/>
  <c r="T473" i="9"/>
  <c r="T472" i="9"/>
  <c r="T471" i="9"/>
  <c r="T470" i="9"/>
  <c r="T469" i="9"/>
  <c r="T468" i="9"/>
  <c r="T467" i="9"/>
  <c r="T466" i="9"/>
  <c r="T465" i="9"/>
  <c r="T464" i="9"/>
  <c r="T463" i="9"/>
  <c r="T462" i="9"/>
  <c r="T461" i="9"/>
  <c r="T460" i="9"/>
  <c r="T459" i="9"/>
  <c r="T458" i="9"/>
  <c r="T457" i="9"/>
  <c r="T456" i="9"/>
  <c r="T455" i="9"/>
  <c r="T454" i="9"/>
  <c r="T453" i="9"/>
  <c r="T452" i="9"/>
  <c r="T451" i="9"/>
  <c r="T450" i="9"/>
  <c r="T449" i="9"/>
  <c r="T448" i="9"/>
  <c r="T447" i="9"/>
  <c r="T446" i="9"/>
  <c r="T445" i="9"/>
  <c r="T444" i="9"/>
  <c r="T443" i="9"/>
  <c r="T442" i="9"/>
  <c r="T441" i="9"/>
  <c r="T440" i="9"/>
  <c r="T439" i="9"/>
  <c r="T438" i="9"/>
  <c r="T437" i="9"/>
  <c r="T436" i="9"/>
  <c r="T435" i="9"/>
  <c r="T434" i="9"/>
  <c r="T433" i="9"/>
  <c r="T432" i="9"/>
  <c r="T431" i="9"/>
  <c r="T430" i="9"/>
  <c r="T429" i="9"/>
  <c r="T428" i="9"/>
  <c r="T427" i="9"/>
  <c r="T426" i="9"/>
  <c r="T425" i="9"/>
  <c r="T424" i="9"/>
  <c r="T423" i="9"/>
  <c r="T422" i="9"/>
  <c r="T421" i="9"/>
  <c r="T420" i="9"/>
  <c r="T419" i="9"/>
  <c r="T418" i="9"/>
  <c r="T417" i="9"/>
  <c r="T416" i="9"/>
  <c r="T415" i="9"/>
  <c r="T414" i="9"/>
  <c r="T413" i="9"/>
  <c r="T412" i="9"/>
  <c r="T411" i="9"/>
  <c r="T410" i="9"/>
  <c r="T409" i="9"/>
  <c r="T408" i="9"/>
  <c r="T407" i="9"/>
  <c r="T406" i="9"/>
  <c r="T405" i="9"/>
  <c r="T404" i="9"/>
  <c r="T403" i="9"/>
  <c r="T402" i="9"/>
  <c r="T401" i="9"/>
  <c r="T400" i="9"/>
  <c r="T399" i="9"/>
  <c r="T398" i="9"/>
  <c r="T397" i="9"/>
  <c r="T396" i="9"/>
  <c r="T395" i="9"/>
  <c r="T394" i="9"/>
  <c r="T393" i="9"/>
  <c r="T392" i="9"/>
  <c r="T391" i="9"/>
  <c r="T390" i="9"/>
  <c r="T389" i="9"/>
  <c r="T388" i="9"/>
  <c r="T387" i="9"/>
  <c r="T386" i="9"/>
  <c r="T385" i="9"/>
  <c r="T384" i="9"/>
  <c r="T383" i="9"/>
  <c r="T382" i="9"/>
  <c r="T381" i="9"/>
  <c r="T380" i="9"/>
  <c r="T379" i="9"/>
  <c r="T378" i="9"/>
  <c r="T377" i="9"/>
  <c r="T376" i="9"/>
  <c r="T375" i="9"/>
  <c r="T374" i="9"/>
  <c r="T373" i="9"/>
  <c r="T372" i="9"/>
  <c r="T371" i="9"/>
  <c r="T370" i="9"/>
  <c r="T369" i="9"/>
  <c r="T368" i="9"/>
  <c r="T367" i="9"/>
  <c r="T366" i="9"/>
  <c r="T365" i="9"/>
  <c r="T364" i="9"/>
  <c r="T363" i="9"/>
  <c r="T362" i="9"/>
  <c r="T361" i="9"/>
  <c r="T360" i="9"/>
  <c r="T359" i="9"/>
  <c r="T358" i="9"/>
  <c r="T357" i="9"/>
  <c r="T356" i="9"/>
  <c r="T355" i="9"/>
  <c r="T354" i="9"/>
  <c r="T353" i="9"/>
  <c r="T352" i="9"/>
  <c r="T351" i="9"/>
  <c r="T350" i="9"/>
  <c r="T349" i="9"/>
  <c r="T348" i="9"/>
  <c r="T347" i="9"/>
  <c r="T346" i="9"/>
  <c r="T345" i="9"/>
  <c r="T344" i="9"/>
  <c r="T343" i="9"/>
  <c r="T342" i="9"/>
  <c r="T341" i="9"/>
  <c r="T340" i="9"/>
  <c r="T339" i="9"/>
  <c r="T338" i="9"/>
  <c r="T337" i="9"/>
  <c r="T336" i="9"/>
  <c r="T335" i="9"/>
  <c r="T334" i="9"/>
  <c r="T333" i="9"/>
  <c r="T332" i="9"/>
  <c r="T331" i="9"/>
  <c r="T330" i="9"/>
  <c r="T329" i="9"/>
  <c r="T328" i="9"/>
  <c r="T327" i="9"/>
  <c r="T326" i="9"/>
  <c r="T325" i="9"/>
  <c r="T324" i="9"/>
  <c r="T323" i="9"/>
  <c r="T322" i="9"/>
  <c r="T321" i="9"/>
  <c r="T320" i="9"/>
  <c r="T319" i="9"/>
  <c r="T318" i="9"/>
  <c r="T317" i="9"/>
  <c r="T316" i="9"/>
  <c r="T315" i="9"/>
  <c r="T314" i="9"/>
  <c r="T313" i="9"/>
  <c r="T312" i="9"/>
  <c r="T311" i="9"/>
  <c r="T310" i="9"/>
  <c r="T309" i="9"/>
  <c r="T308" i="9"/>
  <c r="T307" i="9"/>
  <c r="T306" i="9"/>
  <c r="T305" i="9"/>
  <c r="T304" i="9"/>
  <c r="T303" i="9"/>
  <c r="T302" i="9"/>
  <c r="T301" i="9"/>
  <c r="T300" i="9"/>
  <c r="T299" i="9"/>
  <c r="T298" i="9"/>
  <c r="T297" i="9"/>
  <c r="T296" i="9"/>
  <c r="T295" i="9"/>
  <c r="T294" i="9"/>
  <c r="T293" i="9"/>
  <c r="T292" i="9"/>
  <c r="T291" i="9"/>
  <c r="T290" i="9"/>
  <c r="T289" i="9"/>
  <c r="T288" i="9"/>
  <c r="T287" i="9"/>
  <c r="T286" i="9"/>
  <c r="T285" i="9"/>
  <c r="T284" i="9"/>
  <c r="T283" i="9"/>
  <c r="T282" i="9"/>
  <c r="T281" i="9"/>
  <c r="T280" i="9"/>
  <c r="T279" i="9"/>
  <c r="T278" i="9"/>
  <c r="T277" i="9"/>
  <c r="T276" i="9"/>
  <c r="T275" i="9"/>
  <c r="T274" i="9"/>
  <c r="T273" i="9"/>
  <c r="T272" i="9"/>
  <c r="T271" i="9"/>
  <c r="T270" i="9"/>
  <c r="T269" i="9"/>
  <c r="T268" i="9"/>
  <c r="T267" i="9"/>
  <c r="T266" i="9"/>
  <c r="T265" i="9"/>
  <c r="T264" i="9"/>
  <c r="T263" i="9"/>
  <c r="T262" i="9"/>
  <c r="T261" i="9"/>
  <c r="T260" i="9"/>
  <c r="T259" i="9"/>
  <c r="T258" i="9"/>
  <c r="T257" i="9"/>
  <c r="T256" i="9"/>
  <c r="T255" i="9"/>
  <c r="T254" i="9"/>
  <c r="T253" i="9"/>
  <c r="T252" i="9"/>
  <c r="T251" i="9"/>
  <c r="T250" i="9"/>
  <c r="T249" i="9"/>
  <c r="T248" i="9"/>
  <c r="T247" i="9"/>
  <c r="T246" i="9"/>
  <c r="T245" i="9"/>
  <c r="T244" i="9"/>
  <c r="T243" i="9"/>
  <c r="T242" i="9"/>
  <c r="T241" i="9"/>
  <c r="T240" i="9"/>
  <c r="T239" i="9"/>
  <c r="T238" i="9"/>
  <c r="T237" i="9"/>
  <c r="T236" i="9"/>
  <c r="T235" i="9"/>
  <c r="T234" i="9"/>
  <c r="T233" i="9"/>
  <c r="T232" i="9"/>
  <c r="T231" i="9"/>
  <c r="T230" i="9"/>
  <c r="T229" i="9"/>
  <c r="T228" i="9"/>
  <c r="T227" i="9"/>
  <c r="T226" i="9"/>
  <c r="T225" i="9"/>
  <c r="T224" i="9"/>
  <c r="T223" i="9"/>
  <c r="T222" i="9"/>
  <c r="T221" i="9"/>
  <c r="T220" i="9"/>
  <c r="T219" i="9"/>
  <c r="T218" i="9"/>
  <c r="T217" i="9"/>
  <c r="T216" i="9"/>
  <c r="T215" i="9"/>
  <c r="T214" i="9"/>
  <c r="T213" i="9"/>
  <c r="T212" i="9"/>
  <c r="T211" i="9"/>
  <c r="T210" i="9"/>
  <c r="T209" i="9"/>
  <c r="T208" i="9"/>
  <c r="T207" i="9"/>
  <c r="T206" i="9"/>
  <c r="T205" i="9"/>
  <c r="T204" i="9"/>
  <c r="T203" i="9"/>
  <c r="T202" i="9"/>
  <c r="T201" i="9"/>
  <c r="T200" i="9"/>
  <c r="T199" i="9"/>
  <c r="T198" i="9"/>
  <c r="T197" i="9"/>
  <c r="T196" i="9"/>
  <c r="T195" i="9"/>
  <c r="T194" i="9"/>
  <c r="T193" i="9"/>
  <c r="T192" i="9"/>
  <c r="T191" i="9"/>
  <c r="T190" i="9"/>
  <c r="T189" i="9"/>
  <c r="T188" i="9"/>
  <c r="T187" i="9"/>
  <c r="T186" i="9"/>
  <c r="T185" i="9"/>
  <c r="T184" i="9"/>
  <c r="T183" i="9"/>
  <c r="T182" i="9"/>
  <c r="T181" i="9"/>
  <c r="T180" i="9"/>
  <c r="T179" i="9"/>
  <c r="T178" i="9"/>
  <c r="T177" i="9"/>
  <c r="T176" i="9"/>
  <c r="T175" i="9"/>
  <c r="T174" i="9"/>
  <c r="T173" i="9"/>
  <c r="T172" i="9"/>
  <c r="T171" i="9"/>
  <c r="T170" i="9"/>
  <c r="T169" i="9"/>
  <c r="T168" i="9"/>
  <c r="T167" i="9"/>
  <c r="T166" i="9"/>
  <c r="T165" i="9"/>
  <c r="T164" i="9"/>
  <c r="T163" i="9"/>
  <c r="T162" i="9"/>
  <c r="T161" i="9"/>
  <c r="T160" i="9"/>
  <c r="T159" i="9"/>
  <c r="T158" i="9"/>
  <c r="T157" i="9"/>
  <c r="T156" i="9"/>
  <c r="T155" i="9"/>
  <c r="T154" i="9"/>
  <c r="T153" i="9"/>
  <c r="T152" i="9"/>
  <c r="T151" i="9"/>
  <c r="T150" i="9"/>
  <c r="T149" i="9"/>
  <c r="T148" i="9"/>
  <c r="T147" i="9"/>
  <c r="T146" i="9"/>
  <c r="T145" i="9"/>
  <c r="T144" i="9"/>
  <c r="T143" i="9"/>
  <c r="T142" i="9"/>
  <c r="T141" i="9"/>
  <c r="T140" i="9"/>
  <c r="T139" i="9"/>
  <c r="T138" i="9"/>
  <c r="T137" i="9"/>
  <c r="T136" i="9"/>
  <c r="T135" i="9"/>
  <c r="T134" i="9"/>
  <c r="T133" i="9"/>
  <c r="T132" i="9"/>
  <c r="T131" i="9"/>
  <c r="T130" i="9"/>
  <c r="T129" i="9"/>
  <c r="T128" i="9"/>
  <c r="T127" i="9"/>
  <c r="T126" i="9"/>
  <c r="T125" i="9"/>
  <c r="T124" i="9"/>
  <c r="T123" i="9"/>
  <c r="T122" i="9"/>
  <c r="T121" i="9"/>
  <c r="T120" i="9"/>
  <c r="T119" i="9"/>
  <c r="T118" i="9"/>
  <c r="T117" i="9"/>
  <c r="T116" i="9"/>
  <c r="T115" i="9"/>
  <c r="T114" i="9"/>
  <c r="T113" i="9"/>
  <c r="T112" i="9"/>
  <c r="T111" i="9"/>
  <c r="T110" i="9"/>
  <c r="T109" i="9"/>
  <c r="T108" i="9"/>
  <c r="T107" i="9"/>
  <c r="T106" i="9"/>
  <c r="T105" i="9"/>
  <c r="T104" i="9"/>
  <c r="T103" i="9"/>
  <c r="T102" i="9"/>
  <c r="T101" i="9"/>
  <c r="T100" i="9"/>
  <c r="T99" i="9"/>
  <c r="T98" i="9"/>
  <c r="T97" i="9"/>
  <c r="T96" i="9"/>
  <c r="T95" i="9"/>
  <c r="T94" i="9"/>
  <c r="T93" i="9"/>
  <c r="T92" i="9"/>
  <c r="T91" i="9"/>
  <c r="T90" i="9"/>
  <c r="T89" i="9"/>
  <c r="T88" i="9"/>
  <c r="T87" i="9"/>
  <c r="T86" i="9"/>
  <c r="T85" i="9"/>
  <c r="T84" i="9"/>
  <c r="T83" i="9"/>
  <c r="T82" i="9"/>
  <c r="T81" i="9"/>
  <c r="T80" i="9"/>
  <c r="T79" i="9"/>
  <c r="T78" i="9"/>
  <c r="T77" i="9"/>
  <c r="T76" i="9"/>
  <c r="T75" i="9"/>
  <c r="T74" i="9"/>
  <c r="T73" i="9"/>
  <c r="T72" i="9"/>
  <c r="T71" i="9"/>
  <c r="T70" i="9"/>
  <c r="T69" i="9"/>
  <c r="T68" i="9"/>
  <c r="T67" i="9"/>
  <c r="T66" i="9"/>
  <c r="T65" i="9"/>
  <c r="T64" i="9"/>
  <c r="T63" i="9"/>
  <c r="T62" i="9"/>
  <c r="T61" i="9"/>
  <c r="T60" i="9"/>
  <c r="T59" i="9"/>
  <c r="T58" i="9"/>
  <c r="T57" i="9"/>
  <c r="T56" i="9"/>
  <c r="T55" i="9"/>
  <c r="T54" i="9"/>
  <c r="T53" i="9"/>
  <c r="T52" i="9"/>
  <c r="T51" i="9"/>
  <c r="T50" i="9"/>
  <c r="T49" i="9"/>
  <c r="T48" i="9"/>
  <c r="T47" i="9"/>
  <c r="T46" i="9"/>
  <c r="T45" i="9"/>
  <c r="T44" i="9"/>
  <c r="T43" i="9"/>
  <c r="T42" i="9"/>
  <c r="T41" i="9"/>
  <c r="T40" i="9"/>
  <c r="T39" i="9"/>
  <c r="T38" i="9"/>
  <c r="T37" i="9"/>
  <c r="T36" i="9"/>
  <c r="T35" i="9"/>
  <c r="T34" i="9"/>
  <c r="T33" i="9"/>
  <c r="T32" i="9"/>
  <c r="T31" i="9"/>
  <c r="T30" i="9"/>
  <c r="T29" i="9"/>
  <c r="T28" i="9"/>
  <c r="T27" i="9"/>
  <c r="T26" i="9"/>
  <c r="T25" i="9"/>
  <c r="T24" i="9"/>
  <c r="T23" i="9"/>
  <c r="T22" i="9"/>
  <c r="T21" i="9"/>
  <c r="T20" i="9"/>
  <c r="T19" i="9"/>
  <c r="T18" i="9"/>
  <c r="T17" i="9"/>
  <c r="T16" i="9"/>
  <c r="T15" i="9"/>
  <c r="T14" i="9"/>
  <c r="T13" i="9"/>
  <c r="T12" i="9"/>
  <c r="T11" i="9"/>
  <c r="T10" i="9"/>
  <c r="T9" i="9"/>
  <c r="T8" i="9"/>
  <c r="T7" i="9"/>
  <c r="T6" i="9"/>
  <c r="E20" i="9"/>
  <c r="F20" i="9" s="1"/>
  <c r="E19" i="9"/>
  <c r="F19" i="9" s="1"/>
  <c r="E18" i="9"/>
  <c r="F18" i="9" s="1"/>
  <c r="E17" i="9"/>
  <c r="F17" i="9" s="1"/>
  <c r="E16" i="9"/>
  <c r="F16" i="9" s="1"/>
  <c r="E15" i="9"/>
  <c r="F15" i="9" s="1"/>
  <c r="E14" i="9"/>
  <c r="F14" i="9" s="1"/>
  <c r="E13" i="9"/>
  <c r="F13" i="9" s="1"/>
  <c r="E12" i="9"/>
  <c r="F12" i="9" s="1"/>
  <c r="E11" i="9"/>
  <c r="F11" i="9" s="1"/>
  <c r="E10" i="9"/>
  <c r="F10" i="9" s="1"/>
  <c r="E9" i="9"/>
  <c r="F9" i="9" s="1"/>
  <c r="E8" i="9"/>
  <c r="F8" i="9" s="1"/>
  <c r="E7" i="9"/>
  <c r="F7" i="9" s="1"/>
  <c r="Z22" i="11" l="1"/>
  <c r="Z21" i="11"/>
  <c r="Z20" i="11"/>
  <c r="Z19" i="11"/>
  <c r="Z18" i="11"/>
  <c r="Z17" i="11"/>
  <c r="M6" i="11"/>
  <c r="AP1006" i="11" a="1"/>
  <c r="AP1006" i="11" s="1"/>
  <c r="AP1005" i="11" a="1"/>
  <c r="AP1005" i="11" s="1"/>
  <c r="AP1004" i="11" a="1"/>
  <c r="AP1004" i="11" s="1"/>
  <c r="AP1003" i="11" a="1"/>
  <c r="AP1003" i="11" s="1"/>
  <c r="AP1002" i="11" a="1"/>
  <c r="AP1002" i="11" s="1"/>
  <c r="AP1001" i="11" a="1"/>
  <c r="AP1001" i="11" s="1"/>
  <c r="AP1000" i="11" a="1"/>
  <c r="AP1000" i="11" s="1"/>
  <c r="AP999" i="11" a="1"/>
  <c r="AP999" i="11" s="1"/>
  <c r="AP998" i="11" a="1"/>
  <c r="AP998" i="11" s="1"/>
  <c r="AP997" i="11" a="1"/>
  <c r="AP997" i="11" s="1"/>
  <c r="AP996" i="11" a="1"/>
  <c r="AP996" i="11" s="1"/>
  <c r="AP995" i="11" a="1"/>
  <c r="AP995" i="11" s="1"/>
  <c r="AP994" i="11" a="1"/>
  <c r="AP994" i="11" s="1"/>
  <c r="AP993" i="11" a="1"/>
  <c r="AP993" i="11" s="1"/>
  <c r="AP992" i="11" a="1"/>
  <c r="AP992" i="11" s="1"/>
  <c r="AP991" i="11" a="1"/>
  <c r="AP991" i="11" s="1"/>
  <c r="AP990" i="11" a="1"/>
  <c r="AP990" i="11" s="1"/>
  <c r="AP989" i="11" a="1"/>
  <c r="AP989" i="11" s="1"/>
  <c r="AP988" i="11" a="1"/>
  <c r="AP988" i="11" s="1"/>
  <c r="AP987" i="11" a="1"/>
  <c r="AP987" i="11" s="1"/>
  <c r="AP986" i="11" a="1"/>
  <c r="AP986" i="11" s="1"/>
  <c r="AP985" i="11" a="1"/>
  <c r="AP985" i="11" s="1"/>
  <c r="AP984" i="11" a="1"/>
  <c r="AP984" i="11" s="1"/>
  <c r="AP983" i="11" a="1"/>
  <c r="AP983" i="11" s="1"/>
  <c r="AP982" i="11" a="1"/>
  <c r="AP982" i="11" s="1"/>
  <c r="AP981" i="11" a="1"/>
  <c r="AP981" i="11" s="1"/>
  <c r="AP980" i="11" a="1"/>
  <c r="AP980" i="11" s="1"/>
  <c r="AP979" i="11" a="1"/>
  <c r="AP979" i="11" s="1"/>
  <c r="AP978" i="11" a="1"/>
  <c r="AP978" i="11" s="1"/>
  <c r="AP977" i="11" a="1"/>
  <c r="AP977" i="11" s="1"/>
  <c r="AP976" i="11" a="1"/>
  <c r="AP976" i="11" s="1"/>
  <c r="AP975" i="11" a="1"/>
  <c r="AP975" i="11" s="1"/>
  <c r="AP974" i="11" a="1"/>
  <c r="AP974" i="11" s="1"/>
  <c r="AP973" i="11" a="1"/>
  <c r="AP973" i="11" s="1"/>
  <c r="AP972" i="11" a="1"/>
  <c r="AP972" i="11" s="1"/>
  <c r="AP971" i="11" a="1"/>
  <c r="AP971" i="11" s="1"/>
  <c r="AP970" i="11" a="1"/>
  <c r="AP970" i="11" s="1"/>
  <c r="AP969" i="11" a="1"/>
  <c r="AP969" i="11" s="1"/>
  <c r="AP968" i="11" a="1"/>
  <c r="AP968" i="11" s="1"/>
  <c r="AP967" i="11" a="1"/>
  <c r="AP967" i="11" s="1"/>
  <c r="AP966" i="11" a="1"/>
  <c r="AP966" i="11" s="1"/>
  <c r="AP965" i="11" a="1"/>
  <c r="AP965" i="11" s="1"/>
  <c r="AP964" i="11" a="1"/>
  <c r="AP964" i="11" s="1"/>
  <c r="AP963" i="11" a="1"/>
  <c r="AP963" i="11" s="1"/>
  <c r="AP962" i="11" a="1"/>
  <c r="AP962" i="11" s="1"/>
  <c r="AP961" i="11" a="1"/>
  <c r="AP961" i="11" s="1"/>
  <c r="AP960" i="11" a="1"/>
  <c r="AP960" i="11" s="1"/>
  <c r="AP959" i="11" a="1"/>
  <c r="AP959" i="11" s="1"/>
  <c r="AP958" i="11" a="1"/>
  <c r="AP958" i="11" s="1"/>
  <c r="AP957" i="11" a="1"/>
  <c r="AP957" i="11" s="1"/>
  <c r="AP956" i="11" a="1"/>
  <c r="AP956" i="11" s="1"/>
  <c r="AP955" i="11" a="1"/>
  <c r="AP955" i="11" s="1"/>
  <c r="AP954" i="11" a="1"/>
  <c r="AP954" i="11" s="1"/>
  <c r="AP953" i="11" a="1"/>
  <c r="AP953" i="11" s="1"/>
  <c r="AP952" i="11" a="1"/>
  <c r="AP952" i="11" s="1"/>
  <c r="AP951" i="11" a="1"/>
  <c r="AP951" i="11" s="1"/>
  <c r="AP950" i="11" a="1"/>
  <c r="AP950" i="11" s="1"/>
  <c r="AP949" i="11" a="1"/>
  <c r="AP949" i="11" s="1"/>
  <c r="AP948" i="11" a="1"/>
  <c r="AP948" i="11" s="1"/>
  <c r="AP947" i="11" a="1"/>
  <c r="AP947" i="11" s="1"/>
  <c r="AP946" i="11" a="1"/>
  <c r="AP946" i="11" s="1"/>
  <c r="AP945" i="11" a="1"/>
  <c r="AP945" i="11" s="1"/>
  <c r="AP944" i="11" a="1"/>
  <c r="AP944" i="11" s="1"/>
  <c r="AP943" i="11" a="1"/>
  <c r="AP943" i="11" s="1"/>
  <c r="AP942" i="11" a="1"/>
  <c r="AP942" i="11" s="1"/>
  <c r="AP941" i="11" a="1"/>
  <c r="AP941" i="11" s="1"/>
  <c r="AP940" i="11" a="1"/>
  <c r="AP940" i="11" s="1"/>
  <c r="AP939" i="11" a="1"/>
  <c r="AP939" i="11" s="1"/>
  <c r="AP938" i="11" a="1"/>
  <c r="AP938" i="11" s="1"/>
  <c r="AP937" i="11" a="1"/>
  <c r="AP937" i="11" s="1"/>
  <c r="AP936" i="11" a="1"/>
  <c r="AP936" i="11" s="1"/>
  <c r="AP935" i="11" a="1"/>
  <c r="AP935" i="11" s="1"/>
  <c r="AP934" i="11" a="1"/>
  <c r="AP934" i="11" s="1"/>
  <c r="AP933" i="11" a="1"/>
  <c r="AP933" i="11" s="1"/>
  <c r="AP932" i="11" a="1"/>
  <c r="AP932" i="11" s="1"/>
  <c r="AP931" i="11" a="1"/>
  <c r="AP931" i="11" s="1"/>
  <c r="AP930" i="11" a="1"/>
  <c r="AP930" i="11" s="1"/>
  <c r="AP929" i="11" a="1"/>
  <c r="AP929" i="11" s="1"/>
  <c r="AP928" i="11" a="1"/>
  <c r="AP928" i="11" s="1"/>
  <c r="AP927" i="11" a="1"/>
  <c r="AP927" i="11" s="1"/>
  <c r="AP926" i="11" a="1"/>
  <c r="AP926" i="11" s="1"/>
  <c r="AP925" i="11" a="1"/>
  <c r="AP925" i="11" s="1"/>
  <c r="AP924" i="11" a="1"/>
  <c r="AP924" i="11" s="1"/>
  <c r="AP923" i="11" a="1"/>
  <c r="AP923" i="11" s="1"/>
  <c r="AP922" i="11" a="1"/>
  <c r="AP922" i="11" s="1"/>
  <c r="AP921" i="11" a="1"/>
  <c r="AP921" i="11" s="1"/>
  <c r="AP920" i="11" a="1"/>
  <c r="AP920" i="11" s="1"/>
  <c r="AP919" i="11" a="1"/>
  <c r="AP919" i="11" s="1"/>
  <c r="AP918" i="11" a="1"/>
  <c r="AP918" i="11" s="1"/>
  <c r="AP917" i="11" a="1"/>
  <c r="AP917" i="11" s="1"/>
  <c r="AP916" i="11" a="1"/>
  <c r="AP916" i="11" s="1"/>
  <c r="AP915" i="11" a="1"/>
  <c r="AP915" i="11" s="1"/>
  <c r="AP914" i="11" a="1"/>
  <c r="AP914" i="11" s="1"/>
  <c r="AP913" i="11" a="1"/>
  <c r="AP913" i="11" s="1"/>
  <c r="AP912" i="11" a="1"/>
  <c r="AP912" i="11" s="1"/>
  <c r="AP911" i="11" a="1"/>
  <c r="AP911" i="11" s="1"/>
  <c r="AP910" i="11" a="1"/>
  <c r="AP910" i="11" s="1"/>
  <c r="AP909" i="11" a="1"/>
  <c r="AP909" i="11" s="1"/>
  <c r="AP908" i="11" a="1"/>
  <c r="AP908" i="11" s="1"/>
  <c r="AP907" i="11" a="1"/>
  <c r="AP907" i="11" s="1"/>
  <c r="AP906" i="11" a="1"/>
  <c r="AP906" i="11" s="1"/>
  <c r="AP905" i="11" a="1"/>
  <c r="AP905" i="11" s="1"/>
  <c r="AP904" i="11" a="1"/>
  <c r="AP904" i="11" s="1"/>
  <c r="AP903" i="11" a="1"/>
  <c r="AP903" i="11" s="1"/>
  <c r="AP902" i="11" a="1"/>
  <c r="AP902" i="11" s="1"/>
  <c r="AP901" i="11" a="1"/>
  <c r="AP901" i="11" s="1"/>
  <c r="AP900" i="11" a="1"/>
  <c r="AP900" i="11" s="1"/>
  <c r="AP899" i="11" a="1"/>
  <c r="AP899" i="11" s="1"/>
  <c r="AP898" i="11" a="1"/>
  <c r="AP898" i="11" s="1"/>
  <c r="AP897" i="11" a="1"/>
  <c r="AP897" i="11" s="1"/>
  <c r="AP896" i="11" a="1"/>
  <c r="AP896" i="11" s="1"/>
  <c r="AP895" i="11" a="1"/>
  <c r="AP895" i="11" s="1"/>
  <c r="AP894" i="11" a="1"/>
  <c r="AP894" i="11" s="1"/>
  <c r="AP893" i="11" a="1"/>
  <c r="AP893" i="11" s="1"/>
  <c r="AP892" i="11" a="1"/>
  <c r="AP892" i="11" s="1"/>
  <c r="AP891" i="11" a="1"/>
  <c r="AP891" i="11" s="1"/>
  <c r="AP890" i="11" a="1"/>
  <c r="AP890" i="11" s="1"/>
  <c r="AP889" i="11" a="1"/>
  <c r="AP889" i="11" s="1"/>
  <c r="AP888" i="11" a="1"/>
  <c r="AP888" i="11" s="1"/>
  <c r="AP887" i="11" a="1"/>
  <c r="AP887" i="11" s="1"/>
  <c r="AP886" i="11" a="1"/>
  <c r="AP886" i="11" s="1"/>
  <c r="AP885" i="11" a="1"/>
  <c r="AP885" i="11" s="1"/>
  <c r="AP884" i="11" a="1"/>
  <c r="AP884" i="11" s="1"/>
  <c r="AP883" i="11" a="1"/>
  <c r="AP883" i="11" s="1"/>
  <c r="AP882" i="11" a="1"/>
  <c r="AP882" i="11" s="1"/>
  <c r="AP881" i="11" a="1"/>
  <c r="AP881" i="11" s="1"/>
  <c r="AP880" i="11" a="1"/>
  <c r="AP880" i="11" s="1"/>
  <c r="AP879" i="11" a="1"/>
  <c r="AP879" i="11" s="1"/>
  <c r="AP878" i="11" a="1"/>
  <c r="AP878" i="11" s="1"/>
  <c r="AP877" i="11" a="1"/>
  <c r="AP877" i="11" s="1"/>
  <c r="AP876" i="11" a="1"/>
  <c r="AP876" i="11" s="1"/>
  <c r="AP875" i="11" a="1"/>
  <c r="AP875" i="11" s="1"/>
  <c r="AP874" i="11" a="1"/>
  <c r="AP874" i="11" s="1"/>
  <c r="AP873" i="11" a="1"/>
  <c r="AP873" i="11" s="1"/>
  <c r="AP872" i="11" a="1"/>
  <c r="AP872" i="11" s="1"/>
  <c r="AP871" i="11" a="1"/>
  <c r="AP871" i="11" s="1"/>
  <c r="AP870" i="11" a="1"/>
  <c r="AP870" i="11" s="1"/>
  <c r="AP869" i="11" a="1"/>
  <c r="AP869" i="11" s="1"/>
  <c r="AP868" i="11" a="1"/>
  <c r="AP868" i="11" s="1"/>
  <c r="AP867" i="11" a="1"/>
  <c r="AP867" i="11" s="1"/>
  <c r="AP866" i="11" a="1"/>
  <c r="AP866" i="11" s="1"/>
  <c r="AP865" i="11" a="1"/>
  <c r="AP865" i="11" s="1"/>
  <c r="AP864" i="11" a="1"/>
  <c r="AP864" i="11" s="1"/>
  <c r="AP863" i="11" a="1"/>
  <c r="AP863" i="11" s="1"/>
  <c r="AP862" i="11" a="1"/>
  <c r="AP862" i="11" s="1"/>
  <c r="AP861" i="11" a="1"/>
  <c r="AP861" i="11" s="1"/>
  <c r="AP860" i="11" a="1"/>
  <c r="AP860" i="11" s="1"/>
  <c r="AP859" i="11" a="1"/>
  <c r="AP859" i="11" s="1"/>
  <c r="AP858" i="11" a="1"/>
  <c r="AP858" i="11" s="1"/>
  <c r="AP857" i="11" a="1"/>
  <c r="AP857" i="11" s="1"/>
  <c r="AP856" i="11" a="1"/>
  <c r="AP856" i="11" s="1"/>
  <c r="AP855" i="11" a="1"/>
  <c r="AP855" i="11" s="1"/>
  <c r="AP854" i="11" a="1"/>
  <c r="AP854" i="11" s="1"/>
  <c r="AP853" i="11" a="1"/>
  <c r="AP853" i="11" s="1"/>
  <c r="AP852" i="11" a="1"/>
  <c r="AP852" i="11" s="1"/>
  <c r="AP851" i="11" a="1"/>
  <c r="AP851" i="11" s="1"/>
  <c r="AP850" i="11" a="1"/>
  <c r="AP850" i="11" s="1"/>
  <c r="AP849" i="11" a="1"/>
  <c r="AP849" i="11" s="1"/>
  <c r="AP848" i="11" a="1"/>
  <c r="AP848" i="11" s="1"/>
  <c r="AP847" i="11" a="1"/>
  <c r="AP847" i="11" s="1"/>
  <c r="AP846" i="11" a="1"/>
  <c r="AP846" i="11" s="1"/>
  <c r="AP845" i="11" a="1"/>
  <c r="AP845" i="11" s="1"/>
  <c r="AP844" i="11" a="1"/>
  <c r="AP844" i="11" s="1"/>
  <c r="AP843" i="11" a="1"/>
  <c r="AP843" i="11" s="1"/>
  <c r="AP842" i="11" a="1"/>
  <c r="AP842" i="11" s="1"/>
  <c r="AP841" i="11" a="1"/>
  <c r="AP841" i="11" s="1"/>
  <c r="AP840" i="11" a="1"/>
  <c r="AP840" i="11" s="1"/>
  <c r="AP839" i="11" a="1"/>
  <c r="AP839" i="11" s="1"/>
  <c r="AP838" i="11" a="1"/>
  <c r="AP838" i="11" s="1"/>
  <c r="AP837" i="11" a="1"/>
  <c r="AP837" i="11" s="1"/>
  <c r="AP836" i="11" a="1"/>
  <c r="AP836" i="11" s="1"/>
  <c r="AP835" i="11" a="1"/>
  <c r="AP835" i="11" s="1"/>
  <c r="AP834" i="11" a="1"/>
  <c r="AP834" i="11" s="1"/>
  <c r="AP833" i="11" a="1"/>
  <c r="AP833" i="11" s="1"/>
  <c r="AP832" i="11" a="1"/>
  <c r="AP832" i="11" s="1"/>
  <c r="AP831" i="11" a="1"/>
  <c r="AP831" i="11" s="1"/>
  <c r="AP830" i="11" a="1"/>
  <c r="AP830" i="11" s="1"/>
  <c r="AP829" i="11" a="1"/>
  <c r="AP829" i="11" s="1"/>
  <c r="AP828" i="11" a="1"/>
  <c r="AP828" i="11" s="1"/>
  <c r="AP827" i="11" a="1"/>
  <c r="AP827" i="11" s="1"/>
  <c r="AP826" i="11" a="1"/>
  <c r="AP826" i="11" s="1"/>
  <c r="AP825" i="11" a="1"/>
  <c r="AP825" i="11" s="1"/>
  <c r="AP824" i="11" a="1"/>
  <c r="AP824" i="11" s="1"/>
  <c r="AP823" i="11" a="1"/>
  <c r="AP823" i="11" s="1"/>
  <c r="AP822" i="11" a="1"/>
  <c r="AP822" i="11" s="1"/>
  <c r="AP821" i="11" a="1"/>
  <c r="AP821" i="11" s="1"/>
  <c r="AP820" i="11" a="1"/>
  <c r="AP820" i="11" s="1"/>
  <c r="AP819" i="11" a="1"/>
  <c r="AP819" i="11" s="1"/>
  <c r="AP818" i="11" a="1"/>
  <c r="AP818" i="11" s="1"/>
  <c r="AP817" i="11" a="1"/>
  <c r="AP817" i="11" s="1"/>
  <c r="AP816" i="11" a="1"/>
  <c r="AP816" i="11" s="1"/>
  <c r="AP815" i="11" a="1"/>
  <c r="AP815" i="11" s="1"/>
  <c r="AP814" i="11" a="1"/>
  <c r="AP814" i="11" s="1"/>
  <c r="AP813" i="11" a="1"/>
  <c r="AP813" i="11" s="1"/>
  <c r="AP812" i="11" a="1"/>
  <c r="AP812" i="11" s="1"/>
  <c r="AP811" i="11" a="1"/>
  <c r="AP811" i="11" s="1"/>
  <c r="AP810" i="11" a="1"/>
  <c r="AP810" i="11" s="1"/>
  <c r="AP809" i="11" a="1"/>
  <c r="AP809" i="11" s="1"/>
  <c r="AP808" i="11" a="1"/>
  <c r="AP808" i="11" s="1"/>
  <c r="AP807" i="11" a="1"/>
  <c r="AP807" i="11" s="1"/>
  <c r="AP806" i="11" a="1"/>
  <c r="AP806" i="11" s="1"/>
  <c r="AP805" i="11" a="1"/>
  <c r="AP805" i="11" s="1"/>
  <c r="AP804" i="11" a="1"/>
  <c r="AP804" i="11" s="1"/>
  <c r="AP803" i="11" a="1"/>
  <c r="AP803" i="11" s="1"/>
  <c r="AP802" i="11" a="1"/>
  <c r="AP802" i="11" s="1"/>
  <c r="AP801" i="11" a="1"/>
  <c r="AP801" i="11" s="1"/>
  <c r="AP800" i="11" a="1"/>
  <c r="AP800" i="11" s="1"/>
  <c r="AP799" i="11" a="1"/>
  <c r="AP799" i="11" s="1"/>
  <c r="AP798" i="11" a="1"/>
  <c r="AP798" i="11" s="1"/>
  <c r="AP797" i="11" a="1"/>
  <c r="AP797" i="11" s="1"/>
  <c r="AP796" i="11" a="1"/>
  <c r="AP796" i="11" s="1"/>
  <c r="AP795" i="11" a="1"/>
  <c r="AP795" i="11" s="1"/>
  <c r="AP794" i="11" a="1"/>
  <c r="AP794" i="11" s="1"/>
  <c r="AP793" i="11" a="1"/>
  <c r="AP793" i="11" s="1"/>
  <c r="AP792" i="11" a="1"/>
  <c r="AP792" i="11" s="1"/>
  <c r="AP791" i="11" a="1"/>
  <c r="AP791" i="11" s="1"/>
  <c r="AP790" i="11" a="1"/>
  <c r="AP790" i="11" s="1"/>
  <c r="AP789" i="11" a="1"/>
  <c r="AP789" i="11" s="1"/>
  <c r="AP788" i="11" a="1"/>
  <c r="AP788" i="11" s="1"/>
  <c r="AP787" i="11" a="1"/>
  <c r="AP787" i="11" s="1"/>
  <c r="AP786" i="11" a="1"/>
  <c r="AP786" i="11" s="1"/>
  <c r="AP785" i="11" a="1"/>
  <c r="AP785" i="11" s="1"/>
  <c r="AP784" i="11" a="1"/>
  <c r="AP784" i="11" s="1"/>
  <c r="AP783" i="11" a="1"/>
  <c r="AP783" i="11" s="1"/>
  <c r="AP782" i="11" a="1"/>
  <c r="AP782" i="11" s="1"/>
  <c r="AP781" i="11" a="1"/>
  <c r="AP781" i="11" s="1"/>
  <c r="AP780" i="11" a="1"/>
  <c r="AP780" i="11" s="1"/>
  <c r="AP779" i="11" a="1"/>
  <c r="AP779" i="11" s="1"/>
  <c r="AP778" i="11" a="1"/>
  <c r="AP778" i="11" s="1"/>
  <c r="AP777" i="11" a="1"/>
  <c r="AP777" i="11" s="1"/>
  <c r="AP776" i="11" a="1"/>
  <c r="AP776" i="11" s="1"/>
  <c r="AP775" i="11" a="1"/>
  <c r="AP775" i="11" s="1"/>
  <c r="AP774" i="11" a="1"/>
  <c r="AP774" i="11" s="1"/>
  <c r="AP773" i="11" a="1"/>
  <c r="AP773" i="11" s="1"/>
  <c r="AP772" i="11" a="1"/>
  <c r="AP772" i="11" s="1"/>
  <c r="AP771" i="11" a="1"/>
  <c r="AP771" i="11" s="1"/>
  <c r="AP770" i="11" a="1"/>
  <c r="AP770" i="11" s="1"/>
  <c r="AP769" i="11" a="1"/>
  <c r="AP769" i="11" s="1"/>
  <c r="AP768" i="11" a="1"/>
  <c r="AP768" i="11" s="1"/>
  <c r="AP767" i="11" a="1"/>
  <c r="AP767" i="11" s="1"/>
  <c r="AP766" i="11" a="1"/>
  <c r="AP766" i="11" s="1"/>
  <c r="AP765" i="11" a="1"/>
  <c r="AP765" i="11" s="1"/>
  <c r="AP764" i="11" a="1"/>
  <c r="AP764" i="11" s="1"/>
  <c r="AP763" i="11" a="1"/>
  <c r="AP763" i="11" s="1"/>
  <c r="AP762" i="11" a="1"/>
  <c r="AP762" i="11" s="1"/>
  <c r="AP761" i="11" a="1"/>
  <c r="AP761" i="11" s="1"/>
  <c r="AP760" i="11" a="1"/>
  <c r="AP760" i="11" s="1"/>
  <c r="AP759" i="11" a="1"/>
  <c r="AP759" i="11" s="1"/>
  <c r="AP758" i="11" a="1"/>
  <c r="AP758" i="11" s="1"/>
  <c r="AP757" i="11" a="1"/>
  <c r="AP757" i="11" s="1"/>
  <c r="AP756" i="11" a="1"/>
  <c r="AP756" i="11" s="1"/>
  <c r="AP755" i="11" a="1"/>
  <c r="AP755" i="11" s="1"/>
  <c r="AP754" i="11" a="1"/>
  <c r="AP754" i="11" s="1"/>
  <c r="AP753" i="11" a="1"/>
  <c r="AP753" i="11" s="1"/>
  <c r="AP752" i="11" a="1"/>
  <c r="AP752" i="11" s="1"/>
  <c r="AP751" i="11" a="1"/>
  <c r="AP751" i="11" s="1"/>
  <c r="AP750" i="11" a="1"/>
  <c r="AP750" i="11" s="1"/>
  <c r="AP749" i="11" a="1"/>
  <c r="AP749" i="11" s="1"/>
  <c r="AP748" i="11" a="1"/>
  <c r="AP748" i="11" s="1"/>
  <c r="AP747" i="11" a="1"/>
  <c r="AP747" i="11" s="1"/>
  <c r="AP746" i="11" a="1"/>
  <c r="AP746" i="11" s="1"/>
  <c r="AP745" i="11" a="1"/>
  <c r="AP745" i="11" s="1"/>
  <c r="AP744" i="11" a="1"/>
  <c r="AP744" i="11" s="1"/>
  <c r="AP743" i="11" a="1"/>
  <c r="AP743" i="11" s="1"/>
  <c r="AP742" i="11" a="1"/>
  <c r="AP742" i="11" s="1"/>
  <c r="AP741" i="11" a="1"/>
  <c r="AP741" i="11" s="1"/>
  <c r="AP740" i="11" a="1"/>
  <c r="AP740" i="11" s="1"/>
  <c r="AP739" i="11" a="1"/>
  <c r="AP739" i="11" s="1"/>
  <c r="AP738" i="11" a="1"/>
  <c r="AP738" i="11" s="1"/>
  <c r="AP737" i="11" a="1"/>
  <c r="AP737" i="11" s="1"/>
  <c r="AP736" i="11" a="1"/>
  <c r="AP736" i="11" s="1"/>
  <c r="AP735" i="11" a="1"/>
  <c r="AP735" i="11" s="1"/>
  <c r="AP734" i="11" a="1"/>
  <c r="AP734" i="11" s="1"/>
  <c r="AP733" i="11" a="1"/>
  <c r="AP733" i="11" s="1"/>
  <c r="AP732" i="11" a="1"/>
  <c r="AP732" i="11" s="1"/>
  <c r="AP731" i="11" a="1"/>
  <c r="AP731" i="11" s="1"/>
  <c r="AP730" i="11" a="1"/>
  <c r="AP730" i="11" s="1"/>
  <c r="AP729" i="11" a="1"/>
  <c r="AP729" i="11" s="1"/>
  <c r="AP728" i="11" a="1"/>
  <c r="AP728" i="11" s="1"/>
  <c r="AP727" i="11" a="1"/>
  <c r="AP727" i="11" s="1"/>
  <c r="AP726" i="11" a="1"/>
  <c r="AP726" i="11" s="1"/>
  <c r="AP725" i="11" a="1"/>
  <c r="AP725" i="11" s="1"/>
  <c r="AP724" i="11" a="1"/>
  <c r="AP724" i="11" s="1"/>
  <c r="AP723" i="11" a="1"/>
  <c r="AP723" i="11" s="1"/>
  <c r="AP722" i="11" a="1"/>
  <c r="AP722" i="11" s="1"/>
  <c r="AP721" i="11" a="1"/>
  <c r="AP721" i="11" s="1"/>
  <c r="AP720" i="11" a="1"/>
  <c r="AP720" i="11" s="1"/>
  <c r="AP719" i="11" a="1"/>
  <c r="AP719" i="11" s="1"/>
  <c r="AP718" i="11" a="1"/>
  <c r="AP718" i="11" s="1"/>
  <c r="AP717" i="11" a="1"/>
  <c r="AP717" i="11" s="1"/>
  <c r="AP716" i="11" a="1"/>
  <c r="AP716" i="11" s="1"/>
  <c r="AP715" i="11" a="1"/>
  <c r="AP715" i="11" s="1"/>
  <c r="AP714" i="11" a="1"/>
  <c r="AP714" i="11" s="1"/>
  <c r="AP713" i="11" a="1"/>
  <c r="AP713" i="11" s="1"/>
  <c r="AP712" i="11" a="1"/>
  <c r="AP712" i="11" s="1"/>
  <c r="AP711" i="11" a="1"/>
  <c r="AP711" i="11" s="1"/>
  <c r="AP710" i="11" a="1"/>
  <c r="AP710" i="11" s="1"/>
  <c r="AP709" i="11" a="1"/>
  <c r="AP709" i="11" s="1"/>
  <c r="AP708" i="11" a="1"/>
  <c r="AP708" i="11" s="1"/>
  <c r="AP707" i="11" a="1"/>
  <c r="AP707" i="11" s="1"/>
  <c r="AP706" i="11" a="1"/>
  <c r="AP706" i="11" s="1"/>
  <c r="AP705" i="11" a="1"/>
  <c r="AP705" i="11" s="1"/>
  <c r="AP704" i="11" a="1"/>
  <c r="AP704" i="11" s="1"/>
  <c r="AP703" i="11" a="1"/>
  <c r="AP703" i="11" s="1"/>
  <c r="AP702" i="11" a="1"/>
  <c r="AP702" i="11" s="1"/>
  <c r="AP701" i="11" a="1"/>
  <c r="AP701" i="11" s="1"/>
  <c r="AP700" i="11" a="1"/>
  <c r="AP700" i="11" s="1"/>
  <c r="AP699" i="11" a="1"/>
  <c r="AP699" i="11" s="1"/>
  <c r="AP698" i="11" a="1"/>
  <c r="AP698" i="11" s="1"/>
  <c r="AP697" i="11" a="1"/>
  <c r="AP697" i="11" s="1"/>
  <c r="AP696" i="11" a="1"/>
  <c r="AP696" i="11" s="1"/>
  <c r="AP695" i="11" a="1"/>
  <c r="AP695" i="11" s="1"/>
  <c r="AP694" i="11" a="1"/>
  <c r="AP694" i="11" s="1"/>
  <c r="AP693" i="11" a="1"/>
  <c r="AP693" i="11" s="1"/>
  <c r="AP692" i="11" a="1"/>
  <c r="AP692" i="11" s="1"/>
  <c r="AP691" i="11" a="1"/>
  <c r="AP691" i="11" s="1"/>
  <c r="AP690" i="11" a="1"/>
  <c r="AP690" i="11" s="1"/>
  <c r="AP689" i="11" a="1"/>
  <c r="AP689" i="11" s="1"/>
  <c r="AP688" i="11" a="1"/>
  <c r="AP688" i="11" s="1"/>
  <c r="AP687" i="11" a="1"/>
  <c r="AP687" i="11" s="1"/>
  <c r="AP686" i="11" a="1"/>
  <c r="AP686" i="11" s="1"/>
  <c r="AP685" i="11" a="1"/>
  <c r="AP685" i="11" s="1"/>
  <c r="AP684" i="11" a="1"/>
  <c r="AP684" i="11" s="1"/>
  <c r="AP683" i="11" a="1"/>
  <c r="AP683" i="11" s="1"/>
  <c r="AP682" i="11" a="1"/>
  <c r="AP682" i="11" s="1"/>
  <c r="AP681" i="11" a="1"/>
  <c r="AP681" i="11" s="1"/>
  <c r="AP680" i="11" a="1"/>
  <c r="AP680" i="11" s="1"/>
  <c r="AP679" i="11" a="1"/>
  <c r="AP679" i="11" s="1"/>
  <c r="AP678" i="11" a="1"/>
  <c r="AP678" i="11" s="1"/>
  <c r="AP677" i="11" a="1"/>
  <c r="AP677" i="11" s="1"/>
  <c r="AP676" i="11" a="1"/>
  <c r="AP676" i="11" s="1"/>
  <c r="AP675" i="11" a="1"/>
  <c r="AP675" i="11" s="1"/>
  <c r="AP674" i="11" a="1"/>
  <c r="AP674" i="11" s="1"/>
  <c r="AP673" i="11" a="1"/>
  <c r="AP673" i="11" s="1"/>
  <c r="AP672" i="11" a="1"/>
  <c r="AP672" i="11" s="1"/>
  <c r="AP671" i="11" a="1"/>
  <c r="AP671" i="11" s="1"/>
  <c r="AP670" i="11" a="1"/>
  <c r="AP670" i="11" s="1"/>
  <c r="AP669" i="11" a="1"/>
  <c r="AP669" i="11" s="1"/>
  <c r="AP668" i="11" a="1"/>
  <c r="AP668" i="11" s="1"/>
  <c r="AP667" i="11" a="1"/>
  <c r="AP667" i="11" s="1"/>
  <c r="AP666" i="11" a="1"/>
  <c r="AP666" i="11" s="1"/>
  <c r="AP665" i="11" a="1"/>
  <c r="AP665" i="11" s="1"/>
  <c r="AP664" i="11" a="1"/>
  <c r="AP664" i="11" s="1"/>
  <c r="AP663" i="11" a="1"/>
  <c r="AP663" i="11" s="1"/>
  <c r="AP662" i="11" a="1"/>
  <c r="AP662" i="11" s="1"/>
  <c r="AP661" i="11" a="1"/>
  <c r="AP661" i="11" s="1"/>
  <c r="AP660" i="11" a="1"/>
  <c r="AP660" i="11" s="1"/>
  <c r="AP659" i="11" a="1"/>
  <c r="AP659" i="11" s="1"/>
  <c r="AP658" i="11" a="1"/>
  <c r="AP658" i="11" s="1"/>
  <c r="AP657" i="11" a="1"/>
  <c r="AP657" i="11" s="1"/>
  <c r="AP656" i="11" a="1"/>
  <c r="AP656" i="11" s="1"/>
  <c r="AP655" i="11" a="1"/>
  <c r="AP655" i="11" s="1"/>
  <c r="AP654" i="11" a="1"/>
  <c r="AP654" i="11" s="1"/>
  <c r="AP653" i="11" a="1"/>
  <c r="AP653" i="11" s="1"/>
  <c r="AP652" i="11" a="1"/>
  <c r="AP652" i="11" s="1"/>
  <c r="AP651" i="11" a="1"/>
  <c r="AP651" i="11" s="1"/>
  <c r="AP650" i="11" a="1"/>
  <c r="AP650" i="11" s="1"/>
  <c r="AP649" i="11" a="1"/>
  <c r="AP649" i="11" s="1"/>
  <c r="AP648" i="11" a="1"/>
  <c r="AP648" i="11" s="1"/>
  <c r="AP647" i="11" a="1"/>
  <c r="AP647" i="11" s="1"/>
  <c r="AP646" i="11" a="1"/>
  <c r="AP646" i="11" s="1"/>
  <c r="AP645" i="11" a="1"/>
  <c r="AP645" i="11" s="1"/>
  <c r="AP644" i="11" a="1"/>
  <c r="AP644" i="11" s="1"/>
  <c r="AP643" i="11" a="1"/>
  <c r="AP643" i="11" s="1"/>
  <c r="AP642" i="11" a="1"/>
  <c r="AP642" i="11" s="1"/>
  <c r="AP641" i="11" a="1"/>
  <c r="AP641" i="11" s="1"/>
  <c r="AP640" i="11" a="1"/>
  <c r="AP640" i="11" s="1"/>
  <c r="AP639" i="11" a="1"/>
  <c r="AP639" i="11" s="1"/>
  <c r="AP638" i="11" a="1"/>
  <c r="AP638" i="11" s="1"/>
  <c r="AP637" i="11" a="1"/>
  <c r="AP637" i="11" s="1"/>
  <c r="AP636" i="11" a="1"/>
  <c r="AP636" i="11" s="1"/>
  <c r="AP635" i="11" a="1"/>
  <c r="AP635" i="11" s="1"/>
  <c r="AP634" i="11" a="1"/>
  <c r="AP634" i="11" s="1"/>
  <c r="AP633" i="11" a="1"/>
  <c r="AP633" i="11" s="1"/>
  <c r="AP632" i="11" a="1"/>
  <c r="AP632" i="11" s="1"/>
  <c r="AP631" i="11" a="1"/>
  <c r="AP631" i="11" s="1"/>
  <c r="AP630" i="11" a="1"/>
  <c r="AP630" i="11" s="1"/>
  <c r="AP629" i="11" a="1"/>
  <c r="AP629" i="11" s="1"/>
  <c r="AP628" i="11" a="1"/>
  <c r="AP628" i="11" s="1"/>
  <c r="AP627" i="11" a="1"/>
  <c r="AP627" i="11" s="1"/>
  <c r="AP626" i="11" a="1"/>
  <c r="AP626" i="11" s="1"/>
  <c r="AP625" i="11" a="1"/>
  <c r="AP625" i="11" s="1"/>
  <c r="AP624" i="11" a="1"/>
  <c r="AP624" i="11" s="1"/>
  <c r="AP623" i="11" a="1"/>
  <c r="AP623" i="11" s="1"/>
  <c r="AP622" i="11" a="1"/>
  <c r="AP622" i="11" s="1"/>
  <c r="AP621" i="11" a="1"/>
  <c r="AP621" i="11" s="1"/>
  <c r="AP620" i="11" a="1"/>
  <c r="AP620" i="11" s="1"/>
  <c r="AP619" i="11" a="1"/>
  <c r="AP619" i="11" s="1"/>
  <c r="AP618" i="11" a="1"/>
  <c r="AP618" i="11" s="1"/>
  <c r="AP617" i="11" a="1"/>
  <c r="AP617" i="11" s="1"/>
  <c r="AP616" i="11" a="1"/>
  <c r="AP616" i="11" s="1"/>
  <c r="AP615" i="11" a="1"/>
  <c r="AP615" i="11" s="1"/>
  <c r="AP614" i="11" a="1"/>
  <c r="AP614" i="11" s="1"/>
  <c r="AP613" i="11" a="1"/>
  <c r="AP613" i="11" s="1"/>
  <c r="AP612" i="11" a="1"/>
  <c r="AP612" i="11" s="1"/>
  <c r="AP611" i="11" a="1"/>
  <c r="AP611" i="11" s="1"/>
  <c r="AP610" i="11" a="1"/>
  <c r="AP610" i="11" s="1"/>
  <c r="AP609" i="11" a="1"/>
  <c r="AP609" i="11" s="1"/>
  <c r="AP608" i="11" a="1"/>
  <c r="AP608" i="11" s="1"/>
  <c r="AP607" i="11" a="1"/>
  <c r="AP607" i="11" s="1"/>
  <c r="AP606" i="11" a="1"/>
  <c r="AP606" i="11" s="1"/>
  <c r="AP605" i="11" a="1"/>
  <c r="AP605" i="11" s="1"/>
  <c r="AP604" i="11" a="1"/>
  <c r="AP604" i="11" s="1"/>
  <c r="AP603" i="11" a="1"/>
  <c r="AP603" i="11" s="1"/>
  <c r="AP602" i="11" a="1"/>
  <c r="AP602" i="11" s="1"/>
  <c r="AP601" i="11" a="1"/>
  <c r="AP601" i="11" s="1"/>
  <c r="AP600" i="11" a="1"/>
  <c r="AP600" i="11" s="1"/>
  <c r="AP599" i="11" a="1"/>
  <c r="AP599" i="11" s="1"/>
  <c r="AP598" i="11" a="1"/>
  <c r="AP598" i="11" s="1"/>
  <c r="AP597" i="11" a="1"/>
  <c r="AP597" i="11" s="1"/>
  <c r="AP596" i="11" a="1"/>
  <c r="AP596" i="11" s="1"/>
  <c r="AP595" i="11" a="1"/>
  <c r="AP595" i="11" s="1"/>
  <c r="AP594" i="11" a="1"/>
  <c r="AP594" i="11" s="1"/>
  <c r="AP593" i="11" a="1"/>
  <c r="AP593" i="11" s="1"/>
  <c r="AP592" i="11" a="1"/>
  <c r="AP592" i="11" s="1"/>
  <c r="AP591" i="11" a="1"/>
  <c r="AP591" i="11" s="1"/>
  <c r="AP590" i="11" a="1"/>
  <c r="AP590" i="11" s="1"/>
  <c r="AP589" i="11" a="1"/>
  <c r="AP589" i="11" s="1"/>
  <c r="AP588" i="11" a="1"/>
  <c r="AP588" i="11" s="1"/>
  <c r="AP587" i="11" a="1"/>
  <c r="AP587" i="11" s="1"/>
  <c r="AP586" i="11" a="1"/>
  <c r="AP586" i="11" s="1"/>
  <c r="AP585" i="11" a="1"/>
  <c r="AP585" i="11" s="1"/>
  <c r="AP584" i="11" a="1"/>
  <c r="AP584" i="11" s="1"/>
  <c r="AP583" i="11" a="1"/>
  <c r="AP583" i="11" s="1"/>
  <c r="AP582" i="11" a="1"/>
  <c r="AP582" i="11" s="1"/>
  <c r="AP581" i="11" a="1"/>
  <c r="AP581" i="11" s="1"/>
  <c r="AP580" i="11" a="1"/>
  <c r="AP580" i="11" s="1"/>
  <c r="AP579" i="11" a="1"/>
  <c r="AP579" i="11" s="1"/>
  <c r="AP578" i="11" a="1"/>
  <c r="AP578" i="11" s="1"/>
  <c r="AP577" i="11" a="1"/>
  <c r="AP577" i="11" s="1"/>
  <c r="AP576" i="11" a="1"/>
  <c r="AP576" i="11" s="1"/>
  <c r="AP575" i="11" a="1"/>
  <c r="AP575" i="11" s="1"/>
  <c r="AP574" i="11" a="1"/>
  <c r="AP574" i="11" s="1"/>
  <c r="AP573" i="11" a="1"/>
  <c r="AP573" i="11" s="1"/>
  <c r="AP572" i="11" a="1"/>
  <c r="AP572" i="11" s="1"/>
  <c r="AP571" i="11" a="1"/>
  <c r="AP571" i="11" s="1"/>
  <c r="AP570" i="11" a="1"/>
  <c r="AP570" i="11" s="1"/>
  <c r="AP569" i="11" a="1"/>
  <c r="AP569" i="11" s="1"/>
  <c r="AP568" i="11" a="1"/>
  <c r="AP568" i="11" s="1"/>
  <c r="AP567" i="11" a="1"/>
  <c r="AP567" i="11" s="1"/>
  <c r="AP566" i="11" a="1"/>
  <c r="AP566" i="11" s="1"/>
  <c r="AP565" i="11" a="1"/>
  <c r="AP565" i="11" s="1"/>
  <c r="AP564" i="11" a="1"/>
  <c r="AP564" i="11" s="1"/>
  <c r="AP563" i="11" a="1"/>
  <c r="AP563" i="11" s="1"/>
  <c r="AP562" i="11" a="1"/>
  <c r="AP562" i="11" s="1"/>
  <c r="AP561" i="11" a="1"/>
  <c r="AP561" i="11" s="1"/>
  <c r="AP560" i="11" a="1"/>
  <c r="AP560" i="11" s="1"/>
  <c r="AP559" i="11" a="1"/>
  <c r="AP559" i="11" s="1"/>
  <c r="AP558" i="11" a="1"/>
  <c r="AP558" i="11" s="1"/>
  <c r="AP557" i="11" a="1"/>
  <c r="AP557" i="11" s="1"/>
  <c r="AP556" i="11" a="1"/>
  <c r="AP556" i="11" s="1"/>
  <c r="AP555" i="11" a="1"/>
  <c r="AP555" i="11" s="1"/>
  <c r="AP554" i="11" a="1"/>
  <c r="AP554" i="11" s="1"/>
  <c r="AP553" i="11" a="1"/>
  <c r="AP553" i="11" s="1"/>
  <c r="AP552" i="11" a="1"/>
  <c r="AP552" i="11" s="1"/>
  <c r="AP551" i="11" a="1"/>
  <c r="AP551" i="11" s="1"/>
  <c r="AP550" i="11" a="1"/>
  <c r="AP550" i="11" s="1"/>
  <c r="AP549" i="11" a="1"/>
  <c r="AP549" i="11" s="1"/>
  <c r="AP548" i="11" a="1"/>
  <c r="AP548" i="11" s="1"/>
  <c r="AP547" i="11" a="1"/>
  <c r="AP547" i="11" s="1"/>
  <c r="AP546" i="11" a="1"/>
  <c r="AP546" i="11" s="1"/>
  <c r="AP545" i="11" a="1"/>
  <c r="AP545" i="11" s="1"/>
  <c r="AP544" i="11" a="1"/>
  <c r="AP544" i="11" s="1"/>
  <c r="AP543" i="11" a="1"/>
  <c r="AP543" i="11" s="1"/>
  <c r="AP542" i="11" a="1"/>
  <c r="AP542" i="11" s="1"/>
  <c r="AP541" i="11" a="1"/>
  <c r="AP541" i="11" s="1"/>
  <c r="AP540" i="11" a="1"/>
  <c r="AP540" i="11" s="1"/>
  <c r="AP539" i="11" a="1"/>
  <c r="AP539" i="11" s="1"/>
  <c r="AP538" i="11" a="1"/>
  <c r="AP538" i="11" s="1"/>
  <c r="AP537" i="11" a="1"/>
  <c r="AP537" i="11" s="1"/>
  <c r="AP536" i="11" a="1"/>
  <c r="AP536" i="11" s="1"/>
  <c r="AP535" i="11" a="1"/>
  <c r="AP535" i="11" s="1"/>
  <c r="AP534" i="11" a="1"/>
  <c r="AP534" i="11" s="1"/>
  <c r="AP533" i="11" a="1"/>
  <c r="AP533" i="11" s="1"/>
  <c r="AP532" i="11" a="1"/>
  <c r="AP532" i="11" s="1"/>
  <c r="AP531" i="11" a="1"/>
  <c r="AP531" i="11" s="1"/>
  <c r="AP530" i="11" a="1"/>
  <c r="AP530" i="11" s="1"/>
  <c r="AP529" i="11" a="1"/>
  <c r="AP529" i="11" s="1"/>
  <c r="AP528" i="11" a="1"/>
  <c r="AP528" i="11" s="1"/>
  <c r="AP527" i="11" a="1"/>
  <c r="AP527" i="11" s="1"/>
  <c r="AP526" i="11" a="1"/>
  <c r="AP526" i="11" s="1"/>
  <c r="AP525" i="11" a="1"/>
  <c r="AP525" i="11" s="1"/>
  <c r="AP524" i="11" a="1"/>
  <c r="AP524" i="11" s="1"/>
  <c r="AP523" i="11" a="1"/>
  <c r="AP523" i="11" s="1"/>
  <c r="AP522" i="11" a="1"/>
  <c r="AP522" i="11" s="1"/>
  <c r="AP521" i="11" a="1"/>
  <c r="AP521" i="11" s="1"/>
  <c r="AP520" i="11" a="1"/>
  <c r="AP520" i="11" s="1"/>
  <c r="AP519" i="11" a="1"/>
  <c r="AP519" i="11" s="1"/>
  <c r="AP518" i="11" a="1"/>
  <c r="AP518" i="11" s="1"/>
  <c r="AP517" i="11" a="1"/>
  <c r="AP517" i="11" s="1"/>
  <c r="AP516" i="11" a="1"/>
  <c r="AP516" i="11" s="1"/>
  <c r="AP515" i="11" a="1"/>
  <c r="AP515" i="11" s="1"/>
  <c r="AP514" i="11" a="1"/>
  <c r="AP514" i="11" s="1"/>
  <c r="AP513" i="11" a="1"/>
  <c r="AP513" i="11" s="1"/>
  <c r="AP512" i="11" a="1"/>
  <c r="AP512" i="11" s="1"/>
  <c r="AP511" i="11" a="1"/>
  <c r="AP511" i="11" s="1"/>
  <c r="AP510" i="11" a="1"/>
  <c r="AP510" i="11" s="1"/>
  <c r="AP509" i="11" a="1"/>
  <c r="AP509" i="11" s="1"/>
  <c r="AP508" i="11" a="1"/>
  <c r="AP508" i="11" s="1"/>
  <c r="AP507" i="11" a="1"/>
  <c r="AP507" i="11" s="1"/>
  <c r="AP506" i="11" a="1"/>
  <c r="AP506" i="11" s="1"/>
  <c r="AP505" i="11" a="1"/>
  <c r="AP505" i="11" s="1"/>
  <c r="AP504" i="11" a="1"/>
  <c r="AP504" i="11" s="1"/>
  <c r="AP503" i="11" a="1"/>
  <c r="AP503" i="11" s="1"/>
  <c r="AP502" i="11" a="1"/>
  <c r="AP502" i="11" s="1"/>
  <c r="AP501" i="11" a="1"/>
  <c r="AP501" i="11" s="1"/>
  <c r="AP500" i="11" a="1"/>
  <c r="AP500" i="11" s="1"/>
  <c r="AP499" i="11" a="1"/>
  <c r="AP499" i="11" s="1"/>
  <c r="AP498" i="11" a="1"/>
  <c r="AP498" i="11" s="1"/>
  <c r="AP497" i="11" a="1"/>
  <c r="AP497" i="11" s="1"/>
  <c r="AP496" i="11" a="1"/>
  <c r="AP496" i="11" s="1"/>
  <c r="AP495" i="11" a="1"/>
  <c r="AP495" i="11" s="1"/>
  <c r="AP494" i="11" a="1"/>
  <c r="AP494" i="11" s="1"/>
  <c r="AP493" i="11" a="1"/>
  <c r="AP493" i="11" s="1"/>
  <c r="AP492" i="11" a="1"/>
  <c r="AP492" i="11" s="1"/>
  <c r="AP491" i="11" a="1"/>
  <c r="AP491" i="11" s="1"/>
  <c r="AP490" i="11" a="1"/>
  <c r="AP490" i="11" s="1"/>
  <c r="AP489" i="11" a="1"/>
  <c r="AP489" i="11" s="1"/>
  <c r="AP488" i="11" a="1"/>
  <c r="AP488" i="11" s="1"/>
  <c r="AP487" i="11" a="1"/>
  <c r="AP487" i="11" s="1"/>
  <c r="AP486" i="11" a="1"/>
  <c r="AP486" i="11" s="1"/>
  <c r="AP485" i="11" a="1"/>
  <c r="AP485" i="11" s="1"/>
  <c r="AP484" i="11" a="1"/>
  <c r="AP484" i="11" s="1"/>
  <c r="AP483" i="11" a="1"/>
  <c r="AP483" i="11" s="1"/>
  <c r="AP482" i="11" a="1"/>
  <c r="AP482" i="11" s="1"/>
  <c r="AP481" i="11" a="1"/>
  <c r="AP481" i="11" s="1"/>
  <c r="AP480" i="11" a="1"/>
  <c r="AP480" i="11" s="1"/>
  <c r="AP479" i="11" a="1"/>
  <c r="AP479" i="11" s="1"/>
  <c r="AP478" i="11" a="1"/>
  <c r="AP478" i="11" s="1"/>
  <c r="AP477" i="11" a="1"/>
  <c r="AP477" i="11" s="1"/>
  <c r="AP476" i="11" a="1"/>
  <c r="AP476" i="11" s="1"/>
  <c r="AP475" i="11" a="1"/>
  <c r="AP475" i="11" s="1"/>
  <c r="AP474" i="11" a="1"/>
  <c r="AP474" i="11" s="1"/>
  <c r="AP473" i="11" a="1"/>
  <c r="AP473" i="11" s="1"/>
  <c r="AP472" i="11" a="1"/>
  <c r="AP472" i="11" s="1"/>
  <c r="AP471" i="11" a="1"/>
  <c r="AP471" i="11" s="1"/>
  <c r="AP470" i="11" a="1"/>
  <c r="AP470" i="11" s="1"/>
  <c r="AP469" i="11" a="1"/>
  <c r="AP469" i="11" s="1"/>
  <c r="AP468" i="11" a="1"/>
  <c r="AP468" i="11" s="1"/>
  <c r="AP467" i="11" a="1"/>
  <c r="AP467" i="11" s="1"/>
  <c r="AP466" i="11" a="1"/>
  <c r="AP466" i="11" s="1"/>
  <c r="AP465" i="11" a="1"/>
  <c r="AP465" i="11" s="1"/>
  <c r="AP464" i="11" a="1"/>
  <c r="AP464" i="11" s="1"/>
  <c r="AP463" i="11" a="1"/>
  <c r="AP463" i="11" s="1"/>
  <c r="AP462" i="11" a="1"/>
  <c r="AP462" i="11" s="1"/>
  <c r="AP461" i="11" a="1"/>
  <c r="AP461" i="11" s="1"/>
  <c r="AP460" i="11" a="1"/>
  <c r="AP460" i="11" s="1"/>
  <c r="AP459" i="11" a="1"/>
  <c r="AP459" i="11" s="1"/>
  <c r="AP458" i="11" a="1"/>
  <c r="AP458" i="11" s="1"/>
  <c r="AP457" i="11" a="1"/>
  <c r="AP457" i="11" s="1"/>
  <c r="AP456" i="11" a="1"/>
  <c r="AP456" i="11" s="1"/>
  <c r="AP455" i="11" a="1"/>
  <c r="AP455" i="11" s="1"/>
  <c r="AP454" i="11" a="1"/>
  <c r="AP454" i="11" s="1"/>
  <c r="AP453" i="11" a="1"/>
  <c r="AP453" i="11" s="1"/>
  <c r="AP452" i="11" a="1"/>
  <c r="AP452" i="11" s="1"/>
  <c r="AP451" i="11" a="1"/>
  <c r="AP451" i="11" s="1"/>
  <c r="AP450" i="11" a="1"/>
  <c r="AP450" i="11" s="1"/>
  <c r="AP449" i="11" a="1"/>
  <c r="AP449" i="11" s="1"/>
  <c r="AP448" i="11" a="1"/>
  <c r="AP448" i="11" s="1"/>
  <c r="AP447" i="11" a="1"/>
  <c r="AP447" i="11" s="1"/>
  <c r="AP446" i="11" a="1"/>
  <c r="AP446" i="11" s="1"/>
  <c r="AP445" i="11" a="1"/>
  <c r="AP445" i="11" s="1"/>
  <c r="AP444" i="11" a="1"/>
  <c r="AP444" i="11" s="1"/>
  <c r="AP443" i="11" a="1"/>
  <c r="AP443" i="11" s="1"/>
  <c r="AP442" i="11" a="1"/>
  <c r="AP442" i="11" s="1"/>
  <c r="AP441" i="11" a="1"/>
  <c r="AP441" i="11" s="1"/>
  <c r="AP440" i="11" a="1"/>
  <c r="AP440" i="11" s="1"/>
  <c r="AP439" i="11" a="1"/>
  <c r="AP439" i="11" s="1"/>
  <c r="AP438" i="11" a="1"/>
  <c r="AP438" i="11" s="1"/>
  <c r="AP437" i="11" a="1"/>
  <c r="AP437" i="11" s="1"/>
  <c r="AP436" i="11" a="1"/>
  <c r="AP436" i="11" s="1"/>
  <c r="AP435" i="11" a="1"/>
  <c r="AP435" i="11" s="1"/>
  <c r="AP434" i="11" a="1"/>
  <c r="AP434" i="11" s="1"/>
  <c r="AP433" i="11" a="1"/>
  <c r="AP433" i="11" s="1"/>
  <c r="AP432" i="11" a="1"/>
  <c r="AP432" i="11" s="1"/>
  <c r="AP431" i="11" a="1"/>
  <c r="AP431" i="11" s="1"/>
  <c r="AP430" i="11" a="1"/>
  <c r="AP430" i="11" s="1"/>
  <c r="AP429" i="11" a="1"/>
  <c r="AP429" i="11" s="1"/>
  <c r="AP428" i="11" a="1"/>
  <c r="AP428" i="11" s="1"/>
  <c r="AP427" i="11" a="1"/>
  <c r="AP427" i="11" s="1"/>
  <c r="AP426" i="11" a="1"/>
  <c r="AP426" i="11" s="1"/>
  <c r="AP425" i="11" a="1"/>
  <c r="AP425" i="11" s="1"/>
  <c r="AP424" i="11" a="1"/>
  <c r="AP424" i="11" s="1"/>
  <c r="AP423" i="11" a="1"/>
  <c r="AP423" i="11" s="1"/>
  <c r="AP422" i="11" a="1"/>
  <c r="AP422" i="11" s="1"/>
  <c r="AP421" i="11" a="1"/>
  <c r="AP421" i="11" s="1"/>
  <c r="AP420" i="11" a="1"/>
  <c r="AP420" i="11" s="1"/>
  <c r="AP419" i="11" a="1"/>
  <c r="AP419" i="11" s="1"/>
  <c r="AP418" i="11" a="1"/>
  <c r="AP418" i="11" s="1"/>
  <c r="AP417" i="11" a="1"/>
  <c r="AP417" i="11" s="1"/>
  <c r="AP416" i="11" a="1"/>
  <c r="AP416" i="11" s="1"/>
  <c r="AP415" i="11" a="1"/>
  <c r="AP415" i="11" s="1"/>
  <c r="AP414" i="11" a="1"/>
  <c r="AP414" i="11" s="1"/>
  <c r="AP413" i="11" a="1"/>
  <c r="AP413" i="11" s="1"/>
  <c r="AP412" i="11" a="1"/>
  <c r="AP412" i="11" s="1"/>
  <c r="AP411" i="11" a="1"/>
  <c r="AP411" i="11" s="1"/>
  <c r="AP410" i="11" a="1"/>
  <c r="AP410" i="11" s="1"/>
  <c r="AP409" i="11" a="1"/>
  <c r="AP409" i="11" s="1"/>
  <c r="AP408" i="11" a="1"/>
  <c r="AP408" i="11" s="1"/>
  <c r="AP407" i="11" a="1"/>
  <c r="AP407" i="11" s="1"/>
  <c r="AP406" i="11" a="1"/>
  <c r="AP406" i="11" s="1"/>
  <c r="AP405" i="11" a="1"/>
  <c r="AP405" i="11" s="1"/>
  <c r="AP404" i="11" a="1"/>
  <c r="AP404" i="11" s="1"/>
  <c r="AP403" i="11" a="1"/>
  <c r="AP403" i="11" s="1"/>
  <c r="AP402" i="11" a="1"/>
  <c r="AP402" i="11" s="1"/>
  <c r="AP401" i="11" a="1"/>
  <c r="AP401" i="11" s="1"/>
  <c r="AP400" i="11" a="1"/>
  <c r="AP400" i="11" s="1"/>
  <c r="AP399" i="11" a="1"/>
  <c r="AP399" i="11" s="1"/>
  <c r="AP398" i="11" a="1"/>
  <c r="AP398" i="11" s="1"/>
  <c r="AP397" i="11" a="1"/>
  <c r="AP397" i="11" s="1"/>
  <c r="AP396" i="11" a="1"/>
  <c r="AP396" i="11" s="1"/>
  <c r="AP395" i="11" a="1"/>
  <c r="AP395" i="11" s="1"/>
  <c r="AP394" i="11" a="1"/>
  <c r="AP394" i="11" s="1"/>
  <c r="AP393" i="11" a="1"/>
  <c r="AP393" i="11" s="1"/>
  <c r="AP392" i="11" a="1"/>
  <c r="AP392" i="11" s="1"/>
  <c r="AP391" i="11" a="1"/>
  <c r="AP391" i="11" s="1"/>
  <c r="AP390" i="11" a="1"/>
  <c r="AP390" i="11" s="1"/>
  <c r="AP389" i="11" a="1"/>
  <c r="AP389" i="11" s="1"/>
  <c r="AP388" i="11" a="1"/>
  <c r="AP388" i="11" s="1"/>
  <c r="AP387" i="11" a="1"/>
  <c r="AP387" i="11" s="1"/>
  <c r="AP386" i="11" a="1"/>
  <c r="AP386" i="11" s="1"/>
  <c r="AP385" i="11" a="1"/>
  <c r="AP385" i="11" s="1"/>
  <c r="AP384" i="11" a="1"/>
  <c r="AP384" i="11" s="1"/>
  <c r="AP383" i="11" a="1"/>
  <c r="AP383" i="11" s="1"/>
  <c r="AP382" i="11" a="1"/>
  <c r="AP382" i="11" s="1"/>
  <c r="AP381" i="11" a="1"/>
  <c r="AP381" i="11" s="1"/>
  <c r="AP380" i="11" a="1"/>
  <c r="AP380" i="11" s="1"/>
  <c r="AP379" i="11" a="1"/>
  <c r="AP379" i="11" s="1"/>
  <c r="AP378" i="11" a="1"/>
  <c r="AP378" i="11" s="1"/>
  <c r="AP377" i="11" a="1"/>
  <c r="AP377" i="11" s="1"/>
  <c r="AP376" i="11" a="1"/>
  <c r="AP376" i="11" s="1"/>
  <c r="AP375" i="11" a="1"/>
  <c r="AP375" i="11" s="1"/>
  <c r="AP374" i="11" a="1"/>
  <c r="AP374" i="11" s="1"/>
  <c r="AP373" i="11" a="1"/>
  <c r="AP373" i="11" s="1"/>
  <c r="AP372" i="11" a="1"/>
  <c r="AP372" i="11" s="1"/>
  <c r="AP371" i="11" a="1"/>
  <c r="AP371" i="11" s="1"/>
  <c r="AP370" i="11" a="1"/>
  <c r="AP370" i="11" s="1"/>
  <c r="AP369" i="11" a="1"/>
  <c r="AP369" i="11" s="1"/>
  <c r="AP368" i="11" a="1"/>
  <c r="AP368" i="11" s="1"/>
  <c r="AP367" i="11" a="1"/>
  <c r="AP367" i="11" s="1"/>
  <c r="AP366" i="11" a="1"/>
  <c r="AP366" i="11" s="1"/>
  <c r="AP365" i="11" a="1"/>
  <c r="AP365" i="11" s="1"/>
  <c r="AP364" i="11" a="1"/>
  <c r="AP364" i="11" s="1"/>
  <c r="AP363" i="11" a="1"/>
  <c r="AP363" i="11" s="1"/>
  <c r="AP362" i="11" a="1"/>
  <c r="AP362" i="11" s="1"/>
  <c r="AP361" i="11" a="1"/>
  <c r="AP361" i="11" s="1"/>
  <c r="AP360" i="11" a="1"/>
  <c r="AP360" i="11" s="1"/>
  <c r="AP359" i="11" a="1"/>
  <c r="AP359" i="11" s="1"/>
  <c r="AP358" i="11" a="1"/>
  <c r="AP358" i="11" s="1"/>
  <c r="AP357" i="11" a="1"/>
  <c r="AP357" i="11" s="1"/>
  <c r="AP356" i="11" a="1"/>
  <c r="AP356" i="11" s="1"/>
  <c r="AP355" i="11" a="1"/>
  <c r="AP355" i="11" s="1"/>
  <c r="AP354" i="11" a="1"/>
  <c r="AP354" i="11" s="1"/>
  <c r="AP353" i="11" a="1"/>
  <c r="AP353" i="11" s="1"/>
  <c r="AP352" i="11" a="1"/>
  <c r="AP352" i="11" s="1"/>
  <c r="AP351" i="11" a="1"/>
  <c r="AP351" i="11" s="1"/>
  <c r="AP350" i="11" a="1"/>
  <c r="AP350" i="11" s="1"/>
  <c r="AP349" i="11" a="1"/>
  <c r="AP349" i="11" s="1"/>
  <c r="AP348" i="11" a="1"/>
  <c r="AP348" i="11" s="1"/>
  <c r="AP347" i="11" a="1"/>
  <c r="AP347" i="11" s="1"/>
  <c r="AP346" i="11" a="1"/>
  <c r="AP346" i="11" s="1"/>
  <c r="AP345" i="11" a="1"/>
  <c r="AP345" i="11" s="1"/>
  <c r="AP344" i="11" a="1"/>
  <c r="AP344" i="11" s="1"/>
  <c r="AP343" i="11" a="1"/>
  <c r="AP343" i="11" s="1"/>
  <c r="AP342" i="11" a="1"/>
  <c r="AP342" i="11" s="1"/>
  <c r="AP341" i="11" a="1"/>
  <c r="AP341" i="11" s="1"/>
  <c r="AP340" i="11" a="1"/>
  <c r="AP340" i="11" s="1"/>
  <c r="AP339" i="11" a="1"/>
  <c r="AP339" i="11" s="1"/>
  <c r="AP338" i="11" a="1"/>
  <c r="AP338" i="11" s="1"/>
  <c r="AP337" i="11" a="1"/>
  <c r="AP337" i="11" s="1"/>
  <c r="AP336" i="11" a="1"/>
  <c r="AP336" i="11" s="1"/>
  <c r="AP335" i="11" a="1"/>
  <c r="AP335" i="11" s="1"/>
  <c r="AP334" i="11" a="1"/>
  <c r="AP334" i="11" s="1"/>
  <c r="AP333" i="11" a="1"/>
  <c r="AP333" i="11" s="1"/>
  <c r="AP332" i="11" a="1"/>
  <c r="AP332" i="11" s="1"/>
  <c r="AP331" i="11" a="1"/>
  <c r="AP331" i="11" s="1"/>
  <c r="AP330" i="11" a="1"/>
  <c r="AP330" i="11" s="1"/>
  <c r="AP329" i="11" a="1"/>
  <c r="AP329" i="11" s="1"/>
  <c r="AP328" i="11" a="1"/>
  <c r="AP328" i="11" s="1"/>
  <c r="AP327" i="11" a="1"/>
  <c r="AP327" i="11" s="1"/>
  <c r="AP326" i="11" a="1"/>
  <c r="AP326" i="11" s="1"/>
  <c r="AP325" i="11" a="1"/>
  <c r="AP325" i="11" s="1"/>
  <c r="AP324" i="11" a="1"/>
  <c r="AP324" i="11" s="1"/>
  <c r="AP323" i="11" a="1"/>
  <c r="AP323" i="11" s="1"/>
  <c r="AP322" i="11" a="1"/>
  <c r="AP322" i="11" s="1"/>
  <c r="AP321" i="11" a="1"/>
  <c r="AP321" i="11" s="1"/>
  <c r="AP320" i="11" a="1"/>
  <c r="AP320" i="11" s="1"/>
  <c r="AP319" i="11" a="1"/>
  <c r="AP319" i="11" s="1"/>
  <c r="AP318" i="11" a="1"/>
  <c r="AP318" i="11" s="1"/>
  <c r="AP317" i="11" a="1"/>
  <c r="AP317" i="11" s="1"/>
  <c r="AP316" i="11" a="1"/>
  <c r="AP316" i="11" s="1"/>
  <c r="AP315" i="11" a="1"/>
  <c r="AP315" i="11" s="1"/>
  <c r="AP314" i="11" a="1"/>
  <c r="AP314" i="11" s="1"/>
  <c r="AP313" i="11" a="1"/>
  <c r="AP313" i="11" s="1"/>
  <c r="AP312" i="11" a="1"/>
  <c r="AP312" i="11" s="1"/>
  <c r="AP311" i="11" a="1"/>
  <c r="AP311" i="11" s="1"/>
  <c r="AP310" i="11" a="1"/>
  <c r="AP310" i="11" s="1"/>
  <c r="AP309" i="11" a="1"/>
  <c r="AP309" i="11" s="1"/>
  <c r="AP308" i="11" a="1"/>
  <c r="AP308" i="11" s="1"/>
  <c r="AP307" i="11" a="1"/>
  <c r="AP307" i="11" s="1"/>
  <c r="AP306" i="11" a="1"/>
  <c r="AP306" i="11" s="1"/>
  <c r="AP305" i="11" a="1"/>
  <c r="AP305" i="11" s="1"/>
  <c r="AP304" i="11" a="1"/>
  <c r="AP304" i="11" s="1"/>
  <c r="AP303" i="11" a="1"/>
  <c r="AP303" i="11" s="1"/>
  <c r="AP302" i="11" a="1"/>
  <c r="AP302" i="11" s="1"/>
  <c r="AP301" i="11" a="1"/>
  <c r="AP301" i="11" s="1"/>
  <c r="AP300" i="11" a="1"/>
  <c r="AP300" i="11" s="1"/>
  <c r="AP299" i="11" a="1"/>
  <c r="AP299" i="11" s="1"/>
  <c r="AP298" i="11" a="1"/>
  <c r="AP298" i="11" s="1"/>
  <c r="AP297" i="11" a="1"/>
  <c r="AP297" i="11" s="1"/>
  <c r="AP296" i="11" a="1"/>
  <c r="AP296" i="11" s="1"/>
  <c r="AP295" i="11" a="1"/>
  <c r="AP295" i="11" s="1"/>
  <c r="AP294" i="11" a="1"/>
  <c r="AP294" i="11" s="1"/>
  <c r="AP293" i="11" a="1"/>
  <c r="AP293" i="11" s="1"/>
  <c r="AP292" i="11" a="1"/>
  <c r="AP292" i="11" s="1"/>
  <c r="AP291" i="11" a="1"/>
  <c r="AP291" i="11" s="1"/>
  <c r="AP290" i="11" a="1"/>
  <c r="AP290" i="11" s="1"/>
  <c r="AP289" i="11" a="1"/>
  <c r="AP289" i="11" s="1"/>
  <c r="AP288" i="11" a="1"/>
  <c r="AP288" i="11" s="1"/>
  <c r="AP287" i="11" a="1"/>
  <c r="AP287" i="11" s="1"/>
  <c r="AP286" i="11" a="1"/>
  <c r="AP286" i="11" s="1"/>
  <c r="AP285" i="11" a="1"/>
  <c r="AP285" i="11" s="1"/>
  <c r="AP284" i="11" a="1"/>
  <c r="AP284" i="11" s="1"/>
  <c r="AP283" i="11" a="1"/>
  <c r="AP283" i="11" s="1"/>
  <c r="AP282" i="11" a="1"/>
  <c r="AP282" i="11" s="1"/>
  <c r="AP281" i="11" a="1"/>
  <c r="AP281" i="11" s="1"/>
  <c r="AP280" i="11" a="1"/>
  <c r="AP280" i="11" s="1"/>
  <c r="AP279" i="11" a="1"/>
  <c r="AP279" i="11" s="1"/>
  <c r="AP278" i="11" a="1"/>
  <c r="AP278" i="11" s="1"/>
  <c r="AP277" i="11" a="1"/>
  <c r="AP277" i="11" s="1"/>
  <c r="AP276" i="11" a="1"/>
  <c r="AP276" i="11" s="1"/>
  <c r="AP275" i="11" a="1"/>
  <c r="AP275" i="11" s="1"/>
  <c r="AP274" i="11" a="1"/>
  <c r="AP274" i="11" s="1"/>
  <c r="AP273" i="11" a="1"/>
  <c r="AP273" i="11" s="1"/>
  <c r="AP272" i="11" a="1"/>
  <c r="AP272" i="11" s="1"/>
  <c r="AP271" i="11" a="1"/>
  <c r="AP271" i="11" s="1"/>
  <c r="AP270" i="11" a="1"/>
  <c r="AP270" i="11" s="1"/>
  <c r="AP269" i="11" a="1"/>
  <c r="AP269" i="11" s="1"/>
  <c r="AP268" i="11" a="1"/>
  <c r="AP268" i="11" s="1"/>
  <c r="AP267" i="11" a="1"/>
  <c r="AP267" i="11" s="1"/>
  <c r="AP266" i="11" a="1"/>
  <c r="AP266" i="11" s="1"/>
  <c r="AP265" i="11" a="1"/>
  <c r="AP265" i="11" s="1"/>
  <c r="AP264" i="11" a="1"/>
  <c r="AP264" i="11" s="1"/>
  <c r="AP263" i="11" a="1"/>
  <c r="AP263" i="11" s="1"/>
  <c r="AP262" i="11" a="1"/>
  <c r="AP262" i="11" s="1"/>
  <c r="AP261" i="11" a="1"/>
  <c r="AP261" i="11" s="1"/>
  <c r="AP260" i="11" a="1"/>
  <c r="AP260" i="11" s="1"/>
  <c r="AP259" i="11" a="1"/>
  <c r="AP259" i="11" s="1"/>
  <c r="AP258" i="11" a="1"/>
  <c r="AP258" i="11" s="1"/>
  <c r="AP257" i="11" a="1"/>
  <c r="AP257" i="11" s="1"/>
  <c r="AP256" i="11" a="1"/>
  <c r="AP256" i="11" s="1"/>
  <c r="AP255" i="11" a="1"/>
  <c r="AP255" i="11" s="1"/>
  <c r="AP254" i="11" a="1"/>
  <c r="AP254" i="11" s="1"/>
  <c r="AP253" i="11" a="1"/>
  <c r="AP253" i="11" s="1"/>
  <c r="AP252" i="11" a="1"/>
  <c r="AP252" i="11" s="1"/>
  <c r="AP251" i="11" a="1"/>
  <c r="AP251" i="11" s="1"/>
  <c r="AP250" i="11" a="1"/>
  <c r="AP250" i="11" s="1"/>
  <c r="AP249" i="11" a="1"/>
  <c r="AP249" i="11" s="1"/>
  <c r="AP248" i="11" a="1"/>
  <c r="AP248" i="11" s="1"/>
  <c r="AP247" i="11" a="1"/>
  <c r="AP247" i="11" s="1"/>
  <c r="AP246" i="11" a="1"/>
  <c r="AP246" i="11" s="1"/>
  <c r="AP245" i="11" a="1"/>
  <c r="AP245" i="11" s="1"/>
  <c r="AP244" i="11" a="1"/>
  <c r="AP244" i="11" s="1"/>
  <c r="AP243" i="11" a="1"/>
  <c r="AP243" i="11" s="1"/>
  <c r="AP242" i="11" a="1"/>
  <c r="AP242" i="11" s="1"/>
  <c r="AP241" i="11" a="1"/>
  <c r="AP241" i="11" s="1"/>
  <c r="AP240" i="11" a="1"/>
  <c r="AP240" i="11" s="1"/>
  <c r="AP239" i="11" a="1"/>
  <c r="AP239" i="11" s="1"/>
  <c r="AP238" i="11" a="1"/>
  <c r="AP238" i="11" s="1"/>
  <c r="AP237" i="11" a="1"/>
  <c r="AP237" i="11" s="1"/>
  <c r="AP236" i="11" a="1"/>
  <c r="AP236" i="11" s="1"/>
  <c r="AP235" i="11" a="1"/>
  <c r="AP235" i="11" s="1"/>
  <c r="AP234" i="11" a="1"/>
  <c r="AP234" i="11" s="1"/>
  <c r="AP233" i="11" a="1"/>
  <c r="AP233" i="11" s="1"/>
  <c r="AP232" i="11" a="1"/>
  <c r="AP232" i="11" s="1"/>
  <c r="AP231" i="11" a="1"/>
  <c r="AP231" i="11" s="1"/>
  <c r="AP230" i="11" a="1"/>
  <c r="AP230" i="11" s="1"/>
  <c r="AP229" i="11" a="1"/>
  <c r="AP229" i="11" s="1"/>
  <c r="AP228" i="11" a="1"/>
  <c r="AP228" i="11" s="1"/>
  <c r="AP227" i="11" a="1"/>
  <c r="AP227" i="11" s="1"/>
  <c r="AP226" i="11" a="1"/>
  <c r="AP226" i="11" s="1"/>
  <c r="AP225" i="11" a="1"/>
  <c r="AP225" i="11" s="1"/>
  <c r="AP224" i="11" a="1"/>
  <c r="AP224" i="11" s="1"/>
  <c r="AP223" i="11" a="1"/>
  <c r="AP223" i="11" s="1"/>
  <c r="AP222" i="11" a="1"/>
  <c r="AP222" i="11" s="1"/>
  <c r="AP221" i="11" a="1"/>
  <c r="AP221" i="11" s="1"/>
  <c r="AP220" i="11" a="1"/>
  <c r="AP220" i="11" s="1"/>
  <c r="AP219" i="11" a="1"/>
  <c r="AP219" i="11" s="1"/>
  <c r="AP218" i="11" a="1"/>
  <c r="AP218" i="11" s="1"/>
  <c r="AP217" i="11" a="1"/>
  <c r="AP217" i="11" s="1"/>
  <c r="AP216" i="11" a="1"/>
  <c r="AP216" i="11" s="1"/>
  <c r="AP215" i="11" a="1"/>
  <c r="AP215" i="11" s="1"/>
  <c r="AP214" i="11" a="1"/>
  <c r="AP214" i="11" s="1"/>
  <c r="AP213" i="11" a="1"/>
  <c r="AP213" i="11" s="1"/>
  <c r="AP212" i="11" a="1"/>
  <c r="AP212" i="11" s="1"/>
  <c r="AP211" i="11" a="1"/>
  <c r="AP211" i="11" s="1"/>
  <c r="AP210" i="11" a="1"/>
  <c r="AP210" i="11" s="1"/>
  <c r="AP209" i="11" a="1"/>
  <c r="AP209" i="11" s="1"/>
  <c r="AP208" i="11" a="1"/>
  <c r="AP208" i="11" s="1"/>
  <c r="AP207" i="11" a="1"/>
  <c r="AP207" i="11" s="1"/>
  <c r="AP206" i="11" a="1"/>
  <c r="AP206" i="11" s="1"/>
  <c r="AP205" i="11" a="1"/>
  <c r="AP205" i="11" s="1"/>
  <c r="AP204" i="11" a="1"/>
  <c r="AP204" i="11" s="1"/>
  <c r="AP203" i="11" a="1"/>
  <c r="AP203" i="11" s="1"/>
  <c r="AP202" i="11" a="1"/>
  <c r="AP202" i="11" s="1"/>
  <c r="AP201" i="11" a="1"/>
  <c r="AP201" i="11" s="1"/>
  <c r="AP200" i="11" a="1"/>
  <c r="AP200" i="11" s="1"/>
  <c r="AP199" i="11" a="1"/>
  <c r="AP199" i="11" s="1"/>
  <c r="AP198" i="11" a="1"/>
  <c r="AP198" i="11" s="1"/>
  <c r="AP197" i="11" a="1"/>
  <c r="AP197" i="11" s="1"/>
  <c r="AP196" i="11" a="1"/>
  <c r="AP196" i="11" s="1"/>
  <c r="AP195" i="11" a="1"/>
  <c r="AP195" i="11" s="1"/>
  <c r="AP194" i="11" a="1"/>
  <c r="AP194" i="11" s="1"/>
  <c r="AP193" i="11" a="1"/>
  <c r="AP193" i="11" s="1"/>
  <c r="AP192" i="11" a="1"/>
  <c r="AP192" i="11" s="1"/>
  <c r="AP191" i="11" a="1"/>
  <c r="AP191" i="11" s="1"/>
  <c r="AP190" i="11" a="1"/>
  <c r="AP190" i="11" s="1"/>
  <c r="AP189" i="11" a="1"/>
  <c r="AP189" i="11" s="1"/>
  <c r="AP188" i="11" a="1"/>
  <c r="AP188" i="11" s="1"/>
  <c r="AP187" i="11" a="1"/>
  <c r="AP187" i="11" s="1"/>
  <c r="AP186" i="11" a="1"/>
  <c r="AP186" i="11" s="1"/>
  <c r="AP185" i="11" a="1"/>
  <c r="AP185" i="11" s="1"/>
  <c r="AP184" i="11" a="1"/>
  <c r="AP184" i="11" s="1"/>
  <c r="AP183" i="11" a="1"/>
  <c r="AP183" i="11" s="1"/>
  <c r="AP182" i="11" a="1"/>
  <c r="AP182" i="11" s="1"/>
  <c r="AP181" i="11" a="1"/>
  <c r="AP181" i="11" s="1"/>
  <c r="AP180" i="11" a="1"/>
  <c r="AP180" i="11" s="1"/>
  <c r="AP179" i="11" a="1"/>
  <c r="AP179" i="11" s="1"/>
  <c r="AP178" i="11" a="1"/>
  <c r="AP178" i="11" s="1"/>
  <c r="AP177" i="11" a="1"/>
  <c r="AP177" i="11" s="1"/>
  <c r="AP176" i="11" a="1"/>
  <c r="AP176" i="11" s="1"/>
  <c r="AP175" i="11" a="1"/>
  <c r="AP175" i="11" s="1"/>
  <c r="AP174" i="11" a="1"/>
  <c r="AP174" i="11" s="1"/>
  <c r="AP173" i="11" a="1"/>
  <c r="AP173" i="11" s="1"/>
  <c r="AP172" i="11" a="1"/>
  <c r="AP172" i="11" s="1"/>
  <c r="AP171" i="11" a="1"/>
  <c r="AP171" i="11" s="1"/>
  <c r="AP170" i="11" a="1"/>
  <c r="AP170" i="11" s="1"/>
  <c r="AP169" i="11" a="1"/>
  <c r="AP169" i="11" s="1"/>
  <c r="AP168" i="11" a="1"/>
  <c r="AP168" i="11" s="1"/>
  <c r="AP167" i="11" a="1"/>
  <c r="AP167" i="11" s="1"/>
  <c r="AP166" i="11" a="1"/>
  <c r="AP166" i="11" s="1"/>
  <c r="AP165" i="11" a="1"/>
  <c r="AP165" i="11" s="1"/>
  <c r="AP164" i="11" a="1"/>
  <c r="AP164" i="11" s="1"/>
  <c r="AP163" i="11" a="1"/>
  <c r="AP163" i="11" s="1"/>
  <c r="AP162" i="11" a="1"/>
  <c r="AP162" i="11" s="1"/>
  <c r="AP161" i="11" a="1"/>
  <c r="AP161" i="11" s="1"/>
  <c r="AP160" i="11" a="1"/>
  <c r="AP160" i="11" s="1"/>
  <c r="AP159" i="11" a="1"/>
  <c r="AP159" i="11" s="1"/>
  <c r="AP158" i="11" a="1"/>
  <c r="AP158" i="11" s="1"/>
  <c r="AP157" i="11" a="1"/>
  <c r="AP157" i="11" s="1"/>
  <c r="AP156" i="11" a="1"/>
  <c r="AP156" i="11" s="1"/>
  <c r="AP155" i="11" a="1"/>
  <c r="AP155" i="11" s="1"/>
  <c r="AP154" i="11" a="1"/>
  <c r="AP154" i="11" s="1"/>
  <c r="AP153" i="11" a="1"/>
  <c r="AP153" i="11" s="1"/>
  <c r="AP152" i="11" a="1"/>
  <c r="AP152" i="11" s="1"/>
  <c r="AP151" i="11" a="1"/>
  <c r="AP151" i="11" s="1"/>
  <c r="AP150" i="11" a="1"/>
  <c r="AP150" i="11" s="1"/>
  <c r="AP149" i="11" a="1"/>
  <c r="AP149" i="11" s="1"/>
  <c r="AP148" i="11" a="1"/>
  <c r="AP148" i="11" s="1"/>
  <c r="AP147" i="11" a="1"/>
  <c r="AP147" i="11" s="1"/>
  <c r="AP146" i="11" a="1"/>
  <c r="AP146" i="11" s="1"/>
  <c r="AP145" i="11" a="1"/>
  <c r="AP145" i="11" s="1"/>
  <c r="AP144" i="11" a="1"/>
  <c r="AP144" i="11" s="1"/>
  <c r="AP143" i="11" a="1"/>
  <c r="AP143" i="11" s="1"/>
  <c r="AP142" i="11" a="1"/>
  <c r="AP142" i="11" s="1"/>
  <c r="AP141" i="11" a="1"/>
  <c r="AP141" i="11" s="1"/>
  <c r="AP140" i="11" a="1"/>
  <c r="AP140" i="11" s="1"/>
  <c r="AP139" i="11" a="1"/>
  <c r="AP139" i="11" s="1"/>
  <c r="AP138" i="11" a="1"/>
  <c r="AP138" i="11" s="1"/>
  <c r="AP137" i="11" a="1"/>
  <c r="AP137" i="11" s="1"/>
  <c r="AP136" i="11" a="1"/>
  <c r="AP136" i="11" s="1"/>
  <c r="AP135" i="11" a="1"/>
  <c r="AP135" i="11" s="1"/>
  <c r="AP134" i="11" a="1"/>
  <c r="AP134" i="11" s="1"/>
  <c r="AP133" i="11" a="1"/>
  <c r="AP133" i="11" s="1"/>
  <c r="AP132" i="11" a="1"/>
  <c r="AP132" i="11" s="1"/>
  <c r="AP131" i="11" a="1"/>
  <c r="AP131" i="11" s="1"/>
  <c r="AP130" i="11" a="1"/>
  <c r="AP130" i="11" s="1"/>
  <c r="AP129" i="11" a="1"/>
  <c r="AP129" i="11" s="1"/>
  <c r="AP128" i="11" a="1"/>
  <c r="AP128" i="11" s="1"/>
  <c r="AP127" i="11" a="1"/>
  <c r="AP127" i="11" s="1"/>
  <c r="AP126" i="11" a="1"/>
  <c r="AP126" i="11" s="1"/>
  <c r="AP125" i="11" a="1"/>
  <c r="AP125" i="11" s="1"/>
  <c r="AP124" i="11" a="1"/>
  <c r="AP124" i="11" s="1"/>
  <c r="AP123" i="11" a="1"/>
  <c r="AP123" i="11" s="1"/>
  <c r="AP122" i="11" a="1"/>
  <c r="AP122" i="11" s="1"/>
  <c r="AP121" i="11" a="1"/>
  <c r="AP121" i="11" s="1"/>
  <c r="AP120" i="11" a="1"/>
  <c r="AP120" i="11" s="1"/>
  <c r="AP119" i="11" a="1"/>
  <c r="AP119" i="11" s="1"/>
  <c r="AP118" i="11" a="1"/>
  <c r="AP118" i="11" s="1"/>
  <c r="AP117" i="11" a="1"/>
  <c r="AP117" i="11" s="1"/>
  <c r="AP116" i="11" a="1"/>
  <c r="AP116" i="11" s="1"/>
  <c r="AP115" i="11" a="1"/>
  <c r="AP115" i="11" s="1"/>
  <c r="AP114" i="11" a="1"/>
  <c r="AP114" i="11" s="1"/>
  <c r="AP113" i="11" a="1"/>
  <c r="AP113" i="11" s="1"/>
  <c r="AP112" i="11" a="1"/>
  <c r="AP112" i="11" s="1"/>
  <c r="AP111" i="11" a="1"/>
  <c r="AP111" i="11" s="1"/>
  <c r="AP110" i="11" a="1"/>
  <c r="AP110" i="11" s="1"/>
  <c r="AP109" i="11" a="1"/>
  <c r="AP109" i="11" s="1"/>
  <c r="AP108" i="11" a="1"/>
  <c r="AP108" i="11" s="1"/>
  <c r="AP107" i="11" a="1"/>
  <c r="AP107" i="11" s="1"/>
  <c r="AP106" i="11" a="1"/>
  <c r="AP106" i="11" s="1"/>
  <c r="AP105" i="11" a="1"/>
  <c r="AP105" i="11" s="1"/>
  <c r="AP104" i="11" a="1"/>
  <c r="AP104" i="11" s="1"/>
  <c r="AP103" i="11" a="1"/>
  <c r="AP103" i="11" s="1"/>
  <c r="AP102" i="11" a="1"/>
  <c r="AP102" i="11" s="1"/>
  <c r="AP101" i="11" a="1"/>
  <c r="AP101" i="11" s="1"/>
  <c r="AP100" i="11" a="1"/>
  <c r="AP100" i="11" s="1"/>
  <c r="AP99" i="11" a="1"/>
  <c r="AP99" i="11" s="1"/>
  <c r="AP98" i="11" a="1"/>
  <c r="AP98" i="11" s="1"/>
  <c r="AP97" i="11" a="1"/>
  <c r="AP97" i="11" s="1"/>
  <c r="AP96" i="11" a="1"/>
  <c r="AP96" i="11" s="1"/>
  <c r="AP95" i="11" a="1"/>
  <c r="AP95" i="11" s="1"/>
  <c r="AP94" i="11" a="1"/>
  <c r="AP94" i="11" s="1"/>
  <c r="AP93" i="11" a="1"/>
  <c r="AP93" i="11" s="1"/>
  <c r="AP92" i="11" a="1"/>
  <c r="AP92" i="11" s="1"/>
  <c r="AP91" i="11" a="1"/>
  <c r="AP91" i="11" s="1"/>
  <c r="AP90" i="11" a="1"/>
  <c r="AP90" i="11" s="1"/>
  <c r="AP89" i="11" a="1"/>
  <c r="AP89" i="11" s="1"/>
  <c r="AP88" i="11" a="1"/>
  <c r="AP88" i="11" s="1"/>
  <c r="AP87" i="11" a="1"/>
  <c r="AP87" i="11" s="1"/>
  <c r="AP86" i="11" a="1"/>
  <c r="AP86" i="11" s="1"/>
  <c r="AP85" i="11" a="1"/>
  <c r="AP85" i="11" s="1"/>
  <c r="AP84" i="11" a="1"/>
  <c r="AP84" i="11" s="1"/>
  <c r="AP83" i="11" a="1"/>
  <c r="AP83" i="11" s="1"/>
  <c r="AP82" i="11" a="1"/>
  <c r="AP82" i="11" s="1"/>
  <c r="AP81" i="11" a="1"/>
  <c r="AP81" i="11" s="1"/>
  <c r="AP80" i="11" a="1"/>
  <c r="AP80" i="11" s="1"/>
  <c r="AP79" i="11" a="1"/>
  <c r="AP79" i="11" s="1"/>
  <c r="AP78" i="11" a="1"/>
  <c r="AP78" i="11" s="1"/>
  <c r="AP77" i="11" a="1"/>
  <c r="AP77" i="11" s="1"/>
  <c r="AP76" i="11" a="1"/>
  <c r="AP76" i="11" s="1"/>
  <c r="AP75" i="11" a="1"/>
  <c r="AP75" i="11" s="1"/>
  <c r="AP74" i="11" a="1"/>
  <c r="AP74" i="11" s="1"/>
  <c r="AP73" i="11" a="1"/>
  <c r="AP73" i="11" s="1"/>
  <c r="AP72" i="11" a="1"/>
  <c r="AP72" i="11" s="1"/>
  <c r="AP71" i="11" a="1"/>
  <c r="AP71" i="11" s="1"/>
  <c r="AP70" i="11" a="1"/>
  <c r="AP70" i="11" s="1"/>
  <c r="AP69" i="11" a="1"/>
  <c r="AP69" i="11" s="1"/>
  <c r="AP68" i="11" a="1"/>
  <c r="AP68" i="11" s="1"/>
  <c r="AP67" i="11" a="1"/>
  <c r="AP67" i="11" s="1"/>
  <c r="AP66" i="11" a="1"/>
  <c r="AP66" i="11" s="1"/>
  <c r="AP65" i="11" a="1"/>
  <c r="AP65" i="11" s="1"/>
  <c r="AP64" i="11" a="1"/>
  <c r="AP64" i="11" s="1"/>
  <c r="AP63" i="11" a="1"/>
  <c r="AP63" i="11" s="1"/>
  <c r="AP62" i="11" a="1"/>
  <c r="AP62" i="11" s="1"/>
  <c r="AP61" i="11" a="1"/>
  <c r="AP61" i="11" s="1"/>
  <c r="AP60" i="11" a="1"/>
  <c r="AP60" i="11" s="1"/>
  <c r="AP59" i="11" a="1"/>
  <c r="AP59" i="11" s="1"/>
  <c r="AP58" i="11" a="1"/>
  <c r="AP58" i="11" s="1"/>
  <c r="AP57" i="11" a="1"/>
  <c r="AP57" i="11" s="1"/>
  <c r="AP56" i="11" a="1"/>
  <c r="AP56" i="11" s="1"/>
  <c r="AP55" i="11" a="1"/>
  <c r="AP55" i="11" s="1"/>
  <c r="AP54" i="11" a="1"/>
  <c r="AP54" i="11" s="1"/>
  <c r="AP53" i="11" a="1"/>
  <c r="AP53" i="11" s="1"/>
  <c r="AP52" i="11" a="1"/>
  <c r="AP52" i="11" s="1"/>
  <c r="AP51" i="11" a="1"/>
  <c r="AP51" i="11" s="1"/>
  <c r="AP50" i="11" a="1"/>
  <c r="AP50" i="11" s="1"/>
  <c r="AP49" i="11" a="1"/>
  <c r="AP49" i="11" s="1"/>
  <c r="AP48" i="11" a="1"/>
  <c r="AP48" i="11" s="1"/>
  <c r="AP47" i="11" a="1"/>
  <c r="AP47" i="11" s="1"/>
  <c r="AP46" i="11" a="1"/>
  <c r="AP46" i="11" s="1"/>
  <c r="AP45" i="11" a="1"/>
  <c r="AP45" i="11" s="1"/>
  <c r="AP44" i="11" a="1"/>
  <c r="AP44" i="11" s="1"/>
  <c r="AP43" i="11" a="1"/>
  <c r="AP43" i="11" s="1"/>
  <c r="AP42" i="11" a="1"/>
  <c r="AP42" i="11" s="1"/>
  <c r="AP41" i="11" a="1"/>
  <c r="AP41" i="11" s="1"/>
  <c r="AP40" i="11" a="1"/>
  <c r="AP40" i="11" s="1"/>
  <c r="AP39" i="11" a="1"/>
  <c r="AP39" i="11" s="1"/>
  <c r="AP38" i="11" a="1"/>
  <c r="AP38" i="11" s="1"/>
  <c r="AP37" i="11" a="1"/>
  <c r="AP37" i="11" s="1"/>
  <c r="AP36" i="11" a="1"/>
  <c r="AP36" i="11" s="1"/>
  <c r="AP35" i="11" a="1"/>
  <c r="AP35" i="11" s="1"/>
  <c r="AP34" i="11" a="1"/>
  <c r="AP34" i="11" s="1"/>
  <c r="AP33" i="11" a="1"/>
  <c r="AP33" i="11" s="1"/>
  <c r="AP32" i="11" a="1"/>
  <c r="AP32" i="11" s="1"/>
  <c r="AP31" i="11" a="1"/>
  <c r="AP31" i="11" s="1"/>
  <c r="AP30" i="11" a="1"/>
  <c r="AP30" i="11" s="1"/>
  <c r="AP29" i="11" a="1"/>
  <c r="AP29" i="11" s="1"/>
  <c r="AP28" i="11" a="1"/>
  <c r="AP28" i="11" s="1"/>
  <c r="AP27" i="11" a="1"/>
  <c r="AP27" i="11" s="1"/>
  <c r="AP26" i="11" a="1"/>
  <c r="AP26" i="11" s="1"/>
  <c r="AP25" i="11" a="1"/>
  <c r="AP25" i="11" s="1"/>
  <c r="AP24" i="11" a="1"/>
  <c r="AP24" i="11" s="1"/>
  <c r="AP23" i="11" a="1"/>
  <c r="AP23" i="11" s="1"/>
  <c r="AP22" i="11" a="1"/>
  <c r="AP22" i="11" s="1"/>
  <c r="AP21" i="11" a="1"/>
  <c r="AP21" i="11" s="1"/>
  <c r="AP20" i="11" a="1"/>
  <c r="AP20" i="11" s="1"/>
  <c r="AP19" i="11" a="1"/>
  <c r="AP19" i="11" s="1"/>
  <c r="AP18" i="11" a="1"/>
  <c r="AP18" i="11" s="1"/>
  <c r="AP17" i="11" a="1"/>
  <c r="AP17" i="11" s="1"/>
  <c r="AP16" i="11" a="1"/>
  <c r="AP16" i="11" s="1"/>
  <c r="AP15" i="11" a="1"/>
  <c r="AP15" i="11" s="1"/>
  <c r="AP14" i="11" a="1"/>
  <c r="AP14" i="11" s="1"/>
  <c r="AP13" i="11" a="1"/>
  <c r="AP13" i="11" s="1"/>
  <c r="AP12" i="11" a="1"/>
  <c r="AP12" i="11" s="1"/>
  <c r="AP11" i="11" a="1"/>
  <c r="AP11" i="11" s="1"/>
  <c r="AP10" i="11" a="1"/>
  <c r="AP10" i="11" s="1"/>
  <c r="AP9" i="11" a="1"/>
  <c r="AP9" i="11" s="1"/>
  <c r="AP8" i="11" a="1"/>
  <c r="AP8" i="11" s="1"/>
  <c r="C24" i="14"/>
  <c r="AN25" i="11" l="1" a="1"/>
  <c r="AN25" i="11" s="1"/>
  <c r="R4005" i="9"/>
  <c r="V4005" i="9" s="1"/>
  <c r="R4004" i="9"/>
  <c r="V4004" i="9" s="1"/>
  <c r="R4003" i="9"/>
  <c r="V4003" i="9" s="1"/>
  <c r="R4002" i="9"/>
  <c r="V4002" i="9" s="1"/>
  <c r="R4001" i="9"/>
  <c r="V4001" i="9" s="1"/>
  <c r="R4000" i="9"/>
  <c r="V4000" i="9" s="1"/>
  <c r="R3999" i="9"/>
  <c r="V3999" i="9" s="1"/>
  <c r="R3998" i="9"/>
  <c r="V3998" i="9" s="1"/>
  <c r="R3997" i="9"/>
  <c r="V3997" i="9" s="1"/>
  <c r="R3996" i="9"/>
  <c r="V3996" i="9" s="1"/>
  <c r="R3995" i="9"/>
  <c r="V3995" i="9" s="1"/>
  <c r="R3994" i="9"/>
  <c r="V3994" i="9" s="1"/>
  <c r="R3993" i="9"/>
  <c r="V3993" i="9" s="1"/>
  <c r="R3992" i="9"/>
  <c r="V3992" i="9" s="1"/>
  <c r="R3991" i="9"/>
  <c r="V3991" i="9" s="1"/>
  <c r="R3990" i="9"/>
  <c r="V3990" i="9" s="1"/>
  <c r="R3989" i="9"/>
  <c r="V3989" i="9" s="1"/>
  <c r="R3988" i="9"/>
  <c r="V3988" i="9" s="1"/>
  <c r="R3987" i="9"/>
  <c r="V3987" i="9" s="1"/>
  <c r="R3986" i="9"/>
  <c r="V3986" i="9" s="1"/>
  <c r="R3985" i="9"/>
  <c r="V3985" i="9" s="1"/>
  <c r="R3984" i="9"/>
  <c r="V3984" i="9" s="1"/>
  <c r="R3983" i="9"/>
  <c r="V3983" i="9" s="1"/>
  <c r="R3982" i="9"/>
  <c r="V3982" i="9" s="1"/>
  <c r="R3981" i="9"/>
  <c r="V3981" i="9" s="1"/>
  <c r="R3980" i="9"/>
  <c r="V3980" i="9" s="1"/>
  <c r="R3979" i="9"/>
  <c r="V3979" i="9" s="1"/>
  <c r="R3978" i="9"/>
  <c r="V3978" i="9" s="1"/>
  <c r="R3977" i="9"/>
  <c r="V3977" i="9" s="1"/>
  <c r="R3976" i="9"/>
  <c r="V3976" i="9" s="1"/>
  <c r="R3975" i="9"/>
  <c r="V3975" i="9" s="1"/>
  <c r="R3974" i="9"/>
  <c r="V3974" i="9" s="1"/>
  <c r="R3973" i="9"/>
  <c r="V3973" i="9" s="1"/>
  <c r="R3972" i="9"/>
  <c r="V3972" i="9" s="1"/>
  <c r="R3971" i="9"/>
  <c r="V3971" i="9" s="1"/>
  <c r="R3970" i="9"/>
  <c r="V3970" i="9" s="1"/>
  <c r="R3969" i="9"/>
  <c r="V3969" i="9" s="1"/>
  <c r="R3968" i="9"/>
  <c r="V3968" i="9" s="1"/>
  <c r="R3967" i="9"/>
  <c r="V3967" i="9" s="1"/>
  <c r="R3966" i="9"/>
  <c r="V3966" i="9" s="1"/>
  <c r="R3965" i="9"/>
  <c r="V3965" i="9" s="1"/>
  <c r="R3964" i="9"/>
  <c r="V3964" i="9" s="1"/>
  <c r="R3963" i="9"/>
  <c r="V3963" i="9" s="1"/>
  <c r="R3962" i="9"/>
  <c r="V3962" i="9" s="1"/>
  <c r="R3961" i="9"/>
  <c r="V3961" i="9" s="1"/>
  <c r="R3960" i="9"/>
  <c r="V3960" i="9" s="1"/>
  <c r="R3959" i="9"/>
  <c r="V3959" i="9" s="1"/>
  <c r="R3958" i="9"/>
  <c r="V3958" i="9" s="1"/>
  <c r="R3957" i="9"/>
  <c r="V3957" i="9" s="1"/>
  <c r="R3956" i="9"/>
  <c r="V3956" i="9" s="1"/>
  <c r="R3955" i="9"/>
  <c r="V3955" i="9" s="1"/>
  <c r="R3954" i="9"/>
  <c r="V3954" i="9" s="1"/>
  <c r="R3953" i="9"/>
  <c r="V3953" i="9" s="1"/>
  <c r="R3952" i="9"/>
  <c r="V3952" i="9" s="1"/>
  <c r="R3951" i="9"/>
  <c r="V3951" i="9" s="1"/>
  <c r="R3950" i="9"/>
  <c r="V3950" i="9" s="1"/>
  <c r="R3949" i="9"/>
  <c r="V3949" i="9" s="1"/>
  <c r="R3948" i="9"/>
  <c r="V3948" i="9" s="1"/>
  <c r="R3947" i="9"/>
  <c r="V3947" i="9" s="1"/>
  <c r="R3946" i="9"/>
  <c r="V3946" i="9" s="1"/>
  <c r="R3945" i="9"/>
  <c r="V3945" i="9" s="1"/>
  <c r="R3944" i="9"/>
  <c r="V3944" i="9" s="1"/>
  <c r="R3943" i="9"/>
  <c r="V3943" i="9" s="1"/>
  <c r="R3942" i="9"/>
  <c r="V3942" i="9" s="1"/>
  <c r="R3941" i="9"/>
  <c r="V3941" i="9" s="1"/>
  <c r="R3940" i="9"/>
  <c r="V3940" i="9" s="1"/>
  <c r="R3939" i="9"/>
  <c r="V3939" i="9" s="1"/>
  <c r="R3938" i="9"/>
  <c r="V3938" i="9" s="1"/>
  <c r="R3937" i="9"/>
  <c r="V3937" i="9" s="1"/>
  <c r="R3936" i="9"/>
  <c r="V3936" i="9" s="1"/>
  <c r="R3935" i="9"/>
  <c r="V3935" i="9" s="1"/>
  <c r="R3934" i="9"/>
  <c r="V3934" i="9" s="1"/>
  <c r="R3933" i="9"/>
  <c r="V3933" i="9" s="1"/>
  <c r="R3932" i="9"/>
  <c r="V3932" i="9" s="1"/>
  <c r="R3931" i="9"/>
  <c r="V3931" i="9" s="1"/>
  <c r="R3930" i="9"/>
  <c r="V3930" i="9" s="1"/>
  <c r="R3929" i="9"/>
  <c r="V3929" i="9" s="1"/>
  <c r="R3928" i="9"/>
  <c r="V3928" i="9" s="1"/>
  <c r="R3927" i="9"/>
  <c r="V3927" i="9" s="1"/>
  <c r="R3926" i="9"/>
  <c r="V3926" i="9" s="1"/>
  <c r="R3925" i="9"/>
  <c r="V3925" i="9" s="1"/>
  <c r="R3924" i="9"/>
  <c r="V3924" i="9" s="1"/>
  <c r="R3923" i="9"/>
  <c r="V3923" i="9" s="1"/>
  <c r="R3922" i="9"/>
  <c r="V3922" i="9" s="1"/>
  <c r="R3921" i="9"/>
  <c r="V3921" i="9" s="1"/>
  <c r="R3920" i="9"/>
  <c r="V3920" i="9" s="1"/>
  <c r="R3919" i="9"/>
  <c r="V3919" i="9" s="1"/>
  <c r="R3918" i="9"/>
  <c r="V3918" i="9" s="1"/>
  <c r="R3917" i="9"/>
  <c r="V3917" i="9" s="1"/>
  <c r="R3916" i="9"/>
  <c r="V3916" i="9" s="1"/>
  <c r="R3915" i="9"/>
  <c r="V3915" i="9" s="1"/>
  <c r="R3914" i="9"/>
  <c r="V3914" i="9" s="1"/>
  <c r="R3913" i="9"/>
  <c r="V3913" i="9" s="1"/>
  <c r="R3912" i="9"/>
  <c r="V3912" i="9" s="1"/>
  <c r="R3911" i="9"/>
  <c r="V3911" i="9" s="1"/>
  <c r="R3910" i="9"/>
  <c r="V3910" i="9" s="1"/>
  <c r="R3909" i="9"/>
  <c r="V3909" i="9" s="1"/>
  <c r="R3908" i="9"/>
  <c r="V3908" i="9" s="1"/>
  <c r="R3907" i="9"/>
  <c r="V3907" i="9" s="1"/>
  <c r="R3906" i="9"/>
  <c r="V3906" i="9" s="1"/>
  <c r="R3905" i="9"/>
  <c r="V3905" i="9" s="1"/>
  <c r="R3904" i="9"/>
  <c r="V3904" i="9" s="1"/>
  <c r="R3903" i="9"/>
  <c r="V3903" i="9" s="1"/>
  <c r="R3902" i="9"/>
  <c r="V3902" i="9" s="1"/>
  <c r="R3901" i="9"/>
  <c r="V3901" i="9" s="1"/>
  <c r="R3900" i="9"/>
  <c r="V3900" i="9" s="1"/>
  <c r="R3899" i="9"/>
  <c r="V3899" i="9" s="1"/>
  <c r="R3898" i="9"/>
  <c r="V3898" i="9" s="1"/>
  <c r="R3897" i="9"/>
  <c r="V3897" i="9" s="1"/>
  <c r="R3896" i="9"/>
  <c r="V3896" i="9" s="1"/>
  <c r="R3895" i="9"/>
  <c r="V3895" i="9" s="1"/>
  <c r="R3894" i="9"/>
  <c r="V3894" i="9" s="1"/>
  <c r="R3893" i="9"/>
  <c r="V3893" i="9" s="1"/>
  <c r="R3892" i="9"/>
  <c r="V3892" i="9" s="1"/>
  <c r="R3891" i="9"/>
  <c r="V3891" i="9" s="1"/>
  <c r="R3890" i="9"/>
  <c r="V3890" i="9" s="1"/>
  <c r="R3889" i="9"/>
  <c r="V3889" i="9" s="1"/>
  <c r="R3888" i="9"/>
  <c r="V3888" i="9" s="1"/>
  <c r="R3887" i="9"/>
  <c r="V3887" i="9" s="1"/>
  <c r="R3886" i="9"/>
  <c r="V3886" i="9" s="1"/>
  <c r="R3885" i="9"/>
  <c r="V3885" i="9" s="1"/>
  <c r="R3884" i="9"/>
  <c r="V3884" i="9" s="1"/>
  <c r="R3883" i="9"/>
  <c r="V3883" i="9" s="1"/>
  <c r="R3882" i="9"/>
  <c r="V3882" i="9" s="1"/>
  <c r="R3881" i="9"/>
  <c r="V3881" i="9" s="1"/>
  <c r="R3880" i="9"/>
  <c r="V3880" i="9" s="1"/>
  <c r="R3879" i="9"/>
  <c r="V3879" i="9" s="1"/>
  <c r="R3878" i="9"/>
  <c r="V3878" i="9" s="1"/>
  <c r="R3877" i="9"/>
  <c r="V3877" i="9" s="1"/>
  <c r="R3876" i="9"/>
  <c r="V3876" i="9" s="1"/>
  <c r="R3875" i="9"/>
  <c r="V3875" i="9" s="1"/>
  <c r="R3874" i="9"/>
  <c r="V3874" i="9" s="1"/>
  <c r="R3873" i="9"/>
  <c r="V3873" i="9" s="1"/>
  <c r="R3872" i="9"/>
  <c r="V3872" i="9" s="1"/>
  <c r="R3871" i="9"/>
  <c r="V3871" i="9" s="1"/>
  <c r="R3870" i="9"/>
  <c r="V3870" i="9" s="1"/>
  <c r="R3869" i="9"/>
  <c r="V3869" i="9" s="1"/>
  <c r="R3868" i="9"/>
  <c r="V3868" i="9" s="1"/>
  <c r="R3867" i="9"/>
  <c r="V3867" i="9" s="1"/>
  <c r="R3866" i="9"/>
  <c r="V3866" i="9" s="1"/>
  <c r="R3865" i="9"/>
  <c r="V3865" i="9" s="1"/>
  <c r="R3864" i="9"/>
  <c r="V3864" i="9" s="1"/>
  <c r="R3863" i="9"/>
  <c r="V3863" i="9" s="1"/>
  <c r="R3862" i="9"/>
  <c r="V3862" i="9" s="1"/>
  <c r="R3861" i="9"/>
  <c r="V3861" i="9" s="1"/>
  <c r="R3860" i="9"/>
  <c r="V3860" i="9" s="1"/>
  <c r="R3859" i="9"/>
  <c r="V3859" i="9" s="1"/>
  <c r="R3858" i="9"/>
  <c r="V3858" i="9" s="1"/>
  <c r="R3857" i="9"/>
  <c r="V3857" i="9" s="1"/>
  <c r="R3856" i="9"/>
  <c r="V3856" i="9" s="1"/>
  <c r="R3855" i="9"/>
  <c r="V3855" i="9" s="1"/>
  <c r="R3854" i="9"/>
  <c r="V3854" i="9" s="1"/>
  <c r="R3853" i="9"/>
  <c r="V3853" i="9" s="1"/>
  <c r="R3852" i="9"/>
  <c r="V3852" i="9" s="1"/>
  <c r="R3851" i="9"/>
  <c r="V3851" i="9" s="1"/>
  <c r="R3850" i="9"/>
  <c r="V3850" i="9" s="1"/>
  <c r="R3849" i="9"/>
  <c r="V3849" i="9" s="1"/>
  <c r="R3848" i="9"/>
  <c r="V3848" i="9" s="1"/>
  <c r="R3847" i="9"/>
  <c r="V3847" i="9" s="1"/>
  <c r="R3846" i="9"/>
  <c r="V3846" i="9" s="1"/>
  <c r="R3845" i="9"/>
  <c r="V3845" i="9" s="1"/>
  <c r="R3844" i="9"/>
  <c r="V3844" i="9" s="1"/>
  <c r="R3843" i="9"/>
  <c r="V3843" i="9" s="1"/>
  <c r="R3842" i="9"/>
  <c r="V3842" i="9" s="1"/>
  <c r="R3841" i="9"/>
  <c r="V3841" i="9" s="1"/>
  <c r="R3840" i="9"/>
  <c r="V3840" i="9" s="1"/>
  <c r="R3839" i="9"/>
  <c r="V3839" i="9" s="1"/>
  <c r="R3838" i="9"/>
  <c r="V3838" i="9" s="1"/>
  <c r="R3837" i="9"/>
  <c r="V3837" i="9" s="1"/>
  <c r="R3836" i="9"/>
  <c r="V3836" i="9" s="1"/>
  <c r="R3835" i="9"/>
  <c r="V3835" i="9" s="1"/>
  <c r="R3834" i="9"/>
  <c r="V3834" i="9" s="1"/>
  <c r="R3833" i="9"/>
  <c r="V3833" i="9" s="1"/>
  <c r="R3832" i="9"/>
  <c r="V3832" i="9" s="1"/>
  <c r="R3831" i="9"/>
  <c r="V3831" i="9" s="1"/>
  <c r="R3830" i="9"/>
  <c r="V3830" i="9" s="1"/>
  <c r="R3829" i="9"/>
  <c r="V3829" i="9" s="1"/>
  <c r="R3828" i="9"/>
  <c r="V3828" i="9" s="1"/>
  <c r="R3827" i="9"/>
  <c r="V3827" i="9" s="1"/>
  <c r="R3826" i="9"/>
  <c r="V3826" i="9" s="1"/>
  <c r="R3825" i="9"/>
  <c r="V3825" i="9" s="1"/>
  <c r="R3824" i="9"/>
  <c r="V3824" i="9" s="1"/>
  <c r="R3823" i="9"/>
  <c r="V3823" i="9" s="1"/>
  <c r="R3822" i="9"/>
  <c r="V3822" i="9" s="1"/>
  <c r="R3821" i="9"/>
  <c r="V3821" i="9" s="1"/>
  <c r="R3820" i="9"/>
  <c r="V3820" i="9" s="1"/>
  <c r="R3819" i="9"/>
  <c r="V3819" i="9" s="1"/>
  <c r="R3818" i="9"/>
  <c r="V3818" i="9" s="1"/>
  <c r="R3817" i="9"/>
  <c r="V3817" i="9" s="1"/>
  <c r="R3816" i="9"/>
  <c r="V3816" i="9" s="1"/>
  <c r="R3815" i="9"/>
  <c r="V3815" i="9" s="1"/>
  <c r="R3814" i="9"/>
  <c r="V3814" i="9" s="1"/>
  <c r="R3813" i="9"/>
  <c r="V3813" i="9" s="1"/>
  <c r="R3812" i="9"/>
  <c r="V3812" i="9" s="1"/>
  <c r="R3811" i="9"/>
  <c r="V3811" i="9" s="1"/>
  <c r="R3810" i="9"/>
  <c r="V3810" i="9" s="1"/>
  <c r="R3809" i="9"/>
  <c r="V3809" i="9" s="1"/>
  <c r="R3808" i="9"/>
  <c r="V3808" i="9" s="1"/>
  <c r="R3807" i="9"/>
  <c r="V3807" i="9" s="1"/>
  <c r="R3806" i="9"/>
  <c r="V3806" i="9" s="1"/>
  <c r="R3805" i="9"/>
  <c r="V3805" i="9" s="1"/>
  <c r="R3804" i="9"/>
  <c r="V3804" i="9" s="1"/>
  <c r="R3803" i="9"/>
  <c r="V3803" i="9" s="1"/>
  <c r="R3802" i="9"/>
  <c r="V3802" i="9" s="1"/>
  <c r="R3801" i="9"/>
  <c r="V3801" i="9" s="1"/>
  <c r="R3800" i="9"/>
  <c r="V3800" i="9" s="1"/>
  <c r="R3799" i="9"/>
  <c r="V3799" i="9" s="1"/>
  <c r="R3798" i="9"/>
  <c r="V3798" i="9" s="1"/>
  <c r="R3797" i="9"/>
  <c r="V3797" i="9" s="1"/>
  <c r="R3796" i="9"/>
  <c r="V3796" i="9" s="1"/>
  <c r="R3795" i="9"/>
  <c r="V3795" i="9" s="1"/>
  <c r="R3794" i="9"/>
  <c r="V3794" i="9" s="1"/>
  <c r="R3793" i="9"/>
  <c r="V3793" i="9" s="1"/>
  <c r="R3792" i="9"/>
  <c r="V3792" i="9" s="1"/>
  <c r="R3791" i="9"/>
  <c r="V3791" i="9" s="1"/>
  <c r="R3790" i="9"/>
  <c r="V3790" i="9" s="1"/>
  <c r="R3789" i="9"/>
  <c r="V3789" i="9" s="1"/>
  <c r="R3788" i="9"/>
  <c r="V3788" i="9" s="1"/>
  <c r="R3787" i="9"/>
  <c r="V3787" i="9" s="1"/>
  <c r="R3786" i="9"/>
  <c r="V3786" i="9" s="1"/>
  <c r="R3785" i="9"/>
  <c r="V3785" i="9" s="1"/>
  <c r="R3784" i="9"/>
  <c r="V3784" i="9" s="1"/>
  <c r="R3783" i="9"/>
  <c r="V3783" i="9" s="1"/>
  <c r="R3782" i="9"/>
  <c r="V3782" i="9" s="1"/>
  <c r="R3781" i="9"/>
  <c r="V3781" i="9" s="1"/>
  <c r="R3780" i="9"/>
  <c r="V3780" i="9" s="1"/>
  <c r="R3779" i="9"/>
  <c r="V3779" i="9" s="1"/>
  <c r="R3778" i="9"/>
  <c r="V3778" i="9" s="1"/>
  <c r="R3777" i="9"/>
  <c r="V3777" i="9" s="1"/>
  <c r="R3776" i="9"/>
  <c r="V3776" i="9" s="1"/>
  <c r="R3775" i="9"/>
  <c r="V3775" i="9" s="1"/>
  <c r="R3774" i="9"/>
  <c r="V3774" i="9" s="1"/>
  <c r="R3773" i="9"/>
  <c r="V3773" i="9" s="1"/>
  <c r="R3772" i="9"/>
  <c r="V3772" i="9" s="1"/>
  <c r="R3771" i="9"/>
  <c r="V3771" i="9" s="1"/>
  <c r="R3770" i="9"/>
  <c r="V3770" i="9" s="1"/>
  <c r="R3769" i="9"/>
  <c r="V3769" i="9" s="1"/>
  <c r="R3768" i="9"/>
  <c r="V3768" i="9" s="1"/>
  <c r="R3767" i="9"/>
  <c r="V3767" i="9" s="1"/>
  <c r="R3766" i="9"/>
  <c r="V3766" i="9" s="1"/>
  <c r="R3765" i="9"/>
  <c r="V3765" i="9" s="1"/>
  <c r="R3764" i="9"/>
  <c r="V3764" i="9" s="1"/>
  <c r="R3763" i="9"/>
  <c r="V3763" i="9" s="1"/>
  <c r="R3762" i="9"/>
  <c r="V3762" i="9" s="1"/>
  <c r="R3761" i="9"/>
  <c r="V3761" i="9" s="1"/>
  <c r="R3760" i="9"/>
  <c r="V3760" i="9" s="1"/>
  <c r="R3759" i="9"/>
  <c r="V3759" i="9" s="1"/>
  <c r="R3758" i="9"/>
  <c r="V3758" i="9" s="1"/>
  <c r="R3757" i="9"/>
  <c r="V3757" i="9" s="1"/>
  <c r="R3756" i="9"/>
  <c r="V3756" i="9" s="1"/>
  <c r="R3755" i="9"/>
  <c r="V3755" i="9" s="1"/>
  <c r="R3754" i="9"/>
  <c r="V3754" i="9" s="1"/>
  <c r="R3753" i="9"/>
  <c r="V3753" i="9" s="1"/>
  <c r="R3752" i="9"/>
  <c r="V3752" i="9" s="1"/>
  <c r="R3751" i="9"/>
  <c r="V3751" i="9" s="1"/>
  <c r="R3750" i="9"/>
  <c r="V3750" i="9" s="1"/>
  <c r="R3749" i="9"/>
  <c r="V3749" i="9" s="1"/>
  <c r="R3748" i="9"/>
  <c r="V3748" i="9" s="1"/>
  <c r="R3747" i="9"/>
  <c r="V3747" i="9" s="1"/>
  <c r="R3746" i="9"/>
  <c r="V3746" i="9" s="1"/>
  <c r="R3745" i="9"/>
  <c r="V3745" i="9" s="1"/>
  <c r="R3744" i="9"/>
  <c r="V3744" i="9" s="1"/>
  <c r="R3743" i="9"/>
  <c r="V3743" i="9" s="1"/>
  <c r="R3742" i="9"/>
  <c r="V3742" i="9" s="1"/>
  <c r="R3741" i="9"/>
  <c r="V3741" i="9" s="1"/>
  <c r="R3740" i="9"/>
  <c r="V3740" i="9" s="1"/>
  <c r="R3739" i="9"/>
  <c r="V3739" i="9" s="1"/>
  <c r="R3738" i="9"/>
  <c r="V3738" i="9" s="1"/>
  <c r="R3737" i="9"/>
  <c r="V3737" i="9" s="1"/>
  <c r="R3736" i="9"/>
  <c r="V3736" i="9" s="1"/>
  <c r="R3735" i="9"/>
  <c r="V3735" i="9" s="1"/>
  <c r="R3734" i="9"/>
  <c r="V3734" i="9" s="1"/>
  <c r="R3733" i="9"/>
  <c r="V3733" i="9" s="1"/>
  <c r="R3732" i="9"/>
  <c r="V3732" i="9" s="1"/>
  <c r="R3731" i="9"/>
  <c r="V3731" i="9" s="1"/>
  <c r="R3730" i="9"/>
  <c r="V3730" i="9" s="1"/>
  <c r="R3729" i="9"/>
  <c r="V3729" i="9" s="1"/>
  <c r="R3728" i="9"/>
  <c r="V3728" i="9" s="1"/>
  <c r="R3727" i="9"/>
  <c r="V3727" i="9" s="1"/>
  <c r="R3726" i="9"/>
  <c r="V3726" i="9" s="1"/>
  <c r="R3725" i="9"/>
  <c r="V3725" i="9" s="1"/>
  <c r="R3724" i="9"/>
  <c r="V3724" i="9" s="1"/>
  <c r="R3723" i="9"/>
  <c r="V3723" i="9" s="1"/>
  <c r="R3722" i="9"/>
  <c r="V3722" i="9" s="1"/>
  <c r="R3721" i="9"/>
  <c r="V3721" i="9" s="1"/>
  <c r="R3720" i="9"/>
  <c r="V3720" i="9" s="1"/>
  <c r="R3719" i="9"/>
  <c r="V3719" i="9" s="1"/>
  <c r="R3718" i="9"/>
  <c r="V3718" i="9" s="1"/>
  <c r="R3717" i="9"/>
  <c r="V3717" i="9" s="1"/>
  <c r="R3716" i="9"/>
  <c r="V3716" i="9" s="1"/>
  <c r="R3715" i="9"/>
  <c r="V3715" i="9" s="1"/>
  <c r="R3714" i="9"/>
  <c r="V3714" i="9" s="1"/>
  <c r="R3713" i="9"/>
  <c r="V3713" i="9" s="1"/>
  <c r="R3712" i="9"/>
  <c r="V3712" i="9" s="1"/>
  <c r="R3711" i="9"/>
  <c r="V3711" i="9" s="1"/>
  <c r="R3710" i="9"/>
  <c r="V3710" i="9" s="1"/>
  <c r="R3709" i="9"/>
  <c r="V3709" i="9" s="1"/>
  <c r="R3708" i="9"/>
  <c r="V3708" i="9" s="1"/>
  <c r="R3707" i="9"/>
  <c r="V3707" i="9" s="1"/>
  <c r="R3706" i="9"/>
  <c r="V3706" i="9" s="1"/>
  <c r="R3705" i="9"/>
  <c r="V3705" i="9" s="1"/>
  <c r="R3704" i="9"/>
  <c r="V3704" i="9" s="1"/>
  <c r="R3703" i="9"/>
  <c r="V3703" i="9" s="1"/>
  <c r="R3702" i="9"/>
  <c r="V3702" i="9" s="1"/>
  <c r="R3701" i="9"/>
  <c r="V3701" i="9" s="1"/>
  <c r="R3700" i="9"/>
  <c r="V3700" i="9" s="1"/>
  <c r="R3699" i="9"/>
  <c r="V3699" i="9" s="1"/>
  <c r="R3698" i="9"/>
  <c r="V3698" i="9" s="1"/>
  <c r="R3697" i="9"/>
  <c r="V3697" i="9" s="1"/>
  <c r="R3696" i="9"/>
  <c r="V3696" i="9" s="1"/>
  <c r="R3695" i="9"/>
  <c r="V3695" i="9" s="1"/>
  <c r="R3694" i="9"/>
  <c r="V3694" i="9" s="1"/>
  <c r="R3693" i="9"/>
  <c r="V3693" i="9" s="1"/>
  <c r="R3692" i="9"/>
  <c r="V3692" i="9" s="1"/>
  <c r="R3691" i="9"/>
  <c r="V3691" i="9" s="1"/>
  <c r="R3690" i="9"/>
  <c r="V3690" i="9" s="1"/>
  <c r="R3689" i="9"/>
  <c r="V3689" i="9" s="1"/>
  <c r="R3688" i="9"/>
  <c r="V3688" i="9" s="1"/>
  <c r="R3687" i="9"/>
  <c r="V3687" i="9" s="1"/>
  <c r="R3686" i="9"/>
  <c r="V3686" i="9" s="1"/>
  <c r="R3685" i="9"/>
  <c r="V3685" i="9" s="1"/>
  <c r="R3684" i="9"/>
  <c r="V3684" i="9" s="1"/>
  <c r="R3683" i="9"/>
  <c r="V3683" i="9" s="1"/>
  <c r="R3682" i="9"/>
  <c r="V3682" i="9" s="1"/>
  <c r="R3681" i="9"/>
  <c r="V3681" i="9" s="1"/>
  <c r="R3680" i="9"/>
  <c r="V3680" i="9" s="1"/>
  <c r="R3679" i="9"/>
  <c r="V3679" i="9" s="1"/>
  <c r="R3678" i="9"/>
  <c r="V3678" i="9" s="1"/>
  <c r="R3677" i="9"/>
  <c r="V3677" i="9" s="1"/>
  <c r="R3676" i="9"/>
  <c r="V3676" i="9" s="1"/>
  <c r="R3675" i="9"/>
  <c r="V3675" i="9" s="1"/>
  <c r="R3674" i="9"/>
  <c r="V3674" i="9" s="1"/>
  <c r="R3673" i="9"/>
  <c r="V3673" i="9" s="1"/>
  <c r="R3672" i="9"/>
  <c r="V3672" i="9" s="1"/>
  <c r="R3671" i="9"/>
  <c r="V3671" i="9" s="1"/>
  <c r="R3670" i="9"/>
  <c r="V3670" i="9" s="1"/>
  <c r="R3669" i="9"/>
  <c r="V3669" i="9" s="1"/>
  <c r="R3668" i="9"/>
  <c r="V3668" i="9" s="1"/>
  <c r="R3667" i="9"/>
  <c r="V3667" i="9" s="1"/>
  <c r="R3666" i="9"/>
  <c r="V3666" i="9" s="1"/>
  <c r="R3665" i="9"/>
  <c r="V3665" i="9" s="1"/>
  <c r="R3664" i="9"/>
  <c r="V3664" i="9" s="1"/>
  <c r="R3663" i="9"/>
  <c r="V3663" i="9" s="1"/>
  <c r="R3662" i="9"/>
  <c r="V3662" i="9" s="1"/>
  <c r="R3661" i="9"/>
  <c r="V3661" i="9" s="1"/>
  <c r="R3660" i="9"/>
  <c r="V3660" i="9" s="1"/>
  <c r="R3659" i="9"/>
  <c r="V3659" i="9" s="1"/>
  <c r="R3658" i="9"/>
  <c r="V3658" i="9" s="1"/>
  <c r="R3657" i="9"/>
  <c r="V3657" i="9" s="1"/>
  <c r="R3656" i="9"/>
  <c r="V3656" i="9" s="1"/>
  <c r="R3655" i="9"/>
  <c r="V3655" i="9" s="1"/>
  <c r="R3654" i="9"/>
  <c r="V3654" i="9" s="1"/>
  <c r="R3653" i="9"/>
  <c r="V3653" i="9" s="1"/>
  <c r="R3652" i="9"/>
  <c r="V3652" i="9" s="1"/>
  <c r="R3651" i="9"/>
  <c r="V3651" i="9" s="1"/>
  <c r="R3650" i="9"/>
  <c r="V3650" i="9" s="1"/>
  <c r="R3649" i="9"/>
  <c r="V3649" i="9" s="1"/>
  <c r="R3648" i="9"/>
  <c r="V3648" i="9" s="1"/>
  <c r="R3647" i="9"/>
  <c r="V3647" i="9" s="1"/>
  <c r="R3646" i="9"/>
  <c r="V3646" i="9" s="1"/>
  <c r="R3645" i="9"/>
  <c r="V3645" i="9" s="1"/>
  <c r="R3644" i="9"/>
  <c r="V3644" i="9" s="1"/>
  <c r="R3643" i="9"/>
  <c r="V3643" i="9" s="1"/>
  <c r="R3642" i="9"/>
  <c r="V3642" i="9" s="1"/>
  <c r="R3641" i="9"/>
  <c r="V3641" i="9" s="1"/>
  <c r="R3640" i="9"/>
  <c r="V3640" i="9" s="1"/>
  <c r="R3639" i="9"/>
  <c r="V3639" i="9" s="1"/>
  <c r="R3638" i="9"/>
  <c r="V3638" i="9" s="1"/>
  <c r="R3637" i="9"/>
  <c r="V3637" i="9" s="1"/>
  <c r="R3636" i="9"/>
  <c r="V3636" i="9" s="1"/>
  <c r="R3635" i="9"/>
  <c r="V3635" i="9" s="1"/>
  <c r="R3634" i="9"/>
  <c r="V3634" i="9" s="1"/>
  <c r="R3633" i="9"/>
  <c r="V3633" i="9" s="1"/>
  <c r="R3632" i="9"/>
  <c r="V3632" i="9" s="1"/>
  <c r="R3631" i="9"/>
  <c r="V3631" i="9" s="1"/>
  <c r="R3630" i="9"/>
  <c r="V3630" i="9" s="1"/>
  <c r="R3629" i="9"/>
  <c r="V3629" i="9" s="1"/>
  <c r="R3628" i="9"/>
  <c r="V3628" i="9" s="1"/>
  <c r="R3627" i="9"/>
  <c r="V3627" i="9" s="1"/>
  <c r="R3626" i="9"/>
  <c r="V3626" i="9" s="1"/>
  <c r="R3625" i="9"/>
  <c r="V3625" i="9" s="1"/>
  <c r="R3624" i="9"/>
  <c r="V3624" i="9" s="1"/>
  <c r="R3623" i="9"/>
  <c r="V3623" i="9" s="1"/>
  <c r="R3622" i="9"/>
  <c r="V3622" i="9" s="1"/>
  <c r="R3621" i="9"/>
  <c r="V3621" i="9" s="1"/>
  <c r="R3620" i="9"/>
  <c r="V3620" i="9" s="1"/>
  <c r="R3619" i="9"/>
  <c r="V3619" i="9" s="1"/>
  <c r="R3618" i="9"/>
  <c r="V3618" i="9" s="1"/>
  <c r="R3617" i="9"/>
  <c r="V3617" i="9" s="1"/>
  <c r="R3616" i="9"/>
  <c r="V3616" i="9" s="1"/>
  <c r="R3615" i="9"/>
  <c r="V3615" i="9" s="1"/>
  <c r="R3614" i="9"/>
  <c r="V3614" i="9" s="1"/>
  <c r="R3613" i="9"/>
  <c r="V3613" i="9" s="1"/>
  <c r="R3612" i="9"/>
  <c r="V3612" i="9" s="1"/>
  <c r="R3611" i="9"/>
  <c r="V3611" i="9" s="1"/>
  <c r="R3610" i="9"/>
  <c r="V3610" i="9" s="1"/>
  <c r="R3609" i="9"/>
  <c r="V3609" i="9" s="1"/>
  <c r="R3608" i="9"/>
  <c r="V3608" i="9" s="1"/>
  <c r="R3607" i="9"/>
  <c r="V3607" i="9" s="1"/>
  <c r="R3606" i="9"/>
  <c r="V3606" i="9" s="1"/>
  <c r="R3605" i="9"/>
  <c r="V3605" i="9" s="1"/>
  <c r="R3604" i="9"/>
  <c r="V3604" i="9" s="1"/>
  <c r="R3603" i="9"/>
  <c r="V3603" i="9" s="1"/>
  <c r="R3602" i="9"/>
  <c r="V3602" i="9" s="1"/>
  <c r="R3601" i="9"/>
  <c r="V3601" i="9" s="1"/>
  <c r="R3600" i="9"/>
  <c r="V3600" i="9" s="1"/>
  <c r="R3599" i="9"/>
  <c r="V3599" i="9" s="1"/>
  <c r="R3598" i="9"/>
  <c r="V3598" i="9" s="1"/>
  <c r="R3597" i="9"/>
  <c r="V3597" i="9" s="1"/>
  <c r="R3596" i="9"/>
  <c r="V3596" i="9" s="1"/>
  <c r="R3595" i="9"/>
  <c r="V3595" i="9" s="1"/>
  <c r="R3594" i="9"/>
  <c r="V3594" i="9" s="1"/>
  <c r="R3593" i="9"/>
  <c r="V3593" i="9" s="1"/>
  <c r="R3592" i="9"/>
  <c r="V3592" i="9" s="1"/>
  <c r="R3591" i="9"/>
  <c r="V3591" i="9" s="1"/>
  <c r="R3590" i="9"/>
  <c r="V3590" i="9" s="1"/>
  <c r="R3589" i="9"/>
  <c r="V3589" i="9" s="1"/>
  <c r="R3588" i="9"/>
  <c r="V3588" i="9" s="1"/>
  <c r="R3587" i="9"/>
  <c r="V3587" i="9" s="1"/>
  <c r="R3586" i="9"/>
  <c r="V3586" i="9" s="1"/>
  <c r="R3585" i="9"/>
  <c r="V3585" i="9" s="1"/>
  <c r="R3584" i="9"/>
  <c r="V3584" i="9" s="1"/>
  <c r="R3583" i="9"/>
  <c r="V3583" i="9" s="1"/>
  <c r="R3582" i="9"/>
  <c r="V3582" i="9" s="1"/>
  <c r="R3581" i="9"/>
  <c r="V3581" i="9" s="1"/>
  <c r="R3580" i="9"/>
  <c r="V3580" i="9" s="1"/>
  <c r="R3579" i="9"/>
  <c r="V3579" i="9" s="1"/>
  <c r="R3578" i="9"/>
  <c r="V3578" i="9" s="1"/>
  <c r="R3577" i="9"/>
  <c r="V3577" i="9" s="1"/>
  <c r="R3576" i="9"/>
  <c r="V3576" i="9" s="1"/>
  <c r="R3575" i="9"/>
  <c r="V3575" i="9" s="1"/>
  <c r="R3574" i="9"/>
  <c r="V3574" i="9" s="1"/>
  <c r="R3573" i="9"/>
  <c r="V3573" i="9" s="1"/>
  <c r="R3572" i="9"/>
  <c r="V3572" i="9" s="1"/>
  <c r="R3571" i="9"/>
  <c r="V3571" i="9" s="1"/>
  <c r="R3570" i="9"/>
  <c r="V3570" i="9" s="1"/>
  <c r="R3569" i="9"/>
  <c r="V3569" i="9" s="1"/>
  <c r="R3568" i="9"/>
  <c r="V3568" i="9" s="1"/>
  <c r="R3567" i="9"/>
  <c r="V3567" i="9" s="1"/>
  <c r="R3566" i="9"/>
  <c r="V3566" i="9" s="1"/>
  <c r="R3565" i="9"/>
  <c r="V3565" i="9" s="1"/>
  <c r="R3564" i="9"/>
  <c r="V3564" i="9" s="1"/>
  <c r="R3563" i="9"/>
  <c r="V3563" i="9" s="1"/>
  <c r="R3562" i="9"/>
  <c r="V3562" i="9" s="1"/>
  <c r="R3561" i="9"/>
  <c r="V3561" i="9" s="1"/>
  <c r="R3560" i="9"/>
  <c r="V3560" i="9" s="1"/>
  <c r="R3559" i="9"/>
  <c r="V3559" i="9" s="1"/>
  <c r="R3558" i="9"/>
  <c r="V3558" i="9" s="1"/>
  <c r="R3557" i="9"/>
  <c r="V3557" i="9" s="1"/>
  <c r="R3556" i="9"/>
  <c r="V3556" i="9" s="1"/>
  <c r="R3555" i="9"/>
  <c r="V3555" i="9" s="1"/>
  <c r="R3554" i="9"/>
  <c r="V3554" i="9" s="1"/>
  <c r="R3553" i="9"/>
  <c r="V3553" i="9" s="1"/>
  <c r="R3552" i="9"/>
  <c r="V3552" i="9" s="1"/>
  <c r="R3551" i="9"/>
  <c r="V3551" i="9" s="1"/>
  <c r="R3550" i="9"/>
  <c r="V3550" i="9" s="1"/>
  <c r="R3549" i="9"/>
  <c r="V3549" i="9" s="1"/>
  <c r="R3548" i="9"/>
  <c r="V3548" i="9" s="1"/>
  <c r="R3547" i="9"/>
  <c r="V3547" i="9" s="1"/>
  <c r="R3546" i="9"/>
  <c r="V3546" i="9" s="1"/>
  <c r="R3545" i="9"/>
  <c r="V3545" i="9" s="1"/>
  <c r="R3544" i="9"/>
  <c r="V3544" i="9" s="1"/>
  <c r="R3543" i="9"/>
  <c r="V3543" i="9" s="1"/>
  <c r="R3542" i="9"/>
  <c r="V3542" i="9" s="1"/>
  <c r="R3541" i="9"/>
  <c r="V3541" i="9" s="1"/>
  <c r="R3540" i="9"/>
  <c r="V3540" i="9" s="1"/>
  <c r="R3539" i="9"/>
  <c r="V3539" i="9" s="1"/>
  <c r="R3538" i="9"/>
  <c r="V3538" i="9" s="1"/>
  <c r="R3537" i="9"/>
  <c r="V3537" i="9" s="1"/>
  <c r="R3536" i="9"/>
  <c r="V3536" i="9" s="1"/>
  <c r="R3535" i="9"/>
  <c r="V3535" i="9" s="1"/>
  <c r="R3534" i="9"/>
  <c r="V3534" i="9" s="1"/>
  <c r="R3533" i="9"/>
  <c r="V3533" i="9" s="1"/>
  <c r="R3532" i="9"/>
  <c r="V3532" i="9" s="1"/>
  <c r="R3531" i="9"/>
  <c r="V3531" i="9" s="1"/>
  <c r="R3530" i="9"/>
  <c r="V3530" i="9" s="1"/>
  <c r="R3529" i="9"/>
  <c r="V3529" i="9" s="1"/>
  <c r="R3528" i="9"/>
  <c r="V3528" i="9" s="1"/>
  <c r="R3527" i="9"/>
  <c r="V3527" i="9" s="1"/>
  <c r="R3526" i="9"/>
  <c r="V3526" i="9" s="1"/>
  <c r="R3525" i="9"/>
  <c r="V3525" i="9" s="1"/>
  <c r="R3524" i="9"/>
  <c r="V3524" i="9" s="1"/>
  <c r="R3523" i="9"/>
  <c r="V3523" i="9" s="1"/>
  <c r="R3522" i="9"/>
  <c r="V3522" i="9" s="1"/>
  <c r="R3521" i="9"/>
  <c r="V3521" i="9" s="1"/>
  <c r="R3520" i="9"/>
  <c r="V3520" i="9" s="1"/>
  <c r="R3519" i="9"/>
  <c r="V3519" i="9" s="1"/>
  <c r="R3518" i="9"/>
  <c r="V3518" i="9" s="1"/>
  <c r="R3517" i="9"/>
  <c r="V3517" i="9" s="1"/>
  <c r="R3516" i="9"/>
  <c r="V3516" i="9" s="1"/>
  <c r="R3515" i="9"/>
  <c r="V3515" i="9" s="1"/>
  <c r="R3514" i="9"/>
  <c r="V3514" i="9" s="1"/>
  <c r="R3513" i="9"/>
  <c r="V3513" i="9" s="1"/>
  <c r="R3512" i="9"/>
  <c r="V3512" i="9" s="1"/>
  <c r="R3511" i="9"/>
  <c r="V3511" i="9" s="1"/>
  <c r="R3510" i="9"/>
  <c r="V3510" i="9" s="1"/>
  <c r="R3509" i="9"/>
  <c r="V3509" i="9" s="1"/>
  <c r="R3508" i="9"/>
  <c r="V3508" i="9" s="1"/>
  <c r="R3507" i="9"/>
  <c r="V3507" i="9" s="1"/>
  <c r="R3506" i="9"/>
  <c r="V3506" i="9" s="1"/>
  <c r="R3505" i="9"/>
  <c r="V3505" i="9" s="1"/>
  <c r="R3504" i="9"/>
  <c r="V3504" i="9" s="1"/>
  <c r="R3503" i="9"/>
  <c r="V3503" i="9" s="1"/>
  <c r="R3502" i="9"/>
  <c r="V3502" i="9" s="1"/>
  <c r="R3501" i="9"/>
  <c r="V3501" i="9" s="1"/>
  <c r="R3500" i="9"/>
  <c r="V3500" i="9" s="1"/>
  <c r="R3499" i="9"/>
  <c r="V3499" i="9" s="1"/>
  <c r="R3498" i="9"/>
  <c r="V3498" i="9" s="1"/>
  <c r="R3497" i="9"/>
  <c r="V3497" i="9" s="1"/>
  <c r="R3496" i="9"/>
  <c r="V3496" i="9" s="1"/>
  <c r="R3495" i="9"/>
  <c r="V3495" i="9" s="1"/>
  <c r="R3494" i="9"/>
  <c r="V3494" i="9" s="1"/>
  <c r="R3493" i="9"/>
  <c r="V3493" i="9" s="1"/>
  <c r="R3492" i="9"/>
  <c r="V3492" i="9" s="1"/>
  <c r="R3491" i="9"/>
  <c r="V3491" i="9" s="1"/>
  <c r="R3490" i="9"/>
  <c r="V3490" i="9" s="1"/>
  <c r="R3489" i="9"/>
  <c r="V3489" i="9" s="1"/>
  <c r="R3488" i="9"/>
  <c r="V3488" i="9" s="1"/>
  <c r="R3487" i="9"/>
  <c r="V3487" i="9" s="1"/>
  <c r="R3486" i="9"/>
  <c r="V3486" i="9" s="1"/>
  <c r="R3485" i="9"/>
  <c r="V3485" i="9" s="1"/>
  <c r="R3484" i="9"/>
  <c r="V3484" i="9" s="1"/>
  <c r="R3483" i="9"/>
  <c r="V3483" i="9" s="1"/>
  <c r="R3482" i="9"/>
  <c r="V3482" i="9" s="1"/>
  <c r="R3481" i="9"/>
  <c r="V3481" i="9" s="1"/>
  <c r="R3480" i="9"/>
  <c r="V3480" i="9" s="1"/>
  <c r="R3479" i="9"/>
  <c r="V3479" i="9" s="1"/>
  <c r="R3478" i="9"/>
  <c r="V3478" i="9" s="1"/>
  <c r="R3477" i="9"/>
  <c r="V3477" i="9" s="1"/>
  <c r="R3476" i="9"/>
  <c r="V3476" i="9" s="1"/>
  <c r="R3475" i="9"/>
  <c r="V3475" i="9" s="1"/>
  <c r="R3474" i="9"/>
  <c r="V3474" i="9" s="1"/>
  <c r="R3473" i="9"/>
  <c r="V3473" i="9" s="1"/>
  <c r="R3472" i="9"/>
  <c r="V3472" i="9" s="1"/>
  <c r="R3471" i="9"/>
  <c r="V3471" i="9" s="1"/>
  <c r="R3470" i="9"/>
  <c r="V3470" i="9" s="1"/>
  <c r="R3469" i="9"/>
  <c r="V3469" i="9" s="1"/>
  <c r="R3468" i="9"/>
  <c r="V3468" i="9" s="1"/>
  <c r="R3467" i="9"/>
  <c r="V3467" i="9" s="1"/>
  <c r="R3466" i="9"/>
  <c r="V3466" i="9" s="1"/>
  <c r="R3465" i="9"/>
  <c r="V3465" i="9" s="1"/>
  <c r="R3464" i="9"/>
  <c r="V3464" i="9" s="1"/>
  <c r="R3463" i="9"/>
  <c r="V3463" i="9" s="1"/>
  <c r="R3462" i="9"/>
  <c r="V3462" i="9" s="1"/>
  <c r="R3461" i="9"/>
  <c r="V3461" i="9" s="1"/>
  <c r="R3460" i="9"/>
  <c r="V3460" i="9" s="1"/>
  <c r="R3459" i="9"/>
  <c r="V3459" i="9" s="1"/>
  <c r="R3458" i="9"/>
  <c r="V3458" i="9" s="1"/>
  <c r="R3457" i="9"/>
  <c r="V3457" i="9" s="1"/>
  <c r="R3456" i="9"/>
  <c r="V3456" i="9" s="1"/>
  <c r="R3455" i="9"/>
  <c r="V3455" i="9" s="1"/>
  <c r="R3454" i="9"/>
  <c r="V3454" i="9" s="1"/>
  <c r="R3453" i="9"/>
  <c r="V3453" i="9" s="1"/>
  <c r="R3452" i="9"/>
  <c r="V3452" i="9" s="1"/>
  <c r="R3451" i="9"/>
  <c r="V3451" i="9" s="1"/>
  <c r="R3450" i="9"/>
  <c r="V3450" i="9" s="1"/>
  <c r="R3449" i="9"/>
  <c r="V3449" i="9" s="1"/>
  <c r="R3448" i="9"/>
  <c r="V3448" i="9" s="1"/>
  <c r="R3447" i="9"/>
  <c r="V3447" i="9" s="1"/>
  <c r="R3446" i="9"/>
  <c r="V3446" i="9" s="1"/>
  <c r="R3445" i="9"/>
  <c r="V3445" i="9" s="1"/>
  <c r="R3444" i="9"/>
  <c r="V3444" i="9" s="1"/>
  <c r="R3443" i="9"/>
  <c r="V3443" i="9" s="1"/>
  <c r="R3442" i="9"/>
  <c r="V3442" i="9" s="1"/>
  <c r="R3441" i="9"/>
  <c r="V3441" i="9" s="1"/>
  <c r="R3440" i="9"/>
  <c r="V3440" i="9" s="1"/>
  <c r="R3439" i="9"/>
  <c r="V3439" i="9" s="1"/>
  <c r="R3438" i="9"/>
  <c r="V3438" i="9" s="1"/>
  <c r="R3437" i="9"/>
  <c r="V3437" i="9" s="1"/>
  <c r="R3436" i="9"/>
  <c r="V3436" i="9" s="1"/>
  <c r="R3435" i="9"/>
  <c r="V3435" i="9" s="1"/>
  <c r="R3434" i="9"/>
  <c r="V3434" i="9" s="1"/>
  <c r="R3433" i="9"/>
  <c r="V3433" i="9" s="1"/>
  <c r="R3432" i="9"/>
  <c r="V3432" i="9" s="1"/>
  <c r="R3431" i="9"/>
  <c r="V3431" i="9" s="1"/>
  <c r="R3430" i="9"/>
  <c r="V3430" i="9" s="1"/>
  <c r="R3429" i="9"/>
  <c r="V3429" i="9" s="1"/>
  <c r="R3428" i="9"/>
  <c r="V3428" i="9" s="1"/>
  <c r="R3427" i="9"/>
  <c r="V3427" i="9" s="1"/>
  <c r="R3426" i="9"/>
  <c r="V3426" i="9" s="1"/>
  <c r="R3425" i="9"/>
  <c r="V3425" i="9" s="1"/>
  <c r="R3424" i="9"/>
  <c r="V3424" i="9" s="1"/>
  <c r="R3423" i="9"/>
  <c r="V3423" i="9" s="1"/>
  <c r="R3422" i="9"/>
  <c r="V3422" i="9" s="1"/>
  <c r="R3421" i="9"/>
  <c r="V3421" i="9" s="1"/>
  <c r="R3420" i="9"/>
  <c r="V3420" i="9" s="1"/>
  <c r="R3419" i="9"/>
  <c r="V3419" i="9" s="1"/>
  <c r="R3418" i="9"/>
  <c r="V3418" i="9" s="1"/>
  <c r="R3417" i="9"/>
  <c r="V3417" i="9" s="1"/>
  <c r="R3416" i="9"/>
  <c r="V3416" i="9" s="1"/>
  <c r="R3415" i="9"/>
  <c r="V3415" i="9" s="1"/>
  <c r="R3414" i="9"/>
  <c r="V3414" i="9" s="1"/>
  <c r="R3413" i="9"/>
  <c r="V3413" i="9" s="1"/>
  <c r="R3412" i="9"/>
  <c r="V3412" i="9" s="1"/>
  <c r="R3411" i="9"/>
  <c r="V3411" i="9" s="1"/>
  <c r="R3410" i="9"/>
  <c r="V3410" i="9" s="1"/>
  <c r="R3409" i="9"/>
  <c r="V3409" i="9" s="1"/>
  <c r="R3408" i="9"/>
  <c r="V3408" i="9" s="1"/>
  <c r="R3407" i="9"/>
  <c r="V3407" i="9" s="1"/>
  <c r="R3406" i="9"/>
  <c r="V3406" i="9" s="1"/>
  <c r="R3405" i="9"/>
  <c r="V3405" i="9" s="1"/>
  <c r="R3404" i="9"/>
  <c r="V3404" i="9" s="1"/>
  <c r="R3403" i="9"/>
  <c r="V3403" i="9" s="1"/>
  <c r="R3402" i="9"/>
  <c r="V3402" i="9" s="1"/>
  <c r="R3401" i="9"/>
  <c r="V3401" i="9" s="1"/>
  <c r="R3400" i="9"/>
  <c r="V3400" i="9" s="1"/>
  <c r="R3399" i="9"/>
  <c r="V3399" i="9" s="1"/>
  <c r="R3398" i="9"/>
  <c r="V3398" i="9" s="1"/>
  <c r="R3397" i="9"/>
  <c r="V3397" i="9" s="1"/>
  <c r="R3396" i="9"/>
  <c r="V3396" i="9" s="1"/>
  <c r="R3395" i="9"/>
  <c r="V3395" i="9" s="1"/>
  <c r="R3394" i="9"/>
  <c r="V3394" i="9" s="1"/>
  <c r="R3393" i="9"/>
  <c r="V3393" i="9" s="1"/>
  <c r="R3392" i="9"/>
  <c r="V3392" i="9" s="1"/>
  <c r="R3391" i="9"/>
  <c r="V3391" i="9" s="1"/>
  <c r="R3390" i="9"/>
  <c r="V3390" i="9" s="1"/>
  <c r="R3389" i="9"/>
  <c r="V3389" i="9" s="1"/>
  <c r="R3388" i="9"/>
  <c r="V3388" i="9" s="1"/>
  <c r="R3387" i="9"/>
  <c r="V3387" i="9" s="1"/>
  <c r="R3386" i="9"/>
  <c r="V3386" i="9" s="1"/>
  <c r="R3385" i="9"/>
  <c r="V3385" i="9" s="1"/>
  <c r="R3384" i="9"/>
  <c r="V3384" i="9" s="1"/>
  <c r="R3383" i="9"/>
  <c r="V3383" i="9" s="1"/>
  <c r="R3382" i="9"/>
  <c r="V3382" i="9" s="1"/>
  <c r="R3381" i="9"/>
  <c r="V3381" i="9" s="1"/>
  <c r="R3380" i="9"/>
  <c r="V3380" i="9" s="1"/>
  <c r="R3379" i="9"/>
  <c r="V3379" i="9" s="1"/>
  <c r="R3378" i="9"/>
  <c r="V3378" i="9" s="1"/>
  <c r="R3377" i="9"/>
  <c r="V3377" i="9" s="1"/>
  <c r="R3376" i="9"/>
  <c r="V3376" i="9" s="1"/>
  <c r="R3375" i="9"/>
  <c r="V3375" i="9" s="1"/>
  <c r="R3374" i="9"/>
  <c r="V3374" i="9" s="1"/>
  <c r="R3373" i="9"/>
  <c r="V3373" i="9" s="1"/>
  <c r="R3372" i="9"/>
  <c r="V3372" i="9" s="1"/>
  <c r="R3371" i="9"/>
  <c r="V3371" i="9" s="1"/>
  <c r="R3370" i="9"/>
  <c r="V3370" i="9" s="1"/>
  <c r="R3369" i="9"/>
  <c r="V3369" i="9" s="1"/>
  <c r="R3368" i="9"/>
  <c r="V3368" i="9" s="1"/>
  <c r="R3367" i="9"/>
  <c r="V3367" i="9" s="1"/>
  <c r="R3366" i="9"/>
  <c r="V3366" i="9" s="1"/>
  <c r="R3365" i="9"/>
  <c r="V3365" i="9" s="1"/>
  <c r="R3364" i="9"/>
  <c r="V3364" i="9" s="1"/>
  <c r="R3363" i="9"/>
  <c r="V3363" i="9" s="1"/>
  <c r="R3362" i="9"/>
  <c r="V3362" i="9" s="1"/>
  <c r="R3361" i="9"/>
  <c r="V3361" i="9" s="1"/>
  <c r="R3360" i="9"/>
  <c r="V3360" i="9" s="1"/>
  <c r="R3359" i="9"/>
  <c r="V3359" i="9" s="1"/>
  <c r="R3358" i="9"/>
  <c r="V3358" i="9" s="1"/>
  <c r="R3357" i="9"/>
  <c r="V3357" i="9" s="1"/>
  <c r="R3356" i="9"/>
  <c r="V3356" i="9" s="1"/>
  <c r="R3355" i="9"/>
  <c r="V3355" i="9" s="1"/>
  <c r="R3354" i="9"/>
  <c r="V3354" i="9" s="1"/>
  <c r="R3353" i="9"/>
  <c r="V3353" i="9" s="1"/>
  <c r="R3352" i="9"/>
  <c r="V3352" i="9" s="1"/>
  <c r="R3351" i="9"/>
  <c r="V3351" i="9" s="1"/>
  <c r="R3350" i="9"/>
  <c r="V3350" i="9" s="1"/>
  <c r="R3349" i="9"/>
  <c r="V3349" i="9" s="1"/>
  <c r="R3348" i="9"/>
  <c r="V3348" i="9" s="1"/>
  <c r="R3347" i="9"/>
  <c r="V3347" i="9" s="1"/>
  <c r="R3346" i="9"/>
  <c r="V3346" i="9" s="1"/>
  <c r="R3345" i="9"/>
  <c r="V3345" i="9" s="1"/>
  <c r="R3344" i="9"/>
  <c r="V3344" i="9" s="1"/>
  <c r="R3343" i="9"/>
  <c r="V3343" i="9" s="1"/>
  <c r="R3342" i="9"/>
  <c r="V3342" i="9" s="1"/>
  <c r="R3341" i="9"/>
  <c r="V3341" i="9" s="1"/>
  <c r="R3340" i="9"/>
  <c r="V3340" i="9" s="1"/>
  <c r="R3339" i="9"/>
  <c r="V3339" i="9" s="1"/>
  <c r="R3338" i="9"/>
  <c r="V3338" i="9" s="1"/>
  <c r="R3337" i="9"/>
  <c r="V3337" i="9" s="1"/>
  <c r="R3336" i="9"/>
  <c r="V3336" i="9" s="1"/>
  <c r="R3335" i="9"/>
  <c r="V3335" i="9" s="1"/>
  <c r="R3334" i="9"/>
  <c r="V3334" i="9" s="1"/>
  <c r="R3333" i="9"/>
  <c r="V3333" i="9" s="1"/>
  <c r="R3332" i="9"/>
  <c r="V3332" i="9" s="1"/>
  <c r="R3331" i="9"/>
  <c r="V3331" i="9" s="1"/>
  <c r="R3330" i="9"/>
  <c r="V3330" i="9" s="1"/>
  <c r="R3329" i="9"/>
  <c r="V3329" i="9" s="1"/>
  <c r="R3328" i="9"/>
  <c r="V3328" i="9" s="1"/>
  <c r="R3327" i="9"/>
  <c r="V3327" i="9" s="1"/>
  <c r="R3326" i="9"/>
  <c r="V3326" i="9" s="1"/>
  <c r="R3325" i="9"/>
  <c r="V3325" i="9" s="1"/>
  <c r="R3324" i="9"/>
  <c r="V3324" i="9" s="1"/>
  <c r="R3323" i="9"/>
  <c r="V3323" i="9" s="1"/>
  <c r="R3322" i="9"/>
  <c r="V3322" i="9" s="1"/>
  <c r="R3321" i="9"/>
  <c r="V3321" i="9" s="1"/>
  <c r="R3320" i="9"/>
  <c r="V3320" i="9" s="1"/>
  <c r="R3319" i="9"/>
  <c r="V3319" i="9" s="1"/>
  <c r="R3318" i="9"/>
  <c r="V3318" i="9" s="1"/>
  <c r="R3317" i="9"/>
  <c r="V3317" i="9" s="1"/>
  <c r="R3316" i="9"/>
  <c r="V3316" i="9" s="1"/>
  <c r="R3315" i="9"/>
  <c r="V3315" i="9" s="1"/>
  <c r="R3314" i="9"/>
  <c r="V3314" i="9" s="1"/>
  <c r="R3313" i="9"/>
  <c r="V3313" i="9" s="1"/>
  <c r="R3312" i="9"/>
  <c r="V3312" i="9" s="1"/>
  <c r="R3311" i="9"/>
  <c r="V3311" i="9" s="1"/>
  <c r="R3310" i="9"/>
  <c r="V3310" i="9" s="1"/>
  <c r="R3309" i="9"/>
  <c r="V3309" i="9" s="1"/>
  <c r="R3308" i="9"/>
  <c r="V3308" i="9" s="1"/>
  <c r="R3307" i="9"/>
  <c r="V3307" i="9" s="1"/>
  <c r="R3306" i="9"/>
  <c r="V3306" i="9" s="1"/>
  <c r="R3305" i="9"/>
  <c r="V3305" i="9" s="1"/>
  <c r="R3304" i="9"/>
  <c r="V3304" i="9" s="1"/>
  <c r="R3303" i="9"/>
  <c r="V3303" i="9" s="1"/>
  <c r="R3302" i="9"/>
  <c r="V3302" i="9" s="1"/>
  <c r="R3301" i="9"/>
  <c r="V3301" i="9" s="1"/>
  <c r="R3300" i="9"/>
  <c r="V3300" i="9" s="1"/>
  <c r="R3299" i="9"/>
  <c r="V3299" i="9" s="1"/>
  <c r="R3298" i="9"/>
  <c r="V3298" i="9" s="1"/>
  <c r="R3297" i="9"/>
  <c r="V3297" i="9" s="1"/>
  <c r="R3296" i="9"/>
  <c r="V3296" i="9" s="1"/>
  <c r="R3295" i="9"/>
  <c r="V3295" i="9" s="1"/>
  <c r="R3294" i="9"/>
  <c r="V3294" i="9" s="1"/>
  <c r="R3293" i="9"/>
  <c r="V3293" i="9" s="1"/>
  <c r="R3292" i="9"/>
  <c r="V3292" i="9" s="1"/>
  <c r="R3291" i="9"/>
  <c r="V3291" i="9" s="1"/>
  <c r="R3290" i="9"/>
  <c r="V3290" i="9" s="1"/>
  <c r="R3289" i="9"/>
  <c r="V3289" i="9" s="1"/>
  <c r="R3288" i="9"/>
  <c r="V3288" i="9" s="1"/>
  <c r="R3287" i="9"/>
  <c r="V3287" i="9" s="1"/>
  <c r="R3286" i="9"/>
  <c r="V3286" i="9" s="1"/>
  <c r="R3285" i="9"/>
  <c r="V3285" i="9" s="1"/>
  <c r="R3284" i="9"/>
  <c r="V3284" i="9" s="1"/>
  <c r="R3283" i="9"/>
  <c r="V3283" i="9" s="1"/>
  <c r="R3282" i="9"/>
  <c r="V3282" i="9" s="1"/>
  <c r="R3281" i="9"/>
  <c r="V3281" i="9" s="1"/>
  <c r="R3280" i="9"/>
  <c r="V3280" i="9" s="1"/>
  <c r="R3279" i="9"/>
  <c r="V3279" i="9" s="1"/>
  <c r="R3278" i="9"/>
  <c r="V3278" i="9" s="1"/>
  <c r="R3277" i="9"/>
  <c r="V3277" i="9" s="1"/>
  <c r="R3276" i="9"/>
  <c r="V3276" i="9" s="1"/>
  <c r="R3275" i="9"/>
  <c r="V3275" i="9" s="1"/>
  <c r="R3274" i="9"/>
  <c r="V3274" i="9" s="1"/>
  <c r="R3273" i="9"/>
  <c r="V3273" i="9" s="1"/>
  <c r="R3272" i="9"/>
  <c r="V3272" i="9" s="1"/>
  <c r="R3271" i="9"/>
  <c r="V3271" i="9" s="1"/>
  <c r="R3270" i="9"/>
  <c r="V3270" i="9" s="1"/>
  <c r="R3269" i="9"/>
  <c r="V3269" i="9" s="1"/>
  <c r="R3268" i="9"/>
  <c r="V3268" i="9" s="1"/>
  <c r="R3267" i="9"/>
  <c r="V3267" i="9" s="1"/>
  <c r="R3266" i="9"/>
  <c r="V3266" i="9" s="1"/>
  <c r="R3265" i="9"/>
  <c r="V3265" i="9" s="1"/>
  <c r="R3264" i="9"/>
  <c r="V3264" i="9" s="1"/>
  <c r="R3263" i="9"/>
  <c r="V3263" i="9" s="1"/>
  <c r="R3262" i="9"/>
  <c r="V3262" i="9" s="1"/>
  <c r="R3261" i="9"/>
  <c r="V3261" i="9" s="1"/>
  <c r="R3260" i="9"/>
  <c r="V3260" i="9" s="1"/>
  <c r="R3259" i="9"/>
  <c r="V3259" i="9" s="1"/>
  <c r="R3258" i="9"/>
  <c r="V3258" i="9" s="1"/>
  <c r="R3257" i="9"/>
  <c r="V3257" i="9" s="1"/>
  <c r="R3256" i="9"/>
  <c r="V3256" i="9" s="1"/>
  <c r="R3255" i="9"/>
  <c r="V3255" i="9" s="1"/>
  <c r="R3254" i="9"/>
  <c r="V3254" i="9" s="1"/>
  <c r="R3253" i="9"/>
  <c r="V3253" i="9" s="1"/>
  <c r="R3252" i="9"/>
  <c r="V3252" i="9" s="1"/>
  <c r="R3251" i="9"/>
  <c r="V3251" i="9" s="1"/>
  <c r="R3250" i="9"/>
  <c r="V3250" i="9" s="1"/>
  <c r="R3249" i="9"/>
  <c r="V3249" i="9" s="1"/>
  <c r="R3248" i="9"/>
  <c r="V3248" i="9" s="1"/>
  <c r="R3247" i="9"/>
  <c r="V3247" i="9" s="1"/>
  <c r="R3246" i="9"/>
  <c r="V3246" i="9" s="1"/>
  <c r="R3245" i="9"/>
  <c r="V3245" i="9" s="1"/>
  <c r="R3244" i="9"/>
  <c r="V3244" i="9" s="1"/>
  <c r="R3243" i="9"/>
  <c r="V3243" i="9" s="1"/>
  <c r="R3242" i="9"/>
  <c r="V3242" i="9" s="1"/>
  <c r="R3241" i="9"/>
  <c r="V3241" i="9" s="1"/>
  <c r="R3240" i="9"/>
  <c r="V3240" i="9" s="1"/>
  <c r="R3239" i="9"/>
  <c r="V3239" i="9" s="1"/>
  <c r="R3238" i="9"/>
  <c r="V3238" i="9" s="1"/>
  <c r="R3237" i="9"/>
  <c r="V3237" i="9" s="1"/>
  <c r="R3236" i="9"/>
  <c r="V3236" i="9" s="1"/>
  <c r="R3235" i="9"/>
  <c r="V3235" i="9" s="1"/>
  <c r="R3234" i="9"/>
  <c r="V3234" i="9" s="1"/>
  <c r="R3233" i="9"/>
  <c r="V3233" i="9" s="1"/>
  <c r="R3232" i="9"/>
  <c r="V3232" i="9" s="1"/>
  <c r="R3231" i="9"/>
  <c r="V3231" i="9" s="1"/>
  <c r="R3230" i="9"/>
  <c r="V3230" i="9" s="1"/>
  <c r="R3229" i="9"/>
  <c r="V3229" i="9" s="1"/>
  <c r="R3228" i="9"/>
  <c r="V3228" i="9" s="1"/>
  <c r="R3227" i="9"/>
  <c r="V3227" i="9" s="1"/>
  <c r="R3226" i="9"/>
  <c r="V3226" i="9" s="1"/>
  <c r="R3225" i="9"/>
  <c r="V3225" i="9" s="1"/>
  <c r="R3224" i="9"/>
  <c r="V3224" i="9" s="1"/>
  <c r="R3223" i="9"/>
  <c r="V3223" i="9" s="1"/>
  <c r="R3222" i="9"/>
  <c r="V3222" i="9" s="1"/>
  <c r="R3221" i="9"/>
  <c r="V3221" i="9" s="1"/>
  <c r="R3220" i="9"/>
  <c r="V3220" i="9" s="1"/>
  <c r="R3219" i="9"/>
  <c r="V3219" i="9" s="1"/>
  <c r="R3218" i="9"/>
  <c r="V3218" i="9" s="1"/>
  <c r="R3217" i="9"/>
  <c r="V3217" i="9" s="1"/>
  <c r="R3216" i="9"/>
  <c r="V3216" i="9" s="1"/>
  <c r="R3215" i="9"/>
  <c r="V3215" i="9" s="1"/>
  <c r="R3214" i="9"/>
  <c r="V3214" i="9" s="1"/>
  <c r="R3213" i="9"/>
  <c r="V3213" i="9" s="1"/>
  <c r="R3212" i="9"/>
  <c r="V3212" i="9" s="1"/>
  <c r="R3211" i="9"/>
  <c r="V3211" i="9" s="1"/>
  <c r="R3210" i="9"/>
  <c r="V3210" i="9" s="1"/>
  <c r="R3209" i="9"/>
  <c r="V3209" i="9" s="1"/>
  <c r="R3208" i="9"/>
  <c r="V3208" i="9" s="1"/>
  <c r="R3207" i="9"/>
  <c r="V3207" i="9" s="1"/>
  <c r="R3206" i="9"/>
  <c r="V3206" i="9" s="1"/>
  <c r="R3205" i="9"/>
  <c r="V3205" i="9" s="1"/>
  <c r="R3204" i="9"/>
  <c r="V3204" i="9" s="1"/>
  <c r="R3203" i="9"/>
  <c r="V3203" i="9" s="1"/>
  <c r="R3202" i="9"/>
  <c r="V3202" i="9" s="1"/>
  <c r="R3201" i="9"/>
  <c r="V3201" i="9" s="1"/>
  <c r="R3200" i="9"/>
  <c r="V3200" i="9" s="1"/>
  <c r="R3199" i="9"/>
  <c r="V3199" i="9" s="1"/>
  <c r="R3198" i="9"/>
  <c r="V3198" i="9" s="1"/>
  <c r="R3197" i="9"/>
  <c r="V3197" i="9" s="1"/>
  <c r="R3196" i="9"/>
  <c r="V3196" i="9" s="1"/>
  <c r="R3195" i="9"/>
  <c r="V3195" i="9" s="1"/>
  <c r="R3194" i="9"/>
  <c r="V3194" i="9" s="1"/>
  <c r="R3193" i="9"/>
  <c r="V3193" i="9" s="1"/>
  <c r="R3192" i="9"/>
  <c r="V3192" i="9" s="1"/>
  <c r="R3191" i="9"/>
  <c r="V3191" i="9" s="1"/>
  <c r="R3190" i="9"/>
  <c r="V3190" i="9" s="1"/>
  <c r="R3189" i="9"/>
  <c r="V3189" i="9" s="1"/>
  <c r="R3188" i="9"/>
  <c r="V3188" i="9" s="1"/>
  <c r="R3187" i="9"/>
  <c r="V3187" i="9" s="1"/>
  <c r="R3186" i="9"/>
  <c r="V3186" i="9" s="1"/>
  <c r="R3185" i="9"/>
  <c r="V3185" i="9" s="1"/>
  <c r="R3184" i="9"/>
  <c r="V3184" i="9" s="1"/>
  <c r="R3183" i="9"/>
  <c r="V3183" i="9" s="1"/>
  <c r="R3182" i="9"/>
  <c r="V3182" i="9" s="1"/>
  <c r="R3181" i="9"/>
  <c r="V3181" i="9" s="1"/>
  <c r="R3180" i="9"/>
  <c r="V3180" i="9" s="1"/>
  <c r="R3179" i="9"/>
  <c r="V3179" i="9" s="1"/>
  <c r="R3178" i="9"/>
  <c r="V3178" i="9" s="1"/>
  <c r="R3177" i="9"/>
  <c r="V3177" i="9" s="1"/>
  <c r="R3176" i="9"/>
  <c r="V3176" i="9" s="1"/>
  <c r="R3175" i="9"/>
  <c r="V3175" i="9" s="1"/>
  <c r="R3174" i="9"/>
  <c r="V3174" i="9" s="1"/>
  <c r="R3173" i="9"/>
  <c r="V3173" i="9" s="1"/>
  <c r="R3172" i="9"/>
  <c r="V3172" i="9" s="1"/>
  <c r="R3171" i="9"/>
  <c r="V3171" i="9" s="1"/>
  <c r="R3170" i="9"/>
  <c r="V3170" i="9" s="1"/>
  <c r="R3169" i="9"/>
  <c r="V3169" i="9" s="1"/>
  <c r="R3168" i="9"/>
  <c r="V3168" i="9" s="1"/>
  <c r="R3167" i="9"/>
  <c r="V3167" i="9" s="1"/>
  <c r="R3166" i="9"/>
  <c r="V3166" i="9" s="1"/>
  <c r="R3165" i="9"/>
  <c r="V3165" i="9" s="1"/>
  <c r="R3164" i="9"/>
  <c r="V3164" i="9" s="1"/>
  <c r="R3163" i="9"/>
  <c r="V3163" i="9" s="1"/>
  <c r="R3162" i="9"/>
  <c r="V3162" i="9" s="1"/>
  <c r="R3161" i="9"/>
  <c r="V3161" i="9" s="1"/>
  <c r="R3160" i="9"/>
  <c r="V3160" i="9" s="1"/>
  <c r="R3159" i="9"/>
  <c r="V3159" i="9" s="1"/>
  <c r="R3158" i="9"/>
  <c r="V3158" i="9" s="1"/>
  <c r="R3157" i="9"/>
  <c r="V3157" i="9" s="1"/>
  <c r="R3156" i="9"/>
  <c r="V3156" i="9" s="1"/>
  <c r="R3155" i="9"/>
  <c r="V3155" i="9" s="1"/>
  <c r="R3154" i="9"/>
  <c r="V3154" i="9" s="1"/>
  <c r="R3153" i="9"/>
  <c r="V3153" i="9" s="1"/>
  <c r="R3152" i="9"/>
  <c r="V3152" i="9" s="1"/>
  <c r="R3151" i="9"/>
  <c r="V3151" i="9" s="1"/>
  <c r="R3150" i="9"/>
  <c r="V3150" i="9" s="1"/>
  <c r="R3149" i="9"/>
  <c r="V3149" i="9" s="1"/>
  <c r="R3148" i="9"/>
  <c r="V3148" i="9" s="1"/>
  <c r="R3147" i="9"/>
  <c r="V3147" i="9" s="1"/>
  <c r="R3146" i="9"/>
  <c r="V3146" i="9" s="1"/>
  <c r="R3145" i="9"/>
  <c r="V3145" i="9" s="1"/>
  <c r="R3144" i="9"/>
  <c r="V3144" i="9" s="1"/>
  <c r="R3143" i="9"/>
  <c r="V3143" i="9" s="1"/>
  <c r="R3142" i="9"/>
  <c r="V3142" i="9" s="1"/>
  <c r="R3141" i="9"/>
  <c r="V3141" i="9" s="1"/>
  <c r="R3140" i="9"/>
  <c r="V3140" i="9" s="1"/>
  <c r="R3139" i="9"/>
  <c r="V3139" i="9" s="1"/>
  <c r="R3138" i="9"/>
  <c r="V3138" i="9" s="1"/>
  <c r="R3137" i="9"/>
  <c r="V3137" i="9" s="1"/>
  <c r="R3136" i="9"/>
  <c r="V3136" i="9" s="1"/>
  <c r="R3135" i="9"/>
  <c r="V3135" i="9" s="1"/>
  <c r="R3134" i="9"/>
  <c r="V3134" i="9" s="1"/>
  <c r="R3133" i="9"/>
  <c r="V3133" i="9" s="1"/>
  <c r="R3132" i="9"/>
  <c r="V3132" i="9" s="1"/>
  <c r="R3131" i="9"/>
  <c r="V3131" i="9" s="1"/>
  <c r="R3130" i="9"/>
  <c r="V3130" i="9" s="1"/>
  <c r="R3129" i="9"/>
  <c r="V3129" i="9" s="1"/>
  <c r="R3128" i="9"/>
  <c r="V3128" i="9" s="1"/>
  <c r="R3127" i="9"/>
  <c r="V3127" i="9" s="1"/>
  <c r="R3126" i="9"/>
  <c r="V3126" i="9" s="1"/>
  <c r="R3125" i="9"/>
  <c r="V3125" i="9" s="1"/>
  <c r="R3124" i="9"/>
  <c r="V3124" i="9" s="1"/>
  <c r="R3123" i="9"/>
  <c r="V3123" i="9" s="1"/>
  <c r="R3122" i="9"/>
  <c r="V3122" i="9" s="1"/>
  <c r="R3121" i="9"/>
  <c r="V3121" i="9" s="1"/>
  <c r="R3120" i="9"/>
  <c r="V3120" i="9" s="1"/>
  <c r="R3119" i="9"/>
  <c r="V3119" i="9" s="1"/>
  <c r="R3118" i="9"/>
  <c r="V3118" i="9" s="1"/>
  <c r="R3117" i="9"/>
  <c r="V3117" i="9" s="1"/>
  <c r="R3116" i="9"/>
  <c r="V3116" i="9" s="1"/>
  <c r="R3115" i="9"/>
  <c r="V3115" i="9" s="1"/>
  <c r="R3114" i="9"/>
  <c r="V3114" i="9" s="1"/>
  <c r="R3113" i="9"/>
  <c r="V3113" i="9" s="1"/>
  <c r="R3112" i="9"/>
  <c r="V3112" i="9" s="1"/>
  <c r="R3111" i="9"/>
  <c r="V3111" i="9" s="1"/>
  <c r="R3110" i="9"/>
  <c r="V3110" i="9" s="1"/>
  <c r="R3109" i="9"/>
  <c r="V3109" i="9" s="1"/>
  <c r="R3108" i="9"/>
  <c r="V3108" i="9" s="1"/>
  <c r="R3107" i="9"/>
  <c r="V3107" i="9" s="1"/>
  <c r="R3106" i="9"/>
  <c r="V3106" i="9" s="1"/>
  <c r="R3105" i="9"/>
  <c r="V3105" i="9" s="1"/>
  <c r="R3104" i="9"/>
  <c r="V3104" i="9" s="1"/>
  <c r="R3103" i="9"/>
  <c r="V3103" i="9" s="1"/>
  <c r="R3102" i="9"/>
  <c r="V3102" i="9" s="1"/>
  <c r="R3101" i="9"/>
  <c r="V3101" i="9" s="1"/>
  <c r="R3100" i="9"/>
  <c r="V3100" i="9" s="1"/>
  <c r="R3099" i="9"/>
  <c r="V3099" i="9" s="1"/>
  <c r="R3098" i="9"/>
  <c r="V3098" i="9" s="1"/>
  <c r="R3097" i="9"/>
  <c r="V3097" i="9" s="1"/>
  <c r="R3096" i="9"/>
  <c r="V3096" i="9" s="1"/>
  <c r="R3095" i="9"/>
  <c r="V3095" i="9" s="1"/>
  <c r="R3094" i="9"/>
  <c r="V3094" i="9" s="1"/>
  <c r="R3093" i="9"/>
  <c r="V3093" i="9" s="1"/>
  <c r="R3092" i="9"/>
  <c r="V3092" i="9" s="1"/>
  <c r="R3091" i="9"/>
  <c r="V3091" i="9" s="1"/>
  <c r="R3090" i="9"/>
  <c r="V3090" i="9" s="1"/>
  <c r="R3089" i="9"/>
  <c r="V3089" i="9" s="1"/>
  <c r="R3088" i="9"/>
  <c r="V3088" i="9" s="1"/>
  <c r="R3087" i="9"/>
  <c r="V3087" i="9" s="1"/>
  <c r="R3086" i="9"/>
  <c r="V3086" i="9" s="1"/>
  <c r="R3085" i="9"/>
  <c r="V3085" i="9" s="1"/>
  <c r="R3084" i="9"/>
  <c r="V3084" i="9" s="1"/>
  <c r="R3083" i="9"/>
  <c r="V3083" i="9" s="1"/>
  <c r="R3082" i="9"/>
  <c r="V3082" i="9" s="1"/>
  <c r="R3081" i="9"/>
  <c r="V3081" i="9" s="1"/>
  <c r="R3080" i="9"/>
  <c r="V3080" i="9" s="1"/>
  <c r="R3079" i="9"/>
  <c r="V3079" i="9" s="1"/>
  <c r="R3078" i="9"/>
  <c r="V3078" i="9" s="1"/>
  <c r="R3077" i="9"/>
  <c r="V3077" i="9" s="1"/>
  <c r="R3076" i="9"/>
  <c r="V3076" i="9" s="1"/>
  <c r="R3075" i="9"/>
  <c r="V3075" i="9" s="1"/>
  <c r="R3074" i="9"/>
  <c r="V3074" i="9" s="1"/>
  <c r="R3073" i="9"/>
  <c r="V3073" i="9" s="1"/>
  <c r="R3072" i="9"/>
  <c r="V3072" i="9" s="1"/>
  <c r="R3071" i="9"/>
  <c r="V3071" i="9" s="1"/>
  <c r="R3070" i="9"/>
  <c r="V3070" i="9" s="1"/>
  <c r="R3069" i="9"/>
  <c r="V3069" i="9" s="1"/>
  <c r="R3068" i="9"/>
  <c r="V3068" i="9" s="1"/>
  <c r="R3067" i="9"/>
  <c r="V3067" i="9" s="1"/>
  <c r="R3066" i="9"/>
  <c r="V3066" i="9" s="1"/>
  <c r="R3065" i="9"/>
  <c r="V3065" i="9" s="1"/>
  <c r="R3064" i="9"/>
  <c r="V3064" i="9" s="1"/>
  <c r="R3063" i="9"/>
  <c r="V3063" i="9" s="1"/>
  <c r="R3062" i="9"/>
  <c r="V3062" i="9" s="1"/>
  <c r="R3061" i="9"/>
  <c r="V3061" i="9" s="1"/>
  <c r="R3060" i="9"/>
  <c r="V3060" i="9" s="1"/>
  <c r="R3059" i="9"/>
  <c r="V3059" i="9" s="1"/>
  <c r="R3058" i="9"/>
  <c r="V3058" i="9" s="1"/>
  <c r="R3057" i="9"/>
  <c r="V3057" i="9" s="1"/>
  <c r="R3056" i="9"/>
  <c r="V3056" i="9" s="1"/>
  <c r="R3055" i="9"/>
  <c r="V3055" i="9" s="1"/>
  <c r="R3054" i="9"/>
  <c r="V3054" i="9" s="1"/>
  <c r="R3053" i="9"/>
  <c r="V3053" i="9" s="1"/>
  <c r="R3052" i="9"/>
  <c r="V3052" i="9" s="1"/>
  <c r="R3051" i="9"/>
  <c r="V3051" i="9" s="1"/>
  <c r="R3050" i="9"/>
  <c r="V3050" i="9" s="1"/>
  <c r="R3049" i="9"/>
  <c r="V3049" i="9" s="1"/>
  <c r="R3048" i="9"/>
  <c r="V3048" i="9" s="1"/>
  <c r="R3047" i="9"/>
  <c r="V3047" i="9" s="1"/>
  <c r="R3046" i="9"/>
  <c r="V3046" i="9" s="1"/>
  <c r="R3045" i="9"/>
  <c r="V3045" i="9" s="1"/>
  <c r="R3044" i="9"/>
  <c r="V3044" i="9" s="1"/>
  <c r="R3043" i="9"/>
  <c r="V3043" i="9" s="1"/>
  <c r="R3042" i="9"/>
  <c r="V3042" i="9" s="1"/>
  <c r="R3041" i="9"/>
  <c r="V3041" i="9" s="1"/>
  <c r="R3040" i="9"/>
  <c r="V3040" i="9" s="1"/>
  <c r="R3039" i="9"/>
  <c r="V3039" i="9" s="1"/>
  <c r="R3038" i="9"/>
  <c r="V3038" i="9" s="1"/>
  <c r="R3037" i="9"/>
  <c r="V3037" i="9" s="1"/>
  <c r="R3036" i="9"/>
  <c r="V3036" i="9" s="1"/>
  <c r="R3035" i="9"/>
  <c r="V3035" i="9" s="1"/>
  <c r="R3034" i="9"/>
  <c r="V3034" i="9" s="1"/>
  <c r="R3033" i="9"/>
  <c r="V3033" i="9" s="1"/>
  <c r="R3032" i="9"/>
  <c r="V3032" i="9" s="1"/>
  <c r="R3031" i="9"/>
  <c r="V3031" i="9" s="1"/>
  <c r="R3030" i="9"/>
  <c r="V3030" i="9" s="1"/>
  <c r="R3029" i="9"/>
  <c r="V3029" i="9" s="1"/>
  <c r="R3028" i="9"/>
  <c r="V3028" i="9" s="1"/>
  <c r="R3027" i="9"/>
  <c r="V3027" i="9" s="1"/>
  <c r="R3026" i="9"/>
  <c r="V3026" i="9" s="1"/>
  <c r="R3025" i="9"/>
  <c r="V3025" i="9" s="1"/>
  <c r="R3024" i="9"/>
  <c r="V3024" i="9" s="1"/>
  <c r="R3023" i="9"/>
  <c r="V3023" i="9" s="1"/>
  <c r="R3022" i="9"/>
  <c r="V3022" i="9" s="1"/>
  <c r="R3021" i="9"/>
  <c r="V3021" i="9" s="1"/>
  <c r="R3020" i="9"/>
  <c r="V3020" i="9" s="1"/>
  <c r="R3019" i="9"/>
  <c r="V3019" i="9" s="1"/>
  <c r="R3018" i="9"/>
  <c r="V3018" i="9" s="1"/>
  <c r="R3017" i="9"/>
  <c r="V3017" i="9" s="1"/>
  <c r="R3016" i="9"/>
  <c r="V3016" i="9" s="1"/>
  <c r="R3015" i="9"/>
  <c r="V3015" i="9" s="1"/>
  <c r="R3014" i="9"/>
  <c r="V3014" i="9" s="1"/>
  <c r="R3013" i="9"/>
  <c r="V3013" i="9" s="1"/>
  <c r="R3012" i="9"/>
  <c r="V3012" i="9" s="1"/>
  <c r="R3011" i="9"/>
  <c r="V3011" i="9" s="1"/>
  <c r="R3010" i="9"/>
  <c r="V3010" i="9" s="1"/>
  <c r="R3009" i="9"/>
  <c r="V3009" i="9" s="1"/>
  <c r="R3008" i="9"/>
  <c r="V3008" i="9" s="1"/>
  <c r="R3007" i="9"/>
  <c r="V3007" i="9" s="1"/>
  <c r="R3006" i="9"/>
  <c r="V3006" i="9" s="1"/>
  <c r="R3005" i="9"/>
  <c r="V3005" i="9" s="1"/>
  <c r="R3004" i="9"/>
  <c r="V3004" i="9" s="1"/>
  <c r="R3003" i="9"/>
  <c r="V3003" i="9" s="1"/>
  <c r="R3002" i="9"/>
  <c r="V3002" i="9" s="1"/>
  <c r="R3001" i="9"/>
  <c r="V3001" i="9" s="1"/>
  <c r="R3000" i="9"/>
  <c r="V3000" i="9" s="1"/>
  <c r="R2999" i="9"/>
  <c r="V2999" i="9" s="1"/>
  <c r="R2998" i="9"/>
  <c r="V2998" i="9" s="1"/>
  <c r="R2997" i="9"/>
  <c r="V2997" i="9" s="1"/>
  <c r="R2996" i="9"/>
  <c r="V2996" i="9" s="1"/>
  <c r="R2995" i="9"/>
  <c r="V2995" i="9" s="1"/>
  <c r="R2994" i="9"/>
  <c r="V2994" i="9" s="1"/>
  <c r="R2993" i="9"/>
  <c r="V2993" i="9" s="1"/>
  <c r="R2992" i="9"/>
  <c r="V2992" i="9" s="1"/>
  <c r="R2991" i="9"/>
  <c r="V2991" i="9" s="1"/>
  <c r="R2990" i="9"/>
  <c r="V2990" i="9" s="1"/>
  <c r="R2989" i="9"/>
  <c r="V2989" i="9" s="1"/>
  <c r="R2988" i="9"/>
  <c r="V2988" i="9" s="1"/>
  <c r="R2987" i="9"/>
  <c r="V2987" i="9" s="1"/>
  <c r="R2986" i="9"/>
  <c r="V2986" i="9" s="1"/>
  <c r="R2985" i="9"/>
  <c r="V2985" i="9" s="1"/>
  <c r="R2984" i="9"/>
  <c r="V2984" i="9" s="1"/>
  <c r="R2983" i="9"/>
  <c r="V2983" i="9" s="1"/>
  <c r="R2982" i="9"/>
  <c r="V2982" i="9" s="1"/>
  <c r="R2981" i="9"/>
  <c r="V2981" i="9" s="1"/>
  <c r="R2980" i="9"/>
  <c r="V2980" i="9" s="1"/>
  <c r="R2979" i="9"/>
  <c r="V2979" i="9" s="1"/>
  <c r="R2978" i="9"/>
  <c r="V2978" i="9" s="1"/>
  <c r="R2977" i="9"/>
  <c r="V2977" i="9" s="1"/>
  <c r="R2976" i="9"/>
  <c r="V2976" i="9" s="1"/>
  <c r="R2975" i="9"/>
  <c r="V2975" i="9" s="1"/>
  <c r="R2974" i="9"/>
  <c r="V2974" i="9" s="1"/>
  <c r="R2973" i="9"/>
  <c r="V2973" i="9" s="1"/>
  <c r="R2972" i="9"/>
  <c r="V2972" i="9" s="1"/>
  <c r="R2971" i="9"/>
  <c r="V2971" i="9" s="1"/>
  <c r="R2970" i="9"/>
  <c r="V2970" i="9" s="1"/>
  <c r="R2969" i="9"/>
  <c r="V2969" i="9" s="1"/>
  <c r="R2968" i="9"/>
  <c r="V2968" i="9" s="1"/>
  <c r="R2967" i="9"/>
  <c r="V2967" i="9" s="1"/>
  <c r="R2966" i="9"/>
  <c r="V2966" i="9" s="1"/>
  <c r="R2965" i="9"/>
  <c r="V2965" i="9" s="1"/>
  <c r="R2964" i="9"/>
  <c r="V2964" i="9" s="1"/>
  <c r="R2963" i="9"/>
  <c r="V2963" i="9" s="1"/>
  <c r="R2962" i="9"/>
  <c r="V2962" i="9" s="1"/>
  <c r="R2961" i="9"/>
  <c r="V2961" i="9" s="1"/>
  <c r="R2960" i="9"/>
  <c r="V2960" i="9" s="1"/>
  <c r="R2959" i="9"/>
  <c r="V2959" i="9" s="1"/>
  <c r="R2958" i="9"/>
  <c r="V2958" i="9" s="1"/>
  <c r="R2957" i="9"/>
  <c r="V2957" i="9" s="1"/>
  <c r="R2956" i="9"/>
  <c r="V2956" i="9" s="1"/>
  <c r="R2955" i="9"/>
  <c r="V2955" i="9" s="1"/>
  <c r="R2954" i="9"/>
  <c r="V2954" i="9" s="1"/>
  <c r="R2953" i="9"/>
  <c r="V2953" i="9" s="1"/>
  <c r="R2952" i="9"/>
  <c r="V2952" i="9" s="1"/>
  <c r="R2951" i="9"/>
  <c r="V2951" i="9" s="1"/>
  <c r="R2950" i="9"/>
  <c r="V2950" i="9" s="1"/>
  <c r="R2949" i="9"/>
  <c r="V2949" i="9" s="1"/>
  <c r="R2948" i="9"/>
  <c r="V2948" i="9" s="1"/>
  <c r="R2947" i="9"/>
  <c r="V2947" i="9" s="1"/>
  <c r="R2946" i="9"/>
  <c r="V2946" i="9" s="1"/>
  <c r="R2945" i="9"/>
  <c r="V2945" i="9" s="1"/>
  <c r="R2944" i="9"/>
  <c r="V2944" i="9" s="1"/>
  <c r="R2943" i="9"/>
  <c r="V2943" i="9" s="1"/>
  <c r="R2942" i="9"/>
  <c r="V2942" i="9" s="1"/>
  <c r="R2941" i="9"/>
  <c r="V2941" i="9" s="1"/>
  <c r="R2940" i="9"/>
  <c r="V2940" i="9" s="1"/>
  <c r="R2939" i="9"/>
  <c r="V2939" i="9" s="1"/>
  <c r="R2938" i="9"/>
  <c r="V2938" i="9" s="1"/>
  <c r="R2937" i="9"/>
  <c r="V2937" i="9" s="1"/>
  <c r="R2936" i="9"/>
  <c r="V2936" i="9" s="1"/>
  <c r="R2935" i="9"/>
  <c r="V2935" i="9" s="1"/>
  <c r="R2934" i="9"/>
  <c r="V2934" i="9" s="1"/>
  <c r="R2933" i="9"/>
  <c r="V2933" i="9" s="1"/>
  <c r="R2932" i="9"/>
  <c r="V2932" i="9" s="1"/>
  <c r="R2931" i="9"/>
  <c r="V2931" i="9" s="1"/>
  <c r="R2930" i="9"/>
  <c r="V2930" i="9" s="1"/>
  <c r="R2929" i="9"/>
  <c r="V2929" i="9" s="1"/>
  <c r="R2928" i="9"/>
  <c r="V2928" i="9" s="1"/>
  <c r="R2927" i="9"/>
  <c r="V2927" i="9" s="1"/>
  <c r="R2926" i="9"/>
  <c r="V2926" i="9" s="1"/>
  <c r="R2925" i="9"/>
  <c r="V2925" i="9" s="1"/>
  <c r="R2924" i="9"/>
  <c r="V2924" i="9" s="1"/>
  <c r="R2923" i="9"/>
  <c r="V2923" i="9" s="1"/>
  <c r="R2922" i="9"/>
  <c r="V2922" i="9" s="1"/>
  <c r="R2921" i="9"/>
  <c r="V2921" i="9" s="1"/>
  <c r="R2920" i="9"/>
  <c r="V2920" i="9" s="1"/>
  <c r="R2919" i="9"/>
  <c r="V2919" i="9" s="1"/>
  <c r="R2918" i="9"/>
  <c r="V2918" i="9" s="1"/>
  <c r="R2917" i="9"/>
  <c r="V2917" i="9" s="1"/>
  <c r="R2916" i="9"/>
  <c r="V2916" i="9" s="1"/>
  <c r="R2915" i="9"/>
  <c r="V2915" i="9" s="1"/>
  <c r="R2914" i="9"/>
  <c r="V2914" i="9" s="1"/>
  <c r="R2913" i="9"/>
  <c r="V2913" i="9" s="1"/>
  <c r="R2912" i="9"/>
  <c r="V2912" i="9" s="1"/>
  <c r="R2911" i="9"/>
  <c r="V2911" i="9" s="1"/>
  <c r="R2910" i="9"/>
  <c r="V2910" i="9" s="1"/>
  <c r="R2909" i="9"/>
  <c r="V2909" i="9" s="1"/>
  <c r="R2908" i="9"/>
  <c r="V2908" i="9" s="1"/>
  <c r="R2907" i="9"/>
  <c r="V2907" i="9" s="1"/>
  <c r="R2906" i="9"/>
  <c r="V2906" i="9" s="1"/>
  <c r="R2905" i="9"/>
  <c r="V2905" i="9" s="1"/>
  <c r="R2904" i="9"/>
  <c r="V2904" i="9" s="1"/>
  <c r="R2903" i="9"/>
  <c r="V2903" i="9" s="1"/>
  <c r="R2902" i="9"/>
  <c r="V2902" i="9" s="1"/>
  <c r="R2901" i="9"/>
  <c r="V2901" i="9" s="1"/>
  <c r="R2900" i="9"/>
  <c r="V2900" i="9" s="1"/>
  <c r="R2899" i="9"/>
  <c r="V2899" i="9" s="1"/>
  <c r="R2898" i="9"/>
  <c r="V2898" i="9" s="1"/>
  <c r="R2897" i="9"/>
  <c r="V2897" i="9" s="1"/>
  <c r="R2896" i="9"/>
  <c r="V2896" i="9" s="1"/>
  <c r="R2895" i="9"/>
  <c r="V2895" i="9" s="1"/>
  <c r="R2894" i="9"/>
  <c r="V2894" i="9" s="1"/>
  <c r="R2893" i="9"/>
  <c r="V2893" i="9" s="1"/>
  <c r="R2892" i="9"/>
  <c r="V2892" i="9" s="1"/>
  <c r="R2891" i="9"/>
  <c r="V2891" i="9" s="1"/>
  <c r="R2890" i="9"/>
  <c r="V2890" i="9" s="1"/>
  <c r="R2889" i="9"/>
  <c r="V2889" i="9" s="1"/>
  <c r="R2888" i="9"/>
  <c r="V2888" i="9" s="1"/>
  <c r="R2887" i="9"/>
  <c r="V2887" i="9" s="1"/>
  <c r="R2886" i="9"/>
  <c r="V2886" i="9" s="1"/>
  <c r="R2885" i="9"/>
  <c r="V2885" i="9" s="1"/>
  <c r="R2884" i="9"/>
  <c r="V2884" i="9" s="1"/>
  <c r="R2883" i="9"/>
  <c r="V2883" i="9" s="1"/>
  <c r="R2882" i="9"/>
  <c r="V2882" i="9" s="1"/>
  <c r="R2881" i="9"/>
  <c r="V2881" i="9" s="1"/>
  <c r="R2880" i="9"/>
  <c r="V2880" i="9" s="1"/>
  <c r="R2879" i="9"/>
  <c r="V2879" i="9" s="1"/>
  <c r="R2878" i="9"/>
  <c r="V2878" i="9" s="1"/>
  <c r="R2877" i="9"/>
  <c r="V2877" i="9" s="1"/>
  <c r="R2876" i="9"/>
  <c r="V2876" i="9" s="1"/>
  <c r="R2875" i="9"/>
  <c r="V2875" i="9" s="1"/>
  <c r="R2874" i="9"/>
  <c r="V2874" i="9" s="1"/>
  <c r="R2873" i="9"/>
  <c r="V2873" i="9" s="1"/>
  <c r="R2872" i="9"/>
  <c r="V2872" i="9" s="1"/>
  <c r="R2871" i="9"/>
  <c r="V2871" i="9" s="1"/>
  <c r="R2870" i="9"/>
  <c r="V2870" i="9" s="1"/>
  <c r="R2869" i="9"/>
  <c r="V2869" i="9" s="1"/>
  <c r="R2868" i="9"/>
  <c r="V2868" i="9" s="1"/>
  <c r="R2867" i="9"/>
  <c r="V2867" i="9" s="1"/>
  <c r="R2866" i="9"/>
  <c r="V2866" i="9" s="1"/>
  <c r="R2865" i="9"/>
  <c r="V2865" i="9" s="1"/>
  <c r="R2864" i="9"/>
  <c r="V2864" i="9" s="1"/>
  <c r="R2863" i="9"/>
  <c r="V2863" i="9" s="1"/>
  <c r="R2862" i="9"/>
  <c r="V2862" i="9" s="1"/>
  <c r="R2861" i="9"/>
  <c r="V2861" i="9" s="1"/>
  <c r="R2860" i="9"/>
  <c r="V2860" i="9" s="1"/>
  <c r="R2859" i="9"/>
  <c r="V2859" i="9" s="1"/>
  <c r="R2858" i="9"/>
  <c r="V2858" i="9" s="1"/>
  <c r="R2857" i="9"/>
  <c r="V2857" i="9" s="1"/>
  <c r="R2856" i="9"/>
  <c r="V2856" i="9" s="1"/>
  <c r="R2855" i="9"/>
  <c r="V2855" i="9" s="1"/>
  <c r="R2854" i="9"/>
  <c r="V2854" i="9" s="1"/>
  <c r="R2853" i="9"/>
  <c r="V2853" i="9" s="1"/>
  <c r="R2852" i="9"/>
  <c r="V2852" i="9" s="1"/>
  <c r="R2851" i="9"/>
  <c r="V2851" i="9" s="1"/>
  <c r="R2850" i="9"/>
  <c r="V2850" i="9" s="1"/>
  <c r="R2849" i="9"/>
  <c r="V2849" i="9" s="1"/>
  <c r="R2848" i="9"/>
  <c r="V2848" i="9" s="1"/>
  <c r="R2847" i="9"/>
  <c r="V2847" i="9" s="1"/>
  <c r="R2846" i="9"/>
  <c r="V2846" i="9" s="1"/>
  <c r="R2845" i="9"/>
  <c r="V2845" i="9" s="1"/>
  <c r="R2844" i="9"/>
  <c r="V2844" i="9" s="1"/>
  <c r="R2843" i="9"/>
  <c r="V2843" i="9" s="1"/>
  <c r="R2842" i="9"/>
  <c r="V2842" i="9" s="1"/>
  <c r="R2841" i="9"/>
  <c r="V2841" i="9" s="1"/>
  <c r="R2840" i="9"/>
  <c r="V2840" i="9" s="1"/>
  <c r="R2839" i="9"/>
  <c r="V2839" i="9" s="1"/>
  <c r="R2838" i="9"/>
  <c r="V2838" i="9" s="1"/>
  <c r="R2837" i="9"/>
  <c r="V2837" i="9" s="1"/>
  <c r="R2836" i="9"/>
  <c r="V2836" i="9" s="1"/>
  <c r="R2835" i="9"/>
  <c r="V2835" i="9" s="1"/>
  <c r="R2834" i="9"/>
  <c r="V2834" i="9" s="1"/>
  <c r="R2833" i="9"/>
  <c r="V2833" i="9" s="1"/>
  <c r="R2832" i="9"/>
  <c r="V2832" i="9" s="1"/>
  <c r="R2831" i="9"/>
  <c r="V2831" i="9" s="1"/>
  <c r="R2830" i="9"/>
  <c r="V2830" i="9" s="1"/>
  <c r="R2829" i="9"/>
  <c r="V2829" i="9" s="1"/>
  <c r="R2828" i="9"/>
  <c r="V2828" i="9" s="1"/>
  <c r="R2827" i="9"/>
  <c r="V2827" i="9" s="1"/>
  <c r="R2826" i="9"/>
  <c r="V2826" i="9" s="1"/>
  <c r="R2825" i="9"/>
  <c r="V2825" i="9" s="1"/>
  <c r="R2824" i="9"/>
  <c r="V2824" i="9" s="1"/>
  <c r="R2823" i="9"/>
  <c r="V2823" i="9" s="1"/>
  <c r="R2822" i="9"/>
  <c r="V2822" i="9" s="1"/>
  <c r="R2821" i="9"/>
  <c r="V2821" i="9" s="1"/>
  <c r="R2820" i="9"/>
  <c r="V2820" i="9" s="1"/>
  <c r="R2819" i="9"/>
  <c r="V2819" i="9" s="1"/>
  <c r="R2818" i="9"/>
  <c r="V2818" i="9" s="1"/>
  <c r="R2817" i="9"/>
  <c r="V2817" i="9" s="1"/>
  <c r="R2816" i="9"/>
  <c r="V2816" i="9" s="1"/>
  <c r="R2815" i="9"/>
  <c r="V2815" i="9" s="1"/>
  <c r="R2814" i="9"/>
  <c r="V2814" i="9" s="1"/>
  <c r="R2813" i="9"/>
  <c r="V2813" i="9" s="1"/>
  <c r="R2812" i="9"/>
  <c r="V2812" i="9" s="1"/>
  <c r="R2811" i="9"/>
  <c r="V2811" i="9" s="1"/>
  <c r="R2810" i="9"/>
  <c r="V2810" i="9" s="1"/>
  <c r="R2809" i="9"/>
  <c r="V2809" i="9" s="1"/>
  <c r="R2808" i="9"/>
  <c r="V2808" i="9" s="1"/>
  <c r="R2807" i="9"/>
  <c r="V2807" i="9" s="1"/>
  <c r="R2806" i="9"/>
  <c r="V2806" i="9" s="1"/>
  <c r="R2805" i="9"/>
  <c r="V2805" i="9" s="1"/>
  <c r="R2804" i="9"/>
  <c r="V2804" i="9" s="1"/>
  <c r="R2803" i="9"/>
  <c r="V2803" i="9" s="1"/>
  <c r="R2802" i="9"/>
  <c r="V2802" i="9" s="1"/>
  <c r="R2801" i="9"/>
  <c r="V2801" i="9" s="1"/>
  <c r="R2800" i="9"/>
  <c r="V2800" i="9" s="1"/>
  <c r="R2799" i="9"/>
  <c r="V2799" i="9" s="1"/>
  <c r="R2798" i="9"/>
  <c r="V2798" i="9" s="1"/>
  <c r="R2797" i="9"/>
  <c r="V2797" i="9" s="1"/>
  <c r="R2796" i="9"/>
  <c r="V2796" i="9" s="1"/>
  <c r="R2795" i="9"/>
  <c r="V2795" i="9" s="1"/>
  <c r="R2794" i="9"/>
  <c r="V2794" i="9" s="1"/>
  <c r="R2793" i="9"/>
  <c r="V2793" i="9" s="1"/>
  <c r="R2792" i="9"/>
  <c r="V2792" i="9" s="1"/>
  <c r="R2791" i="9"/>
  <c r="V2791" i="9" s="1"/>
  <c r="R2790" i="9"/>
  <c r="V2790" i="9" s="1"/>
  <c r="R2789" i="9"/>
  <c r="V2789" i="9" s="1"/>
  <c r="R2788" i="9"/>
  <c r="V2788" i="9" s="1"/>
  <c r="R2787" i="9"/>
  <c r="V2787" i="9" s="1"/>
  <c r="R2786" i="9"/>
  <c r="V2786" i="9" s="1"/>
  <c r="R2785" i="9"/>
  <c r="V2785" i="9" s="1"/>
  <c r="R2784" i="9"/>
  <c r="V2784" i="9" s="1"/>
  <c r="R2783" i="9"/>
  <c r="V2783" i="9" s="1"/>
  <c r="R2782" i="9"/>
  <c r="V2782" i="9" s="1"/>
  <c r="R2781" i="9"/>
  <c r="V2781" i="9" s="1"/>
  <c r="R2780" i="9"/>
  <c r="V2780" i="9" s="1"/>
  <c r="R2779" i="9"/>
  <c r="V2779" i="9" s="1"/>
  <c r="R2778" i="9"/>
  <c r="V2778" i="9" s="1"/>
  <c r="R2777" i="9"/>
  <c r="V2777" i="9" s="1"/>
  <c r="R2776" i="9"/>
  <c r="V2776" i="9" s="1"/>
  <c r="R2775" i="9"/>
  <c r="V2775" i="9" s="1"/>
  <c r="R2774" i="9"/>
  <c r="V2774" i="9" s="1"/>
  <c r="R2773" i="9"/>
  <c r="V2773" i="9" s="1"/>
  <c r="R2772" i="9"/>
  <c r="V2772" i="9" s="1"/>
  <c r="R2771" i="9"/>
  <c r="V2771" i="9" s="1"/>
  <c r="R2770" i="9"/>
  <c r="V2770" i="9" s="1"/>
  <c r="R2769" i="9"/>
  <c r="V2769" i="9" s="1"/>
  <c r="R2768" i="9"/>
  <c r="V2768" i="9" s="1"/>
  <c r="R2767" i="9"/>
  <c r="V2767" i="9" s="1"/>
  <c r="R2766" i="9"/>
  <c r="V2766" i="9" s="1"/>
  <c r="R2765" i="9"/>
  <c r="V2765" i="9" s="1"/>
  <c r="R2764" i="9"/>
  <c r="V2764" i="9" s="1"/>
  <c r="R2763" i="9"/>
  <c r="V2763" i="9" s="1"/>
  <c r="R2762" i="9"/>
  <c r="V2762" i="9" s="1"/>
  <c r="R2761" i="9"/>
  <c r="V2761" i="9" s="1"/>
  <c r="R2760" i="9"/>
  <c r="V2760" i="9" s="1"/>
  <c r="R2759" i="9"/>
  <c r="V2759" i="9" s="1"/>
  <c r="R2758" i="9"/>
  <c r="V2758" i="9" s="1"/>
  <c r="R2757" i="9"/>
  <c r="V2757" i="9" s="1"/>
  <c r="R2756" i="9"/>
  <c r="V2756" i="9" s="1"/>
  <c r="R2755" i="9"/>
  <c r="V2755" i="9" s="1"/>
  <c r="R2754" i="9"/>
  <c r="V2754" i="9" s="1"/>
  <c r="R2753" i="9"/>
  <c r="V2753" i="9" s="1"/>
  <c r="R2752" i="9"/>
  <c r="V2752" i="9" s="1"/>
  <c r="R2751" i="9"/>
  <c r="V2751" i="9" s="1"/>
  <c r="R2750" i="9"/>
  <c r="V2750" i="9" s="1"/>
  <c r="R2749" i="9"/>
  <c r="V2749" i="9" s="1"/>
  <c r="R2748" i="9"/>
  <c r="V2748" i="9" s="1"/>
  <c r="R2747" i="9"/>
  <c r="V2747" i="9" s="1"/>
  <c r="R2746" i="9"/>
  <c r="V2746" i="9" s="1"/>
  <c r="R2745" i="9"/>
  <c r="V2745" i="9" s="1"/>
  <c r="R2744" i="9"/>
  <c r="V2744" i="9" s="1"/>
  <c r="R2743" i="9"/>
  <c r="V2743" i="9" s="1"/>
  <c r="R2742" i="9"/>
  <c r="V2742" i="9" s="1"/>
  <c r="R2741" i="9"/>
  <c r="V2741" i="9" s="1"/>
  <c r="R2740" i="9"/>
  <c r="V2740" i="9" s="1"/>
  <c r="R2739" i="9"/>
  <c r="V2739" i="9" s="1"/>
  <c r="R2738" i="9"/>
  <c r="V2738" i="9" s="1"/>
  <c r="R2737" i="9"/>
  <c r="V2737" i="9" s="1"/>
  <c r="R2736" i="9"/>
  <c r="V2736" i="9" s="1"/>
  <c r="R2735" i="9"/>
  <c r="V2735" i="9" s="1"/>
  <c r="R2734" i="9"/>
  <c r="V2734" i="9" s="1"/>
  <c r="R2733" i="9"/>
  <c r="V2733" i="9" s="1"/>
  <c r="R2732" i="9"/>
  <c r="V2732" i="9" s="1"/>
  <c r="R2731" i="9"/>
  <c r="V2731" i="9" s="1"/>
  <c r="R2730" i="9"/>
  <c r="V2730" i="9" s="1"/>
  <c r="R2729" i="9"/>
  <c r="V2729" i="9" s="1"/>
  <c r="R2728" i="9"/>
  <c r="V2728" i="9" s="1"/>
  <c r="R2727" i="9"/>
  <c r="V2727" i="9" s="1"/>
  <c r="R2726" i="9"/>
  <c r="V2726" i="9" s="1"/>
  <c r="R2725" i="9"/>
  <c r="V2725" i="9" s="1"/>
  <c r="R2724" i="9"/>
  <c r="V2724" i="9" s="1"/>
  <c r="R2723" i="9"/>
  <c r="V2723" i="9" s="1"/>
  <c r="R2722" i="9"/>
  <c r="V2722" i="9" s="1"/>
  <c r="R2721" i="9"/>
  <c r="V2721" i="9" s="1"/>
  <c r="R2720" i="9"/>
  <c r="V2720" i="9" s="1"/>
  <c r="R2719" i="9"/>
  <c r="V2719" i="9" s="1"/>
  <c r="R2718" i="9"/>
  <c r="V2718" i="9" s="1"/>
  <c r="R2717" i="9"/>
  <c r="V2717" i="9" s="1"/>
  <c r="R2716" i="9"/>
  <c r="V2716" i="9" s="1"/>
  <c r="R2715" i="9"/>
  <c r="V2715" i="9" s="1"/>
  <c r="R2714" i="9"/>
  <c r="V2714" i="9" s="1"/>
  <c r="R2713" i="9"/>
  <c r="V2713" i="9" s="1"/>
  <c r="R2712" i="9"/>
  <c r="V2712" i="9" s="1"/>
  <c r="R2711" i="9"/>
  <c r="V2711" i="9" s="1"/>
  <c r="R2710" i="9"/>
  <c r="V2710" i="9" s="1"/>
  <c r="R2709" i="9"/>
  <c r="V2709" i="9" s="1"/>
  <c r="R2708" i="9"/>
  <c r="V2708" i="9" s="1"/>
  <c r="R2707" i="9"/>
  <c r="V2707" i="9" s="1"/>
  <c r="R2706" i="9"/>
  <c r="V2706" i="9" s="1"/>
  <c r="R2705" i="9"/>
  <c r="V2705" i="9" s="1"/>
  <c r="R2704" i="9"/>
  <c r="V2704" i="9" s="1"/>
  <c r="R2703" i="9"/>
  <c r="V2703" i="9" s="1"/>
  <c r="R2702" i="9"/>
  <c r="V2702" i="9" s="1"/>
  <c r="R2701" i="9"/>
  <c r="V2701" i="9" s="1"/>
  <c r="R2700" i="9"/>
  <c r="V2700" i="9" s="1"/>
  <c r="R2699" i="9"/>
  <c r="V2699" i="9" s="1"/>
  <c r="R2698" i="9"/>
  <c r="V2698" i="9" s="1"/>
  <c r="R2697" i="9"/>
  <c r="V2697" i="9" s="1"/>
  <c r="R2696" i="9"/>
  <c r="V2696" i="9" s="1"/>
  <c r="R2695" i="9"/>
  <c r="V2695" i="9" s="1"/>
  <c r="R2694" i="9"/>
  <c r="V2694" i="9" s="1"/>
  <c r="R2693" i="9"/>
  <c r="V2693" i="9" s="1"/>
  <c r="R2692" i="9"/>
  <c r="V2692" i="9" s="1"/>
  <c r="R2691" i="9"/>
  <c r="V2691" i="9" s="1"/>
  <c r="R2690" i="9"/>
  <c r="V2690" i="9" s="1"/>
  <c r="R2689" i="9"/>
  <c r="V2689" i="9" s="1"/>
  <c r="R2688" i="9"/>
  <c r="V2688" i="9" s="1"/>
  <c r="R2687" i="9"/>
  <c r="V2687" i="9" s="1"/>
  <c r="R2686" i="9"/>
  <c r="V2686" i="9" s="1"/>
  <c r="R2685" i="9"/>
  <c r="V2685" i="9" s="1"/>
  <c r="R2684" i="9"/>
  <c r="V2684" i="9" s="1"/>
  <c r="R2683" i="9"/>
  <c r="V2683" i="9" s="1"/>
  <c r="R2682" i="9"/>
  <c r="V2682" i="9" s="1"/>
  <c r="R2681" i="9"/>
  <c r="V2681" i="9" s="1"/>
  <c r="R2680" i="9"/>
  <c r="V2680" i="9" s="1"/>
  <c r="R2679" i="9"/>
  <c r="V2679" i="9" s="1"/>
  <c r="R2678" i="9"/>
  <c r="V2678" i="9" s="1"/>
  <c r="R2677" i="9"/>
  <c r="V2677" i="9" s="1"/>
  <c r="R2676" i="9"/>
  <c r="V2676" i="9" s="1"/>
  <c r="R2675" i="9"/>
  <c r="V2675" i="9" s="1"/>
  <c r="R2674" i="9"/>
  <c r="V2674" i="9" s="1"/>
  <c r="R2673" i="9"/>
  <c r="V2673" i="9" s="1"/>
  <c r="R2672" i="9"/>
  <c r="V2672" i="9" s="1"/>
  <c r="R2671" i="9"/>
  <c r="V2671" i="9" s="1"/>
  <c r="R2670" i="9"/>
  <c r="V2670" i="9" s="1"/>
  <c r="R2669" i="9"/>
  <c r="V2669" i="9" s="1"/>
  <c r="R2668" i="9"/>
  <c r="V2668" i="9" s="1"/>
  <c r="R2667" i="9"/>
  <c r="V2667" i="9" s="1"/>
  <c r="R2666" i="9"/>
  <c r="V2666" i="9" s="1"/>
  <c r="R2665" i="9"/>
  <c r="V2665" i="9" s="1"/>
  <c r="R2664" i="9"/>
  <c r="V2664" i="9" s="1"/>
  <c r="R2663" i="9"/>
  <c r="V2663" i="9" s="1"/>
  <c r="R2662" i="9"/>
  <c r="V2662" i="9" s="1"/>
  <c r="R2661" i="9"/>
  <c r="V2661" i="9" s="1"/>
  <c r="R2660" i="9"/>
  <c r="V2660" i="9" s="1"/>
  <c r="R2659" i="9"/>
  <c r="V2659" i="9" s="1"/>
  <c r="R2658" i="9"/>
  <c r="V2658" i="9" s="1"/>
  <c r="R2657" i="9"/>
  <c r="V2657" i="9" s="1"/>
  <c r="R2656" i="9"/>
  <c r="V2656" i="9" s="1"/>
  <c r="R2655" i="9"/>
  <c r="V2655" i="9" s="1"/>
  <c r="R2654" i="9"/>
  <c r="V2654" i="9" s="1"/>
  <c r="R2653" i="9"/>
  <c r="V2653" i="9" s="1"/>
  <c r="R2652" i="9"/>
  <c r="V2652" i="9" s="1"/>
  <c r="R2651" i="9"/>
  <c r="V2651" i="9" s="1"/>
  <c r="R2650" i="9"/>
  <c r="V2650" i="9" s="1"/>
  <c r="R2649" i="9"/>
  <c r="V2649" i="9" s="1"/>
  <c r="R2648" i="9"/>
  <c r="V2648" i="9" s="1"/>
  <c r="R2647" i="9"/>
  <c r="V2647" i="9" s="1"/>
  <c r="R2646" i="9"/>
  <c r="V2646" i="9" s="1"/>
  <c r="R2645" i="9"/>
  <c r="V2645" i="9" s="1"/>
  <c r="R2644" i="9"/>
  <c r="V2644" i="9" s="1"/>
  <c r="R2643" i="9"/>
  <c r="V2643" i="9" s="1"/>
  <c r="R2642" i="9"/>
  <c r="V2642" i="9" s="1"/>
  <c r="R2641" i="9"/>
  <c r="V2641" i="9" s="1"/>
  <c r="R2640" i="9"/>
  <c r="V2640" i="9" s="1"/>
  <c r="R2639" i="9"/>
  <c r="V2639" i="9" s="1"/>
  <c r="R2638" i="9"/>
  <c r="V2638" i="9" s="1"/>
  <c r="R2637" i="9"/>
  <c r="V2637" i="9" s="1"/>
  <c r="R2636" i="9"/>
  <c r="V2636" i="9" s="1"/>
  <c r="R2635" i="9"/>
  <c r="V2635" i="9" s="1"/>
  <c r="R2634" i="9"/>
  <c r="V2634" i="9" s="1"/>
  <c r="R2633" i="9"/>
  <c r="V2633" i="9" s="1"/>
  <c r="R2632" i="9"/>
  <c r="V2632" i="9" s="1"/>
  <c r="R2631" i="9"/>
  <c r="V2631" i="9" s="1"/>
  <c r="R2630" i="9"/>
  <c r="V2630" i="9" s="1"/>
  <c r="R2629" i="9"/>
  <c r="V2629" i="9" s="1"/>
  <c r="R2628" i="9"/>
  <c r="V2628" i="9" s="1"/>
  <c r="R2627" i="9"/>
  <c r="V2627" i="9" s="1"/>
  <c r="R2626" i="9"/>
  <c r="V2626" i="9" s="1"/>
  <c r="R2625" i="9"/>
  <c r="V2625" i="9" s="1"/>
  <c r="R2624" i="9"/>
  <c r="V2624" i="9" s="1"/>
  <c r="R2623" i="9"/>
  <c r="V2623" i="9" s="1"/>
  <c r="R2622" i="9"/>
  <c r="V2622" i="9" s="1"/>
  <c r="R2621" i="9"/>
  <c r="V2621" i="9" s="1"/>
  <c r="R2620" i="9"/>
  <c r="V2620" i="9" s="1"/>
  <c r="R2619" i="9"/>
  <c r="V2619" i="9" s="1"/>
  <c r="R2618" i="9"/>
  <c r="V2618" i="9" s="1"/>
  <c r="R2617" i="9"/>
  <c r="V2617" i="9" s="1"/>
  <c r="R2616" i="9"/>
  <c r="V2616" i="9" s="1"/>
  <c r="R2615" i="9"/>
  <c r="V2615" i="9" s="1"/>
  <c r="R2614" i="9"/>
  <c r="V2614" i="9" s="1"/>
  <c r="R2613" i="9"/>
  <c r="V2613" i="9" s="1"/>
  <c r="R2612" i="9"/>
  <c r="V2612" i="9" s="1"/>
  <c r="R2611" i="9"/>
  <c r="V2611" i="9" s="1"/>
  <c r="R2610" i="9"/>
  <c r="V2610" i="9" s="1"/>
  <c r="R2609" i="9"/>
  <c r="V2609" i="9" s="1"/>
  <c r="R2608" i="9"/>
  <c r="V2608" i="9" s="1"/>
  <c r="R2607" i="9"/>
  <c r="V2607" i="9" s="1"/>
  <c r="R2606" i="9"/>
  <c r="V2606" i="9" s="1"/>
  <c r="R2605" i="9"/>
  <c r="V2605" i="9" s="1"/>
  <c r="R2604" i="9"/>
  <c r="V2604" i="9" s="1"/>
  <c r="R2603" i="9"/>
  <c r="V2603" i="9" s="1"/>
  <c r="R2602" i="9"/>
  <c r="V2602" i="9" s="1"/>
  <c r="R2601" i="9"/>
  <c r="V2601" i="9" s="1"/>
  <c r="R2600" i="9"/>
  <c r="V2600" i="9" s="1"/>
  <c r="R2599" i="9"/>
  <c r="V2599" i="9" s="1"/>
  <c r="R2598" i="9"/>
  <c r="V2598" i="9" s="1"/>
  <c r="R2597" i="9"/>
  <c r="V2597" i="9" s="1"/>
  <c r="R2596" i="9"/>
  <c r="V2596" i="9" s="1"/>
  <c r="R2595" i="9"/>
  <c r="V2595" i="9" s="1"/>
  <c r="R2594" i="9"/>
  <c r="V2594" i="9" s="1"/>
  <c r="R2593" i="9"/>
  <c r="V2593" i="9" s="1"/>
  <c r="R2592" i="9"/>
  <c r="V2592" i="9" s="1"/>
  <c r="R2591" i="9"/>
  <c r="V2591" i="9" s="1"/>
  <c r="R2590" i="9"/>
  <c r="V2590" i="9" s="1"/>
  <c r="R2589" i="9"/>
  <c r="V2589" i="9" s="1"/>
  <c r="R2588" i="9"/>
  <c r="V2588" i="9" s="1"/>
  <c r="R2587" i="9"/>
  <c r="V2587" i="9" s="1"/>
  <c r="R2586" i="9"/>
  <c r="V2586" i="9" s="1"/>
  <c r="R2585" i="9"/>
  <c r="V2585" i="9" s="1"/>
  <c r="R2584" i="9"/>
  <c r="V2584" i="9" s="1"/>
  <c r="R2583" i="9"/>
  <c r="V2583" i="9" s="1"/>
  <c r="R2582" i="9"/>
  <c r="V2582" i="9" s="1"/>
  <c r="R2581" i="9"/>
  <c r="V2581" i="9" s="1"/>
  <c r="R2580" i="9"/>
  <c r="V2580" i="9" s="1"/>
  <c r="R2579" i="9"/>
  <c r="V2579" i="9" s="1"/>
  <c r="R2578" i="9"/>
  <c r="V2578" i="9" s="1"/>
  <c r="R2577" i="9"/>
  <c r="V2577" i="9" s="1"/>
  <c r="R2576" i="9"/>
  <c r="V2576" i="9" s="1"/>
  <c r="R2575" i="9"/>
  <c r="V2575" i="9" s="1"/>
  <c r="R2574" i="9"/>
  <c r="V2574" i="9" s="1"/>
  <c r="R2573" i="9"/>
  <c r="V2573" i="9" s="1"/>
  <c r="R2572" i="9"/>
  <c r="V2572" i="9" s="1"/>
  <c r="R2571" i="9"/>
  <c r="V2571" i="9" s="1"/>
  <c r="R2570" i="9"/>
  <c r="V2570" i="9" s="1"/>
  <c r="R2569" i="9"/>
  <c r="V2569" i="9" s="1"/>
  <c r="R2568" i="9"/>
  <c r="V2568" i="9" s="1"/>
  <c r="R2567" i="9"/>
  <c r="V2567" i="9" s="1"/>
  <c r="R2566" i="9"/>
  <c r="V2566" i="9" s="1"/>
  <c r="R2565" i="9"/>
  <c r="V2565" i="9" s="1"/>
  <c r="R2564" i="9"/>
  <c r="V2564" i="9" s="1"/>
  <c r="R2563" i="9"/>
  <c r="V2563" i="9" s="1"/>
  <c r="R2562" i="9"/>
  <c r="V2562" i="9" s="1"/>
  <c r="R2561" i="9"/>
  <c r="V2561" i="9" s="1"/>
  <c r="R2560" i="9"/>
  <c r="V2560" i="9" s="1"/>
  <c r="R2559" i="9"/>
  <c r="V2559" i="9" s="1"/>
  <c r="R2558" i="9"/>
  <c r="V2558" i="9" s="1"/>
  <c r="R2557" i="9"/>
  <c r="V2557" i="9" s="1"/>
  <c r="R2556" i="9"/>
  <c r="V2556" i="9" s="1"/>
  <c r="R2555" i="9"/>
  <c r="V2555" i="9" s="1"/>
  <c r="R2554" i="9"/>
  <c r="V2554" i="9" s="1"/>
  <c r="R2553" i="9"/>
  <c r="V2553" i="9" s="1"/>
  <c r="R2552" i="9"/>
  <c r="V2552" i="9" s="1"/>
  <c r="R2551" i="9"/>
  <c r="V2551" i="9" s="1"/>
  <c r="R2550" i="9"/>
  <c r="V2550" i="9" s="1"/>
  <c r="R2549" i="9"/>
  <c r="V2549" i="9" s="1"/>
  <c r="R2548" i="9"/>
  <c r="V2548" i="9" s="1"/>
  <c r="R2547" i="9"/>
  <c r="V2547" i="9" s="1"/>
  <c r="R2546" i="9"/>
  <c r="V2546" i="9" s="1"/>
  <c r="R2545" i="9"/>
  <c r="V2545" i="9" s="1"/>
  <c r="R2544" i="9"/>
  <c r="V2544" i="9" s="1"/>
  <c r="R2543" i="9"/>
  <c r="V2543" i="9" s="1"/>
  <c r="R2542" i="9"/>
  <c r="V2542" i="9" s="1"/>
  <c r="R2541" i="9"/>
  <c r="V2541" i="9" s="1"/>
  <c r="R2540" i="9"/>
  <c r="V2540" i="9" s="1"/>
  <c r="R2539" i="9"/>
  <c r="V2539" i="9" s="1"/>
  <c r="R2538" i="9"/>
  <c r="V2538" i="9" s="1"/>
  <c r="R2537" i="9"/>
  <c r="V2537" i="9" s="1"/>
  <c r="R2536" i="9"/>
  <c r="V2536" i="9" s="1"/>
  <c r="R2535" i="9"/>
  <c r="V2535" i="9" s="1"/>
  <c r="R2534" i="9"/>
  <c r="V2534" i="9" s="1"/>
  <c r="R2533" i="9"/>
  <c r="V2533" i="9" s="1"/>
  <c r="R2532" i="9"/>
  <c r="V2532" i="9" s="1"/>
  <c r="R2531" i="9"/>
  <c r="V2531" i="9" s="1"/>
  <c r="R2530" i="9"/>
  <c r="V2530" i="9" s="1"/>
  <c r="R2529" i="9"/>
  <c r="V2529" i="9" s="1"/>
  <c r="R2528" i="9"/>
  <c r="V2528" i="9" s="1"/>
  <c r="R2527" i="9"/>
  <c r="V2527" i="9" s="1"/>
  <c r="R2526" i="9"/>
  <c r="V2526" i="9" s="1"/>
  <c r="R2525" i="9"/>
  <c r="V2525" i="9" s="1"/>
  <c r="R2524" i="9"/>
  <c r="V2524" i="9" s="1"/>
  <c r="R2523" i="9"/>
  <c r="V2523" i="9" s="1"/>
  <c r="R2522" i="9"/>
  <c r="V2522" i="9" s="1"/>
  <c r="R2521" i="9"/>
  <c r="V2521" i="9" s="1"/>
  <c r="R2520" i="9"/>
  <c r="V2520" i="9" s="1"/>
  <c r="R2519" i="9"/>
  <c r="V2519" i="9" s="1"/>
  <c r="R2518" i="9"/>
  <c r="V2518" i="9" s="1"/>
  <c r="R2517" i="9"/>
  <c r="V2517" i="9" s="1"/>
  <c r="R2516" i="9"/>
  <c r="V2516" i="9" s="1"/>
  <c r="R2515" i="9"/>
  <c r="V2515" i="9" s="1"/>
  <c r="R2514" i="9"/>
  <c r="V2514" i="9" s="1"/>
  <c r="R2513" i="9"/>
  <c r="V2513" i="9" s="1"/>
  <c r="R2512" i="9"/>
  <c r="V2512" i="9" s="1"/>
  <c r="R2511" i="9"/>
  <c r="V2511" i="9" s="1"/>
  <c r="R2510" i="9"/>
  <c r="V2510" i="9" s="1"/>
  <c r="R2509" i="9"/>
  <c r="V2509" i="9" s="1"/>
  <c r="R2508" i="9"/>
  <c r="V2508" i="9" s="1"/>
  <c r="R2507" i="9"/>
  <c r="V2507" i="9" s="1"/>
  <c r="R2506" i="9"/>
  <c r="V2506" i="9" s="1"/>
  <c r="R2505" i="9"/>
  <c r="V2505" i="9" s="1"/>
  <c r="R2504" i="9"/>
  <c r="V2504" i="9" s="1"/>
  <c r="R2503" i="9"/>
  <c r="V2503" i="9" s="1"/>
  <c r="R2502" i="9"/>
  <c r="V2502" i="9" s="1"/>
  <c r="R2501" i="9"/>
  <c r="V2501" i="9" s="1"/>
  <c r="R2500" i="9"/>
  <c r="V2500" i="9" s="1"/>
  <c r="R2499" i="9"/>
  <c r="V2499" i="9" s="1"/>
  <c r="R2498" i="9"/>
  <c r="V2498" i="9" s="1"/>
  <c r="R2497" i="9"/>
  <c r="V2497" i="9" s="1"/>
  <c r="R2496" i="9"/>
  <c r="V2496" i="9" s="1"/>
  <c r="R2495" i="9"/>
  <c r="V2495" i="9" s="1"/>
  <c r="R2494" i="9"/>
  <c r="V2494" i="9" s="1"/>
  <c r="R2493" i="9"/>
  <c r="V2493" i="9" s="1"/>
  <c r="R2492" i="9"/>
  <c r="V2492" i="9" s="1"/>
  <c r="R2491" i="9"/>
  <c r="V2491" i="9" s="1"/>
  <c r="R2490" i="9"/>
  <c r="V2490" i="9" s="1"/>
  <c r="R2489" i="9"/>
  <c r="V2489" i="9" s="1"/>
  <c r="R2488" i="9"/>
  <c r="V2488" i="9" s="1"/>
  <c r="R2487" i="9"/>
  <c r="V2487" i="9" s="1"/>
  <c r="R2486" i="9"/>
  <c r="V2486" i="9" s="1"/>
  <c r="R2485" i="9"/>
  <c r="V2485" i="9" s="1"/>
  <c r="R2484" i="9"/>
  <c r="V2484" i="9" s="1"/>
  <c r="R2483" i="9"/>
  <c r="V2483" i="9" s="1"/>
  <c r="R2482" i="9"/>
  <c r="V2482" i="9" s="1"/>
  <c r="R2481" i="9"/>
  <c r="V2481" i="9" s="1"/>
  <c r="R2480" i="9"/>
  <c r="V2480" i="9" s="1"/>
  <c r="R2479" i="9"/>
  <c r="V2479" i="9" s="1"/>
  <c r="R2478" i="9"/>
  <c r="V2478" i="9" s="1"/>
  <c r="R2477" i="9"/>
  <c r="V2477" i="9" s="1"/>
  <c r="R2476" i="9"/>
  <c r="V2476" i="9" s="1"/>
  <c r="R2475" i="9"/>
  <c r="V2475" i="9" s="1"/>
  <c r="R2474" i="9"/>
  <c r="V2474" i="9" s="1"/>
  <c r="R2473" i="9"/>
  <c r="V2473" i="9" s="1"/>
  <c r="R2472" i="9"/>
  <c r="V2472" i="9" s="1"/>
  <c r="R2471" i="9"/>
  <c r="V2471" i="9" s="1"/>
  <c r="R2470" i="9"/>
  <c r="V2470" i="9" s="1"/>
  <c r="R2469" i="9"/>
  <c r="V2469" i="9" s="1"/>
  <c r="R2468" i="9"/>
  <c r="V2468" i="9" s="1"/>
  <c r="R2467" i="9"/>
  <c r="V2467" i="9" s="1"/>
  <c r="R2466" i="9"/>
  <c r="V2466" i="9" s="1"/>
  <c r="R2465" i="9"/>
  <c r="V2465" i="9" s="1"/>
  <c r="R2464" i="9"/>
  <c r="V2464" i="9" s="1"/>
  <c r="R2463" i="9"/>
  <c r="V2463" i="9" s="1"/>
  <c r="R2462" i="9"/>
  <c r="V2462" i="9" s="1"/>
  <c r="R2461" i="9"/>
  <c r="V2461" i="9" s="1"/>
  <c r="R2460" i="9"/>
  <c r="V2460" i="9" s="1"/>
  <c r="R2459" i="9"/>
  <c r="V2459" i="9" s="1"/>
  <c r="R2458" i="9"/>
  <c r="V2458" i="9" s="1"/>
  <c r="R2457" i="9"/>
  <c r="V2457" i="9" s="1"/>
  <c r="R2456" i="9"/>
  <c r="V2456" i="9" s="1"/>
  <c r="R2455" i="9"/>
  <c r="V2455" i="9" s="1"/>
  <c r="R2454" i="9"/>
  <c r="V2454" i="9" s="1"/>
  <c r="R2453" i="9"/>
  <c r="V2453" i="9" s="1"/>
  <c r="R2452" i="9"/>
  <c r="V2452" i="9" s="1"/>
  <c r="R2451" i="9"/>
  <c r="V2451" i="9" s="1"/>
  <c r="R2450" i="9"/>
  <c r="V2450" i="9" s="1"/>
  <c r="R2449" i="9"/>
  <c r="V2449" i="9" s="1"/>
  <c r="R2448" i="9"/>
  <c r="V2448" i="9" s="1"/>
  <c r="R2447" i="9"/>
  <c r="V2447" i="9" s="1"/>
  <c r="R2446" i="9"/>
  <c r="V2446" i="9" s="1"/>
  <c r="R2445" i="9"/>
  <c r="V2445" i="9" s="1"/>
  <c r="R2444" i="9"/>
  <c r="V2444" i="9" s="1"/>
  <c r="R2443" i="9"/>
  <c r="V2443" i="9" s="1"/>
  <c r="R2442" i="9"/>
  <c r="V2442" i="9" s="1"/>
  <c r="R2441" i="9"/>
  <c r="V2441" i="9" s="1"/>
  <c r="R2440" i="9"/>
  <c r="V2440" i="9" s="1"/>
  <c r="R2439" i="9"/>
  <c r="V2439" i="9" s="1"/>
  <c r="R2438" i="9"/>
  <c r="V2438" i="9" s="1"/>
  <c r="R2437" i="9"/>
  <c r="V2437" i="9" s="1"/>
  <c r="R2436" i="9"/>
  <c r="V2436" i="9" s="1"/>
  <c r="R2435" i="9"/>
  <c r="V2435" i="9" s="1"/>
  <c r="R2434" i="9"/>
  <c r="V2434" i="9" s="1"/>
  <c r="R2433" i="9"/>
  <c r="V2433" i="9" s="1"/>
  <c r="R2432" i="9"/>
  <c r="V2432" i="9" s="1"/>
  <c r="R2431" i="9"/>
  <c r="V2431" i="9" s="1"/>
  <c r="R2430" i="9"/>
  <c r="V2430" i="9" s="1"/>
  <c r="R2429" i="9"/>
  <c r="V2429" i="9" s="1"/>
  <c r="R2428" i="9"/>
  <c r="V2428" i="9" s="1"/>
  <c r="R2427" i="9"/>
  <c r="V2427" i="9" s="1"/>
  <c r="R2426" i="9"/>
  <c r="V2426" i="9" s="1"/>
  <c r="R2425" i="9"/>
  <c r="V2425" i="9" s="1"/>
  <c r="R2424" i="9"/>
  <c r="V2424" i="9" s="1"/>
  <c r="R2423" i="9"/>
  <c r="V2423" i="9" s="1"/>
  <c r="R2422" i="9"/>
  <c r="V2422" i="9" s="1"/>
  <c r="R2421" i="9"/>
  <c r="V2421" i="9" s="1"/>
  <c r="R2420" i="9"/>
  <c r="V2420" i="9" s="1"/>
  <c r="R2419" i="9"/>
  <c r="V2419" i="9" s="1"/>
  <c r="R2418" i="9"/>
  <c r="V2418" i="9" s="1"/>
  <c r="R2417" i="9"/>
  <c r="V2417" i="9" s="1"/>
  <c r="R2416" i="9"/>
  <c r="V2416" i="9" s="1"/>
  <c r="R2415" i="9"/>
  <c r="V2415" i="9" s="1"/>
  <c r="R2414" i="9"/>
  <c r="V2414" i="9" s="1"/>
  <c r="R2413" i="9"/>
  <c r="V2413" i="9" s="1"/>
  <c r="R2412" i="9"/>
  <c r="V2412" i="9" s="1"/>
  <c r="R2411" i="9"/>
  <c r="V2411" i="9" s="1"/>
  <c r="R2410" i="9"/>
  <c r="V2410" i="9" s="1"/>
  <c r="R2409" i="9"/>
  <c r="V2409" i="9" s="1"/>
  <c r="R2408" i="9"/>
  <c r="V2408" i="9" s="1"/>
  <c r="R2407" i="9"/>
  <c r="V2407" i="9" s="1"/>
  <c r="R2406" i="9"/>
  <c r="V2406" i="9" s="1"/>
  <c r="R2405" i="9"/>
  <c r="V2405" i="9" s="1"/>
  <c r="R2404" i="9"/>
  <c r="V2404" i="9" s="1"/>
  <c r="R2403" i="9"/>
  <c r="V2403" i="9" s="1"/>
  <c r="R2402" i="9"/>
  <c r="V2402" i="9" s="1"/>
  <c r="R2401" i="9"/>
  <c r="V2401" i="9" s="1"/>
  <c r="R2400" i="9"/>
  <c r="V2400" i="9" s="1"/>
  <c r="R2399" i="9"/>
  <c r="V2399" i="9" s="1"/>
  <c r="R2398" i="9"/>
  <c r="V2398" i="9" s="1"/>
  <c r="R2397" i="9"/>
  <c r="V2397" i="9" s="1"/>
  <c r="R2396" i="9"/>
  <c r="V2396" i="9" s="1"/>
  <c r="R2395" i="9"/>
  <c r="V2395" i="9" s="1"/>
  <c r="R2394" i="9"/>
  <c r="V2394" i="9" s="1"/>
  <c r="R2393" i="9"/>
  <c r="V2393" i="9" s="1"/>
  <c r="R2392" i="9"/>
  <c r="V2392" i="9" s="1"/>
  <c r="R2391" i="9"/>
  <c r="V2391" i="9" s="1"/>
  <c r="R2390" i="9"/>
  <c r="V2390" i="9" s="1"/>
  <c r="R2389" i="9"/>
  <c r="V2389" i="9" s="1"/>
  <c r="R2388" i="9"/>
  <c r="V2388" i="9" s="1"/>
  <c r="R2387" i="9"/>
  <c r="V2387" i="9" s="1"/>
  <c r="R2386" i="9"/>
  <c r="V2386" i="9" s="1"/>
  <c r="R2385" i="9"/>
  <c r="V2385" i="9" s="1"/>
  <c r="R2384" i="9"/>
  <c r="V2384" i="9" s="1"/>
  <c r="R2383" i="9"/>
  <c r="V2383" i="9" s="1"/>
  <c r="R2382" i="9"/>
  <c r="V2382" i="9" s="1"/>
  <c r="R2381" i="9"/>
  <c r="V2381" i="9" s="1"/>
  <c r="R2380" i="9"/>
  <c r="V2380" i="9" s="1"/>
  <c r="R2379" i="9"/>
  <c r="V2379" i="9" s="1"/>
  <c r="R2378" i="9"/>
  <c r="V2378" i="9" s="1"/>
  <c r="R2377" i="9"/>
  <c r="V2377" i="9" s="1"/>
  <c r="R2376" i="9"/>
  <c r="V2376" i="9" s="1"/>
  <c r="R2375" i="9"/>
  <c r="V2375" i="9" s="1"/>
  <c r="R2374" i="9"/>
  <c r="V2374" i="9" s="1"/>
  <c r="R2373" i="9"/>
  <c r="V2373" i="9" s="1"/>
  <c r="R2372" i="9"/>
  <c r="V2372" i="9" s="1"/>
  <c r="R2371" i="9"/>
  <c r="V2371" i="9" s="1"/>
  <c r="R2370" i="9"/>
  <c r="V2370" i="9" s="1"/>
  <c r="R2369" i="9"/>
  <c r="V2369" i="9" s="1"/>
  <c r="R2368" i="9"/>
  <c r="V2368" i="9" s="1"/>
  <c r="R2367" i="9"/>
  <c r="V2367" i="9" s="1"/>
  <c r="R2366" i="9"/>
  <c r="V2366" i="9" s="1"/>
  <c r="R2365" i="9"/>
  <c r="V2365" i="9" s="1"/>
  <c r="R2364" i="9"/>
  <c r="V2364" i="9" s="1"/>
  <c r="R2363" i="9"/>
  <c r="V2363" i="9" s="1"/>
  <c r="R2362" i="9"/>
  <c r="V2362" i="9" s="1"/>
  <c r="R2361" i="9"/>
  <c r="V2361" i="9" s="1"/>
  <c r="R2360" i="9"/>
  <c r="V2360" i="9" s="1"/>
  <c r="R2359" i="9"/>
  <c r="V2359" i="9" s="1"/>
  <c r="R2358" i="9"/>
  <c r="V2358" i="9" s="1"/>
  <c r="R2357" i="9"/>
  <c r="V2357" i="9" s="1"/>
  <c r="R2356" i="9"/>
  <c r="V2356" i="9" s="1"/>
  <c r="R2355" i="9"/>
  <c r="V2355" i="9" s="1"/>
  <c r="R2354" i="9"/>
  <c r="V2354" i="9" s="1"/>
  <c r="R2353" i="9"/>
  <c r="V2353" i="9" s="1"/>
  <c r="R2352" i="9"/>
  <c r="V2352" i="9" s="1"/>
  <c r="R2351" i="9"/>
  <c r="V2351" i="9" s="1"/>
  <c r="R2350" i="9"/>
  <c r="V2350" i="9" s="1"/>
  <c r="R2349" i="9"/>
  <c r="V2349" i="9" s="1"/>
  <c r="R2348" i="9"/>
  <c r="V2348" i="9" s="1"/>
  <c r="R2347" i="9"/>
  <c r="V2347" i="9" s="1"/>
  <c r="R2346" i="9"/>
  <c r="V2346" i="9" s="1"/>
  <c r="R2345" i="9"/>
  <c r="V2345" i="9" s="1"/>
  <c r="R2344" i="9"/>
  <c r="V2344" i="9" s="1"/>
  <c r="R2343" i="9"/>
  <c r="V2343" i="9" s="1"/>
  <c r="R2342" i="9"/>
  <c r="V2342" i="9" s="1"/>
  <c r="R2341" i="9"/>
  <c r="V2341" i="9" s="1"/>
  <c r="R2340" i="9"/>
  <c r="V2340" i="9" s="1"/>
  <c r="R2339" i="9"/>
  <c r="V2339" i="9" s="1"/>
  <c r="R2338" i="9"/>
  <c r="V2338" i="9" s="1"/>
  <c r="R2337" i="9"/>
  <c r="V2337" i="9" s="1"/>
  <c r="R2336" i="9"/>
  <c r="V2336" i="9" s="1"/>
  <c r="R2335" i="9"/>
  <c r="V2335" i="9" s="1"/>
  <c r="R2334" i="9"/>
  <c r="V2334" i="9" s="1"/>
  <c r="R2333" i="9"/>
  <c r="V2333" i="9" s="1"/>
  <c r="R2332" i="9"/>
  <c r="V2332" i="9" s="1"/>
  <c r="R2331" i="9"/>
  <c r="V2331" i="9" s="1"/>
  <c r="R2330" i="9"/>
  <c r="V2330" i="9" s="1"/>
  <c r="R2329" i="9"/>
  <c r="V2329" i="9" s="1"/>
  <c r="R2328" i="9"/>
  <c r="V2328" i="9" s="1"/>
  <c r="R2327" i="9"/>
  <c r="V2327" i="9" s="1"/>
  <c r="R2326" i="9"/>
  <c r="V2326" i="9" s="1"/>
  <c r="R2325" i="9"/>
  <c r="V2325" i="9" s="1"/>
  <c r="R2324" i="9"/>
  <c r="V2324" i="9" s="1"/>
  <c r="R2323" i="9"/>
  <c r="V2323" i="9" s="1"/>
  <c r="R2322" i="9"/>
  <c r="V2322" i="9" s="1"/>
  <c r="R2321" i="9"/>
  <c r="V2321" i="9" s="1"/>
  <c r="R2320" i="9"/>
  <c r="V2320" i="9" s="1"/>
  <c r="R2319" i="9"/>
  <c r="V2319" i="9" s="1"/>
  <c r="R2318" i="9"/>
  <c r="V2318" i="9" s="1"/>
  <c r="R2317" i="9"/>
  <c r="V2317" i="9" s="1"/>
  <c r="R2316" i="9"/>
  <c r="V2316" i="9" s="1"/>
  <c r="R2315" i="9"/>
  <c r="V2315" i="9" s="1"/>
  <c r="R2314" i="9"/>
  <c r="V2314" i="9" s="1"/>
  <c r="R2313" i="9"/>
  <c r="V2313" i="9" s="1"/>
  <c r="R2312" i="9"/>
  <c r="V2312" i="9" s="1"/>
  <c r="R2311" i="9"/>
  <c r="V2311" i="9" s="1"/>
  <c r="R2310" i="9"/>
  <c r="V2310" i="9" s="1"/>
  <c r="R2309" i="9"/>
  <c r="V2309" i="9" s="1"/>
  <c r="R2308" i="9"/>
  <c r="V2308" i="9" s="1"/>
  <c r="R2307" i="9"/>
  <c r="V2307" i="9" s="1"/>
  <c r="R2306" i="9"/>
  <c r="V2306" i="9" s="1"/>
  <c r="R2305" i="9"/>
  <c r="V2305" i="9" s="1"/>
  <c r="R2304" i="9"/>
  <c r="V2304" i="9" s="1"/>
  <c r="R2303" i="9"/>
  <c r="V2303" i="9" s="1"/>
  <c r="R2302" i="9"/>
  <c r="V2302" i="9" s="1"/>
  <c r="R2301" i="9"/>
  <c r="V2301" i="9" s="1"/>
  <c r="R2300" i="9"/>
  <c r="V2300" i="9" s="1"/>
  <c r="R2299" i="9"/>
  <c r="V2299" i="9" s="1"/>
  <c r="R2298" i="9"/>
  <c r="V2298" i="9" s="1"/>
  <c r="R2297" i="9"/>
  <c r="V2297" i="9" s="1"/>
  <c r="R2296" i="9"/>
  <c r="V2296" i="9" s="1"/>
  <c r="R2295" i="9"/>
  <c r="V2295" i="9" s="1"/>
  <c r="R2294" i="9"/>
  <c r="V2294" i="9" s="1"/>
  <c r="R2293" i="9"/>
  <c r="V2293" i="9" s="1"/>
  <c r="R2292" i="9"/>
  <c r="V2292" i="9" s="1"/>
  <c r="R2291" i="9"/>
  <c r="V2291" i="9" s="1"/>
  <c r="R2290" i="9"/>
  <c r="V2290" i="9" s="1"/>
  <c r="R2289" i="9"/>
  <c r="V2289" i="9" s="1"/>
  <c r="R2288" i="9"/>
  <c r="V2288" i="9" s="1"/>
  <c r="R2287" i="9"/>
  <c r="V2287" i="9" s="1"/>
  <c r="R2286" i="9"/>
  <c r="V2286" i="9" s="1"/>
  <c r="R2285" i="9"/>
  <c r="V2285" i="9" s="1"/>
  <c r="R2284" i="9"/>
  <c r="V2284" i="9" s="1"/>
  <c r="R2283" i="9"/>
  <c r="V2283" i="9" s="1"/>
  <c r="R2282" i="9"/>
  <c r="V2282" i="9" s="1"/>
  <c r="R2281" i="9"/>
  <c r="V2281" i="9" s="1"/>
  <c r="R2280" i="9"/>
  <c r="V2280" i="9" s="1"/>
  <c r="R2279" i="9"/>
  <c r="V2279" i="9" s="1"/>
  <c r="R2278" i="9"/>
  <c r="V2278" i="9" s="1"/>
  <c r="R2277" i="9"/>
  <c r="V2277" i="9" s="1"/>
  <c r="R2276" i="9"/>
  <c r="V2276" i="9" s="1"/>
  <c r="R2275" i="9"/>
  <c r="V2275" i="9" s="1"/>
  <c r="R2274" i="9"/>
  <c r="V2274" i="9" s="1"/>
  <c r="R2273" i="9"/>
  <c r="V2273" i="9" s="1"/>
  <c r="R2272" i="9"/>
  <c r="V2272" i="9" s="1"/>
  <c r="R2271" i="9"/>
  <c r="V2271" i="9" s="1"/>
  <c r="R2270" i="9"/>
  <c r="V2270" i="9" s="1"/>
  <c r="R2269" i="9"/>
  <c r="V2269" i="9" s="1"/>
  <c r="R2268" i="9"/>
  <c r="V2268" i="9" s="1"/>
  <c r="R2267" i="9"/>
  <c r="V2267" i="9" s="1"/>
  <c r="R2266" i="9"/>
  <c r="V2266" i="9" s="1"/>
  <c r="R2265" i="9"/>
  <c r="V2265" i="9" s="1"/>
  <c r="R2264" i="9"/>
  <c r="V2264" i="9" s="1"/>
  <c r="R2263" i="9"/>
  <c r="V2263" i="9" s="1"/>
  <c r="R2262" i="9"/>
  <c r="V2262" i="9" s="1"/>
  <c r="R2261" i="9"/>
  <c r="V2261" i="9" s="1"/>
  <c r="R2260" i="9"/>
  <c r="V2260" i="9" s="1"/>
  <c r="R2259" i="9"/>
  <c r="V2259" i="9" s="1"/>
  <c r="R2258" i="9"/>
  <c r="V2258" i="9" s="1"/>
  <c r="R2257" i="9"/>
  <c r="V2257" i="9" s="1"/>
  <c r="R2256" i="9"/>
  <c r="V2256" i="9" s="1"/>
  <c r="R2255" i="9"/>
  <c r="V2255" i="9" s="1"/>
  <c r="R2254" i="9"/>
  <c r="V2254" i="9" s="1"/>
  <c r="R2253" i="9"/>
  <c r="V2253" i="9" s="1"/>
  <c r="R2252" i="9"/>
  <c r="V2252" i="9" s="1"/>
  <c r="R2251" i="9"/>
  <c r="V2251" i="9" s="1"/>
  <c r="R2250" i="9"/>
  <c r="V2250" i="9" s="1"/>
  <c r="R2249" i="9"/>
  <c r="V2249" i="9" s="1"/>
  <c r="R2248" i="9"/>
  <c r="V2248" i="9" s="1"/>
  <c r="R2247" i="9"/>
  <c r="V2247" i="9" s="1"/>
  <c r="R2246" i="9"/>
  <c r="V2246" i="9" s="1"/>
  <c r="R2245" i="9"/>
  <c r="V2245" i="9" s="1"/>
  <c r="R2244" i="9"/>
  <c r="V2244" i="9" s="1"/>
  <c r="R2243" i="9"/>
  <c r="V2243" i="9" s="1"/>
  <c r="R2242" i="9"/>
  <c r="V2242" i="9" s="1"/>
  <c r="R2241" i="9"/>
  <c r="V2241" i="9" s="1"/>
  <c r="R2240" i="9"/>
  <c r="V2240" i="9" s="1"/>
  <c r="R2239" i="9"/>
  <c r="V2239" i="9" s="1"/>
  <c r="R2238" i="9"/>
  <c r="V2238" i="9" s="1"/>
  <c r="R2237" i="9"/>
  <c r="V2237" i="9" s="1"/>
  <c r="R2236" i="9"/>
  <c r="V2236" i="9" s="1"/>
  <c r="R2235" i="9"/>
  <c r="V2235" i="9" s="1"/>
  <c r="R2234" i="9"/>
  <c r="V2234" i="9" s="1"/>
  <c r="R2233" i="9"/>
  <c r="V2233" i="9" s="1"/>
  <c r="R2232" i="9"/>
  <c r="V2232" i="9" s="1"/>
  <c r="R2231" i="9"/>
  <c r="V2231" i="9" s="1"/>
  <c r="R2230" i="9"/>
  <c r="V2230" i="9" s="1"/>
  <c r="R2229" i="9"/>
  <c r="V2229" i="9" s="1"/>
  <c r="R2228" i="9"/>
  <c r="V2228" i="9" s="1"/>
  <c r="R2227" i="9"/>
  <c r="V2227" i="9" s="1"/>
  <c r="R2226" i="9"/>
  <c r="V2226" i="9" s="1"/>
  <c r="R2225" i="9"/>
  <c r="V2225" i="9" s="1"/>
  <c r="R2224" i="9"/>
  <c r="V2224" i="9" s="1"/>
  <c r="R2223" i="9"/>
  <c r="V2223" i="9" s="1"/>
  <c r="R2222" i="9"/>
  <c r="V2222" i="9" s="1"/>
  <c r="R2221" i="9"/>
  <c r="V2221" i="9" s="1"/>
  <c r="R2220" i="9"/>
  <c r="V2220" i="9" s="1"/>
  <c r="R2219" i="9"/>
  <c r="V2219" i="9" s="1"/>
  <c r="R2218" i="9"/>
  <c r="V2218" i="9" s="1"/>
  <c r="R2217" i="9"/>
  <c r="V2217" i="9" s="1"/>
  <c r="R2216" i="9"/>
  <c r="V2216" i="9" s="1"/>
  <c r="R2215" i="9"/>
  <c r="V2215" i="9" s="1"/>
  <c r="R2214" i="9"/>
  <c r="V2214" i="9" s="1"/>
  <c r="R2213" i="9"/>
  <c r="V2213" i="9" s="1"/>
  <c r="R2212" i="9"/>
  <c r="V2212" i="9" s="1"/>
  <c r="R2211" i="9"/>
  <c r="V2211" i="9" s="1"/>
  <c r="R2210" i="9"/>
  <c r="V2210" i="9" s="1"/>
  <c r="R2209" i="9"/>
  <c r="V2209" i="9" s="1"/>
  <c r="R2208" i="9"/>
  <c r="V2208" i="9" s="1"/>
  <c r="R2207" i="9"/>
  <c r="V2207" i="9" s="1"/>
  <c r="R2206" i="9"/>
  <c r="V2206" i="9" s="1"/>
  <c r="R2205" i="9"/>
  <c r="V2205" i="9" s="1"/>
  <c r="R2204" i="9"/>
  <c r="V2204" i="9" s="1"/>
  <c r="R2203" i="9"/>
  <c r="V2203" i="9" s="1"/>
  <c r="R2202" i="9"/>
  <c r="V2202" i="9" s="1"/>
  <c r="R2201" i="9"/>
  <c r="V2201" i="9" s="1"/>
  <c r="R2200" i="9"/>
  <c r="V2200" i="9" s="1"/>
  <c r="R2199" i="9"/>
  <c r="V2199" i="9" s="1"/>
  <c r="R2198" i="9"/>
  <c r="V2198" i="9" s="1"/>
  <c r="R2197" i="9"/>
  <c r="V2197" i="9" s="1"/>
  <c r="R2196" i="9"/>
  <c r="V2196" i="9" s="1"/>
  <c r="R2195" i="9"/>
  <c r="V2195" i="9" s="1"/>
  <c r="R2194" i="9"/>
  <c r="V2194" i="9" s="1"/>
  <c r="R2193" i="9"/>
  <c r="V2193" i="9" s="1"/>
  <c r="R2192" i="9"/>
  <c r="V2192" i="9" s="1"/>
  <c r="R2191" i="9"/>
  <c r="V2191" i="9" s="1"/>
  <c r="R2190" i="9"/>
  <c r="V2190" i="9" s="1"/>
  <c r="R2189" i="9"/>
  <c r="V2189" i="9" s="1"/>
  <c r="R2188" i="9"/>
  <c r="V2188" i="9" s="1"/>
  <c r="R2187" i="9"/>
  <c r="V2187" i="9" s="1"/>
  <c r="R2186" i="9"/>
  <c r="V2186" i="9" s="1"/>
  <c r="R2185" i="9"/>
  <c r="V2185" i="9" s="1"/>
  <c r="R2184" i="9"/>
  <c r="V2184" i="9" s="1"/>
  <c r="R2183" i="9"/>
  <c r="V2183" i="9" s="1"/>
  <c r="R2182" i="9"/>
  <c r="V2182" i="9" s="1"/>
  <c r="R2181" i="9"/>
  <c r="V2181" i="9" s="1"/>
  <c r="R2180" i="9"/>
  <c r="V2180" i="9" s="1"/>
  <c r="R2179" i="9"/>
  <c r="V2179" i="9" s="1"/>
  <c r="R2178" i="9"/>
  <c r="V2178" i="9" s="1"/>
  <c r="R2177" i="9"/>
  <c r="V2177" i="9" s="1"/>
  <c r="R2176" i="9"/>
  <c r="V2176" i="9" s="1"/>
  <c r="R2175" i="9"/>
  <c r="V2175" i="9" s="1"/>
  <c r="R2174" i="9"/>
  <c r="V2174" i="9" s="1"/>
  <c r="R2173" i="9"/>
  <c r="V2173" i="9" s="1"/>
  <c r="R2172" i="9"/>
  <c r="V2172" i="9" s="1"/>
  <c r="R2171" i="9"/>
  <c r="V2171" i="9" s="1"/>
  <c r="R2170" i="9"/>
  <c r="V2170" i="9" s="1"/>
  <c r="R2169" i="9"/>
  <c r="V2169" i="9" s="1"/>
  <c r="R2168" i="9"/>
  <c r="V2168" i="9" s="1"/>
  <c r="R2167" i="9"/>
  <c r="V2167" i="9" s="1"/>
  <c r="R2166" i="9"/>
  <c r="V2166" i="9" s="1"/>
  <c r="R2165" i="9"/>
  <c r="V2165" i="9" s="1"/>
  <c r="R2164" i="9"/>
  <c r="V2164" i="9" s="1"/>
  <c r="R2163" i="9"/>
  <c r="V2163" i="9" s="1"/>
  <c r="R2162" i="9"/>
  <c r="V2162" i="9" s="1"/>
  <c r="R2161" i="9"/>
  <c r="V2161" i="9" s="1"/>
  <c r="R2160" i="9"/>
  <c r="V2160" i="9" s="1"/>
  <c r="R2159" i="9"/>
  <c r="V2159" i="9" s="1"/>
  <c r="R2158" i="9"/>
  <c r="V2158" i="9" s="1"/>
  <c r="R2157" i="9"/>
  <c r="V2157" i="9" s="1"/>
  <c r="R2156" i="9"/>
  <c r="V2156" i="9" s="1"/>
  <c r="R2155" i="9"/>
  <c r="V2155" i="9" s="1"/>
  <c r="R2154" i="9"/>
  <c r="V2154" i="9" s="1"/>
  <c r="R2153" i="9"/>
  <c r="V2153" i="9" s="1"/>
  <c r="R2152" i="9"/>
  <c r="V2152" i="9" s="1"/>
  <c r="R2151" i="9"/>
  <c r="V2151" i="9" s="1"/>
  <c r="R2150" i="9"/>
  <c r="V2150" i="9" s="1"/>
  <c r="R2149" i="9"/>
  <c r="V2149" i="9" s="1"/>
  <c r="R2148" i="9"/>
  <c r="V2148" i="9" s="1"/>
  <c r="R2147" i="9"/>
  <c r="V2147" i="9" s="1"/>
  <c r="R2146" i="9"/>
  <c r="V2146" i="9" s="1"/>
  <c r="R2145" i="9"/>
  <c r="V2145" i="9" s="1"/>
  <c r="R2144" i="9"/>
  <c r="V2144" i="9" s="1"/>
  <c r="R2143" i="9"/>
  <c r="V2143" i="9" s="1"/>
  <c r="R2142" i="9"/>
  <c r="V2142" i="9" s="1"/>
  <c r="R2141" i="9"/>
  <c r="V2141" i="9" s="1"/>
  <c r="R2140" i="9"/>
  <c r="V2140" i="9" s="1"/>
  <c r="R2139" i="9"/>
  <c r="V2139" i="9" s="1"/>
  <c r="R2138" i="9"/>
  <c r="V2138" i="9" s="1"/>
  <c r="R2137" i="9"/>
  <c r="V2137" i="9" s="1"/>
  <c r="R2136" i="9"/>
  <c r="V2136" i="9" s="1"/>
  <c r="R2135" i="9"/>
  <c r="V2135" i="9" s="1"/>
  <c r="R2134" i="9"/>
  <c r="V2134" i="9" s="1"/>
  <c r="R2133" i="9"/>
  <c r="V2133" i="9" s="1"/>
  <c r="R2132" i="9"/>
  <c r="V2132" i="9" s="1"/>
  <c r="R2131" i="9"/>
  <c r="V2131" i="9" s="1"/>
  <c r="R2130" i="9"/>
  <c r="V2130" i="9" s="1"/>
  <c r="R2129" i="9"/>
  <c r="V2129" i="9" s="1"/>
  <c r="R2128" i="9"/>
  <c r="V2128" i="9" s="1"/>
  <c r="R2127" i="9"/>
  <c r="V2127" i="9" s="1"/>
  <c r="R2126" i="9"/>
  <c r="V2126" i="9" s="1"/>
  <c r="R2125" i="9"/>
  <c r="V2125" i="9" s="1"/>
  <c r="R2124" i="9"/>
  <c r="V2124" i="9" s="1"/>
  <c r="R2123" i="9"/>
  <c r="V2123" i="9" s="1"/>
  <c r="R2122" i="9"/>
  <c r="V2122" i="9" s="1"/>
  <c r="R2121" i="9"/>
  <c r="V2121" i="9" s="1"/>
  <c r="R2120" i="9"/>
  <c r="V2120" i="9" s="1"/>
  <c r="R2119" i="9"/>
  <c r="V2119" i="9" s="1"/>
  <c r="R2118" i="9"/>
  <c r="V2118" i="9" s="1"/>
  <c r="R2117" i="9"/>
  <c r="V2117" i="9" s="1"/>
  <c r="R2116" i="9"/>
  <c r="V2116" i="9" s="1"/>
  <c r="R2115" i="9"/>
  <c r="V2115" i="9" s="1"/>
  <c r="R2114" i="9"/>
  <c r="V2114" i="9" s="1"/>
  <c r="R2113" i="9"/>
  <c r="V2113" i="9" s="1"/>
  <c r="R2112" i="9"/>
  <c r="V2112" i="9" s="1"/>
  <c r="R2111" i="9"/>
  <c r="V2111" i="9" s="1"/>
  <c r="R2110" i="9"/>
  <c r="V2110" i="9" s="1"/>
  <c r="R2109" i="9"/>
  <c r="V2109" i="9" s="1"/>
  <c r="R2108" i="9"/>
  <c r="V2108" i="9" s="1"/>
  <c r="R2107" i="9"/>
  <c r="V2107" i="9" s="1"/>
  <c r="R2106" i="9"/>
  <c r="V2106" i="9" s="1"/>
  <c r="R2105" i="9"/>
  <c r="V2105" i="9" s="1"/>
  <c r="R2104" i="9"/>
  <c r="V2104" i="9" s="1"/>
  <c r="R2103" i="9"/>
  <c r="V2103" i="9" s="1"/>
  <c r="R2102" i="9"/>
  <c r="V2102" i="9" s="1"/>
  <c r="R2101" i="9"/>
  <c r="V2101" i="9" s="1"/>
  <c r="R2100" i="9"/>
  <c r="V2100" i="9" s="1"/>
  <c r="R2099" i="9"/>
  <c r="V2099" i="9" s="1"/>
  <c r="R2098" i="9"/>
  <c r="V2098" i="9" s="1"/>
  <c r="R2097" i="9"/>
  <c r="V2097" i="9" s="1"/>
  <c r="R2096" i="9"/>
  <c r="V2096" i="9" s="1"/>
  <c r="R2095" i="9"/>
  <c r="V2095" i="9" s="1"/>
  <c r="R2094" i="9"/>
  <c r="V2094" i="9" s="1"/>
  <c r="R2093" i="9"/>
  <c r="V2093" i="9" s="1"/>
  <c r="R2092" i="9"/>
  <c r="V2092" i="9" s="1"/>
  <c r="R2091" i="9"/>
  <c r="V2091" i="9" s="1"/>
  <c r="R2090" i="9"/>
  <c r="V2090" i="9" s="1"/>
  <c r="R2089" i="9"/>
  <c r="V2089" i="9" s="1"/>
  <c r="R2088" i="9"/>
  <c r="V2088" i="9" s="1"/>
  <c r="R2087" i="9"/>
  <c r="V2087" i="9" s="1"/>
  <c r="R2086" i="9"/>
  <c r="V2086" i="9" s="1"/>
  <c r="R2085" i="9"/>
  <c r="V2085" i="9" s="1"/>
  <c r="R2084" i="9"/>
  <c r="V2084" i="9" s="1"/>
  <c r="R2083" i="9"/>
  <c r="V2083" i="9" s="1"/>
  <c r="R2082" i="9"/>
  <c r="V2082" i="9" s="1"/>
  <c r="R2081" i="9"/>
  <c r="V2081" i="9" s="1"/>
  <c r="R2080" i="9"/>
  <c r="V2080" i="9" s="1"/>
  <c r="R2079" i="9"/>
  <c r="V2079" i="9" s="1"/>
  <c r="R2078" i="9"/>
  <c r="V2078" i="9" s="1"/>
  <c r="R2077" i="9"/>
  <c r="V2077" i="9" s="1"/>
  <c r="R2076" i="9"/>
  <c r="V2076" i="9" s="1"/>
  <c r="R2075" i="9"/>
  <c r="V2075" i="9" s="1"/>
  <c r="R2074" i="9"/>
  <c r="V2074" i="9" s="1"/>
  <c r="R2073" i="9"/>
  <c r="V2073" i="9" s="1"/>
  <c r="R2072" i="9"/>
  <c r="V2072" i="9" s="1"/>
  <c r="R2071" i="9"/>
  <c r="V2071" i="9" s="1"/>
  <c r="R2070" i="9"/>
  <c r="V2070" i="9" s="1"/>
  <c r="R2069" i="9"/>
  <c r="V2069" i="9" s="1"/>
  <c r="R2068" i="9"/>
  <c r="V2068" i="9" s="1"/>
  <c r="R2067" i="9"/>
  <c r="V2067" i="9" s="1"/>
  <c r="R2066" i="9"/>
  <c r="V2066" i="9" s="1"/>
  <c r="R2065" i="9"/>
  <c r="V2065" i="9" s="1"/>
  <c r="R2064" i="9"/>
  <c r="V2064" i="9" s="1"/>
  <c r="R2063" i="9"/>
  <c r="V2063" i="9" s="1"/>
  <c r="R2062" i="9"/>
  <c r="V2062" i="9" s="1"/>
  <c r="R2061" i="9"/>
  <c r="V2061" i="9" s="1"/>
  <c r="R2060" i="9"/>
  <c r="V2060" i="9" s="1"/>
  <c r="R2059" i="9"/>
  <c r="V2059" i="9" s="1"/>
  <c r="R2058" i="9"/>
  <c r="V2058" i="9" s="1"/>
  <c r="R2057" i="9"/>
  <c r="V2057" i="9" s="1"/>
  <c r="R2056" i="9"/>
  <c r="V2056" i="9" s="1"/>
  <c r="R2055" i="9"/>
  <c r="V2055" i="9" s="1"/>
  <c r="R2054" i="9"/>
  <c r="V2054" i="9" s="1"/>
  <c r="R2053" i="9"/>
  <c r="V2053" i="9" s="1"/>
  <c r="R2052" i="9"/>
  <c r="V2052" i="9" s="1"/>
  <c r="R2051" i="9"/>
  <c r="V2051" i="9" s="1"/>
  <c r="R2050" i="9"/>
  <c r="V2050" i="9" s="1"/>
  <c r="R2049" i="9"/>
  <c r="V2049" i="9" s="1"/>
  <c r="R2048" i="9"/>
  <c r="V2048" i="9" s="1"/>
  <c r="R2047" i="9"/>
  <c r="V2047" i="9" s="1"/>
  <c r="R2046" i="9"/>
  <c r="V2046" i="9" s="1"/>
  <c r="R2045" i="9"/>
  <c r="V2045" i="9" s="1"/>
  <c r="R2044" i="9"/>
  <c r="V2044" i="9" s="1"/>
  <c r="R2043" i="9"/>
  <c r="V2043" i="9" s="1"/>
  <c r="R2042" i="9"/>
  <c r="V2042" i="9" s="1"/>
  <c r="R2041" i="9"/>
  <c r="V2041" i="9" s="1"/>
  <c r="R2040" i="9"/>
  <c r="V2040" i="9" s="1"/>
  <c r="R2039" i="9"/>
  <c r="V2039" i="9" s="1"/>
  <c r="R2038" i="9"/>
  <c r="V2038" i="9" s="1"/>
  <c r="R2037" i="9"/>
  <c r="V2037" i="9" s="1"/>
  <c r="R2036" i="9"/>
  <c r="V2036" i="9" s="1"/>
  <c r="R2035" i="9"/>
  <c r="V2035" i="9" s="1"/>
  <c r="R2034" i="9"/>
  <c r="V2034" i="9" s="1"/>
  <c r="R2033" i="9"/>
  <c r="V2033" i="9" s="1"/>
  <c r="R2032" i="9"/>
  <c r="V2032" i="9" s="1"/>
  <c r="R2031" i="9"/>
  <c r="V2031" i="9" s="1"/>
  <c r="R2030" i="9"/>
  <c r="V2030" i="9" s="1"/>
  <c r="R2029" i="9"/>
  <c r="V2029" i="9" s="1"/>
  <c r="R2028" i="9"/>
  <c r="V2028" i="9" s="1"/>
  <c r="R2027" i="9"/>
  <c r="V2027" i="9" s="1"/>
  <c r="R2026" i="9"/>
  <c r="V2026" i="9" s="1"/>
  <c r="R2025" i="9"/>
  <c r="V2025" i="9" s="1"/>
  <c r="R2024" i="9"/>
  <c r="V2024" i="9" s="1"/>
  <c r="R2023" i="9"/>
  <c r="V2023" i="9" s="1"/>
  <c r="R2022" i="9"/>
  <c r="V2022" i="9" s="1"/>
  <c r="R2021" i="9"/>
  <c r="V2021" i="9" s="1"/>
  <c r="R2020" i="9"/>
  <c r="V2020" i="9" s="1"/>
  <c r="R2019" i="9"/>
  <c r="V2019" i="9" s="1"/>
  <c r="R2018" i="9"/>
  <c r="V2018" i="9" s="1"/>
  <c r="R2017" i="9"/>
  <c r="V2017" i="9" s="1"/>
  <c r="R2016" i="9"/>
  <c r="V2016" i="9" s="1"/>
  <c r="R2015" i="9"/>
  <c r="V2015" i="9" s="1"/>
  <c r="R2014" i="9"/>
  <c r="V2014" i="9" s="1"/>
  <c r="R2013" i="9"/>
  <c r="V2013" i="9" s="1"/>
  <c r="R2012" i="9"/>
  <c r="V2012" i="9" s="1"/>
  <c r="R2011" i="9"/>
  <c r="V2011" i="9" s="1"/>
  <c r="R2010" i="9"/>
  <c r="V2010" i="9" s="1"/>
  <c r="R2009" i="9"/>
  <c r="V2009" i="9" s="1"/>
  <c r="R2008" i="9"/>
  <c r="V2008" i="9" s="1"/>
  <c r="R2007" i="9"/>
  <c r="V2007" i="9" s="1"/>
  <c r="R2006" i="9"/>
  <c r="V2006" i="9" s="1"/>
  <c r="R2005" i="9"/>
  <c r="V2005" i="9" s="1"/>
  <c r="R2004" i="9"/>
  <c r="V2004" i="9" s="1"/>
  <c r="R2003" i="9"/>
  <c r="V2003" i="9" s="1"/>
  <c r="R2002" i="9"/>
  <c r="V2002" i="9" s="1"/>
  <c r="R2001" i="9"/>
  <c r="V2001" i="9" s="1"/>
  <c r="R2000" i="9"/>
  <c r="V2000" i="9" s="1"/>
  <c r="R1999" i="9"/>
  <c r="V1999" i="9" s="1"/>
  <c r="R1998" i="9"/>
  <c r="V1998" i="9" s="1"/>
  <c r="R1997" i="9"/>
  <c r="V1997" i="9" s="1"/>
  <c r="R1996" i="9"/>
  <c r="V1996" i="9" s="1"/>
  <c r="R1995" i="9"/>
  <c r="V1995" i="9" s="1"/>
  <c r="R1994" i="9"/>
  <c r="V1994" i="9" s="1"/>
  <c r="R1993" i="9"/>
  <c r="V1993" i="9" s="1"/>
  <c r="R1992" i="9"/>
  <c r="V1992" i="9" s="1"/>
  <c r="R1991" i="9"/>
  <c r="V1991" i="9" s="1"/>
  <c r="R1990" i="9"/>
  <c r="V1990" i="9" s="1"/>
  <c r="R1989" i="9"/>
  <c r="V1989" i="9" s="1"/>
  <c r="R1988" i="9"/>
  <c r="V1988" i="9" s="1"/>
  <c r="R1987" i="9"/>
  <c r="V1987" i="9" s="1"/>
  <c r="R1986" i="9"/>
  <c r="V1986" i="9" s="1"/>
  <c r="R1985" i="9"/>
  <c r="V1985" i="9" s="1"/>
  <c r="R1984" i="9"/>
  <c r="V1984" i="9" s="1"/>
  <c r="R1983" i="9"/>
  <c r="V1983" i="9" s="1"/>
  <c r="R1982" i="9"/>
  <c r="V1982" i="9" s="1"/>
  <c r="R1981" i="9"/>
  <c r="V1981" i="9" s="1"/>
  <c r="R1980" i="9"/>
  <c r="V1980" i="9" s="1"/>
  <c r="R1979" i="9"/>
  <c r="V1979" i="9" s="1"/>
  <c r="R1978" i="9"/>
  <c r="V1978" i="9" s="1"/>
  <c r="R1977" i="9"/>
  <c r="V1977" i="9" s="1"/>
  <c r="R1976" i="9"/>
  <c r="V1976" i="9" s="1"/>
  <c r="R1975" i="9"/>
  <c r="V1975" i="9" s="1"/>
  <c r="R1974" i="9"/>
  <c r="V1974" i="9" s="1"/>
  <c r="R1973" i="9"/>
  <c r="V1973" i="9" s="1"/>
  <c r="R1972" i="9"/>
  <c r="V1972" i="9" s="1"/>
  <c r="R1971" i="9"/>
  <c r="V1971" i="9" s="1"/>
  <c r="R1970" i="9"/>
  <c r="V1970" i="9" s="1"/>
  <c r="R1969" i="9"/>
  <c r="V1969" i="9" s="1"/>
  <c r="R1968" i="9"/>
  <c r="V1968" i="9" s="1"/>
  <c r="R1967" i="9"/>
  <c r="V1967" i="9" s="1"/>
  <c r="R1966" i="9"/>
  <c r="V1966" i="9" s="1"/>
  <c r="R1965" i="9"/>
  <c r="V1965" i="9" s="1"/>
  <c r="R1964" i="9"/>
  <c r="V1964" i="9" s="1"/>
  <c r="R1963" i="9"/>
  <c r="V1963" i="9" s="1"/>
  <c r="R1962" i="9"/>
  <c r="V1962" i="9" s="1"/>
  <c r="R1961" i="9"/>
  <c r="V1961" i="9" s="1"/>
  <c r="R1960" i="9"/>
  <c r="V1960" i="9" s="1"/>
  <c r="R1959" i="9"/>
  <c r="V1959" i="9" s="1"/>
  <c r="R1958" i="9"/>
  <c r="V1958" i="9" s="1"/>
  <c r="R1957" i="9"/>
  <c r="V1957" i="9" s="1"/>
  <c r="R1956" i="9"/>
  <c r="V1956" i="9" s="1"/>
  <c r="R1955" i="9"/>
  <c r="V1955" i="9" s="1"/>
  <c r="R1954" i="9"/>
  <c r="V1954" i="9" s="1"/>
  <c r="R1953" i="9"/>
  <c r="V1953" i="9" s="1"/>
  <c r="R1952" i="9"/>
  <c r="V1952" i="9" s="1"/>
  <c r="R1951" i="9"/>
  <c r="V1951" i="9" s="1"/>
  <c r="R1950" i="9"/>
  <c r="V1950" i="9" s="1"/>
  <c r="R1949" i="9"/>
  <c r="V1949" i="9" s="1"/>
  <c r="R1948" i="9"/>
  <c r="V1948" i="9" s="1"/>
  <c r="R1947" i="9"/>
  <c r="V1947" i="9" s="1"/>
  <c r="R1946" i="9"/>
  <c r="V1946" i="9" s="1"/>
  <c r="R1945" i="9"/>
  <c r="V1945" i="9" s="1"/>
  <c r="R1944" i="9"/>
  <c r="V1944" i="9" s="1"/>
  <c r="R1943" i="9"/>
  <c r="V1943" i="9" s="1"/>
  <c r="R1942" i="9"/>
  <c r="V1942" i="9" s="1"/>
  <c r="R1941" i="9"/>
  <c r="V1941" i="9" s="1"/>
  <c r="R1940" i="9"/>
  <c r="V1940" i="9" s="1"/>
  <c r="R1939" i="9"/>
  <c r="V1939" i="9" s="1"/>
  <c r="R1938" i="9"/>
  <c r="V1938" i="9" s="1"/>
  <c r="R1937" i="9"/>
  <c r="V1937" i="9" s="1"/>
  <c r="R1936" i="9"/>
  <c r="V1936" i="9" s="1"/>
  <c r="R1935" i="9"/>
  <c r="V1935" i="9" s="1"/>
  <c r="R1934" i="9"/>
  <c r="V1934" i="9" s="1"/>
  <c r="R1933" i="9"/>
  <c r="V1933" i="9" s="1"/>
  <c r="R1932" i="9"/>
  <c r="V1932" i="9" s="1"/>
  <c r="R1931" i="9"/>
  <c r="V1931" i="9" s="1"/>
  <c r="R1930" i="9"/>
  <c r="V1930" i="9" s="1"/>
  <c r="R1929" i="9"/>
  <c r="V1929" i="9" s="1"/>
  <c r="R1928" i="9"/>
  <c r="V1928" i="9" s="1"/>
  <c r="R1927" i="9"/>
  <c r="V1927" i="9" s="1"/>
  <c r="R1926" i="9"/>
  <c r="V1926" i="9" s="1"/>
  <c r="R1925" i="9"/>
  <c r="V1925" i="9" s="1"/>
  <c r="R1924" i="9"/>
  <c r="V1924" i="9" s="1"/>
  <c r="R1923" i="9"/>
  <c r="V1923" i="9" s="1"/>
  <c r="R1922" i="9"/>
  <c r="V1922" i="9" s="1"/>
  <c r="R1921" i="9"/>
  <c r="V1921" i="9" s="1"/>
  <c r="R1920" i="9"/>
  <c r="V1920" i="9" s="1"/>
  <c r="R1919" i="9"/>
  <c r="V1919" i="9" s="1"/>
  <c r="R1918" i="9"/>
  <c r="V1918" i="9" s="1"/>
  <c r="R1917" i="9"/>
  <c r="V1917" i="9" s="1"/>
  <c r="R1916" i="9"/>
  <c r="V1916" i="9" s="1"/>
  <c r="R1915" i="9"/>
  <c r="V1915" i="9" s="1"/>
  <c r="R1914" i="9"/>
  <c r="V1914" i="9" s="1"/>
  <c r="R1913" i="9"/>
  <c r="V1913" i="9" s="1"/>
  <c r="R1912" i="9"/>
  <c r="V1912" i="9" s="1"/>
  <c r="R1911" i="9"/>
  <c r="V1911" i="9" s="1"/>
  <c r="R1910" i="9"/>
  <c r="V1910" i="9" s="1"/>
  <c r="R1909" i="9"/>
  <c r="V1909" i="9" s="1"/>
  <c r="R1908" i="9"/>
  <c r="V1908" i="9" s="1"/>
  <c r="R1907" i="9"/>
  <c r="V1907" i="9" s="1"/>
  <c r="R1906" i="9"/>
  <c r="V1906" i="9" s="1"/>
  <c r="R1905" i="9"/>
  <c r="V1905" i="9" s="1"/>
  <c r="R1904" i="9"/>
  <c r="V1904" i="9" s="1"/>
  <c r="R1903" i="9"/>
  <c r="V1903" i="9" s="1"/>
  <c r="R1902" i="9"/>
  <c r="V1902" i="9" s="1"/>
  <c r="R1901" i="9"/>
  <c r="V1901" i="9" s="1"/>
  <c r="R1900" i="9"/>
  <c r="V1900" i="9" s="1"/>
  <c r="R1899" i="9"/>
  <c r="V1899" i="9" s="1"/>
  <c r="R1898" i="9"/>
  <c r="V1898" i="9" s="1"/>
  <c r="R1897" i="9"/>
  <c r="V1897" i="9" s="1"/>
  <c r="R1896" i="9"/>
  <c r="V1896" i="9" s="1"/>
  <c r="R1895" i="9"/>
  <c r="V1895" i="9" s="1"/>
  <c r="R1894" i="9"/>
  <c r="V1894" i="9" s="1"/>
  <c r="R1893" i="9"/>
  <c r="V1893" i="9" s="1"/>
  <c r="R1892" i="9"/>
  <c r="V1892" i="9" s="1"/>
  <c r="R1891" i="9"/>
  <c r="V1891" i="9" s="1"/>
  <c r="R1890" i="9"/>
  <c r="V1890" i="9" s="1"/>
  <c r="R1889" i="9"/>
  <c r="V1889" i="9" s="1"/>
  <c r="R1888" i="9"/>
  <c r="V1888" i="9" s="1"/>
  <c r="R1887" i="9"/>
  <c r="V1887" i="9" s="1"/>
  <c r="R1886" i="9"/>
  <c r="V1886" i="9" s="1"/>
  <c r="R1885" i="9"/>
  <c r="V1885" i="9" s="1"/>
  <c r="R1884" i="9"/>
  <c r="V1884" i="9" s="1"/>
  <c r="R1883" i="9"/>
  <c r="V1883" i="9" s="1"/>
  <c r="R1882" i="9"/>
  <c r="V1882" i="9" s="1"/>
  <c r="R1881" i="9"/>
  <c r="V1881" i="9" s="1"/>
  <c r="R1880" i="9"/>
  <c r="V1880" i="9" s="1"/>
  <c r="R1879" i="9"/>
  <c r="V1879" i="9" s="1"/>
  <c r="R1878" i="9"/>
  <c r="V1878" i="9" s="1"/>
  <c r="R1877" i="9"/>
  <c r="V1877" i="9" s="1"/>
  <c r="R1876" i="9"/>
  <c r="V1876" i="9" s="1"/>
  <c r="R1875" i="9"/>
  <c r="V1875" i="9" s="1"/>
  <c r="R1874" i="9"/>
  <c r="V1874" i="9" s="1"/>
  <c r="R1873" i="9"/>
  <c r="V1873" i="9" s="1"/>
  <c r="R1872" i="9"/>
  <c r="V1872" i="9" s="1"/>
  <c r="R1871" i="9"/>
  <c r="V1871" i="9" s="1"/>
  <c r="R1870" i="9"/>
  <c r="V1870" i="9" s="1"/>
  <c r="R1869" i="9"/>
  <c r="V1869" i="9" s="1"/>
  <c r="R1868" i="9"/>
  <c r="V1868" i="9" s="1"/>
  <c r="R1867" i="9"/>
  <c r="V1867" i="9" s="1"/>
  <c r="R1866" i="9"/>
  <c r="V1866" i="9" s="1"/>
  <c r="R1865" i="9"/>
  <c r="V1865" i="9" s="1"/>
  <c r="R1864" i="9"/>
  <c r="V1864" i="9" s="1"/>
  <c r="R1863" i="9"/>
  <c r="V1863" i="9" s="1"/>
  <c r="R1862" i="9"/>
  <c r="V1862" i="9" s="1"/>
  <c r="R1861" i="9"/>
  <c r="V1861" i="9" s="1"/>
  <c r="R1860" i="9"/>
  <c r="V1860" i="9" s="1"/>
  <c r="R1859" i="9"/>
  <c r="V1859" i="9" s="1"/>
  <c r="R1858" i="9"/>
  <c r="V1858" i="9" s="1"/>
  <c r="R1857" i="9"/>
  <c r="V1857" i="9" s="1"/>
  <c r="R1856" i="9"/>
  <c r="V1856" i="9" s="1"/>
  <c r="R1855" i="9"/>
  <c r="V1855" i="9" s="1"/>
  <c r="R1854" i="9"/>
  <c r="V1854" i="9" s="1"/>
  <c r="R1853" i="9"/>
  <c r="V1853" i="9" s="1"/>
  <c r="R1852" i="9"/>
  <c r="V1852" i="9" s="1"/>
  <c r="R1851" i="9"/>
  <c r="V1851" i="9" s="1"/>
  <c r="R1850" i="9"/>
  <c r="V1850" i="9" s="1"/>
  <c r="R1849" i="9"/>
  <c r="V1849" i="9" s="1"/>
  <c r="R1848" i="9"/>
  <c r="V1848" i="9" s="1"/>
  <c r="R1847" i="9"/>
  <c r="V1847" i="9" s="1"/>
  <c r="R1846" i="9"/>
  <c r="V1846" i="9" s="1"/>
  <c r="R1845" i="9"/>
  <c r="V1845" i="9" s="1"/>
  <c r="R1844" i="9"/>
  <c r="V1844" i="9" s="1"/>
  <c r="R1843" i="9"/>
  <c r="V1843" i="9" s="1"/>
  <c r="R1842" i="9"/>
  <c r="V1842" i="9" s="1"/>
  <c r="R1841" i="9"/>
  <c r="V1841" i="9" s="1"/>
  <c r="R1840" i="9"/>
  <c r="V1840" i="9" s="1"/>
  <c r="R1839" i="9"/>
  <c r="V1839" i="9" s="1"/>
  <c r="R1838" i="9"/>
  <c r="V1838" i="9" s="1"/>
  <c r="R1837" i="9"/>
  <c r="V1837" i="9" s="1"/>
  <c r="R1836" i="9"/>
  <c r="V1836" i="9" s="1"/>
  <c r="R1835" i="9"/>
  <c r="V1835" i="9" s="1"/>
  <c r="R1834" i="9"/>
  <c r="V1834" i="9" s="1"/>
  <c r="R1833" i="9"/>
  <c r="V1833" i="9" s="1"/>
  <c r="R1832" i="9"/>
  <c r="V1832" i="9" s="1"/>
  <c r="R1831" i="9"/>
  <c r="V1831" i="9" s="1"/>
  <c r="R1830" i="9"/>
  <c r="V1830" i="9" s="1"/>
  <c r="R1829" i="9"/>
  <c r="V1829" i="9" s="1"/>
  <c r="R1828" i="9"/>
  <c r="V1828" i="9" s="1"/>
  <c r="R1827" i="9"/>
  <c r="V1827" i="9" s="1"/>
  <c r="R1826" i="9"/>
  <c r="V1826" i="9" s="1"/>
  <c r="R1825" i="9"/>
  <c r="V1825" i="9" s="1"/>
  <c r="R1824" i="9"/>
  <c r="V1824" i="9" s="1"/>
  <c r="R1823" i="9"/>
  <c r="V1823" i="9" s="1"/>
  <c r="R1822" i="9"/>
  <c r="V1822" i="9" s="1"/>
  <c r="R1821" i="9"/>
  <c r="V1821" i="9" s="1"/>
  <c r="R1820" i="9"/>
  <c r="V1820" i="9" s="1"/>
  <c r="R1819" i="9"/>
  <c r="V1819" i="9" s="1"/>
  <c r="R1818" i="9"/>
  <c r="V1818" i="9" s="1"/>
  <c r="R1817" i="9"/>
  <c r="V1817" i="9" s="1"/>
  <c r="R1816" i="9"/>
  <c r="V1816" i="9" s="1"/>
  <c r="R1815" i="9"/>
  <c r="V1815" i="9" s="1"/>
  <c r="R1814" i="9"/>
  <c r="V1814" i="9" s="1"/>
  <c r="R1813" i="9"/>
  <c r="V1813" i="9" s="1"/>
  <c r="R1812" i="9"/>
  <c r="V1812" i="9" s="1"/>
  <c r="R1811" i="9"/>
  <c r="V1811" i="9" s="1"/>
  <c r="R1810" i="9"/>
  <c r="V1810" i="9" s="1"/>
  <c r="R1809" i="9"/>
  <c r="V1809" i="9" s="1"/>
  <c r="R1808" i="9"/>
  <c r="V1808" i="9" s="1"/>
  <c r="R1807" i="9"/>
  <c r="V1807" i="9" s="1"/>
  <c r="R1806" i="9"/>
  <c r="V1806" i="9" s="1"/>
  <c r="R1805" i="9"/>
  <c r="V1805" i="9" s="1"/>
  <c r="R1804" i="9"/>
  <c r="V1804" i="9" s="1"/>
  <c r="R1803" i="9"/>
  <c r="V1803" i="9" s="1"/>
  <c r="R1802" i="9"/>
  <c r="V1802" i="9" s="1"/>
  <c r="R1801" i="9"/>
  <c r="V1801" i="9" s="1"/>
  <c r="R1800" i="9"/>
  <c r="V1800" i="9" s="1"/>
  <c r="R1799" i="9"/>
  <c r="V1799" i="9" s="1"/>
  <c r="R1798" i="9"/>
  <c r="V1798" i="9" s="1"/>
  <c r="R1797" i="9"/>
  <c r="V1797" i="9" s="1"/>
  <c r="R1796" i="9"/>
  <c r="V1796" i="9" s="1"/>
  <c r="R1795" i="9"/>
  <c r="V1795" i="9" s="1"/>
  <c r="R1794" i="9"/>
  <c r="V1794" i="9" s="1"/>
  <c r="R1793" i="9"/>
  <c r="V1793" i="9" s="1"/>
  <c r="R1792" i="9"/>
  <c r="V1792" i="9" s="1"/>
  <c r="R1791" i="9"/>
  <c r="V1791" i="9" s="1"/>
  <c r="R1790" i="9"/>
  <c r="V1790" i="9" s="1"/>
  <c r="R1789" i="9"/>
  <c r="V1789" i="9" s="1"/>
  <c r="R1788" i="9"/>
  <c r="V1788" i="9" s="1"/>
  <c r="R1787" i="9"/>
  <c r="V1787" i="9" s="1"/>
  <c r="R1786" i="9"/>
  <c r="V1786" i="9" s="1"/>
  <c r="R1785" i="9"/>
  <c r="V1785" i="9" s="1"/>
  <c r="R1784" i="9"/>
  <c r="V1784" i="9" s="1"/>
  <c r="R1783" i="9"/>
  <c r="V1783" i="9" s="1"/>
  <c r="R1782" i="9"/>
  <c r="V1782" i="9" s="1"/>
  <c r="R1781" i="9"/>
  <c r="V1781" i="9" s="1"/>
  <c r="R1780" i="9"/>
  <c r="V1780" i="9" s="1"/>
  <c r="R1779" i="9"/>
  <c r="V1779" i="9" s="1"/>
  <c r="R1778" i="9"/>
  <c r="V1778" i="9" s="1"/>
  <c r="R1777" i="9"/>
  <c r="V1777" i="9" s="1"/>
  <c r="R1776" i="9"/>
  <c r="V1776" i="9" s="1"/>
  <c r="R1775" i="9"/>
  <c r="V1775" i="9" s="1"/>
  <c r="R1774" i="9"/>
  <c r="V1774" i="9" s="1"/>
  <c r="R1773" i="9"/>
  <c r="V1773" i="9" s="1"/>
  <c r="R1772" i="9"/>
  <c r="V1772" i="9" s="1"/>
  <c r="R1771" i="9"/>
  <c r="V1771" i="9" s="1"/>
  <c r="R1770" i="9"/>
  <c r="V1770" i="9" s="1"/>
  <c r="R1769" i="9"/>
  <c r="V1769" i="9" s="1"/>
  <c r="R1768" i="9"/>
  <c r="V1768" i="9" s="1"/>
  <c r="R1767" i="9"/>
  <c r="V1767" i="9" s="1"/>
  <c r="R1766" i="9"/>
  <c r="V1766" i="9" s="1"/>
  <c r="R1765" i="9"/>
  <c r="V1765" i="9" s="1"/>
  <c r="R1764" i="9"/>
  <c r="V1764" i="9" s="1"/>
  <c r="R1763" i="9"/>
  <c r="V1763" i="9" s="1"/>
  <c r="R1762" i="9"/>
  <c r="V1762" i="9" s="1"/>
  <c r="R1761" i="9"/>
  <c r="V1761" i="9" s="1"/>
  <c r="R1760" i="9"/>
  <c r="V1760" i="9" s="1"/>
  <c r="R1759" i="9"/>
  <c r="V1759" i="9" s="1"/>
  <c r="R1758" i="9"/>
  <c r="V1758" i="9" s="1"/>
  <c r="R1757" i="9"/>
  <c r="V1757" i="9" s="1"/>
  <c r="R1756" i="9"/>
  <c r="V1756" i="9" s="1"/>
  <c r="R1755" i="9"/>
  <c r="V1755" i="9" s="1"/>
  <c r="R1754" i="9"/>
  <c r="V1754" i="9" s="1"/>
  <c r="R1753" i="9"/>
  <c r="V1753" i="9" s="1"/>
  <c r="R1752" i="9"/>
  <c r="V1752" i="9" s="1"/>
  <c r="R1751" i="9"/>
  <c r="V1751" i="9" s="1"/>
  <c r="R1750" i="9"/>
  <c r="V1750" i="9" s="1"/>
  <c r="R1749" i="9"/>
  <c r="V1749" i="9" s="1"/>
  <c r="R1748" i="9"/>
  <c r="V1748" i="9" s="1"/>
  <c r="R1747" i="9"/>
  <c r="V1747" i="9" s="1"/>
  <c r="R1746" i="9"/>
  <c r="V1746" i="9" s="1"/>
  <c r="R1745" i="9"/>
  <c r="V1745" i="9" s="1"/>
  <c r="R1744" i="9"/>
  <c r="V1744" i="9" s="1"/>
  <c r="R1743" i="9"/>
  <c r="V1743" i="9" s="1"/>
  <c r="R1742" i="9"/>
  <c r="V1742" i="9" s="1"/>
  <c r="R1741" i="9"/>
  <c r="V1741" i="9" s="1"/>
  <c r="R1740" i="9"/>
  <c r="V1740" i="9" s="1"/>
  <c r="R1739" i="9"/>
  <c r="V1739" i="9" s="1"/>
  <c r="R1738" i="9"/>
  <c r="V1738" i="9" s="1"/>
  <c r="R1737" i="9"/>
  <c r="V1737" i="9" s="1"/>
  <c r="R1736" i="9"/>
  <c r="V1736" i="9" s="1"/>
  <c r="R1735" i="9"/>
  <c r="V1735" i="9" s="1"/>
  <c r="R1734" i="9"/>
  <c r="V1734" i="9" s="1"/>
  <c r="R1733" i="9"/>
  <c r="V1733" i="9" s="1"/>
  <c r="R1732" i="9"/>
  <c r="V1732" i="9" s="1"/>
  <c r="R1731" i="9"/>
  <c r="V1731" i="9" s="1"/>
  <c r="R1730" i="9"/>
  <c r="V1730" i="9" s="1"/>
  <c r="R1729" i="9"/>
  <c r="V1729" i="9" s="1"/>
  <c r="R1728" i="9"/>
  <c r="V1728" i="9" s="1"/>
  <c r="R1727" i="9"/>
  <c r="V1727" i="9" s="1"/>
  <c r="R1726" i="9"/>
  <c r="V1726" i="9" s="1"/>
  <c r="R1725" i="9"/>
  <c r="V1725" i="9" s="1"/>
  <c r="R1724" i="9"/>
  <c r="V1724" i="9" s="1"/>
  <c r="R1723" i="9"/>
  <c r="V1723" i="9" s="1"/>
  <c r="R1722" i="9"/>
  <c r="V1722" i="9" s="1"/>
  <c r="R1721" i="9"/>
  <c r="V1721" i="9" s="1"/>
  <c r="R1720" i="9"/>
  <c r="V1720" i="9" s="1"/>
  <c r="R1719" i="9"/>
  <c r="V1719" i="9" s="1"/>
  <c r="R1718" i="9"/>
  <c r="V1718" i="9" s="1"/>
  <c r="R1717" i="9"/>
  <c r="V1717" i="9" s="1"/>
  <c r="R1716" i="9"/>
  <c r="V1716" i="9" s="1"/>
  <c r="R1715" i="9"/>
  <c r="V1715" i="9" s="1"/>
  <c r="R1714" i="9"/>
  <c r="V1714" i="9" s="1"/>
  <c r="R1713" i="9"/>
  <c r="V1713" i="9" s="1"/>
  <c r="R1712" i="9"/>
  <c r="V1712" i="9" s="1"/>
  <c r="R1711" i="9"/>
  <c r="V1711" i="9" s="1"/>
  <c r="R1710" i="9"/>
  <c r="V1710" i="9" s="1"/>
  <c r="R1709" i="9"/>
  <c r="V1709" i="9" s="1"/>
  <c r="R1708" i="9"/>
  <c r="V1708" i="9" s="1"/>
  <c r="R1707" i="9"/>
  <c r="V1707" i="9" s="1"/>
  <c r="R1706" i="9"/>
  <c r="V1706" i="9" s="1"/>
  <c r="R1705" i="9"/>
  <c r="V1705" i="9" s="1"/>
  <c r="R1704" i="9"/>
  <c r="V1704" i="9" s="1"/>
  <c r="R1703" i="9"/>
  <c r="V1703" i="9" s="1"/>
  <c r="R1702" i="9"/>
  <c r="V1702" i="9" s="1"/>
  <c r="R1701" i="9"/>
  <c r="V1701" i="9" s="1"/>
  <c r="R1700" i="9"/>
  <c r="V1700" i="9" s="1"/>
  <c r="R1699" i="9"/>
  <c r="V1699" i="9" s="1"/>
  <c r="R1698" i="9"/>
  <c r="V1698" i="9" s="1"/>
  <c r="R1697" i="9"/>
  <c r="V1697" i="9" s="1"/>
  <c r="R1696" i="9"/>
  <c r="V1696" i="9" s="1"/>
  <c r="R1695" i="9"/>
  <c r="V1695" i="9" s="1"/>
  <c r="R1694" i="9"/>
  <c r="V1694" i="9" s="1"/>
  <c r="R1693" i="9"/>
  <c r="V1693" i="9" s="1"/>
  <c r="R1692" i="9"/>
  <c r="V1692" i="9" s="1"/>
  <c r="R1691" i="9"/>
  <c r="V1691" i="9" s="1"/>
  <c r="R1690" i="9"/>
  <c r="V1690" i="9" s="1"/>
  <c r="R1689" i="9"/>
  <c r="V1689" i="9" s="1"/>
  <c r="R1688" i="9"/>
  <c r="V1688" i="9" s="1"/>
  <c r="R1687" i="9"/>
  <c r="V1687" i="9" s="1"/>
  <c r="R1686" i="9"/>
  <c r="V1686" i="9" s="1"/>
  <c r="R1685" i="9"/>
  <c r="V1685" i="9" s="1"/>
  <c r="R1684" i="9"/>
  <c r="V1684" i="9" s="1"/>
  <c r="R1683" i="9"/>
  <c r="V1683" i="9" s="1"/>
  <c r="R1682" i="9"/>
  <c r="V1682" i="9" s="1"/>
  <c r="R1681" i="9"/>
  <c r="V1681" i="9" s="1"/>
  <c r="R1680" i="9"/>
  <c r="V1680" i="9" s="1"/>
  <c r="R1679" i="9"/>
  <c r="V1679" i="9" s="1"/>
  <c r="R1678" i="9"/>
  <c r="V1678" i="9" s="1"/>
  <c r="R1677" i="9"/>
  <c r="V1677" i="9" s="1"/>
  <c r="R1676" i="9"/>
  <c r="V1676" i="9" s="1"/>
  <c r="R1675" i="9"/>
  <c r="V1675" i="9" s="1"/>
  <c r="R1674" i="9"/>
  <c r="V1674" i="9" s="1"/>
  <c r="R1673" i="9"/>
  <c r="V1673" i="9" s="1"/>
  <c r="R1672" i="9"/>
  <c r="V1672" i="9" s="1"/>
  <c r="R1671" i="9"/>
  <c r="V1671" i="9" s="1"/>
  <c r="R1670" i="9"/>
  <c r="V1670" i="9" s="1"/>
  <c r="R1669" i="9"/>
  <c r="V1669" i="9" s="1"/>
  <c r="R1668" i="9"/>
  <c r="V1668" i="9" s="1"/>
  <c r="R1667" i="9"/>
  <c r="V1667" i="9" s="1"/>
  <c r="R1666" i="9"/>
  <c r="V1666" i="9" s="1"/>
  <c r="R1665" i="9"/>
  <c r="V1665" i="9" s="1"/>
  <c r="R1664" i="9"/>
  <c r="V1664" i="9" s="1"/>
  <c r="R1663" i="9"/>
  <c r="V1663" i="9" s="1"/>
  <c r="R1662" i="9"/>
  <c r="V1662" i="9" s="1"/>
  <c r="R1661" i="9"/>
  <c r="V1661" i="9" s="1"/>
  <c r="R1660" i="9"/>
  <c r="V1660" i="9" s="1"/>
  <c r="R1659" i="9"/>
  <c r="V1659" i="9" s="1"/>
  <c r="R1658" i="9"/>
  <c r="V1658" i="9" s="1"/>
  <c r="R1657" i="9"/>
  <c r="V1657" i="9" s="1"/>
  <c r="R1656" i="9"/>
  <c r="V1656" i="9" s="1"/>
  <c r="R1655" i="9"/>
  <c r="V1655" i="9" s="1"/>
  <c r="R1654" i="9"/>
  <c r="V1654" i="9" s="1"/>
  <c r="R1653" i="9"/>
  <c r="V1653" i="9" s="1"/>
  <c r="R1652" i="9"/>
  <c r="V1652" i="9" s="1"/>
  <c r="R1651" i="9"/>
  <c r="V1651" i="9" s="1"/>
  <c r="R1650" i="9"/>
  <c r="V1650" i="9" s="1"/>
  <c r="R1649" i="9"/>
  <c r="V1649" i="9" s="1"/>
  <c r="R1648" i="9"/>
  <c r="V1648" i="9" s="1"/>
  <c r="R1647" i="9"/>
  <c r="V1647" i="9" s="1"/>
  <c r="R1646" i="9"/>
  <c r="V1646" i="9" s="1"/>
  <c r="R1645" i="9"/>
  <c r="V1645" i="9" s="1"/>
  <c r="R1644" i="9"/>
  <c r="V1644" i="9" s="1"/>
  <c r="R1643" i="9"/>
  <c r="V1643" i="9" s="1"/>
  <c r="R1642" i="9"/>
  <c r="V1642" i="9" s="1"/>
  <c r="R1641" i="9"/>
  <c r="V1641" i="9" s="1"/>
  <c r="R1640" i="9"/>
  <c r="V1640" i="9" s="1"/>
  <c r="R1639" i="9"/>
  <c r="V1639" i="9" s="1"/>
  <c r="R1638" i="9"/>
  <c r="V1638" i="9" s="1"/>
  <c r="R1637" i="9"/>
  <c r="V1637" i="9" s="1"/>
  <c r="R1636" i="9"/>
  <c r="V1636" i="9" s="1"/>
  <c r="R1635" i="9"/>
  <c r="V1635" i="9" s="1"/>
  <c r="R1634" i="9"/>
  <c r="V1634" i="9" s="1"/>
  <c r="R1633" i="9"/>
  <c r="V1633" i="9" s="1"/>
  <c r="R1632" i="9"/>
  <c r="V1632" i="9" s="1"/>
  <c r="R1631" i="9"/>
  <c r="V1631" i="9" s="1"/>
  <c r="R1630" i="9"/>
  <c r="V1630" i="9" s="1"/>
  <c r="R1629" i="9"/>
  <c r="V1629" i="9" s="1"/>
  <c r="R1628" i="9"/>
  <c r="V1628" i="9" s="1"/>
  <c r="R1627" i="9"/>
  <c r="V1627" i="9" s="1"/>
  <c r="R1626" i="9"/>
  <c r="V1626" i="9" s="1"/>
  <c r="R1625" i="9"/>
  <c r="V1625" i="9" s="1"/>
  <c r="R1624" i="9"/>
  <c r="V1624" i="9" s="1"/>
  <c r="R1623" i="9"/>
  <c r="V1623" i="9" s="1"/>
  <c r="R1622" i="9"/>
  <c r="V1622" i="9" s="1"/>
  <c r="R1621" i="9"/>
  <c r="V1621" i="9" s="1"/>
  <c r="R1620" i="9"/>
  <c r="V1620" i="9" s="1"/>
  <c r="R1619" i="9"/>
  <c r="V1619" i="9" s="1"/>
  <c r="R1618" i="9"/>
  <c r="V1618" i="9" s="1"/>
  <c r="R1617" i="9"/>
  <c r="V1617" i="9" s="1"/>
  <c r="R1616" i="9"/>
  <c r="V1616" i="9" s="1"/>
  <c r="R1615" i="9"/>
  <c r="V1615" i="9" s="1"/>
  <c r="R1614" i="9"/>
  <c r="V1614" i="9" s="1"/>
  <c r="R1613" i="9"/>
  <c r="V1613" i="9" s="1"/>
  <c r="R1612" i="9"/>
  <c r="V1612" i="9" s="1"/>
  <c r="R1611" i="9"/>
  <c r="V1611" i="9" s="1"/>
  <c r="R1610" i="9"/>
  <c r="V1610" i="9" s="1"/>
  <c r="R1609" i="9"/>
  <c r="V1609" i="9" s="1"/>
  <c r="R1608" i="9"/>
  <c r="V1608" i="9" s="1"/>
  <c r="R1607" i="9"/>
  <c r="V1607" i="9" s="1"/>
  <c r="R1606" i="9"/>
  <c r="V1606" i="9" s="1"/>
  <c r="R1605" i="9"/>
  <c r="V1605" i="9" s="1"/>
  <c r="R1604" i="9"/>
  <c r="V1604" i="9" s="1"/>
  <c r="R1603" i="9"/>
  <c r="V1603" i="9" s="1"/>
  <c r="R1602" i="9"/>
  <c r="V1602" i="9" s="1"/>
  <c r="R1601" i="9"/>
  <c r="V1601" i="9" s="1"/>
  <c r="R1600" i="9"/>
  <c r="V1600" i="9" s="1"/>
  <c r="R1599" i="9"/>
  <c r="V1599" i="9" s="1"/>
  <c r="R1598" i="9"/>
  <c r="V1598" i="9" s="1"/>
  <c r="R1597" i="9"/>
  <c r="V1597" i="9" s="1"/>
  <c r="R1596" i="9"/>
  <c r="V1596" i="9" s="1"/>
  <c r="R1595" i="9"/>
  <c r="V1595" i="9" s="1"/>
  <c r="R1594" i="9"/>
  <c r="V1594" i="9" s="1"/>
  <c r="R1593" i="9"/>
  <c r="V1593" i="9" s="1"/>
  <c r="R1592" i="9"/>
  <c r="V1592" i="9" s="1"/>
  <c r="R1591" i="9"/>
  <c r="V1591" i="9" s="1"/>
  <c r="R1590" i="9"/>
  <c r="V1590" i="9" s="1"/>
  <c r="R1589" i="9"/>
  <c r="V1589" i="9" s="1"/>
  <c r="R1588" i="9"/>
  <c r="V1588" i="9" s="1"/>
  <c r="R1587" i="9"/>
  <c r="V1587" i="9" s="1"/>
  <c r="R1586" i="9"/>
  <c r="V1586" i="9" s="1"/>
  <c r="R1585" i="9"/>
  <c r="V1585" i="9" s="1"/>
  <c r="R1584" i="9"/>
  <c r="V1584" i="9" s="1"/>
  <c r="R1583" i="9"/>
  <c r="V1583" i="9" s="1"/>
  <c r="R1582" i="9"/>
  <c r="V1582" i="9" s="1"/>
  <c r="R1581" i="9"/>
  <c r="V1581" i="9" s="1"/>
  <c r="R1580" i="9"/>
  <c r="V1580" i="9" s="1"/>
  <c r="R1579" i="9"/>
  <c r="V1579" i="9" s="1"/>
  <c r="R1578" i="9"/>
  <c r="V1578" i="9" s="1"/>
  <c r="R1577" i="9"/>
  <c r="V1577" i="9" s="1"/>
  <c r="R1576" i="9"/>
  <c r="V1576" i="9" s="1"/>
  <c r="R1575" i="9"/>
  <c r="V1575" i="9" s="1"/>
  <c r="R1574" i="9"/>
  <c r="V1574" i="9" s="1"/>
  <c r="R1573" i="9"/>
  <c r="V1573" i="9" s="1"/>
  <c r="R1572" i="9"/>
  <c r="V1572" i="9" s="1"/>
  <c r="R1571" i="9"/>
  <c r="V1571" i="9" s="1"/>
  <c r="R1570" i="9"/>
  <c r="V1570" i="9" s="1"/>
  <c r="R1569" i="9"/>
  <c r="V1569" i="9" s="1"/>
  <c r="R1568" i="9"/>
  <c r="V1568" i="9" s="1"/>
  <c r="R1567" i="9"/>
  <c r="V1567" i="9" s="1"/>
  <c r="R1566" i="9"/>
  <c r="V1566" i="9" s="1"/>
  <c r="R1565" i="9"/>
  <c r="V1565" i="9" s="1"/>
  <c r="R1564" i="9"/>
  <c r="V1564" i="9" s="1"/>
  <c r="R1563" i="9"/>
  <c r="V1563" i="9" s="1"/>
  <c r="R1562" i="9"/>
  <c r="V1562" i="9" s="1"/>
  <c r="R1561" i="9"/>
  <c r="V1561" i="9" s="1"/>
  <c r="R1560" i="9"/>
  <c r="V1560" i="9" s="1"/>
  <c r="R1559" i="9"/>
  <c r="V1559" i="9" s="1"/>
  <c r="R1558" i="9"/>
  <c r="V1558" i="9" s="1"/>
  <c r="R1557" i="9"/>
  <c r="V1557" i="9" s="1"/>
  <c r="R1556" i="9"/>
  <c r="V1556" i="9" s="1"/>
  <c r="R1555" i="9"/>
  <c r="V1555" i="9" s="1"/>
  <c r="R1554" i="9"/>
  <c r="V1554" i="9" s="1"/>
  <c r="R1553" i="9"/>
  <c r="V1553" i="9" s="1"/>
  <c r="R1552" i="9"/>
  <c r="V1552" i="9" s="1"/>
  <c r="R1551" i="9"/>
  <c r="V1551" i="9" s="1"/>
  <c r="R1550" i="9"/>
  <c r="V1550" i="9" s="1"/>
  <c r="R1549" i="9"/>
  <c r="V1549" i="9" s="1"/>
  <c r="R1548" i="9"/>
  <c r="V1548" i="9" s="1"/>
  <c r="R1547" i="9"/>
  <c r="V1547" i="9" s="1"/>
  <c r="R1546" i="9"/>
  <c r="V1546" i="9" s="1"/>
  <c r="R1545" i="9"/>
  <c r="V1545" i="9" s="1"/>
  <c r="R1544" i="9"/>
  <c r="V1544" i="9" s="1"/>
  <c r="R1543" i="9"/>
  <c r="V1543" i="9" s="1"/>
  <c r="R1542" i="9"/>
  <c r="V1542" i="9" s="1"/>
  <c r="R1541" i="9"/>
  <c r="V1541" i="9" s="1"/>
  <c r="R1540" i="9"/>
  <c r="V1540" i="9" s="1"/>
  <c r="R1539" i="9"/>
  <c r="V1539" i="9" s="1"/>
  <c r="R1538" i="9"/>
  <c r="V1538" i="9" s="1"/>
  <c r="R1537" i="9"/>
  <c r="V1537" i="9" s="1"/>
  <c r="R1536" i="9"/>
  <c r="V1536" i="9" s="1"/>
  <c r="R1535" i="9"/>
  <c r="V1535" i="9" s="1"/>
  <c r="R1534" i="9"/>
  <c r="V1534" i="9" s="1"/>
  <c r="R1533" i="9"/>
  <c r="V1533" i="9" s="1"/>
  <c r="R1532" i="9"/>
  <c r="V1532" i="9" s="1"/>
  <c r="R1531" i="9"/>
  <c r="V1531" i="9" s="1"/>
  <c r="R1530" i="9"/>
  <c r="V1530" i="9" s="1"/>
  <c r="R1529" i="9"/>
  <c r="V1529" i="9" s="1"/>
  <c r="R1528" i="9"/>
  <c r="V1528" i="9" s="1"/>
  <c r="R1527" i="9"/>
  <c r="V1527" i="9" s="1"/>
  <c r="R1526" i="9"/>
  <c r="V1526" i="9" s="1"/>
  <c r="R1525" i="9"/>
  <c r="V1525" i="9" s="1"/>
  <c r="R1524" i="9"/>
  <c r="V1524" i="9" s="1"/>
  <c r="R1523" i="9"/>
  <c r="V1523" i="9" s="1"/>
  <c r="R1522" i="9"/>
  <c r="V1522" i="9" s="1"/>
  <c r="R1521" i="9"/>
  <c r="V1521" i="9" s="1"/>
  <c r="R1520" i="9"/>
  <c r="V1520" i="9" s="1"/>
  <c r="R1519" i="9"/>
  <c r="V1519" i="9" s="1"/>
  <c r="R1518" i="9"/>
  <c r="V1518" i="9" s="1"/>
  <c r="R1517" i="9"/>
  <c r="V1517" i="9" s="1"/>
  <c r="R1516" i="9"/>
  <c r="V1516" i="9" s="1"/>
  <c r="R1515" i="9"/>
  <c r="V1515" i="9" s="1"/>
  <c r="R1514" i="9"/>
  <c r="V1514" i="9" s="1"/>
  <c r="R1513" i="9"/>
  <c r="V1513" i="9" s="1"/>
  <c r="R1512" i="9"/>
  <c r="V1512" i="9" s="1"/>
  <c r="R1511" i="9"/>
  <c r="V1511" i="9" s="1"/>
  <c r="R1510" i="9"/>
  <c r="V1510" i="9" s="1"/>
  <c r="R1509" i="9"/>
  <c r="V1509" i="9" s="1"/>
  <c r="R1508" i="9"/>
  <c r="V1508" i="9" s="1"/>
  <c r="R1507" i="9"/>
  <c r="V1507" i="9" s="1"/>
  <c r="R1506" i="9"/>
  <c r="V1506" i="9" s="1"/>
  <c r="R1505" i="9"/>
  <c r="V1505" i="9" s="1"/>
  <c r="R1504" i="9"/>
  <c r="V1504" i="9" s="1"/>
  <c r="R1503" i="9"/>
  <c r="V1503" i="9" s="1"/>
  <c r="R1502" i="9"/>
  <c r="V1502" i="9" s="1"/>
  <c r="R1501" i="9"/>
  <c r="V1501" i="9" s="1"/>
  <c r="R1500" i="9"/>
  <c r="V1500" i="9" s="1"/>
  <c r="R1499" i="9"/>
  <c r="V1499" i="9" s="1"/>
  <c r="R1498" i="9"/>
  <c r="V1498" i="9" s="1"/>
  <c r="R1497" i="9"/>
  <c r="V1497" i="9" s="1"/>
  <c r="R1496" i="9"/>
  <c r="V1496" i="9" s="1"/>
  <c r="R1495" i="9"/>
  <c r="V1495" i="9" s="1"/>
  <c r="R1494" i="9"/>
  <c r="V1494" i="9" s="1"/>
  <c r="R1493" i="9"/>
  <c r="V1493" i="9" s="1"/>
  <c r="R1492" i="9"/>
  <c r="V1492" i="9" s="1"/>
  <c r="R1491" i="9"/>
  <c r="V1491" i="9" s="1"/>
  <c r="R1490" i="9"/>
  <c r="V1490" i="9" s="1"/>
  <c r="R1489" i="9"/>
  <c r="V1489" i="9" s="1"/>
  <c r="R1488" i="9"/>
  <c r="V1488" i="9" s="1"/>
  <c r="R1487" i="9"/>
  <c r="V1487" i="9" s="1"/>
  <c r="R1486" i="9"/>
  <c r="V1486" i="9" s="1"/>
  <c r="R1485" i="9"/>
  <c r="V1485" i="9" s="1"/>
  <c r="R1484" i="9"/>
  <c r="V1484" i="9" s="1"/>
  <c r="R1483" i="9"/>
  <c r="V1483" i="9" s="1"/>
  <c r="R1482" i="9"/>
  <c r="V1482" i="9" s="1"/>
  <c r="R1481" i="9"/>
  <c r="V1481" i="9" s="1"/>
  <c r="R1480" i="9"/>
  <c r="V1480" i="9" s="1"/>
  <c r="R1479" i="9"/>
  <c r="V1479" i="9" s="1"/>
  <c r="R1478" i="9"/>
  <c r="V1478" i="9" s="1"/>
  <c r="R1477" i="9"/>
  <c r="V1477" i="9" s="1"/>
  <c r="R1476" i="9"/>
  <c r="V1476" i="9" s="1"/>
  <c r="R1475" i="9"/>
  <c r="V1475" i="9" s="1"/>
  <c r="R1474" i="9"/>
  <c r="V1474" i="9" s="1"/>
  <c r="R1473" i="9"/>
  <c r="V1473" i="9" s="1"/>
  <c r="R1472" i="9"/>
  <c r="V1472" i="9" s="1"/>
  <c r="R1471" i="9"/>
  <c r="V1471" i="9" s="1"/>
  <c r="R1470" i="9"/>
  <c r="V1470" i="9" s="1"/>
  <c r="R1469" i="9"/>
  <c r="V1469" i="9" s="1"/>
  <c r="R1468" i="9"/>
  <c r="V1468" i="9" s="1"/>
  <c r="R1467" i="9"/>
  <c r="V1467" i="9" s="1"/>
  <c r="R1466" i="9"/>
  <c r="V1466" i="9" s="1"/>
  <c r="R1465" i="9"/>
  <c r="V1465" i="9" s="1"/>
  <c r="R1464" i="9"/>
  <c r="V1464" i="9" s="1"/>
  <c r="R1463" i="9"/>
  <c r="V1463" i="9" s="1"/>
  <c r="R1462" i="9"/>
  <c r="V1462" i="9" s="1"/>
  <c r="R1461" i="9"/>
  <c r="V1461" i="9" s="1"/>
  <c r="R1460" i="9"/>
  <c r="V1460" i="9" s="1"/>
  <c r="R1459" i="9"/>
  <c r="V1459" i="9" s="1"/>
  <c r="R1458" i="9"/>
  <c r="V1458" i="9" s="1"/>
  <c r="R1457" i="9"/>
  <c r="V1457" i="9" s="1"/>
  <c r="R1456" i="9"/>
  <c r="V1456" i="9" s="1"/>
  <c r="R1455" i="9"/>
  <c r="V1455" i="9" s="1"/>
  <c r="R1454" i="9"/>
  <c r="V1454" i="9" s="1"/>
  <c r="R1453" i="9"/>
  <c r="V1453" i="9" s="1"/>
  <c r="R1452" i="9"/>
  <c r="V1452" i="9" s="1"/>
  <c r="R1451" i="9"/>
  <c r="V1451" i="9" s="1"/>
  <c r="R1450" i="9"/>
  <c r="V1450" i="9" s="1"/>
  <c r="R1449" i="9"/>
  <c r="V1449" i="9" s="1"/>
  <c r="R1448" i="9"/>
  <c r="V1448" i="9" s="1"/>
  <c r="R1447" i="9"/>
  <c r="V1447" i="9" s="1"/>
  <c r="R1446" i="9"/>
  <c r="V1446" i="9" s="1"/>
  <c r="R1445" i="9"/>
  <c r="V1445" i="9" s="1"/>
  <c r="R1444" i="9"/>
  <c r="V1444" i="9" s="1"/>
  <c r="R1443" i="9"/>
  <c r="V1443" i="9" s="1"/>
  <c r="R1442" i="9"/>
  <c r="V1442" i="9" s="1"/>
  <c r="R1441" i="9"/>
  <c r="V1441" i="9" s="1"/>
  <c r="R1440" i="9"/>
  <c r="V1440" i="9" s="1"/>
  <c r="R1439" i="9"/>
  <c r="V1439" i="9" s="1"/>
  <c r="R1438" i="9"/>
  <c r="V1438" i="9" s="1"/>
  <c r="R1437" i="9"/>
  <c r="V1437" i="9" s="1"/>
  <c r="R1436" i="9"/>
  <c r="V1436" i="9" s="1"/>
  <c r="R1435" i="9"/>
  <c r="V1435" i="9" s="1"/>
  <c r="R1434" i="9"/>
  <c r="V1434" i="9" s="1"/>
  <c r="R1433" i="9"/>
  <c r="V1433" i="9" s="1"/>
  <c r="R1432" i="9"/>
  <c r="V1432" i="9" s="1"/>
  <c r="R1431" i="9"/>
  <c r="V1431" i="9" s="1"/>
  <c r="R1430" i="9"/>
  <c r="V1430" i="9" s="1"/>
  <c r="R1429" i="9"/>
  <c r="V1429" i="9" s="1"/>
  <c r="R1428" i="9"/>
  <c r="V1428" i="9" s="1"/>
  <c r="R1427" i="9"/>
  <c r="V1427" i="9" s="1"/>
  <c r="R1426" i="9"/>
  <c r="V1426" i="9" s="1"/>
  <c r="R1425" i="9"/>
  <c r="V1425" i="9" s="1"/>
  <c r="R1424" i="9"/>
  <c r="V1424" i="9" s="1"/>
  <c r="R1423" i="9"/>
  <c r="V1423" i="9" s="1"/>
  <c r="R1422" i="9"/>
  <c r="V1422" i="9" s="1"/>
  <c r="R1421" i="9"/>
  <c r="V1421" i="9" s="1"/>
  <c r="R1420" i="9"/>
  <c r="V1420" i="9" s="1"/>
  <c r="R1419" i="9"/>
  <c r="V1419" i="9" s="1"/>
  <c r="R1418" i="9"/>
  <c r="V1418" i="9" s="1"/>
  <c r="R1417" i="9"/>
  <c r="V1417" i="9" s="1"/>
  <c r="R1416" i="9"/>
  <c r="V1416" i="9" s="1"/>
  <c r="R1415" i="9"/>
  <c r="V1415" i="9" s="1"/>
  <c r="R1414" i="9"/>
  <c r="V1414" i="9" s="1"/>
  <c r="R1413" i="9"/>
  <c r="V1413" i="9" s="1"/>
  <c r="R1412" i="9"/>
  <c r="V1412" i="9" s="1"/>
  <c r="R1411" i="9"/>
  <c r="V1411" i="9" s="1"/>
  <c r="R1410" i="9"/>
  <c r="V1410" i="9" s="1"/>
  <c r="R1409" i="9"/>
  <c r="V1409" i="9" s="1"/>
  <c r="R1408" i="9"/>
  <c r="V1408" i="9" s="1"/>
  <c r="R1407" i="9"/>
  <c r="V1407" i="9" s="1"/>
  <c r="R1406" i="9"/>
  <c r="V1406" i="9" s="1"/>
  <c r="R1405" i="9"/>
  <c r="V1405" i="9" s="1"/>
  <c r="R1404" i="9"/>
  <c r="V1404" i="9" s="1"/>
  <c r="R1403" i="9"/>
  <c r="V1403" i="9" s="1"/>
  <c r="R1402" i="9"/>
  <c r="V1402" i="9" s="1"/>
  <c r="R1401" i="9"/>
  <c r="V1401" i="9" s="1"/>
  <c r="R1400" i="9"/>
  <c r="V1400" i="9" s="1"/>
  <c r="R1399" i="9"/>
  <c r="V1399" i="9" s="1"/>
  <c r="R1398" i="9"/>
  <c r="V1398" i="9" s="1"/>
  <c r="R1397" i="9"/>
  <c r="V1397" i="9" s="1"/>
  <c r="R1396" i="9"/>
  <c r="V1396" i="9" s="1"/>
  <c r="R1395" i="9"/>
  <c r="V1395" i="9" s="1"/>
  <c r="R1394" i="9"/>
  <c r="V1394" i="9" s="1"/>
  <c r="R1393" i="9"/>
  <c r="V1393" i="9" s="1"/>
  <c r="R1392" i="9"/>
  <c r="V1392" i="9" s="1"/>
  <c r="R1391" i="9"/>
  <c r="V1391" i="9" s="1"/>
  <c r="R1390" i="9"/>
  <c r="V1390" i="9" s="1"/>
  <c r="R1389" i="9"/>
  <c r="V1389" i="9" s="1"/>
  <c r="R1388" i="9"/>
  <c r="V1388" i="9" s="1"/>
  <c r="R1387" i="9"/>
  <c r="V1387" i="9" s="1"/>
  <c r="R1386" i="9"/>
  <c r="V1386" i="9" s="1"/>
  <c r="R1385" i="9"/>
  <c r="V1385" i="9" s="1"/>
  <c r="R1384" i="9"/>
  <c r="V1384" i="9" s="1"/>
  <c r="R1383" i="9"/>
  <c r="V1383" i="9" s="1"/>
  <c r="R1382" i="9"/>
  <c r="V1382" i="9" s="1"/>
  <c r="R1381" i="9"/>
  <c r="V1381" i="9" s="1"/>
  <c r="R1380" i="9"/>
  <c r="V1380" i="9" s="1"/>
  <c r="R1379" i="9"/>
  <c r="V1379" i="9" s="1"/>
  <c r="R1378" i="9"/>
  <c r="V1378" i="9" s="1"/>
  <c r="R1377" i="9"/>
  <c r="V1377" i="9" s="1"/>
  <c r="R1376" i="9"/>
  <c r="V1376" i="9" s="1"/>
  <c r="R1375" i="9"/>
  <c r="V1375" i="9" s="1"/>
  <c r="R1374" i="9"/>
  <c r="V1374" i="9" s="1"/>
  <c r="R1373" i="9"/>
  <c r="V1373" i="9" s="1"/>
  <c r="R1372" i="9"/>
  <c r="V1372" i="9" s="1"/>
  <c r="R1371" i="9"/>
  <c r="V1371" i="9" s="1"/>
  <c r="R1370" i="9"/>
  <c r="V1370" i="9" s="1"/>
  <c r="R1369" i="9"/>
  <c r="V1369" i="9" s="1"/>
  <c r="R1368" i="9"/>
  <c r="V1368" i="9" s="1"/>
  <c r="R1367" i="9"/>
  <c r="V1367" i="9" s="1"/>
  <c r="R1366" i="9"/>
  <c r="V1366" i="9" s="1"/>
  <c r="R1365" i="9"/>
  <c r="V1365" i="9" s="1"/>
  <c r="R1364" i="9"/>
  <c r="V1364" i="9" s="1"/>
  <c r="R1363" i="9"/>
  <c r="V1363" i="9" s="1"/>
  <c r="R1362" i="9"/>
  <c r="V1362" i="9" s="1"/>
  <c r="R1361" i="9"/>
  <c r="V1361" i="9" s="1"/>
  <c r="R1360" i="9"/>
  <c r="V1360" i="9" s="1"/>
  <c r="R1359" i="9"/>
  <c r="V1359" i="9" s="1"/>
  <c r="R1358" i="9"/>
  <c r="V1358" i="9" s="1"/>
  <c r="R1357" i="9"/>
  <c r="V1357" i="9" s="1"/>
  <c r="R1356" i="9"/>
  <c r="V1356" i="9" s="1"/>
  <c r="R1355" i="9"/>
  <c r="V1355" i="9" s="1"/>
  <c r="R1354" i="9"/>
  <c r="V1354" i="9" s="1"/>
  <c r="R1353" i="9"/>
  <c r="V1353" i="9" s="1"/>
  <c r="R1352" i="9"/>
  <c r="V1352" i="9" s="1"/>
  <c r="R1351" i="9"/>
  <c r="V1351" i="9" s="1"/>
  <c r="R1350" i="9"/>
  <c r="V1350" i="9" s="1"/>
  <c r="R1349" i="9"/>
  <c r="V1349" i="9" s="1"/>
  <c r="R1348" i="9"/>
  <c r="V1348" i="9" s="1"/>
  <c r="R1347" i="9"/>
  <c r="V1347" i="9" s="1"/>
  <c r="R1346" i="9"/>
  <c r="V1346" i="9" s="1"/>
  <c r="R1345" i="9"/>
  <c r="V1345" i="9" s="1"/>
  <c r="R1344" i="9"/>
  <c r="V1344" i="9" s="1"/>
  <c r="R1343" i="9"/>
  <c r="V1343" i="9" s="1"/>
  <c r="R1342" i="9"/>
  <c r="V1342" i="9" s="1"/>
  <c r="R1341" i="9"/>
  <c r="V1341" i="9" s="1"/>
  <c r="R1340" i="9"/>
  <c r="V1340" i="9" s="1"/>
  <c r="R1339" i="9"/>
  <c r="V1339" i="9" s="1"/>
  <c r="R1338" i="9"/>
  <c r="V1338" i="9" s="1"/>
  <c r="R1337" i="9"/>
  <c r="V1337" i="9" s="1"/>
  <c r="R1336" i="9"/>
  <c r="V1336" i="9" s="1"/>
  <c r="R1335" i="9"/>
  <c r="V1335" i="9" s="1"/>
  <c r="R1334" i="9"/>
  <c r="V1334" i="9" s="1"/>
  <c r="R1333" i="9"/>
  <c r="V1333" i="9" s="1"/>
  <c r="R1332" i="9"/>
  <c r="V1332" i="9" s="1"/>
  <c r="R1331" i="9"/>
  <c r="V1331" i="9" s="1"/>
  <c r="R1330" i="9"/>
  <c r="V1330" i="9" s="1"/>
  <c r="R1329" i="9"/>
  <c r="V1329" i="9" s="1"/>
  <c r="R1328" i="9"/>
  <c r="V1328" i="9" s="1"/>
  <c r="R1327" i="9"/>
  <c r="V1327" i="9" s="1"/>
  <c r="R1326" i="9"/>
  <c r="V1326" i="9" s="1"/>
  <c r="R1325" i="9"/>
  <c r="V1325" i="9" s="1"/>
  <c r="R1324" i="9"/>
  <c r="V1324" i="9" s="1"/>
  <c r="R1323" i="9"/>
  <c r="V1323" i="9" s="1"/>
  <c r="R1322" i="9"/>
  <c r="V1322" i="9" s="1"/>
  <c r="R1321" i="9"/>
  <c r="V1321" i="9" s="1"/>
  <c r="R1320" i="9"/>
  <c r="V1320" i="9" s="1"/>
  <c r="R1319" i="9"/>
  <c r="V1319" i="9" s="1"/>
  <c r="R1318" i="9"/>
  <c r="V1318" i="9" s="1"/>
  <c r="R1317" i="9"/>
  <c r="V1317" i="9" s="1"/>
  <c r="R1316" i="9"/>
  <c r="V1316" i="9" s="1"/>
  <c r="R1315" i="9"/>
  <c r="V1315" i="9" s="1"/>
  <c r="R1314" i="9"/>
  <c r="V1314" i="9" s="1"/>
  <c r="R1313" i="9"/>
  <c r="V1313" i="9" s="1"/>
  <c r="R1312" i="9"/>
  <c r="V1312" i="9" s="1"/>
  <c r="R1311" i="9"/>
  <c r="V1311" i="9" s="1"/>
  <c r="R1310" i="9"/>
  <c r="V1310" i="9" s="1"/>
  <c r="R1309" i="9"/>
  <c r="V1309" i="9" s="1"/>
  <c r="R1308" i="9"/>
  <c r="V1308" i="9" s="1"/>
  <c r="R1307" i="9"/>
  <c r="V1307" i="9" s="1"/>
  <c r="R1306" i="9"/>
  <c r="V1306" i="9" s="1"/>
  <c r="R1305" i="9"/>
  <c r="V1305" i="9" s="1"/>
  <c r="R1304" i="9"/>
  <c r="V1304" i="9" s="1"/>
  <c r="R1303" i="9"/>
  <c r="V1303" i="9" s="1"/>
  <c r="R1302" i="9"/>
  <c r="V1302" i="9" s="1"/>
  <c r="R1301" i="9"/>
  <c r="V1301" i="9" s="1"/>
  <c r="R1300" i="9"/>
  <c r="V1300" i="9" s="1"/>
  <c r="R1299" i="9"/>
  <c r="V1299" i="9" s="1"/>
  <c r="R1298" i="9"/>
  <c r="V1298" i="9" s="1"/>
  <c r="R1297" i="9"/>
  <c r="V1297" i="9" s="1"/>
  <c r="R1296" i="9"/>
  <c r="V1296" i="9" s="1"/>
  <c r="R1295" i="9"/>
  <c r="V1295" i="9" s="1"/>
  <c r="R1294" i="9"/>
  <c r="V1294" i="9" s="1"/>
  <c r="R1293" i="9"/>
  <c r="V1293" i="9" s="1"/>
  <c r="R1292" i="9"/>
  <c r="V1292" i="9" s="1"/>
  <c r="R1291" i="9"/>
  <c r="V1291" i="9" s="1"/>
  <c r="R1290" i="9"/>
  <c r="V1290" i="9" s="1"/>
  <c r="R1289" i="9"/>
  <c r="V1289" i="9" s="1"/>
  <c r="R1288" i="9"/>
  <c r="V1288" i="9" s="1"/>
  <c r="R1287" i="9"/>
  <c r="V1287" i="9" s="1"/>
  <c r="R1286" i="9"/>
  <c r="V1286" i="9" s="1"/>
  <c r="R1285" i="9"/>
  <c r="V1285" i="9" s="1"/>
  <c r="R1284" i="9"/>
  <c r="V1284" i="9" s="1"/>
  <c r="R1283" i="9"/>
  <c r="V1283" i="9" s="1"/>
  <c r="R1282" i="9"/>
  <c r="V1282" i="9" s="1"/>
  <c r="R1281" i="9"/>
  <c r="V1281" i="9" s="1"/>
  <c r="R1280" i="9"/>
  <c r="V1280" i="9" s="1"/>
  <c r="R1279" i="9"/>
  <c r="V1279" i="9" s="1"/>
  <c r="R1278" i="9"/>
  <c r="V1278" i="9" s="1"/>
  <c r="R1277" i="9"/>
  <c r="V1277" i="9" s="1"/>
  <c r="R1276" i="9"/>
  <c r="V1276" i="9" s="1"/>
  <c r="R1275" i="9"/>
  <c r="V1275" i="9" s="1"/>
  <c r="R1274" i="9"/>
  <c r="V1274" i="9" s="1"/>
  <c r="R1273" i="9"/>
  <c r="V1273" i="9" s="1"/>
  <c r="R1272" i="9"/>
  <c r="V1272" i="9" s="1"/>
  <c r="R1271" i="9"/>
  <c r="V1271" i="9" s="1"/>
  <c r="R1270" i="9"/>
  <c r="V1270" i="9" s="1"/>
  <c r="R1269" i="9"/>
  <c r="V1269" i="9" s="1"/>
  <c r="R1268" i="9"/>
  <c r="V1268" i="9" s="1"/>
  <c r="R1267" i="9"/>
  <c r="V1267" i="9" s="1"/>
  <c r="R1266" i="9"/>
  <c r="V1266" i="9" s="1"/>
  <c r="R1265" i="9"/>
  <c r="V1265" i="9" s="1"/>
  <c r="R1264" i="9"/>
  <c r="V1264" i="9" s="1"/>
  <c r="R1263" i="9"/>
  <c r="V1263" i="9" s="1"/>
  <c r="R1262" i="9"/>
  <c r="V1262" i="9" s="1"/>
  <c r="R1261" i="9"/>
  <c r="V1261" i="9" s="1"/>
  <c r="R1260" i="9"/>
  <c r="V1260" i="9" s="1"/>
  <c r="R1259" i="9"/>
  <c r="V1259" i="9" s="1"/>
  <c r="R1258" i="9"/>
  <c r="V1258" i="9" s="1"/>
  <c r="R1257" i="9"/>
  <c r="V1257" i="9" s="1"/>
  <c r="R1256" i="9"/>
  <c r="V1256" i="9" s="1"/>
  <c r="R1255" i="9"/>
  <c r="V1255" i="9" s="1"/>
  <c r="R1254" i="9"/>
  <c r="V1254" i="9" s="1"/>
  <c r="R1253" i="9"/>
  <c r="V1253" i="9" s="1"/>
  <c r="R1252" i="9"/>
  <c r="V1252" i="9" s="1"/>
  <c r="R1251" i="9"/>
  <c r="V1251" i="9" s="1"/>
  <c r="R1250" i="9"/>
  <c r="V1250" i="9" s="1"/>
  <c r="R1249" i="9"/>
  <c r="V1249" i="9" s="1"/>
  <c r="R1248" i="9"/>
  <c r="V1248" i="9" s="1"/>
  <c r="R1247" i="9"/>
  <c r="V1247" i="9" s="1"/>
  <c r="R1246" i="9"/>
  <c r="V1246" i="9" s="1"/>
  <c r="R1245" i="9"/>
  <c r="V1245" i="9" s="1"/>
  <c r="R1244" i="9"/>
  <c r="V1244" i="9" s="1"/>
  <c r="R1243" i="9"/>
  <c r="V1243" i="9" s="1"/>
  <c r="R1242" i="9"/>
  <c r="V1242" i="9" s="1"/>
  <c r="R1241" i="9"/>
  <c r="V1241" i="9" s="1"/>
  <c r="R1240" i="9"/>
  <c r="V1240" i="9" s="1"/>
  <c r="R1239" i="9"/>
  <c r="V1239" i="9" s="1"/>
  <c r="R1238" i="9"/>
  <c r="V1238" i="9" s="1"/>
  <c r="R1237" i="9"/>
  <c r="V1237" i="9" s="1"/>
  <c r="R1236" i="9"/>
  <c r="V1236" i="9" s="1"/>
  <c r="R1235" i="9"/>
  <c r="V1235" i="9" s="1"/>
  <c r="R1234" i="9"/>
  <c r="V1234" i="9" s="1"/>
  <c r="R1233" i="9"/>
  <c r="V1233" i="9" s="1"/>
  <c r="R1232" i="9"/>
  <c r="V1232" i="9" s="1"/>
  <c r="R1231" i="9"/>
  <c r="V1231" i="9" s="1"/>
  <c r="R1230" i="9"/>
  <c r="V1230" i="9" s="1"/>
  <c r="R1229" i="9"/>
  <c r="V1229" i="9" s="1"/>
  <c r="R1228" i="9"/>
  <c r="V1228" i="9" s="1"/>
  <c r="R1227" i="9"/>
  <c r="V1227" i="9" s="1"/>
  <c r="R1226" i="9"/>
  <c r="V1226" i="9" s="1"/>
  <c r="R1225" i="9"/>
  <c r="V1225" i="9" s="1"/>
  <c r="R1224" i="9"/>
  <c r="V1224" i="9" s="1"/>
  <c r="R1223" i="9"/>
  <c r="V1223" i="9" s="1"/>
  <c r="R1222" i="9"/>
  <c r="V1222" i="9" s="1"/>
  <c r="R1221" i="9"/>
  <c r="V1221" i="9" s="1"/>
  <c r="R1220" i="9"/>
  <c r="V1220" i="9" s="1"/>
  <c r="R1219" i="9"/>
  <c r="V1219" i="9" s="1"/>
  <c r="R1218" i="9"/>
  <c r="V1218" i="9" s="1"/>
  <c r="R1217" i="9"/>
  <c r="V1217" i="9" s="1"/>
  <c r="R1216" i="9"/>
  <c r="V1216" i="9" s="1"/>
  <c r="R1215" i="9"/>
  <c r="V1215" i="9" s="1"/>
  <c r="R1214" i="9"/>
  <c r="V1214" i="9" s="1"/>
  <c r="R1213" i="9"/>
  <c r="V1213" i="9" s="1"/>
  <c r="R1212" i="9"/>
  <c r="V1212" i="9" s="1"/>
  <c r="R1211" i="9"/>
  <c r="V1211" i="9" s="1"/>
  <c r="R1210" i="9"/>
  <c r="V1210" i="9" s="1"/>
  <c r="R1209" i="9"/>
  <c r="V1209" i="9" s="1"/>
  <c r="R1208" i="9"/>
  <c r="V1208" i="9" s="1"/>
  <c r="R1207" i="9"/>
  <c r="V1207" i="9" s="1"/>
  <c r="R1206" i="9"/>
  <c r="V1206" i="9" s="1"/>
  <c r="R1205" i="9"/>
  <c r="V1205" i="9" s="1"/>
  <c r="R1204" i="9"/>
  <c r="V1204" i="9" s="1"/>
  <c r="R1203" i="9"/>
  <c r="V1203" i="9" s="1"/>
  <c r="R1202" i="9"/>
  <c r="V1202" i="9" s="1"/>
  <c r="R1201" i="9"/>
  <c r="V1201" i="9" s="1"/>
  <c r="R1200" i="9"/>
  <c r="V1200" i="9" s="1"/>
  <c r="R1199" i="9"/>
  <c r="V1199" i="9" s="1"/>
  <c r="R1198" i="9"/>
  <c r="V1198" i="9" s="1"/>
  <c r="R1197" i="9"/>
  <c r="V1197" i="9" s="1"/>
  <c r="R1196" i="9"/>
  <c r="V1196" i="9" s="1"/>
  <c r="R1195" i="9"/>
  <c r="V1195" i="9" s="1"/>
  <c r="R1194" i="9"/>
  <c r="V1194" i="9" s="1"/>
  <c r="R1193" i="9"/>
  <c r="V1193" i="9" s="1"/>
  <c r="R1192" i="9"/>
  <c r="V1192" i="9" s="1"/>
  <c r="R1191" i="9"/>
  <c r="V1191" i="9" s="1"/>
  <c r="R1190" i="9"/>
  <c r="V1190" i="9" s="1"/>
  <c r="R1189" i="9"/>
  <c r="V1189" i="9" s="1"/>
  <c r="R1188" i="9"/>
  <c r="V1188" i="9" s="1"/>
  <c r="R1187" i="9"/>
  <c r="V1187" i="9" s="1"/>
  <c r="R1186" i="9"/>
  <c r="V1186" i="9" s="1"/>
  <c r="R1185" i="9"/>
  <c r="V1185" i="9" s="1"/>
  <c r="R1184" i="9"/>
  <c r="V1184" i="9" s="1"/>
  <c r="R1183" i="9"/>
  <c r="V1183" i="9" s="1"/>
  <c r="R1182" i="9"/>
  <c r="V1182" i="9" s="1"/>
  <c r="R1181" i="9"/>
  <c r="V1181" i="9" s="1"/>
  <c r="R1180" i="9"/>
  <c r="V1180" i="9" s="1"/>
  <c r="R1179" i="9"/>
  <c r="V1179" i="9" s="1"/>
  <c r="R1178" i="9"/>
  <c r="V1178" i="9" s="1"/>
  <c r="R1177" i="9"/>
  <c r="V1177" i="9" s="1"/>
  <c r="R1176" i="9"/>
  <c r="V1176" i="9" s="1"/>
  <c r="R1175" i="9"/>
  <c r="V1175" i="9" s="1"/>
  <c r="R1174" i="9"/>
  <c r="V1174" i="9" s="1"/>
  <c r="R1173" i="9"/>
  <c r="V1173" i="9" s="1"/>
  <c r="R1172" i="9"/>
  <c r="V1172" i="9" s="1"/>
  <c r="R1171" i="9"/>
  <c r="V1171" i="9" s="1"/>
  <c r="R1170" i="9"/>
  <c r="V1170" i="9" s="1"/>
  <c r="R1169" i="9"/>
  <c r="V1169" i="9" s="1"/>
  <c r="R1168" i="9"/>
  <c r="V1168" i="9" s="1"/>
  <c r="R1167" i="9"/>
  <c r="V1167" i="9" s="1"/>
  <c r="R1166" i="9"/>
  <c r="V1166" i="9" s="1"/>
  <c r="R1165" i="9"/>
  <c r="V1165" i="9" s="1"/>
  <c r="R1164" i="9"/>
  <c r="V1164" i="9" s="1"/>
  <c r="R1163" i="9"/>
  <c r="V1163" i="9" s="1"/>
  <c r="R1162" i="9"/>
  <c r="V1162" i="9" s="1"/>
  <c r="R1161" i="9"/>
  <c r="V1161" i="9" s="1"/>
  <c r="R1160" i="9"/>
  <c r="V1160" i="9" s="1"/>
  <c r="R1159" i="9"/>
  <c r="V1159" i="9" s="1"/>
  <c r="R1158" i="9"/>
  <c r="V1158" i="9" s="1"/>
  <c r="R1157" i="9"/>
  <c r="V1157" i="9" s="1"/>
  <c r="R1156" i="9"/>
  <c r="V1156" i="9" s="1"/>
  <c r="R1155" i="9"/>
  <c r="V1155" i="9" s="1"/>
  <c r="R1154" i="9"/>
  <c r="V1154" i="9" s="1"/>
  <c r="R1153" i="9"/>
  <c r="V1153" i="9" s="1"/>
  <c r="R1152" i="9"/>
  <c r="V1152" i="9" s="1"/>
  <c r="R1151" i="9"/>
  <c r="V1151" i="9" s="1"/>
  <c r="R1150" i="9"/>
  <c r="V1150" i="9" s="1"/>
  <c r="R1149" i="9"/>
  <c r="V1149" i="9" s="1"/>
  <c r="R1148" i="9"/>
  <c r="V1148" i="9" s="1"/>
  <c r="R1147" i="9"/>
  <c r="V1147" i="9" s="1"/>
  <c r="R1146" i="9"/>
  <c r="V1146" i="9" s="1"/>
  <c r="R1145" i="9"/>
  <c r="V1145" i="9" s="1"/>
  <c r="R1144" i="9"/>
  <c r="V1144" i="9" s="1"/>
  <c r="R1143" i="9"/>
  <c r="V1143" i="9" s="1"/>
  <c r="R1142" i="9"/>
  <c r="V1142" i="9" s="1"/>
  <c r="R1141" i="9"/>
  <c r="V1141" i="9" s="1"/>
  <c r="R1140" i="9"/>
  <c r="V1140" i="9" s="1"/>
  <c r="R1139" i="9"/>
  <c r="V1139" i="9" s="1"/>
  <c r="R1138" i="9"/>
  <c r="V1138" i="9" s="1"/>
  <c r="R1137" i="9"/>
  <c r="V1137" i="9" s="1"/>
  <c r="R1136" i="9"/>
  <c r="V1136" i="9" s="1"/>
  <c r="R1135" i="9"/>
  <c r="V1135" i="9" s="1"/>
  <c r="R1134" i="9"/>
  <c r="V1134" i="9" s="1"/>
  <c r="R1133" i="9"/>
  <c r="V1133" i="9" s="1"/>
  <c r="R1132" i="9"/>
  <c r="V1132" i="9" s="1"/>
  <c r="R1131" i="9"/>
  <c r="V1131" i="9" s="1"/>
  <c r="R1130" i="9"/>
  <c r="V1130" i="9" s="1"/>
  <c r="R1129" i="9"/>
  <c r="V1129" i="9" s="1"/>
  <c r="R1128" i="9"/>
  <c r="V1128" i="9" s="1"/>
  <c r="R1127" i="9"/>
  <c r="V1127" i="9" s="1"/>
  <c r="R1126" i="9"/>
  <c r="V1126" i="9" s="1"/>
  <c r="R1125" i="9"/>
  <c r="V1125" i="9" s="1"/>
  <c r="R1124" i="9"/>
  <c r="V1124" i="9" s="1"/>
  <c r="R1123" i="9"/>
  <c r="V1123" i="9" s="1"/>
  <c r="R1122" i="9"/>
  <c r="V1122" i="9" s="1"/>
  <c r="R1121" i="9"/>
  <c r="V1121" i="9" s="1"/>
  <c r="R1120" i="9"/>
  <c r="V1120" i="9" s="1"/>
  <c r="R1119" i="9"/>
  <c r="V1119" i="9" s="1"/>
  <c r="R1118" i="9"/>
  <c r="V1118" i="9" s="1"/>
  <c r="R1117" i="9"/>
  <c r="V1117" i="9" s="1"/>
  <c r="R1116" i="9"/>
  <c r="V1116" i="9" s="1"/>
  <c r="R1115" i="9"/>
  <c r="V1115" i="9" s="1"/>
  <c r="R1114" i="9"/>
  <c r="V1114" i="9" s="1"/>
  <c r="R1113" i="9"/>
  <c r="V1113" i="9" s="1"/>
  <c r="R1112" i="9"/>
  <c r="V1112" i="9" s="1"/>
  <c r="R1111" i="9"/>
  <c r="V1111" i="9" s="1"/>
  <c r="R1110" i="9"/>
  <c r="V1110" i="9" s="1"/>
  <c r="R1109" i="9"/>
  <c r="V1109" i="9" s="1"/>
  <c r="R1108" i="9"/>
  <c r="V1108" i="9" s="1"/>
  <c r="R1107" i="9"/>
  <c r="V1107" i="9" s="1"/>
  <c r="R1106" i="9"/>
  <c r="V1106" i="9" s="1"/>
  <c r="R1105" i="9"/>
  <c r="V1105" i="9" s="1"/>
  <c r="R1104" i="9"/>
  <c r="V1104" i="9" s="1"/>
  <c r="R1103" i="9"/>
  <c r="V1103" i="9" s="1"/>
  <c r="R1102" i="9"/>
  <c r="V1102" i="9" s="1"/>
  <c r="R1101" i="9"/>
  <c r="V1101" i="9" s="1"/>
  <c r="R1100" i="9"/>
  <c r="V1100" i="9" s="1"/>
  <c r="R1099" i="9"/>
  <c r="V1099" i="9" s="1"/>
  <c r="R1098" i="9"/>
  <c r="V1098" i="9" s="1"/>
  <c r="R1097" i="9"/>
  <c r="V1097" i="9" s="1"/>
  <c r="R1096" i="9"/>
  <c r="V1096" i="9" s="1"/>
  <c r="R1095" i="9"/>
  <c r="V1095" i="9" s="1"/>
  <c r="R1094" i="9"/>
  <c r="V1094" i="9" s="1"/>
  <c r="R1093" i="9"/>
  <c r="V1093" i="9" s="1"/>
  <c r="R1092" i="9"/>
  <c r="V1092" i="9" s="1"/>
  <c r="R1091" i="9"/>
  <c r="V1091" i="9" s="1"/>
  <c r="R1090" i="9"/>
  <c r="V1090" i="9" s="1"/>
  <c r="R1089" i="9"/>
  <c r="V1089" i="9" s="1"/>
  <c r="R1088" i="9"/>
  <c r="V1088" i="9" s="1"/>
  <c r="R1087" i="9"/>
  <c r="V1087" i="9" s="1"/>
  <c r="R1086" i="9"/>
  <c r="V1086" i="9" s="1"/>
  <c r="R1085" i="9"/>
  <c r="V1085" i="9" s="1"/>
  <c r="R1084" i="9"/>
  <c r="V1084" i="9" s="1"/>
  <c r="R1083" i="9"/>
  <c r="V1083" i="9" s="1"/>
  <c r="R1082" i="9"/>
  <c r="V1082" i="9" s="1"/>
  <c r="R1081" i="9"/>
  <c r="V1081" i="9" s="1"/>
  <c r="R1080" i="9"/>
  <c r="V1080" i="9" s="1"/>
  <c r="R1079" i="9"/>
  <c r="V1079" i="9" s="1"/>
  <c r="R1078" i="9"/>
  <c r="V1078" i="9" s="1"/>
  <c r="R1077" i="9"/>
  <c r="V1077" i="9" s="1"/>
  <c r="R1076" i="9"/>
  <c r="V1076" i="9" s="1"/>
  <c r="R1075" i="9"/>
  <c r="V1075" i="9" s="1"/>
  <c r="R1074" i="9"/>
  <c r="V1074" i="9" s="1"/>
  <c r="R1073" i="9"/>
  <c r="V1073" i="9" s="1"/>
  <c r="R1072" i="9"/>
  <c r="V1072" i="9" s="1"/>
  <c r="R1071" i="9"/>
  <c r="V1071" i="9" s="1"/>
  <c r="R1070" i="9"/>
  <c r="V1070" i="9" s="1"/>
  <c r="R1069" i="9"/>
  <c r="V1069" i="9" s="1"/>
  <c r="R1068" i="9"/>
  <c r="V1068" i="9" s="1"/>
  <c r="R1067" i="9"/>
  <c r="V1067" i="9" s="1"/>
  <c r="R1066" i="9"/>
  <c r="V1066" i="9" s="1"/>
  <c r="R1065" i="9"/>
  <c r="V1065" i="9" s="1"/>
  <c r="R1064" i="9"/>
  <c r="V1064" i="9" s="1"/>
  <c r="R1063" i="9"/>
  <c r="V1063" i="9" s="1"/>
  <c r="R1062" i="9"/>
  <c r="V1062" i="9" s="1"/>
  <c r="R1061" i="9"/>
  <c r="V1061" i="9" s="1"/>
  <c r="R1060" i="9"/>
  <c r="V1060" i="9" s="1"/>
  <c r="R1059" i="9"/>
  <c r="V1059" i="9" s="1"/>
  <c r="R1058" i="9"/>
  <c r="V1058" i="9" s="1"/>
  <c r="R1057" i="9"/>
  <c r="V1057" i="9" s="1"/>
  <c r="R1056" i="9"/>
  <c r="V1056" i="9" s="1"/>
  <c r="R1055" i="9"/>
  <c r="V1055" i="9" s="1"/>
  <c r="R1054" i="9"/>
  <c r="V1054" i="9" s="1"/>
  <c r="R1053" i="9"/>
  <c r="V1053" i="9" s="1"/>
  <c r="R1052" i="9"/>
  <c r="V1052" i="9" s="1"/>
  <c r="R1051" i="9"/>
  <c r="V1051" i="9" s="1"/>
  <c r="R1050" i="9"/>
  <c r="V1050" i="9" s="1"/>
  <c r="R1049" i="9"/>
  <c r="V1049" i="9" s="1"/>
  <c r="R1048" i="9"/>
  <c r="V1048" i="9" s="1"/>
  <c r="R1047" i="9"/>
  <c r="V1047" i="9" s="1"/>
  <c r="R1046" i="9"/>
  <c r="V1046" i="9" s="1"/>
  <c r="R1045" i="9"/>
  <c r="V1045" i="9" s="1"/>
  <c r="R1044" i="9"/>
  <c r="V1044" i="9" s="1"/>
  <c r="R1043" i="9"/>
  <c r="V1043" i="9" s="1"/>
  <c r="R1042" i="9"/>
  <c r="V1042" i="9" s="1"/>
  <c r="R1041" i="9"/>
  <c r="V1041" i="9" s="1"/>
  <c r="R1040" i="9"/>
  <c r="V1040" i="9" s="1"/>
  <c r="R1039" i="9"/>
  <c r="V1039" i="9" s="1"/>
  <c r="R1038" i="9"/>
  <c r="V1038" i="9" s="1"/>
  <c r="R1037" i="9"/>
  <c r="V1037" i="9" s="1"/>
  <c r="R1036" i="9"/>
  <c r="V1036" i="9" s="1"/>
  <c r="R1035" i="9"/>
  <c r="V1035" i="9" s="1"/>
  <c r="R1034" i="9"/>
  <c r="V1034" i="9" s="1"/>
  <c r="R1033" i="9"/>
  <c r="V1033" i="9" s="1"/>
  <c r="R1032" i="9"/>
  <c r="V1032" i="9" s="1"/>
  <c r="R1031" i="9"/>
  <c r="V1031" i="9" s="1"/>
  <c r="R1030" i="9"/>
  <c r="V1030" i="9" s="1"/>
  <c r="R1029" i="9"/>
  <c r="V1029" i="9" s="1"/>
  <c r="R1028" i="9"/>
  <c r="V1028" i="9" s="1"/>
  <c r="R1027" i="9"/>
  <c r="V1027" i="9" s="1"/>
  <c r="R1026" i="9"/>
  <c r="V1026" i="9" s="1"/>
  <c r="R1025" i="9"/>
  <c r="V1025" i="9" s="1"/>
  <c r="R1024" i="9"/>
  <c r="V1024" i="9" s="1"/>
  <c r="R1023" i="9"/>
  <c r="V1023" i="9" s="1"/>
  <c r="R1022" i="9"/>
  <c r="V1022" i="9" s="1"/>
  <c r="R1021" i="9"/>
  <c r="V1021" i="9" s="1"/>
  <c r="R1020" i="9"/>
  <c r="V1020" i="9" s="1"/>
  <c r="R1019" i="9"/>
  <c r="V1019" i="9" s="1"/>
  <c r="R1018" i="9"/>
  <c r="V1018" i="9" s="1"/>
  <c r="R1017" i="9"/>
  <c r="V1017" i="9" s="1"/>
  <c r="R1016" i="9"/>
  <c r="V1016" i="9" s="1"/>
  <c r="R1015" i="9"/>
  <c r="V1015" i="9" s="1"/>
  <c r="R1014" i="9"/>
  <c r="V1014" i="9" s="1"/>
  <c r="R1013" i="9"/>
  <c r="V1013" i="9" s="1"/>
  <c r="R1012" i="9"/>
  <c r="V1012" i="9" s="1"/>
  <c r="R1011" i="9"/>
  <c r="V1011" i="9" s="1"/>
  <c r="R1010" i="9"/>
  <c r="V1010" i="9" s="1"/>
  <c r="R1009" i="9"/>
  <c r="V1009" i="9" s="1"/>
  <c r="R1008" i="9"/>
  <c r="V1008" i="9" s="1"/>
  <c r="R1007" i="9"/>
  <c r="V1007" i="9" s="1"/>
  <c r="R1006" i="9"/>
  <c r="V1006" i="9" s="1"/>
  <c r="R1005" i="9"/>
  <c r="V1005" i="9" s="1"/>
  <c r="R1004" i="9"/>
  <c r="V1004" i="9" s="1"/>
  <c r="R1003" i="9"/>
  <c r="V1003" i="9" s="1"/>
  <c r="R1002" i="9"/>
  <c r="V1002" i="9" s="1"/>
  <c r="R1001" i="9"/>
  <c r="V1001" i="9" s="1"/>
  <c r="R1000" i="9"/>
  <c r="V1000" i="9" s="1"/>
  <c r="R999" i="9"/>
  <c r="V999" i="9" s="1"/>
  <c r="R998" i="9"/>
  <c r="V998" i="9" s="1"/>
  <c r="R997" i="9"/>
  <c r="V997" i="9" s="1"/>
  <c r="R996" i="9"/>
  <c r="V996" i="9" s="1"/>
  <c r="R995" i="9"/>
  <c r="V995" i="9" s="1"/>
  <c r="R994" i="9"/>
  <c r="V994" i="9" s="1"/>
  <c r="R993" i="9"/>
  <c r="V993" i="9" s="1"/>
  <c r="R992" i="9"/>
  <c r="V992" i="9" s="1"/>
  <c r="R991" i="9"/>
  <c r="V991" i="9" s="1"/>
  <c r="R990" i="9"/>
  <c r="V990" i="9" s="1"/>
  <c r="R989" i="9"/>
  <c r="V989" i="9" s="1"/>
  <c r="R988" i="9"/>
  <c r="V988" i="9" s="1"/>
  <c r="R987" i="9"/>
  <c r="V987" i="9" s="1"/>
  <c r="R986" i="9"/>
  <c r="V986" i="9" s="1"/>
  <c r="R985" i="9"/>
  <c r="V985" i="9" s="1"/>
  <c r="R984" i="9"/>
  <c r="V984" i="9" s="1"/>
  <c r="R983" i="9"/>
  <c r="V983" i="9" s="1"/>
  <c r="R982" i="9"/>
  <c r="V982" i="9" s="1"/>
  <c r="R981" i="9"/>
  <c r="V981" i="9" s="1"/>
  <c r="R980" i="9"/>
  <c r="V980" i="9" s="1"/>
  <c r="R979" i="9"/>
  <c r="V979" i="9" s="1"/>
  <c r="R978" i="9"/>
  <c r="V978" i="9" s="1"/>
  <c r="R977" i="9"/>
  <c r="V977" i="9" s="1"/>
  <c r="R976" i="9"/>
  <c r="V976" i="9" s="1"/>
  <c r="R975" i="9"/>
  <c r="V975" i="9" s="1"/>
  <c r="R974" i="9"/>
  <c r="V974" i="9" s="1"/>
  <c r="R973" i="9"/>
  <c r="V973" i="9" s="1"/>
  <c r="R972" i="9"/>
  <c r="V972" i="9" s="1"/>
  <c r="R971" i="9"/>
  <c r="V971" i="9" s="1"/>
  <c r="R970" i="9"/>
  <c r="V970" i="9" s="1"/>
  <c r="R969" i="9"/>
  <c r="V969" i="9" s="1"/>
  <c r="R968" i="9"/>
  <c r="V968" i="9" s="1"/>
  <c r="R967" i="9"/>
  <c r="V967" i="9" s="1"/>
  <c r="R966" i="9"/>
  <c r="V966" i="9" s="1"/>
  <c r="R965" i="9"/>
  <c r="V965" i="9" s="1"/>
  <c r="R964" i="9"/>
  <c r="V964" i="9" s="1"/>
  <c r="R963" i="9"/>
  <c r="V963" i="9" s="1"/>
  <c r="R962" i="9"/>
  <c r="V962" i="9" s="1"/>
  <c r="R961" i="9"/>
  <c r="V961" i="9" s="1"/>
  <c r="R960" i="9"/>
  <c r="V960" i="9" s="1"/>
  <c r="R959" i="9"/>
  <c r="V959" i="9" s="1"/>
  <c r="R958" i="9"/>
  <c r="V958" i="9" s="1"/>
  <c r="R957" i="9"/>
  <c r="V957" i="9" s="1"/>
  <c r="R956" i="9"/>
  <c r="V956" i="9" s="1"/>
  <c r="R955" i="9"/>
  <c r="V955" i="9" s="1"/>
  <c r="R954" i="9"/>
  <c r="V954" i="9" s="1"/>
  <c r="R953" i="9"/>
  <c r="V953" i="9" s="1"/>
  <c r="R952" i="9"/>
  <c r="V952" i="9" s="1"/>
  <c r="R951" i="9"/>
  <c r="V951" i="9" s="1"/>
  <c r="R950" i="9"/>
  <c r="V950" i="9" s="1"/>
  <c r="R949" i="9"/>
  <c r="V949" i="9" s="1"/>
  <c r="R948" i="9"/>
  <c r="V948" i="9" s="1"/>
  <c r="R947" i="9"/>
  <c r="V947" i="9" s="1"/>
  <c r="R946" i="9"/>
  <c r="V946" i="9" s="1"/>
  <c r="R945" i="9"/>
  <c r="V945" i="9" s="1"/>
  <c r="R944" i="9"/>
  <c r="V944" i="9" s="1"/>
  <c r="R943" i="9"/>
  <c r="V943" i="9" s="1"/>
  <c r="R942" i="9"/>
  <c r="V942" i="9" s="1"/>
  <c r="R941" i="9"/>
  <c r="V941" i="9" s="1"/>
  <c r="R940" i="9"/>
  <c r="V940" i="9" s="1"/>
  <c r="R939" i="9"/>
  <c r="V939" i="9" s="1"/>
  <c r="R938" i="9"/>
  <c r="V938" i="9" s="1"/>
  <c r="R937" i="9"/>
  <c r="V937" i="9" s="1"/>
  <c r="R936" i="9"/>
  <c r="V936" i="9" s="1"/>
  <c r="R935" i="9"/>
  <c r="V935" i="9" s="1"/>
  <c r="R934" i="9"/>
  <c r="V934" i="9" s="1"/>
  <c r="R933" i="9"/>
  <c r="V933" i="9" s="1"/>
  <c r="R932" i="9"/>
  <c r="V932" i="9" s="1"/>
  <c r="R931" i="9"/>
  <c r="V931" i="9" s="1"/>
  <c r="R930" i="9"/>
  <c r="V930" i="9" s="1"/>
  <c r="R929" i="9"/>
  <c r="V929" i="9" s="1"/>
  <c r="R928" i="9"/>
  <c r="V928" i="9" s="1"/>
  <c r="R927" i="9"/>
  <c r="V927" i="9" s="1"/>
  <c r="R926" i="9"/>
  <c r="V926" i="9" s="1"/>
  <c r="R925" i="9"/>
  <c r="V925" i="9" s="1"/>
  <c r="R924" i="9"/>
  <c r="V924" i="9" s="1"/>
  <c r="R923" i="9"/>
  <c r="V923" i="9" s="1"/>
  <c r="R922" i="9"/>
  <c r="V922" i="9" s="1"/>
  <c r="R921" i="9"/>
  <c r="V921" i="9" s="1"/>
  <c r="R920" i="9"/>
  <c r="V920" i="9" s="1"/>
  <c r="R919" i="9"/>
  <c r="V919" i="9" s="1"/>
  <c r="R918" i="9"/>
  <c r="V918" i="9" s="1"/>
  <c r="R917" i="9"/>
  <c r="V917" i="9" s="1"/>
  <c r="R916" i="9"/>
  <c r="V916" i="9" s="1"/>
  <c r="R915" i="9"/>
  <c r="V915" i="9" s="1"/>
  <c r="R914" i="9"/>
  <c r="V914" i="9" s="1"/>
  <c r="R913" i="9"/>
  <c r="V913" i="9" s="1"/>
  <c r="R912" i="9"/>
  <c r="V912" i="9" s="1"/>
  <c r="R911" i="9"/>
  <c r="V911" i="9" s="1"/>
  <c r="R910" i="9"/>
  <c r="V910" i="9" s="1"/>
  <c r="R909" i="9"/>
  <c r="V909" i="9" s="1"/>
  <c r="R908" i="9"/>
  <c r="V908" i="9" s="1"/>
  <c r="R907" i="9"/>
  <c r="V907" i="9" s="1"/>
  <c r="R906" i="9"/>
  <c r="V906" i="9" s="1"/>
  <c r="R905" i="9"/>
  <c r="V905" i="9" s="1"/>
  <c r="R904" i="9"/>
  <c r="V904" i="9" s="1"/>
  <c r="R903" i="9"/>
  <c r="V903" i="9" s="1"/>
  <c r="R902" i="9"/>
  <c r="V902" i="9" s="1"/>
  <c r="R901" i="9"/>
  <c r="V901" i="9" s="1"/>
  <c r="R900" i="9"/>
  <c r="V900" i="9" s="1"/>
  <c r="R899" i="9"/>
  <c r="V899" i="9" s="1"/>
  <c r="R898" i="9"/>
  <c r="V898" i="9" s="1"/>
  <c r="R897" i="9"/>
  <c r="V897" i="9" s="1"/>
  <c r="R896" i="9"/>
  <c r="V896" i="9" s="1"/>
  <c r="R895" i="9"/>
  <c r="V895" i="9" s="1"/>
  <c r="R894" i="9"/>
  <c r="V894" i="9" s="1"/>
  <c r="R893" i="9"/>
  <c r="V893" i="9" s="1"/>
  <c r="R892" i="9"/>
  <c r="V892" i="9" s="1"/>
  <c r="R891" i="9"/>
  <c r="V891" i="9" s="1"/>
  <c r="R890" i="9"/>
  <c r="V890" i="9" s="1"/>
  <c r="R889" i="9"/>
  <c r="V889" i="9" s="1"/>
  <c r="R888" i="9"/>
  <c r="V888" i="9" s="1"/>
  <c r="R887" i="9"/>
  <c r="V887" i="9" s="1"/>
  <c r="R886" i="9"/>
  <c r="V886" i="9" s="1"/>
  <c r="R885" i="9"/>
  <c r="V885" i="9" s="1"/>
  <c r="R884" i="9"/>
  <c r="V884" i="9" s="1"/>
  <c r="R883" i="9"/>
  <c r="V883" i="9" s="1"/>
  <c r="R882" i="9"/>
  <c r="V882" i="9" s="1"/>
  <c r="R881" i="9"/>
  <c r="V881" i="9" s="1"/>
  <c r="R880" i="9"/>
  <c r="V880" i="9" s="1"/>
  <c r="R879" i="9"/>
  <c r="V879" i="9" s="1"/>
  <c r="R878" i="9"/>
  <c r="V878" i="9" s="1"/>
  <c r="R877" i="9"/>
  <c r="V877" i="9" s="1"/>
  <c r="R876" i="9"/>
  <c r="V876" i="9" s="1"/>
  <c r="R875" i="9"/>
  <c r="V875" i="9" s="1"/>
  <c r="R874" i="9"/>
  <c r="V874" i="9" s="1"/>
  <c r="R873" i="9"/>
  <c r="V873" i="9" s="1"/>
  <c r="R872" i="9"/>
  <c r="V872" i="9" s="1"/>
  <c r="R871" i="9"/>
  <c r="V871" i="9" s="1"/>
  <c r="R870" i="9"/>
  <c r="V870" i="9" s="1"/>
  <c r="R869" i="9"/>
  <c r="V869" i="9" s="1"/>
  <c r="R868" i="9"/>
  <c r="V868" i="9" s="1"/>
  <c r="R867" i="9"/>
  <c r="V867" i="9" s="1"/>
  <c r="R866" i="9"/>
  <c r="V866" i="9" s="1"/>
  <c r="R865" i="9"/>
  <c r="V865" i="9" s="1"/>
  <c r="R864" i="9"/>
  <c r="V864" i="9" s="1"/>
  <c r="R863" i="9"/>
  <c r="V863" i="9" s="1"/>
  <c r="R862" i="9"/>
  <c r="V862" i="9" s="1"/>
  <c r="R861" i="9"/>
  <c r="V861" i="9" s="1"/>
  <c r="R860" i="9"/>
  <c r="V860" i="9" s="1"/>
  <c r="R859" i="9"/>
  <c r="V859" i="9" s="1"/>
  <c r="R858" i="9"/>
  <c r="V858" i="9" s="1"/>
  <c r="R857" i="9"/>
  <c r="V857" i="9" s="1"/>
  <c r="R856" i="9"/>
  <c r="V856" i="9" s="1"/>
  <c r="R855" i="9"/>
  <c r="V855" i="9" s="1"/>
  <c r="R854" i="9"/>
  <c r="V854" i="9" s="1"/>
  <c r="R853" i="9"/>
  <c r="V853" i="9" s="1"/>
  <c r="R852" i="9"/>
  <c r="V852" i="9" s="1"/>
  <c r="R851" i="9"/>
  <c r="V851" i="9" s="1"/>
  <c r="R850" i="9"/>
  <c r="V850" i="9" s="1"/>
  <c r="R849" i="9"/>
  <c r="V849" i="9" s="1"/>
  <c r="R848" i="9"/>
  <c r="V848" i="9" s="1"/>
  <c r="R847" i="9"/>
  <c r="V847" i="9" s="1"/>
  <c r="R846" i="9"/>
  <c r="V846" i="9" s="1"/>
  <c r="R845" i="9"/>
  <c r="V845" i="9" s="1"/>
  <c r="R844" i="9"/>
  <c r="V844" i="9" s="1"/>
  <c r="R843" i="9"/>
  <c r="V843" i="9" s="1"/>
  <c r="R842" i="9"/>
  <c r="V842" i="9" s="1"/>
  <c r="R841" i="9"/>
  <c r="V841" i="9" s="1"/>
  <c r="R840" i="9"/>
  <c r="V840" i="9" s="1"/>
  <c r="R839" i="9"/>
  <c r="V839" i="9" s="1"/>
  <c r="R838" i="9"/>
  <c r="V838" i="9" s="1"/>
  <c r="R837" i="9"/>
  <c r="V837" i="9" s="1"/>
  <c r="R836" i="9"/>
  <c r="V836" i="9" s="1"/>
  <c r="R835" i="9"/>
  <c r="V835" i="9" s="1"/>
  <c r="R834" i="9"/>
  <c r="V834" i="9" s="1"/>
  <c r="R833" i="9"/>
  <c r="V833" i="9" s="1"/>
  <c r="R832" i="9"/>
  <c r="V832" i="9" s="1"/>
  <c r="R831" i="9"/>
  <c r="V831" i="9" s="1"/>
  <c r="R830" i="9"/>
  <c r="V830" i="9" s="1"/>
  <c r="R829" i="9"/>
  <c r="V829" i="9" s="1"/>
  <c r="R828" i="9"/>
  <c r="V828" i="9" s="1"/>
  <c r="R827" i="9"/>
  <c r="V827" i="9" s="1"/>
  <c r="R826" i="9"/>
  <c r="V826" i="9" s="1"/>
  <c r="R825" i="9"/>
  <c r="V825" i="9" s="1"/>
  <c r="R824" i="9"/>
  <c r="V824" i="9" s="1"/>
  <c r="R823" i="9"/>
  <c r="V823" i="9" s="1"/>
  <c r="R822" i="9"/>
  <c r="V822" i="9" s="1"/>
  <c r="R821" i="9"/>
  <c r="V821" i="9" s="1"/>
  <c r="R820" i="9"/>
  <c r="V820" i="9" s="1"/>
  <c r="R819" i="9"/>
  <c r="V819" i="9" s="1"/>
  <c r="R818" i="9"/>
  <c r="V818" i="9" s="1"/>
  <c r="R817" i="9"/>
  <c r="V817" i="9" s="1"/>
  <c r="R816" i="9"/>
  <c r="V816" i="9" s="1"/>
  <c r="R815" i="9"/>
  <c r="V815" i="9" s="1"/>
  <c r="R814" i="9"/>
  <c r="V814" i="9" s="1"/>
  <c r="R813" i="9"/>
  <c r="V813" i="9" s="1"/>
  <c r="R812" i="9"/>
  <c r="V812" i="9" s="1"/>
  <c r="R811" i="9"/>
  <c r="V811" i="9" s="1"/>
  <c r="R810" i="9"/>
  <c r="V810" i="9" s="1"/>
  <c r="R809" i="9"/>
  <c r="V809" i="9" s="1"/>
  <c r="R808" i="9"/>
  <c r="V808" i="9" s="1"/>
  <c r="R807" i="9"/>
  <c r="V807" i="9" s="1"/>
  <c r="R806" i="9"/>
  <c r="V806" i="9" s="1"/>
  <c r="R805" i="9"/>
  <c r="V805" i="9" s="1"/>
  <c r="R804" i="9"/>
  <c r="V804" i="9" s="1"/>
  <c r="R803" i="9"/>
  <c r="V803" i="9" s="1"/>
  <c r="R802" i="9"/>
  <c r="V802" i="9" s="1"/>
  <c r="R801" i="9"/>
  <c r="V801" i="9" s="1"/>
  <c r="R800" i="9"/>
  <c r="V800" i="9" s="1"/>
  <c r="R799" i="9"/>
  <c r="V799" i="9" s="1"/>
  <c r="R798" i="9"/>
  <c r="V798" i="9" s="1"/>
  <c r="R797" i="9"/>
  <c r="V797" i="9" s="1"/>
  <c r="R796" i="9"/>
  <c r="V796" i="9" s="1"/>
  <c r="R795" i="9"/>
  <c r="V795" i="9" s="1"/>
  <c r="R794" i="9"/>
  <c r="V794" i="9" s="1"/>
  <c r="R793" i="9"/>
  <c r="V793" i="9" s="1"/>
  <c r="R792" i="9"/>
  <c r="V792" i="9" s="1"/>
  <c r="R791" i="9"/>
  <c r="V791" i="9" s="1"/>
  <c r="R790" i="9"/>
  <c r="V790" i="9" s="1"/>
  <c r="R789" i="9"/>
  <c r="V789" i="9" s="1"/>
  <c r="R788" i="9"/>
  <c r="V788" i="9" s="1"/>
  <c r="R787" i="9"/>
  <c r="V787" i="9" s="1"/>
  <c r="R786" i="9"/>
  <c r="V786" i="9" s="1"/>
  <c r="R785" i="9"/>
  <c r="V785" i="9" s="1"/>
  <c r="R784" i="9"/>
  <c r="V784" i="9" s="1"/>
  <c r="R783" i="9"/>
  <c r="V783" i="9" s="1"/>
  <c r="R782" i="9"/>
  <c r="V782" i="9" s="1"/>
  <c r="R781" i="9"/>
  <c r="V781" i="9" s="1"/>
  <c r="R780" i="9"/>
  <c r="V780" i="9" s="1"/>
  <c r="R779" i="9"/>
  <c r="V779" i="9" s="1"/>
  <c r="R778" i="9"/>
  <c r="V778" i="9" s="1"/>
  <c r="R777" i="9"/>
  <c r="V777" i="9" s="1"/>
  <c r="R776" i="9"/>
  <c r="V776" i="9" s="1"/>
  <c r="R775" i="9"/>
  <c r="V775" i="9" s="1"/>
  <c r="R774" i="9"/>
  <c r="V774" i="9" s="1"/>
  <c r="R773" i="9"/>
  <c r="V773" i="9" s="1"/>
  <c r="R772" i="9"/>
  <c r="V772" i="9" s="1"/>
  <c r="R771" i="9"/>
  <c r="V771" i="9" s="1"/>
  <c r="R770" i="9"/>
  <c r="V770" i="9" s="1"/>
  <c r="R769" i="9"/>
  <c r="V769" i="9" s="1"/>
  <c r="R768" i="9"/>
  <c r="V768" i="9" s="1"/>
  <c r="R767" i="9"/>
  <c r="V767" i="9" s="1"/>
  <c r="R766" i="9"/>
  <c r="V766" i="9" s="1"/>
  <c r="R765" i="9"/>
  <c r="V765" i="9" s="1"/>
  <c r="R764" i="9"/>
  <c r="V764" i="9" s="1"/>
  <c r="R763" i="9"/>
  <c r="V763" i="9" s="1"/>
  <c r="R762" i="9"/>
  <c r="V762" i="9" s="1"/>
  <c r="R761" i="9"/>
  <c r="V761" i="9" s="1"/>
  <c r="R760" i="9"/>
  <c r="V760" i="9" s="1"/>
  <c r="R759" i="9"/>
  <c r="V759" i="9" s="1"/>
  <c r="R758" i="9"/>
  <c r="V758" i="9" s="1"/>
  <c r="R757" i="9"/>
  <c r="V757" i="9" s="1"/>
  <c r="R756" i="9"/>
  <c r="V756" i="9" s="1"/>
  <c r="R755" i="9"/>
  <c r="V755" i="9" s="1"/>
  <c r="R754" i="9"/>
  <c r="V754" i="9" s="1"/>
  <c r="R753" i="9"/>
  <c r="V753" i="9" s="1"/>
  <c r="R752" i="9"/>
  <c r="V752" i="9" s="1"/>
  <c r="R751" i="9"/>
  <c r="V751" i="9" s="1"/>
  <c r="R750" i="9"/>
  <c r="V750" i="9" s="1"/>
  <c r="R749" i="9"/>
  <c r="V749" i="9" s="1"/>
  <c r="R748" i="9"/>
  <c r="V748" i="9" s="1"/>
  <c r="R747" i="9"/>
  <c r="V747" i="9" s="1"/>
  <c r="R746" i="9"/>
  <c r="V746" i="9" s="1"/>
  <c r="R745" i="9"/>
  <c r="V745" i="9" s="1"/>
  <c r="R744" i="9"/>
  <c r="V744" i="9" s="1"/>
  <c r="R743" i="9"/>
  <c r="V743" i="9" s="1"/>
  <c r="R742" i="9"/>
  <c r="V742" i="9" s="1"/>
  <c r="R741" i="9"/>
  <c r="V741" i="9" s="1"/>
  <c r="R740" i="9"/>
  <c r="V740" i="9" s="1"/>
  <c r="R739" i="9"/>
  <c r="V739" i="9" s="1"/>
  <c r="R738" i="9"/>
  <c r="V738" i="9" s="1"/>
  <c r="R737" i="9"/>
  <c r="V737" i="9" s="1"/>
  <c r="R736" i="9"/>
  <c r="V736" i="9" s="1"/>
  <c r="R735" i="9"/>
  <c r="V735" i="9" s="1"/>
  <c r="R734" i="9"/>
  <c r="V734" i="9" s="1"/>
  <c r="R733" i="9"/>
  <c r="V733" i="9" s="1"/>
  <c r="R732" i="9"/>
  <c r="V732" i="9" s="1"/>
  <c r="R731" i="9"/>
  <c r="V731" i="9" s="1"/>
  <c r="R730" i="9"/>
  <c r="V730" i="9" s="1"/>
  <c r="R729" i="9"/>
  <c r="V729" i="9" s="1"/>
  <c r="R728" i="9"/>
  <c r="V728" i="9" s="1"/>
  <c r="R727" i="9"/>
  <c r="V727" i="9" s="1"/>
  <c r="R726" i="9"/>
  <c r="V726" i="9" s="1"/>
  <c r="R725" i="9"/>
  <c r="V725" i="9" s="1"/>
  <c r="R724" i="9"/>
  <c r="V724" i="9" s="1"/>
  <c r="R723" i="9"/>
  <c r="V723" i="9" s="1"/>
  <c r="R722" i="9"/>
  <c r="V722" i="9" s="1"/>
  <c r="R721" i="9"/>
  <c r="V721" i="9" s="1"/>
  <c r="R720" i="9"/>
  <c r="V720" i="9" s="1"/>
  <c r="R719" i="9"/>
  <c r="V719" i="9" s="1"/>
  <c r="R718" i="9"/>
  <c r="V718" i="9" s="1"/>
  <c r="R717" i="9"/>
  <c r="V717" i="9" s="1"/>
  <c r="R716" i="9"/>
  <c r="V716" i="9" s="1"/>
  <c r="R715" i="9"/>
  <c r="V715" i="9" s="1"/>
  <c r="R714" i="9"/>
  <c r="V714" i="9" s="1"/>
  <c r="R713" i="9"/>
  <c r="V713" i="9" s="1"/>
  <c r="R712" i="9"/>
  <c r="V712" i="9" s="1"/>
  <c r="R711" i="9"/>
  <c r="V711" i="9" s="1"/>
  <c r="R710" i="9"/>
  <c r="V710" i="9" s="1"/>
  <c r="R709" i="9"/>
  <c r="V709" i="9" s="1"/>
  <c r="R708" i="9"/>
  <c r="V708" i="9" s="1"/>
  <c r="R707" i="9"/>
  <c r="V707" i="9" s="1"/>
  <c r="R706" i="9"/>
  <c r="V706" i="9" s="1"/>
  <c r="R705" i="9"/>
  <c r="V705" i="9" s="1"/>
  <c r="R704" i="9"/>
  <c r="V704" i="9" s="1"/>
  <c r="R703" i="9"/>
  <c r="V703" i="9" s="1"/>
  <c r="R702" i="9"/>
  <c r="V702" i="9" s="1"/>
  <c r="R701" i="9"/>
  <c r="V701" i="9" s="1"/>
  <c r="R700" i="9"/>
  <c r="V700" i="9" s="1"/>
  <c r="R699" i="9"/>
  <c r="V699" i="9" s="1"/>
  <c r="R698" i="9"/>
  <c r="V698" i="9" s="1"/>
  <c r="R697" i="9"/>
  <c r="V697" i="9" s="1"/>
  <c r="R696" i="9"/>
  <c r="V696" i="9" s="1"/>
  <c r="R695" i="9"/>
  <c r="V695" i="9" s="1"/>
  <c r="R694" i="9"/>
  <c r="V694" i="9" s="1"/>
  <c r="R693" i="9"/>
  <c r="V693" i="9" s="1"/>
  <c r="R692" i="9"/>
  <c r="V692" i="9" s="1"/>
  <c r="R691" i="9"/>
  <c r="V691" i="9" s="1"/>
  <c r="R690" i="9"/>
  <c r="V690" i="9" s="1"/>
  <c r="R689" i="9"/>
  <c r="V689" i="9" s="1"/>
  <c r="R688" i="9"/>
  <c r="V688" i="9" s="1"/>
  <c r="R687" i="9"/>
  <c r="V687" i="9" s="1"/>
  <c r="R686" i="9"/>
  <c r="V686" i="9" s="1"/>
  <c r="R685" i="9"/>
  <c r="V685" i="9" s="1"/>
  <c r="R684" i="9"/>
  <c r="V684" i="9" s="1"/>
  <c r="R683" i="9"/>
  <c r="V683" i="9" s="1"/>
  <c r="R682" i="9"/>
  <c r="V682" i="9" s="1"/>
  <c r="R681" i="9"/>
  <c r="V681" i="9" s="1"/>
  <c r="R680" i="9"/>
  <c r="V680" i="9" s="1"/>
  <c r="R679" i="9"/>
  <c r="V679" i="9" s="1"/>
  <c r="R678" i="9"/>
  <c r="V678" i="9" s="1"/>
  <c r="R677" i="9"/>
  <c r="V677" i="9" s="1"/>
  <c r="R676" i="9"/>
  <c r="V676" i="9" s="1"/>
  <c r="R675" i="9"/>
  <c r="V675" i="9" s="1"/>
  <c r="R674" i="9"/>
  <c r="V674" i="9" s="1"/>
  <c r="R673" i="9"/>
  <c r="V673" i="9" s="1"/>
  <c r="R672" i="9"/>
  <c r="V672" i="9" s="1"/>
  <c r="R671" i="9"/>
  <c r="V671" i="9" s="1"/>
  <c r="R670" i="9"/>
  <c r="V670" i="9" s="1"/>
  <c r="R669" i="9"/>
  <c r="V669" i="9" s="1"/>
  <c r="R668" i="9"/>
  <c r="V668" i="9" s="1"/>
  <c r="R667" i="9"/>
  <c r="V667" i="9" s="1"/>
  <c r="R666" i="9"/>
  <c r="V666" i="9" s="1"/>
  <c r="R665" i="9"/>
  <c r="V665" i="9" s="1"/>
  <c r="R664" i="9"/>
  <c r="V664" i="9" s="1"/>
  <c r="R663" i="9"/>
  <c r="V663" i="9" s="1"/>
  <c r="R662" i="9"/>
  <c r="V662" i="9" s="1"/>
  <c r="R661" i="9"/>
  <c r="V661" i="9" s="1"/>
  <c r="R660" i="9"/>
  <c r="V660" i="9" s="1"/>
  <c r="R659" i="9"/>
  <c r="V659" i="9" s="1"/>
  <c r="R658" i="9"/>
  <c r="V658" i="9" s="1"/>
  <c r="R657" i="9"/>
  <c r="V657" i="9" s="1"/>
  <c r="R656" i="9"/>
  <c r="V656" i="9" s="1"/>
  <c r="R655" i="9"/>
  <c r="V655" i="9" s="1"/>
  <c r="R654" i="9"/>
  <c r="V654" i="9" s="1"/>
  <c r="R653" i="9"/>
  <c r="V653" i="9" s="1"/>
  <c r="R652" i="9"/>
  <c r="V652" i="9" s="1"/>
  <c r="R651" i="9"/>
  <c r="V651" i="9" s="1"/>
  <c r="R650" i="9"/>
  <c r="V650" i="9" s="1"/>
  <c r="R649" i="9"/>
  <c r="V649" i="9" s="1"/>
  <c r="R648" i="9"/>
  <c r="V648" i="9" s="1"/>
  <c r="R647" i="9"/>
  <c r="V647" i="9" s="1"/>
  <c r="R646" i="9"/>
  <c r="V646" i="9" s="1"/>
  <c r="R645" i="9"/>
  <c r="V645" i="9" s="1"/>
  <c r="R644" i="9"/>
  <c r="V644" i="9" s="1"/>
  <c r="R643" i="9"/>
  <c r="V643" i="9" s="1"/>
  <c r="R642" i="9"/>
  <c r="V642" i="9" s="1"/>
  <c r="R641" i="9"/>
  <c r="V641" i="9" s="1"/>
  <c r="R640" i="9"/>
  <c r="V640" i="9" s="1"/>
  <c r="R639" i="9"/>
  <c r="V639" i="9" s="1"/>
  <c r="R638" i="9"/>
  <c r="V638" i="9" s="1"/>
  <c r="R637" i="9"/>
  <c r="V637" i="9" s="1"/>
  <c r="R636" i="9"/>
  <c r="V636" i="9" s="1"/>
  <c r="R635" i="9"/>
  <c r="V635" i="9" s="1"/>
  <c r="R634" i="9"/>
  <c r="V634" i="9" s="1"/>
  <c r="R633" i="9"/>
  <c r="V633" i="9" s="1"/>
  <c r="R632" i="9"/>
  <c r="V632" i="9" s="1"/>
  <c r="R631" i="9"/>
  <c r="V631" i="9" s="1"/>
  <c r="R630" i="9"/>
  <c r="V630" i="9" s="1"/>
  <c r="R629" i="9"/>
  <c r="V629" i="9" s="1"/>
  <c r="R628" i="9"/>
  <c r="V628" i="9" s="1"/>
  <c r="R627" i="9"/>
  <c r="V627" i="9" s="1"/>
  <c r="R626" i="9"/>
  <c r="V626" i="9" s="1"/>
  <c r="R625" i="9"/>
  <c r="V625" i="9" s="1"/>
  <c r="R624" i="9"/>
  <c r="V624" i="9" s="1"/>
  <c r="R623" i="9"/>
  <c r="V623" i="9" s="1"/>
  <c r="R622" i="9"/>
  <c r="V622" i="9" s="1"/>
  <c r="R621" i="9"/>
  <c r="V621" i="9" s="1"/>
  <c r="R620" i="9"/>
  <c r="V620" i="9" s="1"/>
  <c r="R619" i="9"/>
  <c r="V619" i="9" s="1"/>
  <c r="R618" i="9"/>
  <c r="V618" i="9" s="1"/>
  <c r="R617" i="9"/>
  <c r="V617" i="9" s="1"/>
  <c r="R616" i="9"/>
  <c r="V616" i="9" s="1"/>
  <c r="R615" i="9"/>
  <c r="V615" i="9" s="1"/>
  <c r="R614" i="9"/>
  <c r="V614" i="9" s="1"/>
  <c r="R613" i="9"/>
  <c r="V613" i="9" s="1"/>
  <c r="R612" i="9"/>
  <c r="V612" i="9" s="1"/>
  <c r="R611" i="9"/>
  <c r="V611" i="9" s="1"/>
  <c r="R610" i="9"/>
  <c r="V610" i="9" s="1"/>
  <c r="R609" i="9"/>
  <c r="V609" i="9" s="1"/>
  <c r="R608" i="9"/>
  <c r="V608" i="9" s="1"/>
  <c r="R607" i="9"/>
  <c r="V607" i="9" s="1"/>
  <c r="R606" i="9"/>
  <c r="V606" i="9" s="1"/>
  <c r="R605" i="9"/>
  <c r="V605" i="9" s="1"/>
  <c r="R604" i="9"/>
  <c r="V604" i="9" s="1"/>
  <c r="R603" i="9"/>
  <c r="V603" i="9" s="1"/>
  <c r="R602" i="9"/>
  <c r="V602" i="9" s="1"/>
  <c r="R601" i="9"/>
  <c r="V601" i="9" s="1"/>
  <c r="R600" i="9"/>
  <c r="V600" i="9" s="1"/>
  <c r="R599" i="9"/>
  <c r="V599" i="9" s="1"/>
  <c r="R598" i="9"/>
  <c r="V598" i="9" s="1"/>
  <c r="R597" i="9"/>
  <c r="V597" i="9" s="1"/>
  <c r="R596" i="9"/>
  <c r="V596" i="9" s="1"/>
  <c r="R595" i="9"/>
  <c r="V595" i="9" s="1"/>
  <c r="R594" i="9"/>
  <c r="V594" i="9" s="1"/>
  <c r="R593" i="9"/>
  <c r="V593" i="9" s="1"/>
  <c r="R592" i="9"/>
  <c r="V592" i="9" s="1"/>
  <c r="R591" i="9"/>
  <c r="V591" i="9" s="1"/>
  <c r="R590" i="9"/>
  <c r="V590" i="9" s="1"/>
  <c r="R589" i="9"/>
  <c r="V589" i="9" s="1"/>
  <c r="R588" i="9"/>
  <c r="V588" i="9" s="1"/>
  <c r="R587" i="9"/>
  <c r="V587" i="9" s="1"/>
  <c r="R586" i="9"/>
  <c r="V586" i="9" s="1"/>
  <c r="R585" i="9"/>
  <c r="V585" i="9" s="1"/>
  <c r="R584" i="9"/>
  <c r="V584" i="9" s="1"/>
  <c r="R583" i="9"/>
  <c r="V583" i="9" s="1"/>
  <c r="R582" i="9"/>
  <c r="V582" i="9" s="1"/>
  <c r="R581" i="9"/>
  <c r="V581" i="9" s="1"/>
  <c r="R580" i="9"/>
  <c r="V580" i="9" s="1"/>
  <c r="R579" i="9"/>
  <c r="V579" i="9" s="1"/>
  <c r="R578" i="9"/>
  <c r="V578" i="9" s="1"/>
  <c r="R577" i="9"/>
  <c r="V577" i="9" s="1"/>
  <c r="R576" i="9"/>
  <c r="V576" i="9" s="1"/>
  <c r="R575" i="9"/>
  <c r="V575" i="9" s="1"/>
  <c r="R574" i="9"/>
  <c r="V574" i="9" s="1"/>
  <c r="R573" i="9"/>
  <c r="V573" i="9" s="1"/>
  <c r="R572" i="9"/>
  <c r="V572" i="9" s="1"/>
  <c r="R571" i="9"/>
  <c r="V571" i="9" s="1"/>
  <c r="R570" i="9"/>
  <c r="V570" i="9" s="1"/>
  <c r="R569" i="9"/>
  <c r="V569" i="9" s="1"/>
  <c r="R568" i="9"/>
  <c r="V568" i="9" s="1"/>
  <c r="R567" i="9"/>
  <c r="V567" i="9" s="1"/>
  <c r="R566" i="9"/>
  <c r="V566" i="9" s="1"/>
  <c r="R565" i="9"/>
  <c r="V565" i="9" s="1"/>
  <c r="R564" i="9"/>
  <c r="V564" i="9" s="1"/>
  <c r="R563" i="9"/>
  <c r="V563" i="9" s="1"/>
  <c r="R562" i="9"/>
  <c r="V562" i="9" s="1"/>
  <c r="R561" i="9"/>
  <c r="V561" i="9" s="1"/>
  <c r="R560" i="9"/>
  <c r="V560" i="9" s="1"/>
  <c r="R559" i="9"/>
  <c r="V559" i="9" s="1"/>
  <c r="R558" i="9"/>
  <c r="V558" i="9" s="1"/>
  <c r="R557" i="9"/>
  <c r="V557" i="9" s="1"/>
  <c r="R556" i="9"/>
  <c r="V556" i="9" s="1"/>
  <c r="R555" i="9"/>
  <c r="V555" i="9" s="1"/>
  <c r="R554" i="9"/>
  <c r="V554" i="9" s="1"/>
  <c r="R553" i="9"/>
  <c r="V553" i="9" s="1"/>
  <c r="R552" i="9"/>
  <c r="V552" i="9" s="1"/>
  <c r="R551" i="9"/>
  <c r="V551" i="9" s="1"/>
  <c r="R550" i="9"/>
  <c r="V550" i="9" s="1"/>
  <c r="R549" i="9"/>
  <c r="V549" i="9" s="1"/>
  <c r="R548" i="9"/>
  <c r="V548" i="9" s="1"/>
  <c r="R547" i="9"/>
  <c r="V547" i="9" s="1"/>
  <c r="R546" i="9"/>
  <c r="V546" i="9" s="1"/>
  <c r="R545" i="9"/>
  <c r="V545" i="9" s="1"/>
  <c r="R544" i="9"/>
  <c r="V544" i="9" s="1"/>
  <c r="R543" i="9"/>
  <c r="V543" i="9" s="1"/>
  <c r="R542" i="9"/>
  <c r="V542" i="9" s="1"/>
  <c r="R541" i="9"/>
  <c r="V541" i="9" s="1"/>
  <c r="R540" i="9"/>
  <c r="V540" i="9" s="1"/>
  <c r="R539" i="9"/>
  <c r="V539" i="9" s="1"/>
  <c r="R538" i="9"/>
  <c r="V538" i="9" s="1"/>
  <c r="R537" i="9"/>
  <c r="V537" i="9" s="1"/>
  <c r="R536" i="9"/>
  <c r="V536" i="9" s="1"/>
  <c r="R535" i="9"/>
  <c r="V535" i="9" s="1"/>
  <c r="R534" i="9"/>
  <c r="V534" i="9" s="1"/>
  <c r="R533" i="9"/>
  <c r="V533" i="9" s="1"/>
  <c r="R532" i="9"/>
  <c r="V532" i="9" s="1"/>
  <c r="R531" i="9"/>
  <c r="V531" i="9" s="1"/>
  <c r="R530" i="9"/>
  <c r="V530" i="9" s="1"/>
  <c r="R529" i="9"/>
  <c r="V529" i="9" s="1"/>
  <c r="R528" i="9"/>
  <c r="V528" i="9" s="1"/>
  <c r="R527" i="9"/>
  <c r="V527" i="9" s="1"/>
  <c r="R526" i="9"/>
  <c r="V526" i="9" s="1"/>
  <c r="R525" i="9"/>
  <c r="V525" i="9" s="1"/>
  <c r="R524" i="9"/>
  <c r="V524" i="9" s="1"/>
  <c r="R523" i="9"/>
  <c r="V523" i="9" s="1"/>
  <c r="R522" i="9"/>
  <c r="V522" i="9" s="1"/>
  <c r="R521" i="9"/>
  <c r="V521" i="9" s="1"/>
  <c r="R520" i="9"/>
  <c r="V520" i="9" s="1"/>
  <c r="R519" i="9"/>
  <c r="V519" i="9" s="1"/>
  <c r="R518" i="9"/>
  <c r="V518" i="9" s="1"/>
  <c r="R517" i="9"/>
  <c r="V517" i="9" s="1"/>
  <c r="R516" i="9"/>
  <c r="V516" i="9" s="1"/>
  <c r="R515" i="9"/>
  <c r="V515" i="9" s="1"/>
  <c r="R514" i="9"/>
  <c r="V514" i="9" s="1"/>
  <c r="R513" i="9"/>
  <c r="V513" i="9" s="1"/>
  <c r="R512" i="9"/>
  <c r="V512" i="9" s="1"/>
  <c r="R511" i="9"/>
  <c r="V511" i="9" s="1"/>
  <c r="R510" i="9"/>
  <c r="V510" i="9" s="1"/>
  <c r="R509" i="9"/>
  <c r="V509" i="9" s="1"/>
  <c r="R508" i="9"/>
  <c r="V508" i="9" s="1"/>
  <c r="R507" i="9"/>
  <c r="V507" i="9" s="1"/>
  <c r="R506" i="9"/>
  <c r="V506" i="9" s="1"/>
  <c r="R505" i="9"/>
  <c r="V505" i="9" s="1"/>
  <c r="R504" i="9"/>
  <c r="V504" i="9" s="1"/>
  <c r="R503" i="9"/>
  <c r="V503" i="9" s="1"/>
  <c r="R502" i="9"/>
  <c r="V502" i="9" s="1"/>
  <c r="R501" i="9"/>
  <c r="V501" i="9" s="1"/>
  <c r="R500" i="9"/>
  <c r="V500" i="9" s="1"/>
  <c r="R499" i="9"/>
  <c r="V499" i="9" s="1"/>
  <c r="R498" i="9"/>
  <c r="V498" i="9" s="1"/>
  <c r="R497" i="9"/>
  <c r="V497" i="9" s="1"/>
  <c r="R496" i="9"/>
  <c r="V496" i="9" s="1"/>
  <c r="R495" i="9"/>
  <c r="V495" i="9" s="1"/>
  <c r="R494" i="9"/>
  <c r="V494" i="9" s="1"/>
  <c r="R493" i="9"/>
  <c r="V493" i="9" s="1"/>
  <c r="R492" i="9"/>
  <c r="V492" i="9" s="1"/>
  <c r="R491" i="9"/>
  <c r="V491" i="9" s="1"/>
  <c r="R490" i="9"/>
  <c r="V490" i="9" s="1"/>
  <c r="R489" i="9"/>
  <c r="V489" i="9" s="1"/>
  <c r="R488" i="9"/>
  <c r="V488" i="9" s="1"/>
  <c r="R487" i="9"/>
  <c r="V487" i="9" s="1"/>
  <c r="R486" i="9"/>
  <c r="V486" i="9" s="1"/>
  <c r="R485" i="9"/>
  <c r="V485" i="9" s="1"/>
  <c r="R484" i="9"/>
  <c r="V484" i="9" s="1"/>
  <c r="R483" i="9"/>
  <c r="V483" i="9" s="1"/>
  <c r="R482" i="9"/>
  <c r="V482" i="9" s="1"/>
  <c r="R481" i="9"/>
  <c r="V481" i="9" s="1"/>
  <c r="R480" i="9"/>
  <c r="V480" i="9" s="1"/>
  <c r="R479" i="9"/>
  <c r="V479" i="9" s="1"/>
  <c r="R478" i="9"/>
  <c r="V478" i="9" s="1"/>
  <c r="R477" i="9"/>
  <c r="V477" i="9" s="1"/>
  <c r="R476" i="9"/>
  <c r="V476" i="9" s="1"/>
  <c r="R475" i="9"/>
  <c r="V475" i="9" s="1"/>
  <c r="R474" i="9"/>
  <c r="V474" i="9" s="1"/>
  <c r="R473" i="9"/>
  <c r="V473" i="9" s="1"/>
  <c r="R472" i="9"/>
  <c r="V472" i="9" s="1"/>
  <c r="R471" i="9"/>
  <c r="V471" i="9" s="1"/>
  <c r="R470" i="9"/>
  <c r="V470" i="9" s="1"/>
  <c r="R469" i="9"/>
  <c r="V469" i="9" s="1"/>
  <c r="R468" i="9"/>
  <c r="V468" i="9" s="1"/>
  <c r="R467" i="9"/>
  <c r="V467" i="9" s="1"/>
  <c r="R466" i="9"/>
  <c r="V466" i="9" s="1"/>
  <c r="R465" i="9"/>
  <c r="V465" i="9" s="1"/>
  <c r="R464" i="9"/>
  <c r="V464" i="9" s="1"/>
  <c r="R463" i="9"/>
  <c r="V463" i="9" s="1"/>
  <c r="R462" i="9"/>
  <c r="V462" i="9" s="1"/>
  <c r="R461" i="9"/>
  <c r="V461" i="9" s="1"/>
  <c r="R460" i="9"/>
  <c r="V460" i="9" s="1"/>
  <c r="R459" i="9"/>
  <c r="V459" i="9" s="1"/>
  <c r="R458" i="9"/>
  <c r="V458" i="9" s="1"/>
  <c r="R457" i="9"/>
  <c r="V457" i="9" s="1"/>
  <c r="R456" i="9"/>
  <c r="V456" i="9" s="1"/>
  <c r="R455" i="9"/>
  <c r="V455" i="9" s="1"/>
  <c r="R454" i="9"/>
  <c r="V454" i="9" s="1"/>
  <c r="R453" i="9"/>
  <c r="V453" i="9" s="1"/>
  <c r="R452" i="9"/>
  <c r="V452" i="9" s="1"/>
  <c r="R451" i="9"/>
  <c r="V451" i="9" s="1"/>
  <c r="R450" i="9"/>
  <c r="V450" i="9" s="1"/>
  <c r="R449" i="9"/>
  <c r="V449" i="9" s="1"/>
  <c r="R448" i="9"/>
  <c r="V448" i="9" s="1"/>
  <c r="R447" i="9"/>
  <c r="V447" i="9" s="1"/>
  <c r="R446" i="9"/>
  <c r="V446" i="9" s="1"/>
  <c r="R445" i="9"/>
  <c r="V445" i="9" s="1"/>
  <c r="R444" i="9"/>
  <c r="V444" i="9" s="1"/>
  <c r="R443" i="9"/>
  <c r="V443" i="9" s="1"/>
  <c r="R442" i="9"/>
  <c r="V442" i="9" s="1"/>
  <c r="R441" i="9"/>
  <c r="V441" i="9" s="1"/>
  <c r="R440" i="9"/>
  <c r="V440" i="9" s="1"/>
  <c r="R439" i="9"/>
  <c r="V439" i="9" s="1"/>
  <c r="R438" i="9"/>
  <c r="V438" i="9" s="1"/>
  <c r="R437" i="9"/>
  <c r="V437" i="9" s="1"/>
  <c r="R436" i="9"/>
  <c r="V436" i="9" s="1"/>
  <c r="R435" i="9"/>
  <c r="V435" i="9" s="1"/>
  <c r="R434" i="9"/>
  <c r="V434" i="9" s="1"/>
  <c r="R433" i="9"/>
  <c r="V433" i="9" s="1"/>
  <c r="R432" i="9"/>
  <c r="V432" i="9" s="1"/>
  <c r="R431" i="9"/>
  <c r="V431" i="9" s="1"/>
  <c r="R430" i="9"/>
  <c r="V430" i="9" s="1"/>
  <c r="R429" i="9"/>
  <c r="V429" i="9" s="1"/>
  <c r="R428" i="9"/>
  <c r="V428" i="9" s="1"/>
  <c r="R427" i="9"/>
  <c r="V427" i="9" s="1"/>
  <c r="R426" i="9"/>
  <c r="V426" i="9" s="1"/>
  <c r="R425" i="9"/>
  <c r="V425" i="9" s="1"/>
  <c r="R424" i="9"/>
  <c r="V424" i="9" s="1"/>
  <c r="R423" i="9"/>
  <c r="V423" i="9" s="1"/>
  <c r="R422" i="9"/>
  <c r="V422" i="9" s="1"/>
  <c r="R421" i="9"/>
  <c r="V421" i="9" s="1"/>
  <c r="R420" i="9"/>
  <c r="V420" i="9" s="1"/>
  <c r="R419" i="9"/>
  <c r="V419" i="9" s="1"/>
  <c r="R418" i="9"/>
  <c r="V418" i="9" s="1"/>
  <c r="R417" i="9"/>
  <c r="V417" i="9" s="1"/>
  <c r="R416" i="9"/>
  <c r="V416" i="9" s="1"/>
  <c r="R415" i="9"/>
  <c r="V415" i="9" s="1"/>
  <c r="R414" i="9"/>
  <c r="V414" i="9" s="1"/>
  <c r="R413" i="9"/>
  <c r="V413" i="9" s="1"/>
  <c r="R412" i="9"/>
  <c r="V412" i="9" s="1"/>
  <c r="R411" i="9"/>
  <c r="V411" i="9" s="1"/>
  <c r="R410" i="9"/>
  <c r="V410" i="9" s="1"/>
  <c r="R409" i="9"/>
  <c r="V409" i="9" s="1"/>
  <c r="R408" i="9"/>
  <c r="V408" i="9" s="1"/>
  <c r="R407" i="9"/>
  <c r="V407" i="9" s="1"/>
  <c r="R406" i="9"/>
  <c r="V406" i="9" s="1"/>
  <c r="R405" i="9"/>
  <c r="V405" i="9" s="1"/>
  <c r="R404" i="9"/>
  <c r="V404" i="9" s="1"/>
  <c r="R403" i="9"/>
  <c r="V403" i="9" s="1"/>
  <c r="R402" i="9"/>
  <c r="V402" i="9" s="1"/>
  <c r="R401" i="9"/>
  <c r="V401" i="9" s="1"/>
  <c r="R400" i="9"/>
  <c r="V400" i="9" s="1"/>
  <c r="R399" i="9"/>
  <c r="V399" i="9" s="1"/>
  <c r="R398" i="9"/>
  <c r="V398" i="9" s="1"/>
  <c r="R397" i="9"/>
  <c r="V397" i="9" s="1"/>
  <c r="R396" i="9"/>
  <c r="V396" i="9" s="1"/>
  <c r="R395" i="9"/>
  <c r="V395" i="9" s="1"/>
  <c r="R394" i="9"/>
  <c r="V394" i="9" s="1"/>
  <c r="R393" i="9"/>
  <c r="V393" i="9" s="1"/>
  <c r="R392" i="9"/>
  <c r="V392" i="9" s="1"/>
  <c r="R391" i="9"/>
  <c r="V391" i="9" s="1"/>
  <c r="R390" i="9"/>
  <c r="V390" i="9" s="1"/>
  <c r="R389" i="9"/>
  <c r="V389" i="9" s="1"/>
  <c r="R388" i="9"/>
  <c r="V388" i="9" s="1"/>
  <c r="R387" i="9"/>
  <c r="V387" i="9" s="1"/>
  <c r="R386" i="9"/>
  <c r="V386" i="9" s="1"/>
  <c r="R385" i="9"/>
  <c r="V385" i="9" s="1"/>
  <c r="R384" i="9"/>
  <c r="V384" i="9" s="1"/>
  <c r="R383" i="9"/>
  <c r="V383" i="9" s="1"/>
  <c r="R382" i="9"/>
  <c r="V382" i="9" s="1"/>
  <c r="R381" i="9"/>
  <c r="V381" i="9" s="1"/>
  <c r="R380" i="9"/>
  <c r="V380" i="9" s="1"/>
  <c r="R379" i="9"/>
  <c r="V379" i="9" s="1"/>
  <c r="R378" i="9"/>
  <c r="V378" i="9" s="1"/>
  <c r="R377" i="9"/>
  <c r="V377" i="9" s="1"/>
  <c r="R376" i="9"/>
  <c r="V376" i="9" s="1"/>
  <c r="R375" i="9"/>
  <c r="V375" i="9" s="1"/>
  <c r="R374" i="9"/>
  <c r="V374" i="9" s="1"/>
  <c r="R373" i="9"/>
  <c r="V373" i="9" s="1"/>
  <c r="R372" i="9"/>
  <c r="V372" i="9" s="1"/>
  <c r="R371" i="9"/>
  <c r="V371" i="9" s="1"/>
  <c r="R370" i="9"/>
  <c r="V370" i="9" s="1"/>
  <c r="R369" i="9"/>
  <c r="V369" i="9" s="1"/>
  <c r="R368" i="9"/>
  <c r="V368" i="9" s="1"/>
  <c r="R367" i="9"/>
  <c r="V367" i="9" s="1"/>
  <c r="R366" i="9"/>
  <c r="V366" i="9" s="1"/>
  <c r="R365" i="9"/>
  <c r="V365" i="9" s="1"/>
  <c r="R364" i="9"/>
  <c r="V364" i="9" s="1"/>
  <c r="R363" i="9"/>
  <c r="V363" i="9" s="1"/>
  <c r="R362" i="9"/>
  <c r="V362" i="9" s="1"/>
  <c r="R361" i="9"/>
  <c r="V361" i="9" s="1"/>
  <c r="R360" i="9"/>
  <c r="V360" i="9" s="1"/>
  <c r="R359" i="9"/>
  <c r="V359" i="9" s="1"/>
  <c r="R358" i="9"/>
  <c r="V358" i="9" s="1"/>
  <c r="R357" i="9"/>
  <c r="V357" i="9" s="1"/>
  <c r="R356" i="9"/>
  <c r="V356" i="9" s="1"/>
  <c r="R355" i="9"/>
  <c r="V355" i="9" s="1"/>
  <c r="R354" i="9"/>
  <c r="V354" i="9" s="1"/>
  <c r="R353" i="9"/>
  <c r="V353" i="9" s="1"/>
  <c r="R352" i="9"/>
  <c r="V352" i="9" s="1"/>
  <c r="R351" i="9"/>
  <c r="V351" i="9" s="1"/>
  <c r="R350" i="9"/>
  <c r="V350" i="9" s="1"/>
  <c r="R349" i="9"/>
  <c r="V349" i="9" s="1"/>
  <c r="R348" i="9"/>
  <c r="V348" i="9" s="1"/>
  <c r="R347" i="9"/>
  <c r="V347" i="9" s="1"/>
  <c r="R346" i="9"/>
  <c r="V346" i="9" s="1"/>
  <c r="R345" i="9"/>
  <c r="V345" i="9" s="1"/>
  <c r="R344" i="9"/>
  <c r="V344" i="9" s="1"/>
  <c r="R343" i="9"/>
  <c r="V343" i="9" s="1"/>
  <c r="R342" i="9"/>
  <c r="V342" i="9" s="1"/>
  <c r="R341" i="9"/>
  <c r="V341" i="9" s="1"/>
  <c r="R340" i="9"/>
  <c r="V340" i="9" s="1"/>
  <c r="R339" i="9"/>
  <c r="V339" i="9" s="1"/>
  <c r="R338" i="9"/>
  <c r="V338" i="9" s="1"/>
  <c r="R337" i="9"/>
  <c r="V337" i="9" s="1"/>
  <c r="R336" i="9"/>
  <c r="V336" i="9" s="1"/>
  <c r="R335" i="9"/>
  <c r="V335" i="9" s="1"/>
  <c r="R334" i="9"/>
  <c r="V334" i="9" s="1"/>
  <c r="R333" i="9"/>
  <c r="V333" i="9" s="1"/>
  <c r="R332" i="9"/>
  <c r="V332" i="9" s="1"/>
  <c r="R331" i="9"/>
  <c r="V331" i="9" s="1"/>
  <c r="R330" i="9"/>
  <c r="V330" i="9" s="1"/>
  <c r="R329" i="9"/>
  <c r="V329" i="9" s="1"/>
  <c r="R328" i="9"/>
  <c r="V328" i="9" s="1"/>
  <c r="R327" i="9"/>
  <c r="V327" i="9" s="1"/>
  <c r="R326" i="9"/>
  <c r="V326" i="9" s="1"/>
  <c r="R325" i="9"/>
  <c r="V325" i="9" s="1"/>
  <c r="R324" i="9"/>
  <c r="V324" i="9" s="1"/>
  <c r="R323" i="9"/>
  <c r="V323" i="9" s="1"/>
  <c r="R322" i="9"/>
  <c r="V322" i="9" s="1"/>
  <c r="R321" i="9"/>
  <c r="V321" i="9" s="1"/>
  <c r="R320" i="9"/>
  <c r="V320" i="9" s="1"/>
  <c r="R319" i="9"/>
  <c r="V319" i="9" s="1"/>
  <c r="R318" i="9"/>
  <c r="V318" i="9" s="1"/>
  <c r="R317" i="9"/>
  <c r="V317" i="9" s="1"/>
  <c r="R316" i="9"/>
  <c r="V316" i="9" s="1"/>
  <c r="R315" i="9"/>
  <c r="V315" i="9" s="1"/>
  <c r="R314" i="9"/>
  <c r="V314" i="9" s="1"/>
  <c r="R313" i="9"/>
  <c r="V313" i="9" s="1"/>
  <c r="R312" i="9"/>
  <c r="V312" i="9" s="1"/>
  <c r="R311" i="9"/>
  <c r="V311" i="9" s="1"/>
  <c r="R310" i="9"/>
  <c r="V310" i="9" s="1"/>
  <c r="R309" i="9"/>
  <c r="V309" i="9" s="1"/>
  <c r="R308" i="9"/>
  <c r="V308" i="9" s="1"/>
  <c r="R307" i="9"/>
  <c r="V307" i="9" s="1"/>
  <c r="R306" i="9"/>
  <c r="V306" i="9" s="1"/>
  <c r="R305" i="9"/>
  <c r="V305" i="9" s="1"/>
  <c r="R304" i="9"/>
  <c r="V304" i="9" s="1"/>
  <c r="R303" i="9"/>
  <c r="V303" i="9" s="1"/>
  <c r="R302" i="9"/>
  <c r="V302" i="9" s="1"/>
  <c r="R301" i="9"/>
  <c r="V301" i="9" s="1"/>
  <c r="R300" i="9"/>
  <c r="V300" i="9" s="1"/>
  <c r="R299" i="9"/>
  <c r="V299" i="9" s="1"/>
  <c r="R298" i="9"/>
  <c r="V298" i="9" s="1"/>
  <c r="R297" i="9"/>
  <c r="V297" i="9" s="1"/>
  <c r="R296" i="9"/>
  <c r="V296" i="9" s="1"/>
  <c r="R295" i="9"/>
  <c r="V295" i="9" s="1"/>
  <c r="R294" i="9"/>
  <c r="V294" i="9" s="1"/>
  <c r="R293" i="9"/>
  <c r="V293" i="9" s="1"/>
  <c r="R292" i="9"/>
  <c r="V292" i="9" s="1"/>
  <c r="R291" i="9"/>
  <c r="V291" i="9" s="1"/>
  <c r="R290" i="9"/>
  <c r="V290" i="9" s="1"/>
  <c r="R289" i="9"/>
  <c r="V289" i="9" s="1"/>
  <c r="R288" i="9"/>
  <c r="V288" i="9" s="1"/>
  <c r="R287" i="9"/>
  <c r="V287" i="9" s="1"/>
  <c r="R286" i="9"/>
  <c r="V286" i="9" s="1"/>
  <c r="R285" i="9"/>
  <c r="V285" i="9" s="1"/>
  <c r="R284" i="9"/>
  <c r="V284" i="9" s="1"/>
  <c r="R283" i="9"/>
  <c r="V283" i="9" s="1"/>
  <c r="R282" i="9"/>
  <c r="V282" i="9" s="1"/>
  <c r="R281" i="9"/>
  <c r="V281" i="9" s="1"/>
  <c r="R280" i="9"/>
  <c r="V280" i="9" s="1"/>
  <c r="R279" i="9"/>
  <c r="V279" i="9" s="1"/>
  <c r="R278" i="9"/>
  <c r="V278" i="9" s="1"/>
  <c r="R277" i="9"/>
  <c r="V277" i="9" s="1"/>
  <c r="R276" i="9"/>
  <c r="V276" i="9" s="1"/>
  <c r="R275" i="9"/>
  <c r="V275" i="9" s="1"/>
  <c r="R274" i="9"/>
  <c r="V274" i="9" s="1"/>
  <c r="R273" i="9"/>
  <c r="V273" i="9" s="1"/>
  <c r="R272" i="9"/>
  <c r="V272" i="9" s="1"/>
  <c r="R271" i="9"/>
  <c r="V271" i="9" s="1"/>
  <c r="R270" i="9"/>
  <c r="V270" i="9" s="1"/>
  <c r="R269" i="9"/>
  <c r="V269" i="9" s="1"/>
  <c r="R268" i="9"/>
  <c r="V268" i="9" s="1"/>
  <c r="R267" i="9"/>
  <c r="V267" i="9" s="1"/>
  <c r="R266" i="9"/>
  <c r="V266" i="9" s="1"/>
  <c r="R265" i="9"/>
  <c r="V265" i="9" s="1"/>
  <c r="R264" i="9"/>
  <c r="V264" i="9" s="1"/>
  <c r="R263" i="9"/>
  <c r="V263" i="9" s="1"/>
  <c r="R262" i="9"/>
  <c r="V262" i="9" s="1"/>
  <c r="R261" i="9"/>
  <c r="V261" i="9" s="1"/>
  <c r="R260" i="9"/>
  <c r="V260" i="9" s="1"/>
  <c r="R259" i="9"/>
  <c r="V259" i="9" s="1"/>
  <c r="R258" i="9"/>
  <c r="V258" i="9" s="1"/>
  <c r="R257" i="9"/>
  <c r="V257" i="9" s="1"/>
  <c r="R256" i="9"/>
  <c r="V256" i="9" s="1"/>
  <c r="R255" i="9"/>
  <c r="V255" i="9" s="1"/>
  <c r="R254" i="9"/>
  <c r="V254" i="9" s="1"/>
  <c r="R253" i="9"/>
  <c r="V253" i="9" s="1"/>
  <c r="R252" i="9"/>
  <c r="V252" i="9" s="1"/>
  <c r="R251" i="9"/>
  <c r="V251" i="9" s="1"/>
  <c r="R250" i="9"/>
  <c r="V250" i="9" s="1"/>
  <c r="R249" i="9"/>
  <c r="V249" i="9" s="1"/>
  <c r="R248" i="9"/>
  <c r="V248" i="9" s="1"/>
  <c r="R247" i="9"/>
  <c r="V247" i="9" s="1"/>
  <c r="R246" i="9"/>
  <c r="V246" i="9" s="1"/>
  <c r="R245" i="9"/>
  <c r="V245" i="9" s="1"/>
  <c r="R244" i="9"/>
  <c r="V244" i="9" s="1"/>
  <c r="R243" i="9"/>
  <c r="V243" i="9" s="1"/>
  <c r="R242" i="9"/>
  <c r="V242" i="9" s="1"/>
  <c r="R241" i="9"/>
  <c r="V241" i="9" s="1"/>
  <c r="R240" i="9"/>
  <c r="V240" i="9" s="1"/>
  <c r="R239" i="9"/>
  <c r="V239" i="9" s="1"/>
  <c r="R238" i="9"/>
  <c r="V238" i="9" s="1"/>
  <c r="R237" i="9"/>
  <c r="V237" i="9" s="1"/>
  <c r="R236" i="9"/>
  <c r="V236" i="9" s="1"/>
  <c r="R235" i="9"/>
  <c r="V235" i="9" s="1"/>
  <c r="R234" i="9"/>
  <c r="V234" i="9" s="1"/>
  <c r="R233" i="9"/>
  <c r="V233" i="9" s="1"/>
  <c r="R232" i="9"/>
  <c r="V232" i="9" s="1"/>
  <c r="R231" i="9"/>
  <c r="V231" i="9" s="1"/>
  <c r="R230" i="9"/>
  <c r="V230" i="9" s="1"/>
  <c r="R229" i="9"/>
  <c r="V229" i="9" s="1"/>
  <c r="R228" i="9"/>
  <c r="V228" i="9" s="1"/>
  <c r="R227" i="9"/>
  <c r="V227" i="9" s="1"/>
  <c r="R226" i="9"/>
  <c r="V226" i="9" s="1"/>
  <c r="R225" i="9"/>
  <c r="V225" i="9" s="1"/>
  <c r="R224" i="9"/>
  <c r="V224" i="9" s="1"/>
  <c r="R223" i="9"/>
  <c r="V223" i="9" s="1"/>
  <c r="R222" i="9"/>
  <c r="V222" i="9" s="1"/>
  <c r="R221" i="9"/>
  <c r="V221" i="9" s="1"/>
  <c r="R220" i="9"/>
  <c r="V220" i="9" s="1"/>
  <c r="R219" i="9"/>
  <c r="V219" i="9" s="1"/>
  <c r="R218" i="9"/>
  <c r="V218" i="9" s="1"/>
  <c r="R217" i="9"/>
  <c r="V217" i="9" s="1"/>
  <c r="R216" i="9"/>
  <c r="V216" i="9" s="1"/>
  <c r="R215" i="9"/>
  <c r="V215" i="9" s="1"/>
  <c r="R214" i="9"/>
  <c r="V214" i="9" s="1"/>
  <c r="R213" i="9"/>
  <c r="V213" i="9" s="1"/>
  <c r="R212" i="9"/>
  <c r="V212" i="9" s="1"/>
  <c r="R211" i="9"/>
  <c r="V211" i="9" s="1"/>
  <c r="R210" i="9"/>
  <c r="V210" i="9" s="1"/>
  <c r="R209" i="9"/>
  <c r="V209" i="9" s="1"/>
  <c r="R208" i="9"/>
  <c r="V208" i="9" s="1"/>
  <c r="R207" i="9"/>
  <c r="V207" i="9" s="1"/>
  <c r="R206" i="9"/>
  <c r="V206" i="9" s="1"/>
  <c r="R205" i="9"/>
  <c r="V205" i="9" s="1"/>
  <c r="R204" i="9"/>
  <c r="V204" i="9" s="1"/>
  <c r="R203" i="9"/>
  <c r="V203" i="9" s="1"/>
  <c r="R202" i="9"/>
  <c r="V202" i="9" s="1"/>
  <c r="R201" i="9"/>
  <c r="V201" i="9" s="1"/>
  <c r="R200" i="9"/>
  <c r="V200" i="9" s="1"/>
  <c r="R199" i="9"/>
  <c r="V199" i="9" s="1"/>
  <c r="R198" i="9"/>
  <c r="V198" i="9" s="1"/>
  <c r="R197" i="9"/>
  <c r="V197" i="9" s="1"/>
  <c r="R196" i="9"/>
  <c r="V196" i="9" s="1"/>
  <c r="R195" i="9"/>
  <c r="V195" i="9" s="1"/>
  <c r="R194" i="9"/>
  <c r="V194" i="9" s="1"/>
  <c r="R193" i="9"/>
  <c r="V193" i="9" s="1"/>
  <c r="R192" i="9"/>
  <c r="V192" i="9" s="1"/>
  <c r="R191" i="9"/>
  <c r="V191" i="9" s="1"/>
  <c r="R190" i="9"/>
  <c r="V190" i="9" s="1"/>
  <c r="R189" i="9"/>
  <c r="V189" i="9" s="1"/>
  <c r="R188" i="9"/>
  <c r="V188" i="9" s="1"/>
  <c r="R187" i="9"/>
  <c r="V187" i="9" s="1"/>
  <c r="R186" i="9"/>
  <c r="V186" i="9" s="1"/>
  <c r="R185" i="9"/>
  <c r="V185" i="9" s="1"/>
  <c r="R184" i="9"/>
  <c r="V184" i="9" s="1"/>
  <c r="R183" i="9"/>
  <c r="V183" i="9" s="1"/>
  <c r="R182" i="9"/>
  <c r="V182" i="9" s="1"/>
  <c r="R181" i="9"/>
  <c r="V181" i="9" s="1"/>
  <c r="R180" i="9"/>
  <c r="V180" i="9" s="1"/>
  <c r="R179" i="9"/>
  <c r="V179" i="9" s="1"/>
  <c r="R178" i="9"/>
  <c r="V178" i="9" s="1"/>
  <c r="R177" i="9"/>
  <c r="V177" i="9" s="1"/>
  <c r="R176" i="9"/>
  <c r="V176" i="9" s="1"/>
  <c r="R175" i="9"/>
  <c r="V175" i="9" s="1"/>
  <c r="R174" i="9"/>
  <c r="V174" i="9" s="1"/>
  <c r="R173" i="9"/>
  <c r="V173" i="9" s="1"/>
  <c r="R172" i="9"/>
  <c r="V172" i="9" s="1"/>
  <c r="R171" i="9"/>
  <c r="V171" i="9" s="1"/>
  <c r="R170" i="9"/>
  <c r="V170" i="9" s="1"/>
  <c r="R169" i="9"/>
  <c r="V169" i="9" s="1"/>
  <c r="R168" i="9"/>
  <c r="V168" i="9" s="1"/>
  <c r="R167" i="9"/>
  <c r="V167" i="9" s="1"/>
  <c r="R166" i="9"/>
  <c r="V166" i="9" s="1"/>
  <c r="R165" i="9"/>
  <c r="V165" i="9" s="1"/>
  <c r="R164" i="9"/>
  <c r="V164" i="9" s="1"/>
  <c r="R163" i="9"/>
  <c r="V163" i="9" s="1"/>
  <c r="R162" i="9"/>
  <c r="V162" i="9" s="1"/>
  <c r="R161" i="9"/>
  <c r="V161" i="9" s="1"/>
  <c r="R160" i="9"/>
  <c r="V160" i="9" s="1"/>
  <c r="R159" i="9"/>
  <c r="V159" i="9" s="1"/>
  <c r="R158" i="9"/>
  <c r="V158" i="9" s="1"/>
  <c r="R157" i="9"/>
  <c r="V157" i="9" s="1"/>
  <c r="R156" i="9"/>
  <c r="V156" i="9" s="1"/>
  <c r="R155" i="9"/>
  <c r="V155" i="9" s="1"/>
  <c r="R154" i="9"/>
  <c r="V154" i="9" s="1"/>
  <c r="R153" i="9"/>
  <c r="V153" i="9" s="1"/>
  <c r="R152" i="9"/>
  <c r="V152" i="9" s="1"/>
  <c r="R151" i="9"/>
  <c r="V151" i="9" s="1"/>
  <c r="R150" i="9"/>
  <c r="V150" i="9" s="1"/>
  <c r="R149" i="9"/>
  <c r="V149" i="9" s="1"/>
  <c r="R148" i="9"/>
  <c r="V148" i="9" s="1"/>
  <c r="R147" i="9"/>
  <c r="V147" i="9" s="1"/>
  <c r="R146" i="9"/>
  <c r="V146" i="9" s="1"/>
  <c r="R145" i="9"/>
  <c r="V145" i="9" s="1"/>
  <c r="R144" i="9"/>
  <c r="V144" i="9" s="1"/>
  <c r="R143" i="9"/>
  <c r="V143" i="9" s="1"/>
  <c r="R142" i="9"/>
  <c r="V142" i="9" s="1"/>
  <c r="R141" i="9"/>
  <c r="V141" i="9" s="1"/>
  <c r="R140" i="9"/>
  <c r="V140" i="9" s="1"/>
  <c r="R139" i="9"/>
  <c r="V139" i="9" s="1"/>
  <c r="R138" i="9"/>
  <c r="V138" i="9" s="1"/>
  <c r="R137" i="9"/>
  <c r="V137" i="9" s="1"/>
  <c r="R136" i="9"/>
  <c r="V136" i="9" s="1"/>
  <c r="R135" i="9"/>
  <c r="V135" i="9" s="1"/>
  <c r="R134" i="9"/>
  <c r="V134" i="9" s="1"/>
  <c r="R133" i="9"/>
  <c r="V133" i="9" s="1"/>
  <c r="R132" i="9"/>
  <c r="V132" i="9" s="1"/>
  <c r="R131" i="9"/>
  <c r="V131" i="9" s="1"/>
  <c r="R130" i="9"/>
  <c r="V130" i="9" s="1"/>
  <c r="R129" i="9"/>
  <c r="V129" i="9" s="1"/>
  <c r="R128" i="9"/>
  <c r="V128" i="9" s="1"/>
  <c r="R127" i="9"/>
  <c r="V127" i="9" s="1"/>
  <c r="R126" i="9"/>
  <c r="V126" i="9" s="1"/>
  <c r="R125" i="9"/>
  <c r="V125" i="9" s="1"/>
  <c r="R124" i="9"/>
  <c r="V124" i="9" s="1"/>
  <c r="R123" i="9"/>
  <c r="V123" i="9" s="1"/>
  <c r="R122" i="9"/>
  <c r="V122" i="9" s="1"/>
  <c r="R121" i="9"/>
  <c r="V121" i="9" s="1"/>
  <c r="R120" i="9"/>
  <c r="V120" i="9" s="1"/>
  <c r="R119" i="9"/>
  <c r="V119" i="9" s="1"/>
  <c r="R118" i="9"/>
  <c r="V118" i="9" s="1"/>
  <c r="R117" i="9"/>
  <c r="V117" i="9" s="1"/>
  <c r="R116" i="9"/>
  <c r="V116" i="9" s="1"/>
  <c r="R115" i="9"/>
  <c r="V115" i="9" s="1"/>
  <c r="R114" i="9"/>
  <c r="V114" i="9" s="1"/>
  <c r="R113" i="9"/>
  <c r="V113" i="9" s="1"/>
  <c r="R112" i="9"/>
  <c r="V112" i="9" s="1"/>
  <c r="R111" i="9"/>
  <c r="V111" i="9" s="1"/>
  <c r="R110" i="9"/>
  <c r="V110" i="9" s="1"/>
  <c r="R109" i="9"/>
  <c r="V109" i="9" s="1"/>
  <c r="R108" i="9"/>
  <c r="V108" i="9" s="1"/>
  <c r="R107" i="9"/>
  <c r="V107" i="9" s="1"/>
  <c r="R106" i="9"/>
  <c r="V106" i="9" s="1"/>
  <c r="R105" i="9"/>
  <c r="V105" i="9" s="1"/>
  <c r="R104" i="9"/>
  <c r="V104" i="9" s="1"/>
  <c r="R103" i="9"/>
  <c r="V103" i="9" s="1"/>
  <c r="R102" i="9"/>
  <c r="V102" i="9" s="1"/>
  <c r="R101" i="9"/>
  <c r="V101" i="9" s="1"/>
  <c r="R100" i="9"/>
  <c r="V100" i="9" s="1"/>
  <c r="R99" i="9"/>
  <c r="V99" i="9" s="1"/>
  <c r="R98" i="9"/>
  <c r="V98" i="9" s="1"/>
  <c r="R97" i="9"/>
  <c r="V97" i="9" s="1"/>
  <c r="R96" i="9"/>
  <c r="V96" i="9" s="1"/>
  <c r="BG6" i="11" a="1"/>
  <c r="BG6" i="11" s="1"/>
  <c r="BG57" i="11" s="1" a="1"/>
  <c r="BG57" i="11" s="1"/>
  <c r="BF6" i="11" a="1"/>
  <c r="BF6" i="11" s="1"/>
  <c r="BF45" i="11" s="1" a="1"/>
  <c r="BF45" i="11" s="1"/>
  <c r="BE6" i="11" a="1"/>
  <c r="BE6" i="11" s="1"/>
  <c r="BE53" i="11" s="1" a="1"/>
  <c r="BE53" i="11" s="1"/>
  <c r="BD6" i="11" a="1"/>
  <c r="BD6" i="11" s="1"/>
  <c r="BD41" i="11" s="1" a="1"/>
  <c r="BD41" i="11" s="1"/>
  <c r="BC6" i="11" a="1"/>
  <c r="BC6" i="11" s="1"/>
  <c r="BC56" i="11" s="1" a="1"/>
  <c r="BC56" i="11" s="1"/>
  <c r="BB6" i="11" a="1"/>
  <c r="BB6" i="11" s="1"/>
  <c r="BB49" i="11" s="1" a="1"/>
  <c r="BB49" i="11" s="1"/>
  <c r="BA6" i="11" a="1"/>
  <c r="BA6" i="11" s="1"/>
  <c r="BA57" i="11" s="1" a="1"/>
  <c r="BA57" i="11" s="1"/>
  <c r="AZ6" i="11" a="1"/>
  <c r="AZ6" i="11" s="1"/>
  <c r="AZ55" i="11" s="1" a="1"/>
  <c r="AZ55" i="11" s="1"/>
  <c r="AY6" i="11" a="1"/>
  <c r="AY6" i="11" s="1"/>
  <c r="AY50" i="11" s="1" a="1"/>
  <c r="AY50" i="11" s="1"/>
  <c r="AX6" i="11" a="1"/>
  <c r="AX6" i="11" s="1"/>
  <c r="AH36" i="11"/>
  <c r="AC36" i="11"/>
  <c r="AH35" i="11"/>
  <c r="AC35" i="11"/>
  <c r="AH34" i="11"/>
  <c r="AC34" i="11"/>
  <c r="AH33" i="11"/>
  <c r="AC33" i="11"/>
  <c r="AH32" i="11"/>
  <c r="AC32" i="11"/>
  <c r="AH31" i="11"/>
  <c r="AC31" i="11"/>
  <c r="AH30" i="11"/>
  <c r="AC30" i="11"/>
  <c r="AH29" i="11"/>
  <c r="AC29" i="11"/>
  <c r="AH28" i="11"/>
  <c r="AC28" i="11"/>
  <c r="AH27" i="11"/>
  <c r="AC27" i="11"/>
  <c r="AH26" i="11"/>
  <c r="AC26" i="11"/>
  <c r="AH25" i="11"/>
  <c r="AC25" i="11"/>
  <c r="AH24" i="11"/>
  <c r="AC24" i="11"/>
  <c r="AH23" i="11"/>
  <c r="AC23" i="11"/>
  <c r="AH22" i="11"/>
  <c r="AC22" i="11"/>
  <c r="AH21" i="11"/>
  <c r="AC21" i="11"/>
  <c r="AH20" i="11"/>
  <c r="AC20" i="11"/>
  <c r="AH19" i="11"/>
  <c r="AC19" i="11"/>
  <c r="AH18" i="11"/>
  <c r="AC18" i="11"/>
  <c r="AH17" i="11"/>
  <c r="AC17" i="11"/>
  <c r="AH16" i="11"/>
  <c r="AC16" i="11"/>
  <c r="AH15" i="11"/>
  <c r="AC15" i="11"/>
  <c r="AH14" i="11"/>
  <c r="AC14" i="11"/>
  <c r="AH13" i="11"/>
  <c r="AC13" i="11"/>
  <c r="AH12" i="11"/>
  <c r="AC12" i="11"/>
  <c r="AH11" i="11"/>
  <c r="AC11" i="11"/>
  <c r="AH10" i="11"/>
  <c r="AC10" i="11"/>
  <c r="AH9" i="11"/>
  <c r="AC9" i="11"/>
  <c r="AH8" i="11"/>
  <c r="AC8" i="11"/>
  <c r="AU7" i="11" a="1"/>
  <c r="AU7" i="11" s="1"/>
  <c r="AH7" i="11" s="1"/>
  <c r="AT7" i="11" a="1"/>
  <c r="AT7" i="11" s="1"/>
  <c r="AC7" i="11" s="1"/>
  <c r="AX57" i="11" l="1" a="1"/>
  <c r="AX57" i="11" s="1"/>
  <c r="AX49" i="11" a="1"/>
  <c r="AX49" i="11" s="1"/>
  <c r="AX41" i="11" a="1"/>
  <c r="AX41" i="11" s="1"/>
  <c r="AX33" i="11" a="1"/>
  <c r="AX33" i="11" s="1"/>
  <c r="AX25" i="11" a="1"/>
  <c r="AX25" i="11" s="1"/>
  <c r="AX17" i="11" a="1"/>
  <c r="AX17" i="11" s="1"/>
  <c r="AX9" i="11" a="1"/>
  <c r="AX9" i="11" s="1"/>
  <c r="AX56" i="11" a="1"/>
  <c r="AX56" i="11" s="1"/>
  <c r="AX48" i="11" a="1"/>
  <c r="AX48" i="11" s="1"/>
  <c r="AX40" i="11" a="1"/>
  <c r="AX40" i="11" s="1"/>
  <c r="AX32" i="11" a="1"/>
  <c r="AX32" i="11" s="1"/>
  <c r="AX24" i="11" a="1"/>
  <c r="AX24" i="11" s="1"/>
  <c r="AX16" i="11" a="1"/>
  <c r="AX16" i="11" s="1"/>
  <c r="AX8" i="11" a="1"/>
  <c r="AX8" i="11" s="1"/>
  <c r="AX55" i="11" a="1"/>
  <c r="AX55" i="11" s="1"/>
  <c r="AX47" i="11" a="1"/>
  <c r="AX47" i="11" s="1"/>
  <c r="AX39" i="11" a="1"/>
  <c r="AX39" i="11" s="1"/>
  <c r="AX31" i="11" a="1"/>
  <c r="AX31" i="11" s="1"/>
  <c r="AX23" i="11" a="1"/>
  <c r="AX23" i="11" s="1"/>
  <c r="AX15" i="11" a="1"/>
  <c r="AX15" i="11" s="1"/>
  <c r="AX54" i="11" a="1"/>
  <c r="AX54" i="11" s="1"/>
  <c r="AX46" i="11" a="1"/>
  <c r="AX46" i="11" s="1"/>
  <c r="AX38" i="11" a="1"/>
  <c r="AX38" i="11" s="1"/>
  <c r="AX30" i="11" a="1"/>
  <c r="AX30" i="11" s="1"/>
  <c r="AX22" i="11" a="1"/>
  <c r="AX22" i="11" s="1"/>
  <c r="AX14" i="11" a="1"/>
  <c r="AX14" i="11" s="1"/>
  <c r="AX53" i="11" a="1"/>
  <c r="AX53" i="11" s="1"/>
  <c r="AX45" i="11" a="1"/>
  <c r="AX45" i="11" s="1"/>
  <c r="AX37" i="11" a="1"/>
  <c r="AX37" i="11" s="1"/>
  <c r="AX29" i="11" a="1"/>
  <c r="AX29" i="11" s="1"/>
  <c r="AX21" i="11" a="1"/>
  <c r="AX21" i="11" s="1"/>
  <c r="AX13" i="11" a="1"/>
  <c r="AX13" i="11" s="1"/>
  <c r="AX52" i="11" a="1"/>
  <c r="AX52" i="11" s="1"/>
  <c r="AX44" i="11" a="1"/>
  <c r="AX44" i="11" s="1"/>
  <c r="AX36" i="11" a="1"/>
  <c r="AX36" i="11" s="1"/>
  <c r="AX28" i="11" a="1"/>
  <c r="AX28" i="11" s="1"/>
  <c r="AX20" i="11" a="1"/>
  <c r="AX20" i="11" s="1"/>
  <c r="AX12" i="11" a="1"/>
  <c r="AX12" i="11" s="1"/>
  <c r="AX51" i="11" a="1"/>
  <c r="AX51" i="11" s="1"/>
  <c r="AX43" i="11" a="1"/>
  <c r="AX43" i="11" s="1"/>
  <c r="AX35" i="11" a="1"/>
  <c r="AX35" i="11" s="1"/>
  <c r="AX27" i="11" a="1"/>
  <c r="AX27" i="11" s="1"/>
  <c r="AX19" i="11" a="1"/>
  <c r="AX19" i="11" s="1"/>
  <c r="AX11" i="11" a="1"/>
  <c r="AX11" i="11" s="1"/>
  <c r="AX50" i="11" a="1"/>
  <c r="AX50" i="11" s="1"/>
  <c r="AX42" i="11" a="1"/>
  <c r="AX42" i="11" s="1"/>
  <c r="AX34" i="11" a="1"/>
  <c r="AX34" i="11" s="1"/>
  <c r="AX26" i="11" a="1"/>
  <c r="AX26" i="11" s="1"/>
  <c r="AX18" i="11" a="1"/>
  <c r="AX18" i="11" s="1"/>
  <c r="AX10" i="11" a="1"/>
  <c r="AX10" i="11" s="1"/>
  <c r="AN33" i="11" a="1"/>
  <c r="AN33" i="11" s="1"/>
  <c r="BE13" i="11" a="1"/>
  <c r="BE13" i="11" s="1"/>
  <c r="BB21" i="11" a="1"/>
  <c r="BB21" i="11" s="1"/>
  <c r="BE29" i="11" a="1"/>
  <c r="BE29" i="11" s="1"/>
  <c r="BE41" i="11" a="1"/>
  <c r="BE41" i="11" s="1"/>
  <c r="BC49" i="11" a="1"/>
  <c r="BC49" i="11" s="1"/>
  <c r="AY36" i="11" a="1"/>
  <c r="AY36" i="11" s="1"/>
  <c r="BB14" i="11" a="1"/>
  <c r="BB14" i="11" s="1"/>
  <c r="BC22" i="11" a="1"/>
  <c r="BC22" i="11" s="1"/>
  <c r="BB30" i="11" a="1"/>
  <c r="BB30" i="11" s="1"/>
  <c r="BE36" i="11" a="1"/>
  <c r="BE36" i="11" s="1"/>
  <c r="BA42" i="11" a="1"/>
  <c r="BA42" i="11" s="1"/>
  <c r="AZ50" i="11" a="1"/>
  <c r="AZ50" i="11" s="1"/>
  <c r="BA16" i="11" a="1"/>
  <c r="BA16" i="11" s="1"/>
  <c r="BE24" i="11" a="1"/>
  <c r="BE24" i="11" s="1"/>
  <c r="AY31" i="11" a="1"/>
  <c r="AY31" i="11" s="1"/>
  <c r="BB37" i="11" a="1"/>
  <c r="BB37" i="11" s="1"/>
  <c r="BD43" i="11" a="1"/>
  <c r="BD43" i="11" s="1"/>
  <c r="BB52" i="11" a="1"/>
  <c r="BB52" i="11" s="1"/>
  <c r="BB8" i="11" a="1"/>
  <c r="BB8" i="11" s="1"/>
  <c r="BG16" i="11" a="1"/>
  <c r="BG16" i="11" s="1"/>
  <c r="BC25" i="11" a="1"/>
  <c r="BC25" i="11" s="1"/>
  <c r="BG31" i="11" a="1"/>
  <c r="BG31" i="11" s="1"/>
  <c r="AZ38" i="11" a="1"/>
  <c r="AZ38" i="11" s="1"/>
  <c r="BB44" i="11" a="1"/>
  <c r="BB44" i="11" s="1"/>
  <c r="BD54" i="11" a="1"/>
  <c r="BD54" i="11" s="1"/>
  <c r="AZ9" i="11" a="1"/>
  <c r="AZ9" i="11" s="1"/>
  <c r="BD17" i="11" a="1"/>
  <c r="BD17" i="11" s="1"/>
  <c r="AZ26" i="11" a="1"/>
  <c r="AZ26" i="11" s="1"/>
  <c r="BD32" i="11" a="1"/>
  <c r="BD32" i="11" s="1"/>
  <c r="BG38" i="11" a="1"/>
  <c r="BG38" i="11" s="1"/>
  <c r="AZ45" i="11" a="1"/>
  <c r="AZ45" i="11" s="1"/>
  <c r="BA55" i="11" a="1"/>
  <c r="BA55" i="11" s="1"/>
  <c r="BD11" i="11" a="1"/>
  <c r="BD11" i="11" s="1"/>
  <c r="AZ18" i="11" a="1"/>
  <c r="AZ18" i="11" s="1"/>
  <c r="BG26" i="11" a="1"/>
  <c r="BG26" i="11" s="1"/>
  <c r="AZ33" i="11" a="1"/>
  <c r="AZ33" i="11" s="1"/>
  <c r="BC39" i="11" a="1"/>
  <c r="BC39" i="11" s="1"/>
  <c r="BD46" i="11" a="1"/>
  <c r="BD46" i="11" s="1"/>
  <c r="BG55" i="11" a="1"/>
  <c r="BG55" i="11" s="1"/>
  <c r="BB12" i="11" a="1"/>
  <c r="BB12" i="11" s="1"/>
  <c r="BC19" i="11" a="1"/>
  <c r="BC19" i="11" s="1"/>
  <c r="BC27" i="11" a="1"/>
  <c r="BC27" i="11" s="1"/>
  <c r="BG33" i="11" a="1"/>
  <c r="BG33" i="11" s="1"/>
  <c r="AZ40" i="11" a="1"/>
  <c r="AZ40" i="11" s="1"/>
  <c r="BA47" i="11" a="1"/>
  <c r="BA47" i="11" s="1"/>
  <c r="BD56" i="11" a="1"/>
  <c r="BD56" i="11" s="1"/>
  <c r="AY13" i="11" a="1"/>
  <c r="AY13" i="11" s="1"/>
  <c r="AY20" i="11" a="1"/>
  <c r="AY20" i="11" s="1"/>
  <c r="BA28" i="11" a="1"/>
  <c r="BA28" i="11" s="1"/>
  <c r="BE34" i="11" a="1"/>
  <c r="BE34" i="11" s="1"/>
  <c r="BG40" i="11" a="1"/>
  <c r="BG40" i="11" s="1"/>
  <c r="AY48" i="11" a="1"/>
  <c r="AY48" i="11" s="1"/>
  <c r="BB57" i="11" a="1"/>
  <c r="BB57" i="11" s="1"/>
  <c r="BC8" i="11" a="1"/>
  <c r="BC8" i="11" s="1"/>
  <c r="BA9" i="11" a="1"/>
  <c r="BA9" i="11" s="1"/>
  <c r="AY10" i="11" a="1"/>
  <c r="AY10" i="11" s="1"/>
  <c r="BG10" i="11" a="1"/>
  <c r="BG10" i="11" s="1"/>
  <c r="BE11" i="11" a="1"/>
  <c r="BE11" i="11" s="1"/>
  <c r="BC12" i="11" a="1"/>
  <c r="BC12" i="11" s="1"/>
  <c r="AZ13" i="11" a="1"/>
  <c r="AZ13" i="11" s="1"/>
  <c r="BF13" i="11" a="1"/>
  <c r="BF13" i="11" s="1"/>
  <c r="AY15" i="11" a="1"/>
  <c r="AY15" i="11" s="1"/>
  <c r="BE15" i="11" a="1"/>
  <c r="BE15" i="11" s="1"/>
  <c r="BB16" i="11" a="1"/>
  <c r="BB16" i="11" s="1"/>
  <c r="BA18" i="11" a="1"/>
  <c r="BA18" i="11" s="1"/>
  <c r="BG18" i="11" a="1"/>
  <c r="BG18" i="11" s="1"/>
  <c r="BD19" i="11" a="1"/>
  <c r="BD19" i="11" s="1"/>
  <c r="AZ20" i="11" a="1"/>
  <c r="AZ20" i="11" s="1"/>
  <c r="BC21" i="11" a="1"/>
  <c r="BC21" i="11" s="1"/>
  <c r="AY23" i="11" a="1"/>
  <c r="AY23" i="11" s="1"/>
  <c r="BD23" i="11" a="1"/>
  <c r="BD23" i="11" s="1"/>
  <c r="AY24" i="11" a="1"/>
  <c r="AY24" i="11" s="1"/>
  <c r="BF24" i="11" a="1"/>
  <c r="BF24" i="11" s="1"/>
  <c r="BD25" i="11" a="1"/>
  <c r="BD25" i="11" s="1"/>
  <c r="BA26" i="11" a="1"/>
  <c r="BA26" i="11" s="1"/>
  <c r="BD27" i="11" a="1"/>
  <c r="BD27" i="11" s="1"/>
  <c r="BB28" i="11" a="1"/>
  <c r="BB28" i="11" s="1"/>
  <c r="AY29" i="11" a="1"/>
  <c r="AY29" i="11" s="1"/>
  <c r="BF29" i="11" a="1"/>
  <c r="BF29" i="11" s="1"/>
  <c r="BC30" i="11" a="1"/>
  <c r="BC30" i="11" s="1"/>
  <c r="AZ31" i="11" a="1"/>
  <c r="AZ31" i="11" s="1"/>
  <c r="BA33" i="11" a="1"/>
  <c r="BA33" i="11" s="1"/>
  <c r="BF34" i="11" a="1"/>
  <c r="BF34" i="11" s="1"/>
  <c r="BC35" i="11" a="1"/>
  <c r="BC35" i="11" s="1"/>
  <c r="AZ36" i="11" a="1"/>
  <c r="AZ36" i="11" s="1"/>
  <c r="BF36" i="11" a="1"/>
  <c r="BF36" i="11" s="1"/>
  <c r="BC37" i="11" a="1"/>
  <c r="BC37" i="11" s="1"/>
  <c r="BA38" i="11" a="1"/>
  <c r="BA38" i="11" s="1"/>
  <c r="BD39" i="11" a="1"/>
  <c r="BD39" i="11" s="1"/>
  <c r="BF41" i="11" a="1"/>
  <c r="BF41" i="11" s="1"/>
  <c r="BB42" i="11" a="1"/>
  <c r="BB42" i="11" s="1"/>
  <c r="BE43" i="11" a="1"/>
  <c r="BE43" i="11" s="1"/>
  <c r="BC44" i="11" a="1"/>
  <c r="BC44" i="11" s="1"/>
  <c r="BA45" i="11" a="1"/>
  <c r="BA45" i="11" s="1"/>
  <c r="BG45" i="11" a="1"/>
  <c r="BG45" i="11" s="1"/>
  <c r="BB47" i="11" a="1"/>
  <c r="BB47" i="11" s="1"/>
  <c r="AZ48" i="11" a="1"/>
  <c r="AZ48" i="11" s="1"/>
  <c r="BG48" i="11" a="1"/>
  <c r="BG48" i="11" s="1"/>
  <c r="BD49" i="11" a="1"/>
  <c r="BD49" i="11" s="1"/>
  <c r="BA50" i="11" a="1"/>
  <c r="BA50" i="11" s="1"/>
  <c r="AY51" i="11" a="1"/>
  <c r="AY51" i="11" s="1"/>
  <c r="BC52" i="11" a="1"/>
  <c r="BC52" i="11" s="1"/>
  <c r="AY53" i="11" a="1"/>
  <c r="AY53" i="11" s="1"/>
  <c r="BG53" i="11" a="1"/>
  <c r="BG53" i="11" s="1"/>
  <c r="BE54" i="11" a="1"/>
  <c r="BE54" i="11" s="1"/>
  <c r="BB55" i="11" a="1"/>
  <c r="BB55" i="11" s="1"/>
  <c r="BE56" i="11" a="1"/>
  <c r="BE56" i="11" s="1"/>
  <c r="BD8" i="11" a="1"/>
  <c r="BD8" i="11" s="1"/>
  <c r="BB9" i="11" a="1"/>
  <c r="BB9" i="11" s="1"/>
  <c r="AZ10" i="11" a="1"/>
  <c r="AZ10" i="11" s="1"/>
  <c r="BF11" i="11" a="1"/>
  <c r="BF11" i="11" s="1"/>
  <c r="BD12" i="11" a="1"/>
  <c r="BD12" i="11" s="1"/>
  <c r="BG13" i="11" a="1"/>
  <c r="BG13" i="11" s="1"/>
  <c r="BC14" i="11" a="1"/>
  <c r="BC14" i="11" s="1"/>
  <c r="AZ15" i="11" a="1"/>
  <c r="AZ15" i="11" s="1"/>
  <c r="BF15" i="11" a="1"/>
  <c r="BF15" i="11" s="1"/>
  <c r="AY17" i="11" a="1"/>
  <c r="AY17" i="11" s="1"/>
  <c r="BE17" i="11" a="1"/>
  <c r="BE17" i="11" s="1"/>
  <c r="BB18" i="11" a="1"/>
  <c r="BB18" i="11" s="1"/>
  <c r="BA20" i="11" a="1"/>
  <c r="BA20" i="11" s="1"/>
  <c r="BG20" i="11" a="1"/>
  <c r="BG20" i="11" s="1"/>
  <c r="BD21" i="11" a="1"/>
  <c r="BD21" i="11" s="1"/>
  <c r="AY22" i="11" a="1"/>
  <c r="AY22" i="11" s="1"/>
  <c r="BD22" i="11" a="1"/>
  <c r="BD22" i="11" s="1"/>
  <c r="AZ23" i="11" a="1"/>
  <c r="AZ23" i="11" s="1"/>
  <c r="AZ24" i="11" a="1"/>
  <c r="AZ24" i="11" s="1"/>
  <c r="BG24" i="11" a="1"/>
  <c r="BG24" i="11" s="1"/>
  <c r="BE25" i="11" a="1"/>
  <c r="BE25" i="11" s="1"/>
  <c r="BB26" i="11" a="1"/>
  <c r="BB26" i="11" s="1"/>
  <c r="BE27" i="11" a="1"/>
  <c r="BE27" i="11" s="1"/>
  <c r="BC28" i="11" a="1"/>
  <c r="BC28" i="11" s="1"/>
  <c r="AZ29" i="11" a="1"/>
  <c r="AZ29" i="11" s="1"/>
  <c r="BD30" i="11" a="1"/>
  <c r="BD30" i="11" s="1"/>
  <c r="BA31" i="11" a="1"/>
  <c r="BA31" i="11" s="1"/>
  <c r="AY32" i="11" a="1"/>
  <c r="AY32" i="11" s="1"/>
  <c r="BE32" i="11" a="1"/>
  <c r="BE32" i="11" s="1"/>
  <c r="BB33" i="11" a="1"/>
  <c r="BB33" i="11" s="1"/>
  <c r="AY34" i="11" a="1"/>
  <c r="AY34" i="11" s="1"/>
  <c r="BG34" i="11" a="1"/>
  <c r="BG34" i="11" s="1"/>
  <c r="BD35" i="11" a="1"/>
  <c r="BD35" i="11" s="1"/>
  <c r="BG36" i="11" a="1"/>
  <c r="BG36" i="11" s="1"/>
  <c r="BD37" i="11" a="1"/>
  <c r="BD37" i="11" s="1"/>
  <c r="BB38" i="11" a="1"/>
  <c r="BB38" i="11" s="1"/>
  <c r="BE39" i="11" a="1"/>
  <c r="BE39" i="11" s="1"/>
  <c r="BA40" i="11" a="1"/>
  <c r="BA40" i="11" s="1"/>
  <c r="AY41" i="11" a="1"/>
  <c r="AY41" i="11" s="1"/>
  <c r="BC42" i="11" a="1"/>
  <c r="BC42" i="11" s="1"/>
  <c r="AY43" i="11" a="1"/>
  <c r="AY43" i="11" s="1"/>
  <c r="BF43" i="11" a="1"/>
  <c r="BF43" i="11" s="1"/>
  <c r="BD44" i="11" a="1"/>
  <c r="BD44" i="11" s="1"/>
  <c r="BB45" i="11" a="1"/>
  <c r="BB45" i="11" s="1"/>
  <c r="BE46" i="11" a="1"/>
  <c r="BE46" i="11" s="1"/>
  <c r="BC47" i="11" a="1"/>
  <c r="BC47" i="11" s="1"/>
  <c r="BA48" i="11" a="1"/>
  <c r="BA48" i="11" s="1"/>
  <c r="BE49" i="11" a="1"/>
  <c r="BE49" i="11" s="1"/>
  <c r="BB50" i="11" a="1"/>
  <c r="BB50" i="11" s="1"/>
  <c r="AZ51" i="11" a="1"/>
  <c r="AZ51" i="11" s="1"/>
  <c r="BG51" i="11" a="1"/>
  <c r="BG51" i="11" s="1"/>
  <c r="BD52" i="11" a="1"/>
  <c r="BD52" i="11" s="1"/>
  <c r="AZ53" i="11" a="1"/>
  <c r="AZ53" i="11" s="1"/>
  <c r="BF54" i="11" a="1"/>
  <c r="BF54" i="11" s="1"/>
  <c r="AY56" i="11" a="1"/>
  <c r="AY56" i="11" s="1"/>
  <c r="BF56" i="11" a="1"/>
  <c r="BF56" i="11" s="1"/>
  <c r="BC57" i="11" a="1"/>
  <c r="BC57" i="11" s="1"/>
  <c r="BE8" i="11" a="1"/>
  <c r="BE8" i="11" s="1"/>
  <c r="BC9" i="11" a="1"/>
  <c r="BC9" i="11" s="1"/>
  <c r="BA10" i="11" a="1"/>
  <c r="BA10" i="11" s="1"/>
  <c r="AY11" i="11" a="1"/>
  <c r="AY11" i="11" s="1"/>
  <c r="BG11" i="11" a="1"/>
  <c r="BG11" i="11" s="1"/>
  <c r="BE12" i="11" a="1"/>
  <c r="BE12" i="11" s="1"/>
  <c r="BA13" i="11" a="1"/>
  <c r="BA13" i="11" s="1"/>
  <c r="BD14" i="11" a="1"/>
  <c r="BD14" i="11" s="1"/>
  <c r="BG15" i="11" a="1"/>
  <c r="BG15" i="11" s="1"/>
  <c r="BC16" i="11" a="1"/>
  <c r="BC16" i="11" s="1"/>
  <c r="AZ17" i="11" a="1"/>
  <c r="AZ17" i="11" s="1"/>
  <c r="BF17" i="11" a="1"/>
  <c r="BF17" i="11" s="1"/>
  <c r="AY19" i="11" a="1"/>
  <c r="AY19" i="11" s="1"/>
  <c r="BE19" i="11" a="1"/>
  <c r="BE19" i="11" s="1"/>
  <c r="BB20" i="11" a="1"/>
  <c r="BB20" i="11" s="1"/>
  <c r="BE22" i="11" a="1"/>
  <c r="BE22" i="11" s="1"/>
  <c r="BE23" i="11" a="1"/>
  <c r="BE23" i="11" s="1"/>
  <c r="BF25" i="11" a="1"/>
  <c r="BF25" i="11" s="1"/>
  <c r="BC26" i="11" a="1"/>
  <c r="BC26" i="11" s="1"/>
  <c r="AY27" i="11" a="1"/>
  <c r="AY27" i="11" s="1"/>
  <c r="BF27" i="11" a="1"/>
  <c r="BF27" i="11" s="1"/>
  <c r="BD28" i="11" a="1"/>
  <c r="BD28" i="11" s="1"/>
  <c r="BA29" i="11" a="1"/>
  <c r="BA29" i="11" s="1"/>
  <c r="BG29" i="11" a="1"/>
  <c r="BG29" i="11" s="1"/>
  <c r="BB31" i="11" a="1"/>
  <c r="BB31" i="11" s="1"/>
  <c r="AZ32" i="11" a="1"/>
  <c r="AZ32" i="11" s="1"/>
  <c r="BF32" i="11" a="1"/>
  <c r="BF32" i="11" s="1"/>
  <c r="BC33" i="11" a="1"/>
  <c r="BC33" i="11" s="1"/>
  <c r="AZ34" i="11" a="1"/>
  <c r="AZ34" i="11" s="1"/>
  <c r="BE35" i="11" a="1"/>
  <c r="BE35" i="11" s="1"/>
  <c r="BA36" i="11" a="1"/>
  <c r="BA36" i="11" s="1"/>
  <c r="BE37" i="11" a="1"/>
  <c r="BE37" i="11" s="1"/>
  <c r="BC38" i="11" a="1"/>
  <c r="BC38" i="11" s="1"/>
  <c r="AY39" i="11" a="1"/>
  <c r="AY39" i="11" s="1"/>
  <c r="BF39" i="11" a="1"/>
  <c r="BF39" i="11" s="1"/>
  <c r="BB40" i="11" a="1"/>
  <c r="BB40" i="11" s="1"/>
  <c r="AZ41" i="11" a="1"/>
  <c r="AZ41" i="11" s="1"/>
  <c r="BG41" i="11" a="1"/>
  <c r="BG41" i="11" s="1"/>
  <c r="BD42" i="11" a="1"/>
  <c r="BD42" i="11" s="1"/>
  <c r="AZ43" i="11" a="1"/>
  <c r="AZ43" i="11" s="1"/>
  <c r="BG43" i="11" a="1"/>
  <c r="BG43" i="11" s="1"/>
  <c r="BE44" i="11" a="1"/>
  <c r="BE44" i="11" s="1"/>
  <c r="AY46" i="11" a="1"/>
  <c r="AY46" i="11" s="1"/>
  <c r="BF46" i="11" a="1"/>
  <c r="BF46" i="11" s="1"/>
  <c r="BD47" i="11" a="1"/>
  <c r="BD47" i="11" s="1"/>
  <c r="BB48" i="11" a="1"/>
  <c r="BB48" i="11" s="1"/>
  <c r="BF49" i="11" a="1"/>
  <c r="BF49" i="11" s="1"/>
  <c r="BC50" i="11" a="1"/>
  <c r="BC50" i="11" s="1"/>
  <c r="BA51" i="11" a="1"/>
  <c r="BA51" i="11" s="1"/>
  <c r="BA53" i="11" a="1"/>
  <c r="BA53" i="11" s="1"/>
  <c r="AY54" i="11" a="1"/>
  <c r="AY54" i="11" s="1"/>
  <c r="BG54" i="11" a="1"/>
  <c r="BG54" i="11" s="1"/>
  <c r="BC55" i="11" a="1"/>
  <c r="BC55" i="11" s="1"/>
  <c r="AZ56" i="11" a="1"/>
  <c r="AZ56" i="11" s="1"/>
  <c r="BG56" i="11" a="1"/>
  <c r="BG56" i="11" s="1"/>
  <c r="BD57" i="11" a="1"/>
  <c r="BD57" i="11" s="1"/>
  <c r="BF48" i="11" a="1"/>
  <c r="BF48" i="11" s="1"/>
  <c r="BF8" i="11" a="1"/>
  <c r="BF8" i="11" s="1"/>
  <c r="BD9" i="11" a="1"/>
  <c r="BD9" i="11" s="1"/>
  <c r="BB10" i="11" a="1"/>
  <c r="BB10" i="11" s="1"/>
  <c r="AZ11" i="11" a="1"/>
  <c r="AZ11" i="11" s="1"/>
  <c r="BF12" i="11" a="1"/>
  <c r="BF12" i="11" s="1"/>
  <c r="BB13" i="11" a="1"/>
  <c r="BB13" i="11" s="1"/>
  <c r="BE14" i="11" a="1"/>
  <c r="BE14" i="11" s="1"/>
  <c r="BA15" i="11" a="1"/>
  <c r="BA15" i="11" s="1"/>
  <c r="BD16" i="11" a="1"/>
  <c r="BD16" i="11" s="1"/>
  <c r="BG17" i="11" a="1"/>
  <c r="BG17" i="11" s="1"/>
  <c r="BC18" i="11" a="1"/>
  <c r="BC18" i="11" s="1"/>
  <c r="AZ19" i="11" a="1"/>
  <c r="AZ19" i="11" s="1"/>
  <c r="BF19" i="11" a="1"/>
  <c r="BF19" i="11" s="1"/>
  <c r="AY21" i="11" a="1"/>
  <c r="AY21" i="11" s="1"/>
  <c r="BE21" i="11" a="1"/>
  <c r="BE21" i="11" s="1"/>
  <c r="AZ22" i="11" a="1"/>
  <c r="AZ22" i="11" s="1"/>
  <c r="BF22" i="11" a="1"/>
  <c r="BF22" i="11" s="1"/>
  <c r="BA23" i="11" a="1"/>
  <c r="BA23" i="11" s="1"/>
  <c r="BA24" i="11" a="1"/>
  <c r="BA24" i="11" s="1"/>
  <c r="AY25" i="11" a="1"/>
  <c r="AY25" i="11" s="1"/>
  <c r="BD26" i="11" a="1"/>
  <c r="BD26" i="11" s="1"/>
  <c r="AZ27" i="11" a="1"/>
  <c r="AZ27" i="11" s="1"/>
  <c r="BG27" i="11" a="1"/>
  <c r="BG27" i="11" s="1"/>
  <c r="BE28" i="11" a="1"/>
  <c r="BE28" i="11" s="1"/>
  <c r="BB29" i="11" a="1"/>
  <c r="BB29" i="11" s="1"/>
  <c r="BE30" i="11" a="1"/>
  <c r="BE30" i="11" s="1"/>
  <c r="BC31" i="11" a="1"/>
  <c r="BC31" i="11" s="1"/>
  <c r="BG32" i="11" a="1"/>
  <c r="BG32" i="11" s="1"/>
  <c r="BD33" i="11" a="1"/>
  <c r="BD33" i="11" s="1"/>
  <c r="BA34" i="11" a="1"/>
  <c r="BA34" i="11" s="1"/>
  <c r="AY35" i="11" a="1"/>
  <c r="AY35" i="11" s="1"/>
  <c r="BF35" i="11" a="1"/>
  <c r="BF35" i="11" s="1"/>
  <c r="BB36" i="11" a="1"/>
  <c r="BB36" i="11" s="1"/>
  <c r="BF37" i="11" a="1"/>
  <c r="BF37" i="11" s="1"/>
  <c r="BD38" i="11" a="1"/>
  <c r="BD38" i="11" s="1"/>
  <c r="AZ39" i="11" a="1"/>
  <c r="AZ39" i="11" s="1"/>
  <c r="BC40" i="11" a="1"/>
  <c r="BC40" i="11" s="1"/>
  <c r="BA41" i="11" a="1"/>
  <c r="BA41" i="11" s="1"/>
  <c r="BA43" i="11" a="1"/>
  <c r="BA43" i="11" s="1"/>
  <c r="BF44" i="11" a="1"/>
  <c r="BF44" i="11" s="1"/>
  <c r="BC45" i="11" a="1"/>
  <c r="BC45" i="11" s="1"/>
  <c r="AZ46" i="11" a="1"/>
  <c r="AZ46" i="11" s="1"/>
  <c r="BG46" i="11" a="1"/>
  <c r="BG46" i="11" s="1"/>
  <c r="BE47" i="11" a="1"/>
  <c r="BE47" i="11" s="1"/>
  <c r="BC48" i="11" a="1"/>
  <c r="BC48" i="11" s="1"/>
  <c r="AY49" i="11" a="1"/>
  <c r="AY49" i="11" s="1"/>
  <c r="BD50" i="11" a="1"/>
  <c r="BD50" i="11" s="1"/>
  <c r="BB51" i="11" a="1"/>
  <c r="BB51" i="11" s="1"/>
  <c r="AY52" i="11" a="1"/>
  <c r="AY52" i="11" s="1"/>
  <c r="BE52" i="11" a="1"/>
  <c r="BE52" i="11" s="1"/>
  <c r="BB53" i="11" a="1"/>
  <c r="BB53" i="11" s="1"/>
  <c r="AZ54" i="11" a="1"/>
  <c r="AZ54" i="11" s="1"/>
  <c r="BD55" i="11" a="1"/>
  <c r="BD55" i="11" s="1"/>
  <c r="BE57" i="11" a="1"/>
  <c r="BE57" i="11" s="1"/>
  <c r="BF10" i="11" a="1"/>
  <c r="BF10" i="11" s="1"/>
  <c r="BF51" i="11" a="1"/>
  <c r="BF51" i="11" s="1"/>
  <c r="BF53" i="11" a="1"/>
  <c r="BF53" i="11" s="1"/>
  <c r="AY8" i="11" a="1"/>
  <c r="AY8" i="11" s="1"/>
  <c r="BG8" i="11" a="1"/>
  <c r="BG8" i="11" s="1"/>
  <c r="BE9" i="11" a="1"/>
  <c r="BE9" i="11" s="1"/>
  <c r="BC10" i="11" a="1"/>
  <c r="BC10" i="11" s="1"/>
  <c r="BA11" i="11" a="1"/>
  <c r="BA11" i="11" s="1"/>
  <c r="AY12" i="11" a="1"/>
  <c r="AY12" i="11" s="1"/>
  <c r="BC13" i="11" a="1"/>
  <c r="BC13" i="11" s="1"/>
  <c r="AY14" i="11" a="1"/>
  <c r="AY14" i="11" s="1"/>
  <c r="BF14" i="11" a="1"/>
  <c r="BF14" i="11" s="1"/>
  <c r="BB15" i="11" a="1"/>
  <c r="BB15" i="11" s="1"/>
  <c r="BE16" i="11" a="1"/>
  <c r="BE16" i="11" s="1"/>
  <c r="BA17" i="11" a="1"/>
  <c r="BA17" i="11" s="1"/>
  <c r="BD18" i="11" a="1"/>
  <c r="BD18" i="11" s="1"/>
  <c r="BG19" i="11" a="1"/>
  <c r="BG19" i="11" s="1"/>
  <c r="BC20" i="11" a="1"/>
  <c r="BC20" i="11" s="1"/>
  <c r="AZ21" i="11" a="1"/>
  <c r="AZ21" i="11" s="1"/>
  <c r="BA22" i="11" a="1"/>
  <c r="BA22" i="11" s="1"/>
  <c r="BF23" i="11" a="1"/>
  <c r="BF23" i="11" s="1"/>
  <c r="BB24" i="11" a="1"/>
  <c r="BB24" i="11" s="1"/>
  <c r="AZ25" i="11" a="1"/>
  <c r="AZ25" i="11" s="1"/>
  <c r="BG25" i="11" a="1"/>
  <c r="BG25" i="11" s="1"/>
  <c r="BA27" i="11" a="1"/>
  <c r="BA27" i="11" s="1"/>
  <c r="BF28" i="11" a="1"/>
  <c r="BF28" i="11" s="1"/>
  <c r="AY30" i="11" a="1"/>
  <c r="AY30" i="11" s="1"/>
  <c r="BF30" i="11" a="1"/>
  <c r="BF30" i="11" s="1"/>
  <c r="BD31" i="11" a="1"/>
  <c r="BD31" i="11" s="1"/>
  <c r="BA32" i="11" a="1"/>
  <c r="BA32" i="11" s="1"/>
  <c r="BE33" i="11" a="1"/>
  <c r="BE33" i="11" s="1"/>
  <c r="BB34" i="11" a="1"/>
  <c r="BB34" i="11" s="1"/>
  <c r="AZ35" i="11" a="1"/>
  <c r="AZ35" i="11" s="1"/>
  <c r="BC36" i="11" a="1"/>
  <c r="BC36" i="11" s="1"/>
  <c r="AY37" i="11" a="1"/>
  <c r="AY37" i="11" s="1"/>
  <c r="BG37" i="11" a="1"/>
  <c r="BG37" i="11" s="1"/>
  <c r="BA39" i="11" a="1"/>
  <c r="BA39" i="11" s="1"/>
  <c r="BG39" i="11" a="1"/>
  <c r="BG39" i="11" s="1"/>
  <c r="BD40" i="11" a="1"/>
  <c r="BD40" i="11" s="1"/>
  <c r="BB41" i="11" a="1"/>
  <c r="BB41" i="11" s="1"/>
  <c r="AY42" i="11" a="1"/>
  <c r="AY42" i="11" s="1"/>
  <c r="BE42" i="11" a="1"/>
  <c r="BE42" i="11" s="1"/>
  <c r="BB43" i="11" a="1"/>
  <c r="BB43" i="11" s="1"/>
  <c r="AY44" i="11" a="1"/>
  <c r="AY44" i="11" s="1"/>
  <c r="BG44" i="11" a="1"/>
  <c r="BG44" i="11" s="1"/>
  <c r="BD45" i="11" a="1"/>
  <c r="BD45" i="11" s="1"/>
  <c r="BA46" i="11" a="1"/>
  <c r="BA46" i="11" s="1"/>
  <c r="BF47" i="11" a="1"/>
  <c r="BF47" i="11" s="1"/>
  <c r="BD48" i="11" a="1"/>
  <c r="BD48" i="11" s="1"/>
  <c r="AZ49" i="11" a="1"/>
  <c r="AZ49" i="11" s="1"/>
  <c r="BG49" i="11" a="1"/>
  <c r="BG49" i="11" s="1"/>
  <c r="BE50" i="11" a="1"/>
  <c r="BE50" i="11" s="1"/>
  <c r="BC51" i="11" a="1"/>
  <c r="BC51" i="11" s="1"/>
  <c r="AZ52" i="11" a="1"/>
  <c r="AZ52" i="11" s="1"/>
  <c r="BF52" i="11" a="1"/>
  <c r="BF52" i="11" s="1"/>
  <c r="BC53" i="11" a="1"/>
  <c r="BC53" i="11" s="1"/>
  <c r="BA54" i="11" a="1"/>
  <c r="BA54" i="11" s="1"/>
  <c r="BE55" i="11" a="1"/>
  <c r="BE55" i="11" s="1"/>
  <c r="BA56" i="11" a="1"/>
  <c r="BA56" i="11" s="1"/>
  <c r="AY57" i="11" a="1"/>
  <c r="AY57" i="11" s="1"/>
  <c r="BF57" i="11" a="1"/>
  <c r="BF57" i="11" s="1"/>
  <c r="BF20" i="11" a="1"/>
  <c r="BF20" i="11" s="1"/>
  <c r="AZ8" i="11" a="1"/>
  <c r="AZ8" i="11" s="1"/>
  <c r="BF9" i="11" a="1"/>
  <c r="BF9" i="11" s="1"/>
  <c r="BD10" i="11" a="1"/>
  <c r="BD10" i="11" s="1"/>
  <c r="BB11" i="11" a="1"/>
  <c r="BB11" i="11" s="1"/>
  <c r="AZ12" i="11" a="1"/>
  <c r="AZ12" i="11" s="1"/>
  <c r="BG12" i="11" a="1"/>
  <c r="BG12" i="11" s="1"/>
  <c r="BD13" i="11" a="1"/>
  <c r="BD13" i="11" s="1"/>
  <c r="AZ14" i="11" a="1"/>
  <c r="AZ14" i="11" s="1"/>
  <c r="BC15" i="11" a="1"/>
  <c r="BC15" i="11" s="1"/>
  <c r="AY16" i="11" a="1"/>
  <c r="AY16" i="11" s="1"/>
  <c r="BF16" i="11" a="1"/>
  <c r="BF16" i="11" s="1"/>
  <c r="BB17" i="11" a="1"/>
  <c r="BB17" i="11" s="1"/>
  <c r="BE18" i="11" a="1"/>
  <c r="BE18" i="11" s="1"/>
  <c r="BA19" i="11" a="1"/>
  <c r="BA19" i="11" s="1"/>
  <c r="BD20" i="11" a="1"/>
  <c r="BD20" i="11" s="1"/>
  <c r="BF21" i="11" a="1"/>
  <c r="BF21" i="11" s="1"/>
  <c r="BB22" i="11" a="1"/>
  <c r="BB22" i="11" s="1"/>
  <c r="BG22" i="11" a="1"/>
  <c r="BG22" i="11" s="1"/>
  <c r="BB23" i="11" a="1"/>
  <c r="BB23" i="11" s="1"/>
  <c r="BG23" i="11" a="1"/>
  <c r="BG23" i="11" s="1"/>
  <c r="BC24" i="11" a="1"/>
  <c r="BC24" i="11" s="1"/>
  <c r="BA25" i="11" a="1"/>
  <c r="BA25" i="11" s="1"/>
  <c r="BE26" i="11" a="1"/>
  <c r="BE26" i="11" s="1"/>
  <c r="BB27" i="11" a="1"/>
  <c r="BB27" i="11" s="1"/>
  <c r="AY28" i="11" a="1"/>
  <c r="AY28" i="11" s="1"/>
  <c r="BG28" i="11" a="1"/>
  <c r="BG28" i="11" s="1"/>
  <c r="BC29" i="11" a="1"/>
  <c r="BC29" i="11" s="1"/>
  <c r="AZ30" i="11" a="1"/>
  <c r="AZ30" i="11" s="1"/>
  <c r="BG30" i="11" a="1"/>
  <c r="BG30" i="11" s="1"/>
  <c r="BE31" i="11" a="1"/>
  <c r="BE31" i="11" s="1"/>
  <c r="BB32" i="11" a="1"/>
  <c r="BB32" i="11" s="1"/>
  <c r="BF33" i="11" a="1"/>
  <c r="BF33" i="11" s="1"/>
  <c r="BC34" i="11" a="1"/>
  <c r="BC34" i="11" s="1"/>
  <c r="BA35" i="11" a="1"/>
  <c r="BA35" i="11" s="1"/>
  <c r="BG35" i="11" a="1"/>
  <c r="BG35" i="11" s="1"/>
  <c r="BD36" i="11" a="1"/>
  <c r="BD36" i="11" s="1"/>
  <c r="AZ37" i="11" a="1"/>
  <c r="AZ37" i="11" s="1"/>
  <c r="BE38" i="11" a="1"/>
  <c r="BE38" i="11" s="1"/>
  <c r="BB39" i="11" a="1"/>
  <c r="BB39" i="11" s="1"/>
  <c r="BE40" i="11" a="1"/>
  <c r="BE40" i="11" s="1"/>
  <c r="BC41" i="11" a="1"/>
  <c r="BC41" i="11" s="1"/>
  <c r="AZ42" i="11" a="1"/>
  <c r="AZ42" i="11" s="1"/>
  <c r="BF42" i="11" a="1"/>
  <c r="BF42" i="11" s="1"/>
  <c r="AZ44" i="11" a="1"/>
  <c r="AZ44" i="11" s="1"/>
  <c r="BE45" i="11" a="1"/>
  <c r="BE45" i="11" s="1"/>
  <c r="BB46" i="11" a="1"/>
  <c r="BB46" i="11" s="1"/>
  <c r="AY47" i="11" a="1"/>
  <c r="AY47" i="11" s="1"/>
  <c r="BG47" i="11" a="1"/>
  <c r="BG47" i="11" s="1"/>
  <c r="BA49" i="11" a="1"/>
  <c r="BA49" i="11" s="1"/>
  <c r="BF50" i="11" a="1"/>
  <c r="BF50" i="11" s="1"/>
  <c r="BD51" i="11" a="1"/>
  <c r="BD51" i="11" s="1"/>
  <c r="BG52" i="11" a="1"/>
  <c r="BG52" i="11" s="1"/>
  <c r="BD53" i="11" a="1"/>
  <c r="BD53" i="11" s="1"/>
  <c r="BB54" i="11" a="1"/>
  <c r="BB54" i="11" s="1"/>
  <c r="AY55" i="11" a="1"/>
  <c r="AY55" i="11" s="1"/>
  <c r="BF55" i="11" a="1"/>
  <c r="BF55" i="11" s="1"/>
  <c r="BB56" i="11" a="1"/>
  <c r="BB56" i="11" s="1"/>
  <c r="AZ57" i="11" a="1"/>
  <c r="AZ57" i="11" s="1"/>
  <c r="BA8" i="11" a="1"/>
  <c r="BA8" i="11" s="1"/>
  <c r="AY9" i="11" a="1"/>
  <c r="AY9" i="11" s="1"/>
  <c r="BG9" i="11" a="1"/>
  <c r="BG9" i="11" s="1"/>
  <c r="BE10" i="11" a="1"/>
  <c r="BE10" i="11" s="1"/>
  <c r="BC11" i="11" a="1"/>
  <c r="BC11" i="11" s="1"/>
  <c r="BA12" i="11" a="1"/>
  <c r="BA12" i="11" s="1"/>
  <c r="BA14" i="11" a="1"/>
  <c r="BA14" i="11" s="1"/>
  <c r="BG14" i="11" a="1"/>
  <c r="BG14" i="11" s="1"/>
  <c r="BD15" i="11" a="1"/>
  <c r="BD15" i="11" s="1"/>
  <c r="AZ16" i="11" a="1"/>
  <c r="AZ16" i="11" s="1"/>
  <c r="BC17" i="11" a="1"/>
  <c r="BC17" i="11" s="1"/>
  <c r="AY18" i="11" a="1"/>
  <c r="AY18" i="11" s="1"/>
  <c r="BF18" i="11" a="1"/>
  <c r="BF18" i="11" s="1"/>
  <c r="BB19" i="11" a="1"/>
  <c r="BB19" i="11" s="1"/>
  <c r="BE20" i="11" a="1"/>
  <c r="BE20" i="11" s="1"/>
  <c r="BA21" i="11" a="1"/>
  <c r="BA21" i="11" s="1"/>
  <c r="BG21" i="11" a="1"/>
  <c r="BG21" i="11" s="1"/>
  <c r="BC23" i="11" a="1"/>
  <c r="BC23" i="11" s="1"/>
  <c r="BD24" i="11" a="1"/>
  <c r="BD24" i="11" s="1"/>
  <c r="BB25" i="11" a="1"/>
  <c r="BB25" i="11" s="1"/>
  <c r="AY26" i="11" a="1"/>
  <c r="AY26" i="11" s="1"/>
  <c r="BF26" i="11" a="1"/>
  <c r="BF26" i="11" s="1"/>
  <c r="AZ28" i="11" a="1"/>
  <c r="AZ28" i="11" s="1"/>
  <c r="BD29" i="11" a="1"/>
  <c r="BD29" i="11" s="1"/>
  <c r="BA30" i="11" a="1"/>
  <c r="BA30" i="11" s="1"/>
  <c r="BF31" i="11" a="1"/>
  <c r="BF31" i="11" s="1"/>
  <c r="BC32" i="11" a="1"/>
  <c r="BC32" i="11" s="1"/>
  <c r="AY33" i="11" a="1"/>
  <c r="AY33" i="11" s="1"/>
  <c r="BD34" i="11" a="1"/>
  <c r="BD34" i="11" s="1"/>
  <c r="BB35" i="11" a="1"/>
  <c r="BB35" i="11" s="1"/>
  <c r="BA37" i="11" a="1"/>
  <c r="BA37" i="11" s="1"/>
  <c r="AY38" i="11" a="1"/>
  <c r="AY38" i="11" s="1"/>
  <c r="BF38" i="11" a="1"/>
  <c r="BF38" i="11" s="1"/>
  <c r="AY40" i="11" a="1"/>
  <c r="AY40" i="11" s="1"/>
  <c r="BF40" i="11" a="1"/>
  <c r="BF40" i="11" s="1"/>
  <c r="BG42" i="11" a="1"/>
  <c r="BG42" i="11" s="1"/>
  <c r="BC43" i="11" a="1"/>
  <c r="BC43" i="11" s="1"/>
  <c r="BA44" i="11" a="1"/>
  <c r="BA44" i="11" s="1"/>
  <c r="AY45" i="11" a="1"/>
  <c r="AY45" i="11" s="1"/>
  <c r="BC46" i="11" a="1"/>
  <c r="BC46" i="11" s="1"/>
  <c r="AZ47" i="11" a="1"/>
  <c r="AZ47" i="11" s="1"/>
  <c r="BE48" i="11" a="1"/>
  <c r="BE48" i="11" s="1"/>
  <c r="BG50" i="11" a="1"/>
  <c r="BG50" i="11" s="1"/>
  <c r="BE51" i="11" a="1"/>
  <c r="BE51" i="11" s="1"/>
  <c r="BA52" i="11" a="1"/>
  <c r="BA52" i="11" s="1"/>
  <c r="BC54" i="11" a="1"/>
  <c r="BC54" i="11" s="1"/>
  <c r="AN29" i="11" a="1"/>
  <c r="AN29" i="11" s="1"/>
  <c r="Z16" i="11"/>
  <c r="AN35" i="11" l="1"/>
  <c r="P4005" i="9"/>
  <c r="X4005" i="9" s="1"/>
  <c r="P4004" i="9"/>
  <c r="X4004" i="9" s="1"/>
  <c r="P4003" i="9"/>
  <c r="X4003" i="9" s="1"/>
  <c r="P4002" i="9"/>
  <c r="X4002" i="9" s="1"/>
  <c r="P4001" i="9"/>
  <c r="X4001" i="9" s="1"/>
  <c r="P4000" i="9"/>
  <c r="X4000" i="9" s="1"/>
  <c r="P3999" i="9"/>
  <c r="X3999" i="9" s="1"/>
  <c r="P3998" i="9"/>
  <c r="X3998" i="9" s="1"/>
  <c r="P3997" i="9"/>
  <c r="X3997" i="9" s="1"/>
  <c r="P3996" i="9"/>
  <c r="X3996" i="9" s="1"/>
  <c r="P3995" i="9"/>
  <c r="X3995" i="9" s="1"/>
  <c r="P3994" i="9"/>
  <c r="X3994" i="9" s="1"/>
  <c r="P3993" i="9"/>
  <c r="X3993" i="9" s="1"/>
  <c r="P3992" i="9"/>
  <c r="X3992" i="9" s="1"/>
  <c r="P3991" i="9"/>
  <c r="X3991" i="9" s="1"/>
  <c r="P3990" i="9"/>
  <c r="X3990" i="9" s="1"/>
  <c r="P3989" i="9"/>
  <c r="X3989" i="9" s="1"/>
  <c r="P3988" i="9"/>
  <c r="X3988" i="9" s="1"/>
  <c r="P3987" i="9"/>
  <c r="X3987" i="9" s="1"/>
  <c r="P3986" i="9"/>
  <c r="X3986" i="9" s="1"/>
  <c r="P3985" i="9"/>
  <c r="X3985" i="9" s="1"/>
  <c r="P3984" i="9"/>
  <c r="X3984" i="9" s="1"/>
  <c r="P3983" i="9"/>
  <c r="X3983" i="9" s="1"/>
  <c r="P3982" i="9"/>
  <c r="X3982" i="9" s="1"/>
  <c r="P3981" i="9"/>
  <c r="X3981" i="9" s="1"/>
  <c r="P3980" i="9"/>
  <c r="X3980" i="9" s="1"/>
  <c r="P3979" i="9"/>
  <c r="X3979" i="9" s="1"/>
  <c r="P3978" i="9"/>
  <c r="X3978" i="9" s="1"/>
  <c r="P3977" i="9"/>
  <c r="X3977" i="9" s="1"/>
  <c r="P3976" i="9"/>
  <c r="X3976" i="9" s="1"/>
  <c r="P3975" i="9"/>
  <c r="X3975" i="9" s="1"/>
  <c r="P3974" i="9"/>
  <c r="X3974" i="9" s="1"/>
  <c r="P3973" i="9"/>
  <c r="X3973" i="9" s="1"/>
  <c r="P3972" i="9"/>
  <c r="X3972" i="9" s="1"/>
  <c r="P3971" i="9"/>
  <c r="X3971" i="9" s="1"/>
  <c r="P3970" i="9"/>
  <c r="X3970" i="9" s="1"/>
  <c r="P3969" i="9"/>
  <c r="X3969" i="9" s="1"/>
  <c r="P3968" i="9"/>
  <c r="X3968" i="9" s="1"/>
  <c r="P3967" i="9"/>
  <c r="X3967" i="9" s="1"/>
  <c r="P3966" i="9"/>
  <c r="X3966" i="9" s="1"/>
  <c r="P3965" i="9"/>
  <c r="X3965" i="9" s="1"/>
  <c r="P3964" i="9"/>
  <c r="X3964" i="9" s="1"/>
  <c r="P3963" i="9"/>
  <c r="X3963" i="9" s="1"/>
  <c r="P3962" i="9"/>
  <c r="X3962" i="9" s="1"/>
  <c r="P3961" i="9"/>
  <c r="X3961" i="9" s="1"/>
  <c r="P3960" i="9"/>
  <c r="X3960" i="9" s="1"/>
  <c r="P3959" i="9"/>
  <c r="X3959" i="9" s="1"/>
  <c r="P3958" i="9"/>
  <c r="X3958" i="9" s="1"/>
  <c r="P3957" i="9"/>
  <c r="X3957" i="9" s="1"/>
  <c r="P3956" i="9"/>
  <c r="X3956" i="9" s="1"/>
  <c r="P3955" i="9"/>
  <c r="X3955" i="9" s="1"/>
  <c r="P3954" i="9"/>
  <c r="X3954" i="9" s="1"/>
  <c r="P3953" i="9"/>
  <c r="X3953" i="9" s="1"/>
  <c r="P3952" i="9"/>
  <c r="X3952" i="9" s="1"/>
  <c r="P3951" i="9"/>
  <c r="X3951" i="9" s="1"/>
  <c r="P3950" i="9"/>
  <c r="X3950" i="9" s="1"/>
  <c r="P3949" i="9"/>
  <c r="X3949" i="9" s="1"/>
  <c r="P3948" i="9"/>
  <c r="X3948" i="9" s="1"/>
  <c r="P3947" i="9"/>
  <c r="X3947" i="9" s="1"/>
  <c r="P3946" i="9"/>
  <c r="X3946" i="9" s="1"/>
  <c r="P3945" i="9"/>
  <c r="X3945" i="9" s="1"/>
  <c r="P3944" i="9"/>
  <c r="X3944" i="9" s="1"/>
  <c r="P3943" i="9"/>
  <c r="X3943" i="9" s="1"/>
  <c r="P3942" i="9"/>
  <c r="X3942" i="9" s="1"/>
  <c r="P3941" i="9"/>
  <c r="X3941" i="9" s="1"/>
  <c r="P3940" i="9"/>
  <c r="X3940" i="9" s="1"/>
  <c r="P3939" i="9"/>
  <c r="X3939" i="9" s="1"/>
  <c r="P3938" i="9"/>
  <c r="X3938" i="9" s="1"/>
  <c r="P3937" i="9"/>
  <c r="X3937" i="9" s="1"/>
  <c r="P3936" i="9"/>
  <c r="X3936" i="9" s="1"/>
  <c r="P3935" i="9"/>
  <c r="X3935" i="9" s="1"/>
  <c r="P3934" i="9"/>
  <c r="X3934" i="9" s="1"/>
  <c r="P3933" i="9"/>
  <c r="X3933" i="9" s="1"/>
  <c r="P3932" i="9"/>
  <c r="X3932" i="9" s="1"/>
  <c r="P3931" i="9"/>
  <c r="X3931" i="9" s="1"/>
  <c r="P3930" i="9"/>
  <c r="X3930" i="9" s="1"/>
  <c r="P3929" i="9"/>
  <c r="X3929" i="9" s="1"/>
  <c r="P3928" i="9"/>
  <c r="X3928" i="9" s="1"/>
  <c r="P3927" i="9"/>
  <c r="X3927" i="9" s="1"/>
  <c r="P3926" i="9"/>
  <c r="X3926" i="9" s="1"/>
  <c r="P3925" i="9"/>
  <c r="X3925" i="9" s="1"/>
  <c r="P3924" i="9"/>
  <c r="X3924" i="9" s="1"/>
  <c r="P3923" i="9"/>
  <c r="X3923" i="9" s="1"/>
  <c r="P3922" i="9"/>
  <c r="X3922" i="9" s="1"/>
  <c r="P3921" i="9"/>
  <c r="X3921" i="9" s="1"/>
  <c r="P3920" i="9"/>
  <c r="X3920" i="9" s="1"/>
  <c r="P3919" i="9"/>
  <c r="X3919" i="9" s="1"/>
  <c r="P3918" i="9"/>
  <c r="X3918" i="9" s="1"/>
  <c r="P3917" i="9"/>
  <c r="X3917" i="9" s="1"/>
  <c r="P3916" i="9"/>
  <c r="X3916" i="9" s="1"/>
  <c r="P3915" i="9"/>
  <c r="X3915" i="9" s="1"/>
  <c r="P3914" i="9"/>
  <c r="X3914" i="9" s="1"/>
  <c r="P3913" i="9"/>
  <c r="X3913" i="9" s="1"/>
  <c r="P3912" i="9"/>
  <c r="X3912" i="9" s="1"/>
  <c r="P3911" i="9"/>
  <c r="X3911" i="9" s="1"/>
  <c r="P3910" i="9"/>
  <c r="X3910" i="9" s="1"/>
  <c r="P3909" i="9"/>
  <c r="X3909" i="9" s="1"/>
  <c r="P3908" i="9"/>
  <c r="X3908" i="9" s="1"/>
  <c r="P3907" i="9"/>
  <c r="X3907" i="9" s="1"/>
  <c r="P3906" i="9"/>
  <c r="X3906" i="9" s="1"/>
  <c r="P3905" i="9"/>
  <c r="X3905" i="9" s="1"/>
  <c r="P3904" i="9"/>
  <c r="X3904" i="9" s="1"/>
  <c r="P3903" i="9"/>
  <c r="X3903" i="9" s="1"/>
  <c r="P3902" i="9"/>
  <c r="X3902" i="9" s="1"/>
  <c r="P3901" i="9"/>
  <c r="X3901" i="9" s="1"/>
  <c r="P3900" i="9"/>
  <c r="X3900" i="9" s="1"/>
  <c r="P3899" i="9"/>
  <c r="X3899" i="9" s="1"/>
  <c r="P3898" i="9"/>
  <c r="X3898" i="9" s="1"/>
  <c r="P3897" i="9"/>
  <c r="X3897" i="9" s="1"/>
  <c r="P3896" i="9"/>
  <c r="X3896" i="9" s="1"/>
  <c r="P3895" i="9"/>
  <c r="X3895" i="9" s="1"/>
  <c r="P3894" i="9"/>
  <c r="X3894" i="9" s="1"/>
  <c r="P3893" i="9"/>
  <c r="X3893" i="9" s="1"/>
  <c r="P3892" i="9"/>
  <c r="X3892" i="9" s="1"/>
  <c r="P3891" i="9"/>
  <c r="X3891" i="9" s="1"/>
  <c r="P3890" i="9"/>
  <c r="X3890" i="9" s="1"/>
  <c r="P3889" i="9"/>
  <c r="X3889" i="9" s="1"/>
  <c r="P3888" i="9"/>
  <c r="X3888" i="9" s="1"/>
  <c r="P3887" i="9"/>
  <c r="X3887" i="9" s="1"/>
  <c r="P3886" i="9"/>
  <c r="X3886" i="9" s="1"/>
  <c r="P3885" i="9"/>
  <c r="X3885" i="9" s="1"/>
  <c r="P3884" i="9"/>
  <c r="X3884" i="9" s="1"/>
  <c r="P3883" i="9"/>
  <c r="X3883" i="9" s="1"/>
  <c r="P3882" i="9"/>
  <c r="X3882" i="9" s="1"/>
  <c r="P3881" i="9"/>
  <c r="X3881" i="9" s="1"/>
  <c r="P3880" i="9"/>
  <c r="X3880" i="9" s="1"/>
  <c r="P3879" i="9"/>
  <c r="X3879" i="9" s="1"/>
  <c r="P3878" i="9"/>
  <c r="X3878" i="9" s="1"/>
  <c r="P3877" i="9"/>
  <c r="X3877" i="9" s="1"/>
  <c r="P3876" i="9"/>
  <c r="X3876" i="9" s="1"/>
  <c r="P3875" i="9"/>
  <c r="X3875" i="9" s="1"/>
  <c r="P3874" i="9"/>
  <c r="X3874" i="9" s="1"/>
  <c r="P3873" i="9"/>
  <c r="X3873" i="9" s="1"/>
  <c r="P3872" i="9"/>
  <c r="X3872" i="9" s="1"/>
  <c r="P3871" i="9"/>
  <c r="X3871" i="9" s="1"/>
  <c r="P3870" i="9"/>
  <c r="X3870" i="9" s="1"/>
  <c r="P3869" i="9"/>
  <c r="X3869" i="9" s="1"/>
  <c r="P3868" i="9"/>
  <c r="X3868" i="9" s="1"/>
  <c r="P3867" i="9"/>
  <c r="X3867" i="9" s="1"/>
  <c r="P3866" i="9"/>
  <c r="X3866" i="9" s="1"/>
  <c r="P3865" i="9"/>
  <c r="X3865" i="9" s="1"/>
  <c r="P3864" i="9"/>
  <c r="X3864" i="9" s="1"/>
  <c r="P3863" i="9"/>
  <c r="X3863" i="9" s="1"/>
  <c r="P3862" i="9"/>
  <c r="X3862" i="9" s="1"/>
  <c r="P3861" i="9"/>
  <c r="X3861" i="9" s="1"/>
  <c r="P3860" i="9"/>
  <c r="X3860" i="9" s="1"/>
  <c r="P3859" i="9"/>
  <c r="X3859" i="9" s="1"/>
  <c r="P3858" i="9"/>
  <c r="X3858" i="9" s="1"/>
  <c r="P3857" i="9"/>
  <c r="X3857" i="9" s="1"/>
  <c r="P3856" i="9"/>
  <c r="X3856" i="9" s="1"/>
  <c r="P3855" i="9"/>
  <c r="X3855" i="9" s="1"/>
  <c r="P3854" i="9"/>
  <c r="X3854" i="9" s="1"/>
  <c r="P3853" i="9"/>
  <c r="X3853" i="9" s="1"/>
  <c r="P3852" i="9"/>
  <c r="X3852" i="9" s="1"/>
  <c r="P3851" i="9"/>
  <c r="X3851" i="9" s="1"/>
  <c r="P3850" i="9"/>
  <c r="X3850" i="9" s="1"/>
  <c r="P3849" i="9"/>
  <c r="X3849" i="9" s="1"/>
  <c r="P3848" i="9"/>
  <c r="X3848" i="9" s="1"/>
  <c r="P3847" i="9"/>
  <c r="X3847" i="9" s="1"/>
  <c r="P3846" i="9"/>
  <c r="X3846" i="9" s="1"/>
  <c r="P3845" i="9"/>
  <c r="X3845" i="9" s="1"/>
  <c r="P3844" i="9"/>
  <c r="X3844" i="9" s="1"/>
  <c r="P3843" i="9"/>
  <c r="X3843" i="9" s="1"/>
  <c r="P3842" i="9"/>
  <c r="X3842" i="9" s="1"/>
  <c r="P3841" i="9"/>
  <c r="X3841" i="9" s="1"/>
  <c r="P3840" i="9"/>
  <c r="X3840" i="9" s="1"/>
  <c r="P3839" i="9"/>
  <c r="X3839" i="9" s="1"/>
  <c r="P3838" i="9"/>
  <c r="X3838" i="9" s="1"/>
  <c r="P3837" i="9"/>
  <c r="X3837" i="9" s="1"/>
  <c r="P3836" i="9"/>
  <c r="X3836" i="9" s="1"/>
  <c r="P3835" i="9"/>
  <c r="X3835" i="9" s="1"/>
  <c r="P3834" i="9"/>
  <c r="X3834" i="9" s="1"/>
  <c r="P3833" i="9"/>
  <c r="X3833" i="9" s="1"/>
  <c r="P3832" i="9"/>
  <c r="X3832" i="9" s="1"/>
  <c r="P3831" i="9"/>
  <c r="X3831" i="9" s="1"/>
  <c r="P3830" i="9"/>
  <c r="X3830" i="9" s="1"/>
  <c r="P3829" i="9"/>
  <c r="X3829" i="9" s="1"/>
  <c r="P3828" i="9"/>
  <c r="X3828" i="9" s="1"/>
  <c r="P3827" i="9"/>
  <c r="X3827" i="9" s="1"/>
  <c r="P3826" i="9"/>
  <c r="X3826" i="9" s="1"/>
  <c r="P3825" i="9"/>
  <c r="X3825" i="9" s="1"/>
  <c r="P3824" i="9"/>
  <c r="X3824" i="9" s="1"/>
  <c r="P3823" i="9"/>
  <c r="X3823" i="9" s="1"/>
  <c r="P3822" i="9"/>
  <c r="X3822" i="9" s="1"/>
  <c r="P3821" i="9"/>
  <c r="X3821" i="9" s="1"/>
  <c r="P3820" i="9"/>
  <c r="X3820" i="9" s="1"/>
  <c r="P3819" i="9"/>
  <c r="X3819" i="9" s="1"/>
  <c r="P3818" i="9"/>
  <c r="X3818" i="9" s="1"/>
  <c r="P3817" i="9"/>
  <c r="X3817" i="9" s="1"/>
  <c r="P3816" i="9"/>
  <c r="X3816" i="9" s="1"/>
  <c r="P3815" i="9"/>
  <c r="X3815" i="9" s="1"/>
  <c r="P3814" i="9"/>
  <c r="X3814" i="9" s="1"/>
  <c r="P3813" i="9"/>
  <c r="X3813" i="9" s="1"/>
  <c r="P3812" i="9"/>
  <c r="X3812" i="9" s="1"/>
  <c r="P3811" i="9"/>
  <c r="X3811" i="9" s="1"/>
  <c r="P3810" i="9"/>
  <c r="X3810" i="9" s="1"/>
  <c r="P3809" i="9"/>
  <c r="X3809" i="9" s="1"/>
  <c r="P3808" i="9"/>
  <c r="X3808" i="9" s="1"/>
  <c r="P3807" i="9"/>
  <c r="X3807" i="9" s="1"/>
  <c r="P3806" i="9"/>
  <c r="X3806" i="9" s="1"/>
  <c r="P3805" i="9"/>
  <c r="X3805" i="9" s="1"/>
  <c r="P3804" i="9"/>
  <c r="X3804" i="9" s="1"/>
  <c r="P3803" i="9"/>
  <c r="X3803" i="9" s="1"/>
  <c r="P3802" i="9"/>
  <c r="X3802" i="9" s="1"/>
  <c r="P3801" i="9"/>
  <c r="X3801" i="9" s="1"/>
  <c r="P3800" i="9"/>
  <c r="X3800" i="9" s="1"/>
  <c r="P3799" i="9"/>
  <c r="X3799" i="9" s="1"/>
  <c r="P3798" i="9"/>
  <c r="X3798" i="9" s="1"/>
  <c r="P3797" i="9"/>
  <c r="X3797" i="9" s="1"/>
  <c r="P3796" i="9"/>
  <c r="X3796" i="9" s="1"/>
  <c r="P3795" i="9"/>
  <c r="X3795" i="9" s="1"/>
  <c r="P3794" i="9"/>
  <c r="X3794" i="9" s="1"/>
  <c r="P3793" i="9"/>
  <c r="X3793" i="9" s="1"/>
  <c r="P3792" i="9"/>
  <c r="X3792" i="9" s="1"/>
  <c r="P3791" i="9"/>
  <c r="X3791" i="9" s="1"/>
  <c r="P3790" i="9"/>
  <c r="X3790" i="9" s="1"/>
  <c r="P3789" i="9"/>
  <c r="X3789" i="9" s="1"/>
  <c r="P3788" i="9"/>
  <c r="X3788" i="9" s="1"/>
  <c r="P3787" i="9"/>
  <c r="X3787" i="9" s="1"/>
  <c r="P3786" i="9"/>
  <c r="X3786" i="9" s="1"/>
  <c r="P3785" i="9"/>
  <c r="X3785" i="9" s="1"/>
  <c r="P3784" i="9"/>
  <c r="X3784" i="9" s="1"/>
  <c r="P3783" i="9"/>
  <c r="X3783" i="9" s="1"/>
  <c r="P3782" i="9"/>
  <c r="X3782" i="9" s="1"/>
  <c r="P3781" i="9"/>
  <c r="X3781" i="9" s="1"/>
  <c r="P3780" i="9"/>
  <c r="X3780" i="9" s="1"/>
  <c r="P3779" i="9"/>
  <c r="X3779" i="9" s="1"/>
  <c r="P3778" i="9"/>
  <c r="X3778" i="9" s="1"/>
  <c r="P3777" i="9"/>
  <c r="X3777" i="9" s="1"/>
  <c r="P3776" i="9"/>
  <c r="X3776" i="9" s="1"/>
  <c r="P3775" i="9"/>
  <c r="X3775" i="9" s="1"/>
  <c r="P3774" i="9"/>
  <c r="X3774" i="9" s="1"/>
  <c r="P3773" i="9"/>
  <c r="X3773" i="9" s="1"/>
  <c r="P3772" i="9"/>
  <c r="X3772" i="9" s="1"/>
  <c r="P3771" i="9"/>
  <c r="X3771" i="9" s="1"/>
  <c r="P3770" i="9"/>
  <c r="X3770" i="9" s="1"/>
  <c r="P3769" i="9"/>
  <c r="X3769" i="9" s="1"/>
  <c r="P3768" i="9"/>
  <c r="X3768" i="9" s="1"/>
  <c r="P3767" i="9"/>
  <c r="X3767" i="9" s="1"/>
  <c r="P3766" i="9"/>
  <c r="X3766" i="9" s="1"/>
  <c r="P3765" i="9"/>
  <c r="X3765" i="9" s="1"/>
  <c r="P3764" i="9"/>
  <c r="X3764" i="9" s="1"/>
  <c r="P3763" i="9"/>
  <c r="X3763" i="9" s="1"/>
  <c r="P3762" i="9"/>
  <c r="X3762" i="9" s="1"/>
  <c r="P3761" i="9"/>
  <c r="X3761" i="9" s="1"/>
  <c r="P3760" i="9"/>
  <c r="X3760" i="9" s="1"/>
  <c r="P3759" i="9"/>
  <c r="X3759" i="9" s="1"/>
  <c r="P3758" i="9"/>
  <c r="X3758" i="9" s="1"/>
  <c r="P3757" i="9"/>
  <c r="X3757" i="9" s="1"/>
  <c r="P3756" i="9"/>
  <c r="X3756" i="9" s="1"/>
  <c r="P3755" i="9"/>
  <c r="X3755" i="9" s="1"/>
  <c r="P3754" i="9"/>
  <c r="X3754" i="9" s="1"/>
  <c r="P3753" i="9"/>
  <c r="X3753" i="9" s="1"/>
  <c r="P3752" i="9"/>
  <c r="X3752" i="9" s="1"/>
  <c r="P3751" i="9"/>
  <c r="X3751" i="9" s="1"/>
  <c r="P3750" i="9"/>
  <c r="X3750" i="9" s="1"/>
  <c r="P3749" i="9"/>
  <c r="X3749" i="9" s="1"/>
  <c r="P3748" i="9"/>
  <c r="X3748" i="9" s="1"/>
  <c r="P3747" i="9"/>
  <c r="X3747" i="9" s="1"/>
  <c r="P3746" i="9"/>
  <c r="X3746" i="9" s="1"/>
  <c r="P3745" i="9"/>
  <c r="X3745" i="9" s="1"/>
  <c r="P3744" i="9"/>
  <c r="X3744" i="9" s="1"/>
  <c r="P3743" i="9"/>
  <c r="X3743" i="9" s="1"/>
  <c r="P3742" i="9"/>
  <c r="X3742" i="9" s="1"/>
  <c r="P3741" i="9"/>
  <c r="X3741" i="9" s="1"/>
  <c r="P3740" i="9"/>
  <c r="X3740" i="9" s="1"/>
  <c r="P3739" i="9"/>
  <c r="X3739" i="9" s="1"/>
  <c r="P3738" i="9"/>
  <c r="X3738" i="9" s="1"/>
  <c r="P3737" i="9"/>
  <c r="X3737" i="9" s="1"/>
  <c r="P3736" i="9"/>
  <c r="X3736" i="9" s="1"/>
  <c r="P3735" i="9"/>
  <c r="X3735" i="9" s="1"/>
  <c r="P3734" i="9"/>
  <c r="X3734" i="9" s="1"/>
  <c r="P3733" i="9"/>
  <c r="X3733" i="9" s="1"/>
  <c r="P3732" i="9"/>
  <c r="X3732" i="9" s="1"/>
  <c r="P3731" i="9"/>
  <c r="X3731" i="9" s="1"/>
  <c r="P3730" i="9"/>
  <c r="X3730" i="9" s="1"/>
  <c r="P3729" i="9"/>
  <c r="X3729" i="9" s="1"/>
  <c r="P3728" i="9"/>
  <c r="X3728" i="9" s="1"/>
  <c r="P3727" i="9"/>
  <c r="X3727" i="9" s="1"/>
  <c r="P3726" i="9"/>
  <c r="X3726" i="9" s="1"/>
  <c r="P3725" i="9"/>
  <c r="X3725" i="9" s="1"/>
  <c r="P3724" i="9"/>
  <c r="X3724" i="9" s="1"/>
  <c r="P3723" i="9"/>
  <c r="X3723" i="9" s="1"/>
  <c r="P3722" i="9"/>
  <c r="X3722" i="9" s="1"/>
  <c r="P3721" i="9"/>
  <c r="X3721" i="9" s="1"/>
  <c r="P3720" i="9"/>
  <c r="X3720" i="9" s="1"/>
  <c r="P3719" i="9"/>
  <c r="X3719" i="9" s="1"/>
  <c r="P3718" i="9"/>
  <c r="X3718" i="9" s="1"/>
  <c r="P3717" i="9"/>
  <c r="X3717" i="9" s="1"/>
  <c r="P3716" i="9"/>
  <c r="X3716" i="9" s="1"/>
  <c r="P3715" i="9"/>
  <c r="X3715" i="9" s="1"/>
  <c r="P3714" i="9"/>
  <c r="X3714" i="9" s="1"/>
  <c r="P3713" i="9"/>
  <c r="X3713" i="9" s="1"/>
  <c r="P3712" i="9"/>
  <c r="X3712" i="9" s="1"/>
  <c r="P3711" i="9"/>
  <c r="X3711" i="9" s="1"/>
  <c r="P3710" i="9"/>
  <c r="X3710" i="9" s="1"/>
  <c r="P3709" i="9"/>
  <c r="X3709" i="9" s="1"/>
  <c r="P3708" i="9"/>
  <c r="X3708" i="9" s="1"/>
  <c r="P3707" i="9"/>
  <c r="X3707" i="9" s="1"/>
  <c r="P3706" i="9"/>
  <c r="X3706" i="9" s="1"/>
  <c r="P3705" i="9"/>
  <c r="X3705" i="9" s="1"/>
  <c r="P3704" i="9"/>
  <c r="X3704" i="9" s="1"/>
  <c r="P3703" i="9"/>
  <c r="X3703" i="9" s="1"/>
  <c r="P3702" i="9"/>
  <c r="X3702" i="9" s="1"/>
  <c r="P3701" i="9"/>
  <c r="X3701" i="9" s="1"/>
  <c r="P3700" i="9"/>
  <c r="X3700" i="9" s="1"/>
  <c r="P3699" i="9"/>
  <c r="X3699" i="9" s="1"/>
  <c r="P3698" i="9"/>
  <c r="X3698" i="9" s="1"/>
  <c r="P3697" i="9"/>
  <c r="X3697" i="9" s="1"/>
  <c r="P3696" i="9"/>
  <c r="X3696" i="9" s="1"/>
  <c r="P3695" i="9"/>
  <c r="X3695" i="9" s="1"/>
  <c r="P3694" i="9"/>
  <c r="X3694" i="9" s="1"/>
  <c r="P3693" i="9"/>
  <c r="X3693" i="9" s="1"/>
  <c r="P3692" i="9"/>
  <c r="X3692" i="9" s="1"/>
  <c r="P3691" i="9"/>
  <c r="X3691" i="9" s="1"/>
  <c r="P3690" i="9"/>
  <c r="X3690" i="9" s="1"/>
  <c r="P3689" i="9"/>
  <c r="X3689" i="9" s="1"/>
  <c r="P3688" i="9"/>
  <c r="X3688" i="9" s="1"/>
  <c r="P3687" i="9"/>
  <c r="X3687" i="9" s="1"/>
  <c r="P3686" i="9"/>
  <c r="X3686" i="9" s="1"/>
  <c r="P3685" i="9"/>
  <c r="X3685" i="9" s="1"/>
  <c r="P3684" i="9"/>
  <c r="X3684" i="9" s="1"/>
  <c r="P3683" i="9"/>
  <c r="X3683" i="9" s="1"/>
  <c r="P3682" i="9"/>
  <c r="X3682" i="9" s="1"/>
  <c r="P3681" i="9"/>
  <c r="X3681" i="9" s="1"/>
  <c r="P3680" i="9"/>
  <c r="X3680" i="9" s="1"/>
  <c r="P3679" i="9"/>
  <c r="X3679" i="9" s="1"/>
  <c r="P3678" i="9"/>
  <c r="X3678" i="9" s="1"/>
  <c r="P3677" i="9"/>
  <c r="X3677" i="9" s="1"/>
  <c r="P3676" i="9"/>
  <c r="X3676" i="9" s="1"/>
  <c r="P3675" i="9"/>
  <c r="X3675" i="9" s="1"/>
  <c r="P3674" i="9"/>
  <c r="X3674" i="9" s="1"/>
  <c r="P3673" i="9"/>
  <c r="X3673" i="9" s="1"/>
  <c r="P3672" i="9"/>
  <c r="X3672" i="9" s="1"/>
  <c r="P3671" i="9"/>
  <c r="X3671" i="9" s="1"/>
  <c r="P3670" i="9"/>
  <c r="X3670" i="9" s="1"/>
  <c r="P3669" i="9"/>
  <c r="X3669" i="9" s="1"/>
  <c r="P3668" i="9"/>
  <c r="X3668" i="9" s="1"/>
  <c r="P3667" i="9"/>
  <c r="X3667" i="9" s="1"/>
  <c r="P3666" i="9"/>
  <c r="X3666" i="9" s="1"/>
  <c r="P3665" i="9"/>
  <c r="X3665" i="9" s="1"/>
  <c r="P3664" i="9"/>
  <c r="X3664" i="9" s="1"/>
  <c r="P3663" i="9"/>
  <c r="X3663" i="9" s="1"/>
  <c r="P3662" i="9"/>
  <c r="X3662" i="9" s="1"/>
  <c r="P3661" i="9"/>
  <c r="X3661" i="9" s="1"/>
  <c r="P3660" i="9"/>
  <c r="X3660" i="9" s="1"/>
  <c r="P3659" i="9"/>
  <c r="X3659" i="9" s="1"/>
  <c r="P3658" i="9"/>
  <c r="X3658" i="9" s="1"/>
  <c r="P3657" i="9"/>
  <c r="X3657" i="9" s="1"/>
  <c r="P3656" i="9"/>
  <c r="X3656" i="9" s="1"/>
  <c r="P3655" i="9"/>
  <c r="X3655" i="9" s="1"/>
  <c r="P3654" i="9"/>
  <c r="X3654" i="9" s="1"/>
  <c r="P3653" i="9"/>
  <c r="X3653" i="9" s="1"/>
  <c r="P3652" i="9"/>
  <c r="X3652" i="9" s="1"/>
  <c r="P3651" i="9"/>
  <c r="X3651" i="9" s="1"/>
  <c r="P3650" i="9"/>
  <c r="X3650" i="9" s="1"/>
  <c r="P3649" i="9"/>
  <c r="X3649" i="9" s="1"/>
  <c r="P3648" i="9"/>
  <c r="X3648" i="9" s="1"/>
  <c r="P3647" i="9"/>
  <c r="X3647" i="9" s="1"/>
  <c r="P3646" i="9"/>
  <c r="X3646" i="9" s="1"/>
  <c r="P3645" i="9"/>
  <c r="X3645" i="9" s="1"/>
  <c r="P3644" i="9"/>
  <c r="X3644" i="9" s="1"/>
  <c r="P3643" i="9"/>
  <c r="X3643" i="9" s="1"/>
  <c r="P3642" i="9"/>
  <c r="X3642" i="9" s="1"/>
  <c r="P3641" i="9"/>
  <c r="X3641" i="9" s="1"/>
  <c r="P3640" i="9"/>
  <c r="X3640" i="9" s="1"/>
  <c r="P3639" i="9"/>
  <c r="X3639" i="9" s="1"/>
  <c r="P3638" i="9"/>
  <c r="X3638" i="9" s="1"/>
  <c r="P3637" i="9"/>
  <c r="X3637" i="9" s="1"/>
  <c r="P3636" i="9"/>
  <c r="X3636" i="9" s="1"/>
  <c r="P3635" i="9"/>
  <c r="X3635" i="9" s="1"/>
  <c r="P3634" i="9"/>
  <c r="X3634" i="9" s="1"/>
  <c r="P3633" i="9"/>
  <c r="X3633" i="9" s="1"/>
  <c r="P3632" i="9"/>
  <c r="X3632" i="9" s="1"/>
  <c r="P3631" i="9"/>
  <c r="X3631" i="9" s="1"/>
  <c r="P3630" i="9"/>
  <c r="X3630" i="9" s="1"/>
  <c r="P3629" i="9"/>
  <c r="X3629" i="9" s="1"/>
  <c r="P3628" i="9"/>
  <c r="X3628" i="9" s="1"/>
  <c r="P3627" i="9"/>
  <c r="X3627" i="9" s="1"/>
  <c r="P3626" i="9"/>
  <c r="X3626" i="9" s="1"/>
  <c r="P3625" i="9"/>
  <c r="X3625" i="9" s="1"/>
  <c r="P3624" i="9"/>
  <c r="X3624" i="9" s="1"/>
  <c r="P3623" i="9"/>
  <c r="X3623" i="9" s="1"/>
  <c r="P3622" i="9"/>
  <c r="X3622" i="9" s="1"/>
  <c r="P3621" i="9"/>
  <c r="X3621" i="9" s="1"/>
  <c r="P3620" i="9"/>
  <c r="X3620" i="9" s="1"/>
  <c r="P3619" i="9"/>
  <c r="X3619" i="9" s="1"/>
  <c r="P3618" i="9"/>
  <c r="X3618" i="9" s="1"/>
  <c r="P3617" i="9"/>
  <c r="X3617" i="9" s="1"/>
  <c r="P3616" i="9"/>
  <c r="X3616" i="9" s="1"/>
  <c r="P3615" i="9"/>
  <c r="X3615" i="9" s="1"/>
  <c r="P3614" i="9"/>
  <c r="X3614" i="9" s="1"/>
  <c r="P3613" i="9"/>
  <c r="X3613" i="9" s="1"/>
  <c r="P3612" i="9"/>
  <c r="X3612" i="9" s="1"/>
  <c r="P3611" i="9"/>
  <c r="X3611" i="9" s="1"/>
  <c r="P3610" i="9"/>
  <c r="X3610" i="9" s="1"/>
  <c r="P3609" i="9"/>
  <c r="X3609" i="9" s="1"/>
  <c r="P3608" i="9"/>
  <c r="X3608" i="9" s="1"/>
  <c r="P3607" i="9"/>
  <c r="X3607" i="9" s="1"/>
  <c r="P3606" i="9"/>
  <c r="X3606" i="9" s="1"/>
  <c r="P3605" i="9"/>
  <c r="X3605" i="9" s="1"/>
  <c r="P3604" i="9"/>
  <c r="X3604" i="9" s="1"/>
  <c r="P3603" i="9"/>
  <c r="X3603" i="9" s="1"/>
  <c r="P3602" i="9"/>
  <c r="X3602" i="9" s="1"/>
  <c r="P3601" i="9"/>
  <c r="X3601" i="9" s="1"/>
  <c r="P3600" i="9"/>
  <c r="X3600" i="9" s="1"/>
  <c r="P3599" i="9"/>
  <c r="X3599" i="9" s="1"/>
  <c r="P3598" i="9"/>
  <c r="X3598" i="9" s="1"/>
  <c r="P3597" i="9"/>
  <c r="X3597" i="9" s="1"/>
  <c r="P3596" i="9"/>
  <c r="X3596" i="9" s="1"/>
  <c r="P3595" i="9"/>
  <c r="X3595" i="9" s="1"/>
  <c r="P3594" i="9"/>
  <c r="X3594" i="9" s="1"/>
  <c r="P3593" i="9"/>
  <c r="X3593" i="9" s="1"/>
  <c r="P3592" i="9"/>
  <c r="X3592" i="9" s="1"/>
  <c r="P3591" i="9"/>
  <c r="X3591" i="9" s="1"/>
  <c r="P3590" i="9"/>
  <c r="X3590" i="9" s="1"/>
  <c r="P3589" i="9"/>
  <c r="X3589" i="9" s="1"/>
  <c r="P3588" i="9"/>
  <c r="X3588" i="9" s="1"/>
  <c r="P3587" i="9"/>
  <c r="X3587" i="9" s="1"/>
  <c r="P3586" i="9"/>
  <c r="X3586" i="9" s="1"/>
  <c r="P3585" i="9"/>
  <c r="X3585" i="9" s="1"/>
  <c r="P3584" i="9"/>
  <c r="X3584" i="9" s="1"/>
  <c r="P3583" i="9"/>
  <c r="X3583" i="9" s="1"/>
  <c r="P3582" i="9"/>
  <c r="X3582" i="9" s="1"/>
  <c r="P3581" i="9"/>
  <c r="X3581" i="9" s="1"/>
  <c r="P3580" i="9"/>
  <c r="X3580" i="9" s="1"/>
  <c r="P3579" i="9"/>
  <c r="X3579" i="9" s="1"/>
  <c r="P3578" i="9"/>
  <c r="X3578" i="9" s="1"/>
  <c r="P3577" i="9"/>
  <c r="X3577" i="9" s="1"/>
  <c r="P3576" i="9"/>
  <c r="X3576" i="9" s="1"/>
  <c r="P3575" i="9"/>
  <c r="X3575" i="9" s="1"/>
  <c r="P3574" i="9"/>
  <c r="X3574" i="9" s="1"/>
  <c r="P3573" i="9"/>
  <c r="X3573" i="9" s="1"/>
  <c r="P3572" i="9"/>
  <c r="X3572" i="9" s="1"/>
  <c r="P3571" i="9"/>
  <c r="X3571" i="9" s="1"/>
  <c r="P3570" i="9"/>
  <c r="X3570" i="9" s="1"/>
  <c r="P3569" i="9"/>
  <c r="X3569" i="9" s="1"/>
  <c r="P3568" i="9"/>
  <c r="X3568" i="9" s="1"/>
  <c r="P3567" i="9"/>
  <c r="X3567" i="9" s="1"/>
  <c r="P3566" i="9"/>
  <c r="X3566" i="9" s="1"/>
  <c r="P3565" i="9"/>
  <c r="X3565" i="9" s="1"/>
  <c r="P3564" i="9"/>
  <c r="X3564" i="9" s="1"/>
  <c r="P3563" i="9"/>
  <c r="X3563" i="9" s="1"/>
  <c r="P3562" i="9"/>
  <c r="X3562" i="9" s="1"/>
  <c r="P3561" i="9"/>
  <c r="X3561" i="9" s="1"/>
  <c r="P3560" i="9"/>
  <c r="X3560" i="9" s="1"/>
  <c r="P3559" i="9"/>
  <c r="X3559" i="9" s="1"/>
  <c r="P3558" i="9"/>
  <c r="X3558" i="9" s="1"/>
  <c r="P3557" i="9"/>
  <c r="X3557" i="9" s="1"/>
  <c r="P3556" i="9"/>
  <c r="X3556" i="9" s="1"/>
  <c r="P3555" i="9"/>
  <c r="X3555" i="9" s="1"/>
  <c r="P3554" i="9"/>
  <c r="X3554" i="9" s="1"/>
  <c r="P3553" i="9"/>
  <c r="X3553" i="9" s="1"/>
  <c r="P3552" i="9"/>
  <c r="X3552" i="9" s="1"/>
  <c r="P3551" i="9"/>
  <c r="X3551" i="9" s="1"/>
  <c r="P3550" i="9"/>
  <c r="X3550" i="9" s="1"/>
  <c r="P3549" i="9"/>
  <c r="X3549" i="9" s="1"/>
  <c r="P3548" i="9"/>
  <c r="X3548" i="9" s="1"/>
  <c r="P3547" i="9"/>
  <c r="X3547" i="9" s="1"/>
  <c r="P3546" i="9"/>
  <c r="X3546" i="9" s="1"/>
  <c r="P3545" i="9"/>
  <c r="X3545" i="9" s="1"/>
  <c r="P3544" i="9"/>
  <c r="X3544" i="9" s="1"/>
  <c r="P3543" i="9"/>
  <c r="X3543" i="9" s="1"/>
  <c r="P3542" i="9"/>
  <c r="X3542" i="9" s="1"/>
  <c r="P3541" i="9"/>
  <c r="X3541" i="9" s="1"/>
  <c r="P3540" i="9"/>
  <c r="X3540" i="9" s="1"/>
  <c r="P3539" i="9"/>
  <c r="X3539" i="9" s="1"/>
  <c r="P3538" i="9"/>
  <c r="X3538" i="9" s="1"/>
  <c r="P3537" i="9"/>
  <c r="X3537" i="9" s="1"/>
  <c r="P3536" i="9"/>
  <c r="X3536" i="9" s="1"/>
  <c r="P3535" i="9"/>
  <c r="X3535" i="9" s="1"/>
  <c r="P3534" i="9"/>
  <c r="X3534" i="9" s="1"/>
  <c r="P3533" i="9"/>
  <c r="X3533" i="9" s="1"/>
  <c r="P3532" i="9"/>
  <c r="X3532" i="9" s="1"/>
  <c r="P3531" i="9"/>
  <c r="X3531" i="9" s="1"/>
  <c r="P3530" i="9"/>
  <c r="X3530" i="9" s="1"/>
  <c r="P3529" i="9"/>
  <c r="X3529" i="9" s="1"/>
  <c r="P3528" i="9"/>
  <c r="X3528" i="9" s="1"/>
  <c r="P3527" i="9"/>
  <c r="X3527" i="9" s="1"/>
  <c r="P3526" i="9"/>
  <c r="X3526" i="9" s="1"/>
  <c r="P3525" i="9"/>
  <c r="X3525" i="9" s="1"/>
  <c r="P3524" i="9"/>
  <c r="X3524" i="9" s="1"/>
  <c r="P3523" i="9"/>
  <c r="X3523" i="9" s="1"/>
  <c r="P3522" i="9"/>
  <c r="X3522" i="9" s="1"/>
  <c r="P3521" i="9"/>
  <c r="X3521" i="9" s="1"/>
  <c r="P3520" i="9"/>
  <c r="X3520" i="9" s="1"/>
  <c r="P3519" i="9"/>
  <c r="X3519" i="9" s="1"/>
  <c r="P3518" i="9"/>
  <c r="X3518" i="9" s="1"/>
  <c r="P3517" i="9"/>
  <c r="X3517" i="9" s="1"/>
  <c r="P3516" i="9"/>
  <c r="X3516" i="9" s="1"/>
  <c r="P3515" i="9"/>
  <c r="X3515" i="9" s="1"/>
  <c r="P3514" i="9"/>
  <c r="X3514" i="9" s="1"/>
  <c r="P3513" i="9"/>
  <c r="X3513" i="9" s="1"/>
  <c r="P3512" i="9"/>
  <c r="X3512" i="9" s="1"/>
  <c r="P3511" i="9"/>
  <c r="X3511" i="9" s="1"/>
  <c r="P3510" i="9"/>
  <c r="X3510" i="9" s="1"/>
  <c r="P3509" i="9"/>
  <c r="X3509" i="9" s="1"/>
  <c r="P3508" i="9"/>
  <c r="X3508" i="9" s="1"/>
  <c r="P3507" i="9"/>
  <c r="X3507" i="9" s="1"/>
  <c r="P3506" i="9"/>
  <c r="X3506" i="9" s="1"/>
  <c r="P3505" i="9"/>
  <c r="X3505" i="9" s="1"/>
  <c r="P3504" i="9"/>
  <c r="X3504" i="9" s="1"/>
  <c r="P3503" i="9"/>
  <c r="X3503" i="9" s="1"/>
  <c r="P3502" i="9"/>
  <c r="X3502" i="9" s="1"/>
  <c r="P3501" i="9"/>
  <c r="X3501" i="9" s="1"/>
  <c r="P3500" i="9"/>
  <c r="X3500" i="9" s="1"/>
  <c r="P3499" i="9"/>
  <c r="X3499" i="9" s="1"/>
  <c r="P3498" i="9"/>
  <c r="X3498" i="9" s="1"/>
  <c r="P3497" i="9"/>
  <c r="X3497" i="9" s="1"/>
  <c r="P3496" i="9"/>
  <c r="X3496" i="9" s="1"/>
  <c r="P3495" i="9"/>
  <c r="X3495" i="9" s="1"/>
  <c r="P3494" i="9"/>
  <c r="X3494" i="9" s="1"/>
  <c r="P3493" i="9"/>
  <c r="X3493" i="9" s="1"/>
  <c r="P3492" i="9"/>
  <c r="X3492" i="9" s="1"/>
  <c r="P3491" i="9"/>
  <c r="X3491" i="9" s="1"/>
  <c r="P3490" i="9"/>
  <c r="X3490" i="9" s="1"/>
  <c r="P3489" i="9"/>
  <c r="X3489" i="9" s="1"/>
  <c r="P3488" i="9"/>
  <c r="X3488" i="9" s="1"/>
  <c r="P3487" i="9"/>
  <c r="X3487" i="9" s="1"/>
  <c r="P3486" i="9"/>
  <c r="X3486" i="9" s="1"/>
  <c r="P3485" i="9"/>
  <c r="X3485" i="9" s="1"/>
  <c r="P3484" i="9"/>
  <c r="X3484" i="9" s="1"/>
  <c r="P3483" i="9"/>
  <c r="X3483" i="9" s="1"/>
  <c r="P3482" i="9"/>
  <c r="X3482" i="9" s="1"/>
  <c r="P3481" i="9"/>
  <c r="X3481" i="9" s="1"/>
  <c r="P3480" i="9"/>
  <c r="X3480" i="9" s="1"/>
  <c r="P3479" i="9"/>
  <c r="X3479" i="9" s="1"/>
  <c r="P3478" i="9"/>
  <c r="X3478" i="9" s="1"/>
  <c r="P3477" i="9"/>
  <c r="X3477" i="9" s="1"/>
  <c r="P3476" i="9"/>
  <c r="X3476" i="9" s="1"/>
  <c r="P3475" i="9"/>
  <c r="X3475" i="9" s="1"/>
  <c r="P3474" i="9"/>
  <c r="X3474" i="9" s="1"/>
  <c r="P3473" i="9"/>
  <c r="X3473" i="9" s="1"/>
  <c r="P3472" i="9"/>
  <c r="X3472" i="9" s="1"/>
  <c r="P3471" i="9"/>
  <c r="X3471" i="9" s="1"/>
  <c r="P3470" i="9"/>
  <c r="X3470" i="9" s="1"/>
  <c r="P3469" i="9"/>
  <c r="X3469" i="9" s="1"/>
  <c r="P3468" i="9"/>
  <c r="X3468" i="9" s="1"/>
  <c r="P3467" i="9"/>
  <c r="X3467" i="9" s="1"/>
  <c r="P3466" i="9"/>
  <c r="X3466" i="9" s="1"/>
  <c r="P3465" i="9"/>
  <c r="X3465" i="9" s="1"/>
  <c r="P3464" i="9"/>
  <c r="X3464" i="9" s="1"/>
  <c r="P3463" i="9"/>
  <c r="X3463" i="9" s="1"/>
  <c r="P3462" i="9"/>
  <c r="X3462" i="9" s="1"/>
  <c r="P3461" i="9"/>
  <c r="X3461" i="9" s="1"/>
  <c r="P3460" i="9"/>
  <c r="X3460" i="9" s="1"/>
  <c r="P3459" i="9"/>
  <c r="X3459" i="9" s="1"/>
  <c r="P3458" i="9"/>
  <c r="X3458" i="9" s="1"/>
  <c r="P3457" i="9"/>
  <c r="X3457" i="9" s="1"/>
  <c r="P3456" i="9"/>
  <c r="X3456" i="9" s="1"/>
  <c r="P3455" i="9"/>
  <c r="X3455" i="9" s="1"/>
  <c r="P3454" i="9"/>
  <c r="X3454" i="9" s="1"/>
  <c r="P3453" i="9"/>
  <c r="X3453" i="9" s="1"/>
  <c r="P3452" i="9"/>
  <c r="X3452" i="9" s="1"/>
  <c r="P3451" i="9"/>
  <c r="X3451" i="9" s="1"/>
  <c r="P3450" i="9"/>
  <c r="X3450" i="9" s="1"/>
  <c r="P3449" i="9"/>
  <c r="X3449" i="9" s="1"/>
  <c r="P3448" i="9"/>
  <c r="X3448" i="9" s="1"/>
  <c r="P3447" i="9"/>
  <c r="X3447" i="9" s="1"/>
  <c r="P3446" i="9"/>
  <c r="X3446" i="9" s="1"/>
  <c r="P3445" i="9"/>
  <c r="X3445" i="9" s="1"/>
  <c r="P3444" i="9"/>
  <c r="X3444" i="9" s="1"/>
  <c r="P3443" i="9"/>
  <c r="X3443" i="9" s="1"/>
  <c r="P3442" i="9"/>
  <c r="X3442" i="9" s="1"/>
  <c r="P3441" i="9"/>
  <c r="X3441" i="9" s="1"/>
  <c r="P3440" i="9"/>
  <c r="X3440" i="9" s="1"/>
  <c r="P3439" i="9"/>
  <c r="X3439" i="9" s="1"/>
  <c r="P3438" i="9"/>
  <c r="X3438" i="9" s="1"/>
  <c r="P3437" i="9"/>
  <c r="X3437" i="9" s="1"/>
  <c r="P3436" i="9"/>
  <c r="X3436" i="9" s="1"/>
  <c r="P3435" i="9"/>
  <c r="X3435" i="9" s="1"/>
  <c r="P3434" i="9"/>
  <c r="X3434" i="9" s="1"/>
  <c r="P3433" i="9"/>
  <c r="X3433" i="9" s="1"/>
  <c r="P3432" i="9"/>
  <c r="X3432" i="9" s="1"/>
  <c r="P3431" i="9"/>
  <c r="X3431" i="9" s="1"/>
  <c r="P3430" i="9"/>
  <c r="X3430" i="9" s="1"/>
  <c r="P3429" i="9"/>
  <c r="X3429" i="9" s="1"/>
  <c r="P3428" i="9"/>
  <c r="X3428" i="9" s="1"/>
  <c r="P3427" i="9"/>
  <c r="X3427" i="9" s="1"/>
  <c r="P3426" i="9"/>
  <c r="X3426" i="9" s="1"/>
  <c r="P3425" i="9"/>
  <c r="X3425" i="9" s="1"/>
  <c r="P3424" i="9"/>
  <c r="X3424" i="9" s="1"/>
  <c r="P3423" i="9"/>
  <c r="X3423" i="9" s="1"/>
  <c r="P3422" i="9"/>
  <c r="X3422" i="9" s="1"/>
  <c r="P3421" i="9"/>
  <c r="X3421" i="9" s="1"/>
  <c r="P3420" i="9"/>
  <c r="X3420" i="9" s="1"/>
  <c r="P3419" i="9"/>
  <c r="X3419" i="9" s="1"/>
  <c r="P3418" i="9"/>
  <c r="X3418" i="9" s="1"/>
  <c r="P3417" i="9"/>
  <c r="X3417" i="9" s="1"/>
  <c r="P3416" i="9"/>
  <c r="X3416" i="9" s="1"/>
  <c r="P3415" i="9"/>
  <c r="X3415" i="9" s="1"/>
  <c r="P3414" i="9"/>
  <c r="X3414" i="9" s="1"/>
  <c r="P3413" i="9"/>
  <c r="X3413" i="9" s="1"/>
  <c r="P3412" i="9"/>
  <c r="X3412" i="9" s="1"/>
  <c r="P3411" i="9"/>
  <c r="X3411" i="9" s="1"/>
  <c r="P3410" i="9"/>
  <c r="X3410" i="9" s="1"/>
  <c r="P3409" i="9"/>
  <c r="X3409" i="9" s="1"/>
  <c r="P3408" i="9"/>
  <c r="X3408" i="9" s="1"/>
  <c r="P3407" i="9"/>
  <c r="X3407" i="9" s="1"/>
  <c r="P3406" i="9"/>
  <c r="X3406" i="9" s="1"/>
  <c r="P3405" i="9"/>
  <c r="X3405" i="9" s="1"/>
  <c r="P3404" i="9"/>
  <c r="X3404" i="9" s="1"/>
  <c r="P3403" i="9"/>
  <c r="X3403" i="9" s="1"/>
  <c r="P3402" i="9"/>
  <c r="X3402" i="9" s="1"/>
  <c r="P3401" i="9"/>
  <c r="X3401" i="9" s="1"/>
  <c r="P3400" i="9"/>
  <c r="X3400" i="9" s="1"/>
  <c r="P3399" i="9"/>
  <c r="X3399" i="9" s="1"/>
  <c r="P3398" i="9"/>
  <c r="X3398" i="9" s="1"/>
  <c r="P3397" i="9"/>
  <c r="X3397" i="9" s="1"/>
  <c r="P3396" i="9"/>
  <c r="X3396" i="9" s="1"/>
  <c r="P3395" i="9"/>
  <c r="X3395" i="9" s="1"/>
  <c r="P3394" i="9"/>
  <c r="X3394" i="9" s="1"/>
  <c r="P3393" i="9"/>
  <c r="X3393" i="9" s="1"/>
  <c r="P3392" i="9"/>
  <c r="X3392" i="9" s="1"/>
  <c r="P3391" i="9"/>
  <c r="X3391" i="9" s="1"/>
  <c r="P3390" i="9"/>
  <c r="X3390" i="9" s="1"/>
  <c r="P3389" i="9"/>
  <c r="X3389" i="9" s="1"/>
  <c r="P3388" i="9"/>
  <c r="X3388" i="9" s="1"/>
  <c r="P3387" i="9"/>
  <c r="X3387" i="9" s="1"/>
  <c r="P3386" i="9"/>
  <c r="X3386" i="9" s="1"/>
  <c r="P3385" i="9"/>
  <c r="X3385" i="9" s="1"/>
  <c r="P3384" i="9"/>
  <c r="X3384" i="9" s="1"/>
  <c r="P3383" i="9"/>
  <c r="X3383" i="9" s="1"/>
  <c r="P3382" i="9"/>
  <c r="X3382" i="9" s="1"/>
  <c r="P3381" i="9"/>
  <c r="X3381" i="9" s="1"/>
  <c r="P3380" i="9"/>
  <c r="X3380" i="9" s="1"/>
  <c r="P3379" i="9"/>
  <c r="X3379" i="9" s="1"/>
  <c r="P3378" i="9"/>
  <c r="X3378" i="9" s="1"/>
  <c r="P3377" i="9"/>
  <c r="X3377" i="9" s="1"/>
  <c r="P3376" i="9"/>
  <c r="X3376" i="9" s="1"/>
  <c r="P3375" i="9"/>
  <c r="X3375" i="9" s="1"/>
  <c r="P3374" i="9"/>
  <c r="X3374" i="9" s="1"/>
  <c r="P3373" i="9"/>
  <c r="X3373" i="9" s="1"/>
  <c r="P3372" i="9"/>
  <c r="X3372" i="9" s="1"/>
  <c r="P3371" i="9"/>
  <c r="X3371" i="9" s="1"/>
  <c r="P3370" i="9"/>
  <c r="X3370" i="9" s="1"/>
  <c r="P3369" i="9"/>
  <c r="X3369" i="9" s="1"/>
  <c r="P3368" i="9"/>
  <c r="X3368" i="9" s="1"/>
  <c r="P3367" i="9"/>
  <c r="X3367" i="9" s="1"/>
  <c r="P3366" i="9"/>
  <c r="X3366" i="9" s="1"/>
  <c r="P3365" i="9"/>
  <c r="X3365" i="9" s="1"/>
  <c r="P3364" i="9"/>
  <c r="X3364" i="9" s="1"/>
  <c r="P3363" i="9"/>
  <c r="X3363" i="9" s="1"/>
  <c r="P3362" i="9"/>
  <c r="X3362" i="9" s="1"/>
  <c r="P3361" i="9"/>
  <c r="X3361" i="9" s="1"/>
  <c r="P3360" i="9"/>
  <c r="X3360" i="9" s="1"/>
  <c r="P3359" i="9"/>
  <c r="X3359" i="9" s="1"/>
  <c r="P3358" i="9"/>
  <c r="X3358" i="9" s="1"/>
  <c r="P3357" i="9"/>
  <c r="X3357" i="9" s="1"/>
  <c r="P3356" i="9"/>
  <c r="X3356" i="9" s="1"/>
  <c r="P3355" i="9"/>
  <c r="X3355" i="9" s="1"/>
  <c r="P3354" i="9"/>
  <c r="X3354" i="9" s="1"/>
  <c r="P3353" i="9"/>
  <c r="X3353" i="9" s="1"/>
  <c r="P3352" i="9"/>
  <c r="X3352" i="9" s="1"/>
  <c r="P3351" i="9"/>
  <c r="X3351" i="9" s="1"/>
  <c r="P3350" i="9"/>
  <c r="X3350" i="9" s="1"/>
  <c r="P3349" i="9"/>
  <c r="X3349" i="9" s="1"/>
  <c r="P3348" i="9"/>
  <c r="X3348" i="9" s="1"/>
  <c r="P3347" i="9"/>
  <c r="X3347" i="9" s="1"/>
  <c r="P3346" i="9"/>
  <c r="X3346" i="9" s="1"/>
  <c r="P3345" i="9"/>
  <c r="X3345" i="9" s="1"/>
  <c r="P3344" i="9"/>
  <c r="X3344" i="9" s="1"/>
  <c r="P3343" i="9"/>
  <c r="X3343" i="9" s="1"/>
  <c r="P3342" i="9"/>
  <c r="X3342" i="9" s="1"/>
  <c r="P3341" i="9"/>
  <c r="X3341" i="9" s="1"/>
  <c r="P3340" i="9"/>
  <c r="X3340" i="9" s="1"/>
  <c r="P3339" i="9"/>
  <c r="X3339" i="9" s="1"/>
  <c r="P3338" i="9"/>
  <c r="X3338" i="9" s="1"/>
  <c r="P3337" i="9"/>
  <c r="X3337" i="9" s="1"/>
  <c r="P3336" i="9"/>
  <c r="X3336" i="9" s="1"/>
  <c r="P3335" i="9"/>
  <c r="X3335" i="9" s="1"/>
  <c r="P3334" i="9"/>
  <c r="X3334" i="9" s="1"/>
  <c r="P3333" i="9"/>
  <c r="X3333" i="9" s="1"/>
  <c r="P3332" i="9"/>
  <c r="X3332" i="9" s="1"/>
  <c r="P3331" i="9"/>
  <c r="X3331" i="9" s="1"/>
  <c r="P3330" i="9"/>
  <c r="X3330" i="9" s="1"/>
  <c r="P3329" i="9"/>
  <c r="X3329" i="9" s="1"/>
  <c r="P3328" i="9"/>
  <c r="X3328" i="9" s="1"/>
  <c r="P3327" i="9"/>
  <c r="X3327" i="9" s="1"/>
  <c r="P3326" i="9"/>
  <c r="X3326" i="9" s="1"/>
  <c r="P3325" i="9"/>
  <c r="X3325" i="9" s="1"/>
  <c r="P3324" i="9"/>
  <c r="X3324" i="9" s="1"/>
  <c r="P3323" i="9"/>
  <c r="X3323" i="9" s="1"/>
  <c r="P3322" i="9"/>
  <c r="X3322" i="9" s="1"/>
  <c r="P3321" i="9"/>
  <c r="X3321" i="9" s="1"/>
  <c r="P3320" i="9"/>
  <c r="X3320" i="9" s="1"/>
  <c r="P3319" i="9"/>
  <c r="X3319" i="9" s="1"/>
  <c r="P3318" i="9"/>
  <c r="X3318" i="9" s="1"/>
  <c r="P3317" i="9"/>
  <c r="X3317" i="9" s="1"/>
  <c r="P3316" i="9"/>
  <c r="X3316" i="9" s="1"/>
  <c r="P3315" i="9"/>
  <c r="X3315" i="9" s="1"/>
  <c r="P3314" i="9"/>
  <c r="X3314" i="9" s="1"/>
  <c r="P3313" i="9"/>
  <c r="X3313" i="9" s="1"/>
  <c r="P3312" i="9"/>
  <c r="X3312" i="9" s="1"/>
  <c r="P3311" i="9"/>
  <c r="X3311" i="9" s="1"/>
  <c r="P3310" i="9"/>
  <c r="X3310" i="9" s="1"/>
  <c r="P3309" i="9"/>
  <c r="X3309" i="9" s="1"/>
  <c r="P3308" i="9"/>
  <c r="X3308" i="9" s="1"/>
  <c r="P3307" i="9"/>
  <c r="X3307" i="9" s="1"/>
  <c r="P3306" i="9"/>
  <c r="X3306" i="9" s="1"/>
  <c r="P3305" i="9"/>
  <c r="X3305" i="9" s="1"/>
  <c r="P3304" i="9"/>
  <c r="X3304" i="9" s="1"/>
  <c r="P3303" i="9"/>
  <c r="X3303" i="9" s="1"/>
  <c r="P3302" i="9"/>
  <c r="X3302" i="9" s="1"/>
  <c r="P3301" i="9"/>
  <c r="X3301" i="9" s="1"/>
  <c r="P3300" i="9"/>
  <c r="X3300" i="9" s="1"/>
  <c r="P3299" i="9"/>
  <c r="X3299" i="9" s="1"/>
  <c r="P3298" i="9"/>
  <c r="X3298" i="9" s="1"/>
  <c r="P3297" i="9"/>
  <c r="X3297" i="9" s="1"/>
  <c r="P3296" i="9"/>
  <c r="X3296" i="9" s="1"/>
  <c r="P3295" i="9"/>
  <c r="X3295" i="9" s="1"/>
  <c r="P3294" i="9"/>
  <c r="X3294" i="9" s="1"/>
  <c r="P3293" i="9"/>
  <c r="X3293" i="9" s="1"/>
  <c r="P3292" i="9"/>
  <c r="X3292" i="9" s="1"/>
  <c r="P3291" i="9"/>
  <c r="X3291" i="9" s="1"/>
  <c r="P3290" i="9"/>
  <c r="X3290" i="9" s="1"/>
  <c r="P3289" i="9"/>
  <c r="X3289" i="9" s="1"/>
  <c r="P3288" i="9"/>
  <c r="X3288" i="9" s="1"/>
  <c r="P3287" i="9"/>
  <c r="X3287" i="9" s="1"/>
  <c r="P3286" i="9"/>
  <c r="X3286" i="9" s="1"/>
  <c r="P3285" i="9"/>
  <c r="X3285" i="9" s="1"/>
  <c r="P3284" i="9"/>
  <c r="X3284" i="9" s="1"/>
  <c r="P3283" i="9"/>
  <c r="X3283" i="9" s="1"/>
  <c r="P3282" i="9"/>
  <c r="X3282" i="9" s="1"/>
  <c r="P3281" i="9"/>
  <c r="X3281" i="9" s="1"/>
  <c r="P3280" i="9"/>
  <c r="X3280" i="9" s="1"/>
  <c r="P3279" i="9"/>
  <c r="X3279" i="9" s="1"/>
  <c r="P3278" i="9"/>
  <c r="X3278" i="9" s="1"/>
  <c r="P3277" i="9"/>
  <c r="X3277" i="9" s="1"/>
  <c r="P3276" i="9"/>
  <c r="X3276" i="9" s="1"/>
  <c r="P3275" i="9"/>
  <c r="X3275" i="9" s="1"/>
  <c r="P3274" i="9"/>
  <c r="X3274" i="9" s="1"/>
  <c r="P3273" i="9"/>
  <c r="X3273" i="9" s="1"/>
  <c r="P3272" i="9"/>
  <c r="X3272" i="9" s="1"/>
  <c r="P3271" i="9"/>
  <c r="X3271" i="9" s="1"/>
  <c r="P3270" i="9"/>
  <c r="X3270" i="9" s="1"/>
  <c r="P3269" i="9"/>
  <c r="X3269" i="9" s="1"/>
  <c r="P3268" i="9"/>
  <c r="X3268" i="9" s="1"/>
  <c r="P3267" i="9"/>
  <c r="X3267" i="9" s="1"/>
  <c r="P3266" i="9"/>
  <c r="X3266" i="9" s="1"/>
  <c r="P3265" i="9"/>
  <c r="X3265" i="9" s="1"/>
  <c r="P3264" i="9"/>
  <c r="X3264" i="9" s="1"/>
  <c r="P3263" i="9"/>
  <c r="X3263" i="9" s="1"/>
  <c r="P3262" i="9"/>
  <c r="X3262" i="9" s="1"/>
  <c r="P3261" i="9"/>
  <c r="X3261" i="9" s="1"/>
  <c r="P3260" i="9"/>
  <c r="X3260" i="9" s="1"/>
  <c r="P3259" i="9"/>
  <c r="X3259" i="9" s="1"/>
  <c r="P3258" i="9"/>
  <c r="X3258" i="9" s="1"/>
  <c r="P3257" i="9"/>
  <c r="X3257" i="9" s="1"/>
  <c r="P3256" i="9"/>
  <c r="X3256" i="9" s="1"/>
  <c r="P3255" i="9"/>
  <c r="X3255" i="9" s="1"/>
  <c r="P3254" i="9"/>
  <c r="X3254" i="9" s="1"/>
  <c r="P3253" i="9"/>
  <c r="X3253" i="9" s="1"/>
  <c r="P3252" i="9"/>
  <c r="X3252" i="9" s="1"/>
  <c r="P3251" i="9"/>
  <c r="X3251" i="9" s="1"/>
  <c r="P3250" i="9"/>
  <c r="X3250" i="9" s="1"/>
  <c r="P3249" i="9"/>
  <c r="X3249" i="9" s="1"/>
  <c r="P3248" i="9"/>
  <c r="X3248" i="9" s="1"/>
  <c r="P3247" i="9"/>
  <c r="X3247" i="9" s="1"/>
  <c r="P3246" i="9"/>
  <c r="X3246" i="9" s="1"/>
  <c r="P3245" i="9"/>
  <c r="X3245" i="9" s="1"/>
  <c r="P3244" i="9"/>
  <c r="X3244" i="9" s="1"/>
  <c r="P3243" i="9"/>
  <c r="X3243" i="9" s="1"/>
  <c r="P3242" i="9"/>
  <c r="X3242" i="9" s="1"/>
  <c r="P3241" i="9"/>
  <c r="X3241" i="9" s="1"/>
  <c r="P3240" i="9"/>
  <c r="X3240" i="9" s="1"/>
  <c r="P3239" i="9"/>
  <c r="X3239" i="9" s="1"/>
  <c r="P3238" i="9"/>
  <c r="X3238" i="9" s="1"/>
  <c r="P3237" i="9"/>
  <c r="X3237" i="9" s="1"/>
  <c r="P3236" i="9"/>
  <c r="X3236" i="9" s="1"/>
  <c r="P3235" i="9"/>
  <c r="X3235" i="9" s="1"/>
  <c r="P3234" i="9"/>
  <c r="X3234" i="9" s="1"/>
  <c r="P3233" i="9"/>
  <c r="X3233" i="9" s="1"/>
  <c r="P3232" i="9"/>
  <c r="X3232" i="9" s="1"/>
  <c r="P3231" i="9"/>
  <c r="X3231" i="9" s="1"/>
  <c r="P3230" i="9"/>
  <c r="X3230" i="9" s="1"/>
  <c r="P3229" i="9"/>
  <c r="X3229" i="9" s="1"/>
  <c r="P3228" i="9"/>
  <c r="X3228" i="9" s="1"/>
  <c r="P3227" i="9"/>
  <c r="X3227" i="9" s="1"/>
  <c r="P3226" i="9"/>
  <c r="X3226" i="9" s="1"/>
  <c r="P3225" i="9"/>
  <c r="X3225" i="9" s="1"/>
  <c r="P3224" i="9"/>
  <c r="X3224" i="9" s="1"/>
  <c r="P3223" i="9"/>
  <c r="X3223" i="9" s="1"/>
  <c r="P3222" i="9"/>
  <c r="X3222" i="9" s="1"/>
  <c r="P3221" i="9"/>
  <c r="X3221" i="9" s="1"/>
  <c r="P3220" i="9"/>
  <c r="X3220" i="9" s="1"/>
  <c r="P3219" i="9"/>
  <c r="X3219" i="9" s="1"/>
  <c r="P3218" i="9"/>
  <c r="X3218" i="9" s="1"/>
  <c r="P3217" i="9"/>
  <c r="X3217" i="9" s="1"/>
  <c r="P3216" i="9"/>
  <c r="X3216" i="9" s="1"/>
  <c r="P3215" i="9"/>
  <c r="X3215" i="9" s="1"/>
  <c r="P3214" i="9"/>
  <c r="X3214" i="9" s="1"/>
  <c r="P3213" i="9"/>
  <c r="X3213" i="9" s="1"/>
  <c r="P3212" i="9"/>
  <c r="X3212" i="9" s="1"/>
  <c r="P3211" i="9"/>
  <c r="X3211" i="9" s="1"/>
  <c r="P3210" i="9"/>
  <c r="X3210" i="9" s="1"/>
  <c r="P3209" i="9"/>
  <c r="X3209" i="9" s="1"/>
  <c r="P3208" i="9"/>
  <c r="X3208" i="9" s="1"/>
  <c r="P3207" i="9"/>
  <c r="X3207" i="9" s="1"/>
  <c r="P3206" i="9"/>
  <c r="X3206" i="9" s="1"/>
  <c r="P3205" i="9"/>
  <c r="X3205" i="9" s="1"/>
  <c r="P3204" i="9"/>
  <c r="X3204" i="9" s="1"/>
  <c r="P3203" i="9"/>
  <c r="X3203" i="9" s="1"/>
  <c r="P3202" i="9"/>
  <c r="X3202" i="9" s="1"/>
  <c r="P3201" i="9"/>
  <c r="X3201" i="9" s="1"/>
  <c r="P3200" i="9"/>
  <c r="X3200" i="9" s="1"/>
  <c r="P3199" i="9"/>
  <c r="X3199" i="9" s="1"/>
  <c r="P3198" i="9"/>
  <c r="X3198" i="9" s="1"/>
  <c r="P3197" i="9"/>
  <c r="X3197" i="9" s="1"/>
  <c r="P3196" i="9"/>
  <c r="X3196" i="9" s="1"/>
  <c r="P3195" i="9"/>
  <c r="X3195" i="9" s="1"/>
  <c r="P3194" i="9"/>
  <c r="X3194" i="9" s="1"/>
  <c r="P3193" i="9"/>
  <c r="X3193" i="9" s="1"/>
  <c r="P3192" i="9"/>
  <c r="X3192" i="9" s="1"/>
  <c r="P3191" i="9"/>
  <c r="X3191" i="9" s="1"/>
  <c r="P3190" i="9"/>
  <c r="X3190" i="9" s="1"/>
  <c r="P3189" i="9"/>
  <c r="X3189" i="9" s="1"/>
  <c r="P3188" i="9"/>
  <c r="X3188" i="9" s="1"/>
  <c r="P3187" i="9"/>
  <c r="X3187" i="9" s="1"/>
  <c r="P3186" i="9"/>
  <c r="X3186" i="9" s="1"/>
  <c r="P3185" i="9"/>
  <c r="X3185" i="9" s="1"/>
  <c r="P3184" i="9"/>
  <c r="X3184" i="9" s="1"/>
  <c r="P3183" i="9"/>
  <c r="X3183" i="9" s="1"/>
  <c r="P3182" i="9"/>
  <c r="X3182" i="9" s="1"/>
  <c r="P3181" i="9"/>
  <c r="X3181" i="9" s="1"/>
  <c r="P3180" i="9"/>
  <c r="X3180" i="9" s="1"/>
  <c r="P3179" i="9"/>
  <c r="X3179" i="9" s="1"/>
  <c r="P3178" i="9"/>
  <c r="X3178" i="9" s="1"/>
  <c r="P3177" i="9"/>
  <c r="X3177" i="9" s="1"/>
  <c r="P3176" i="9"/>
  <c r="X3176" i="9" s="1"/>
  <c r="P3175" i="9"/>
  <c r="X3175" i="9" s="1"/>
  <c r="P3174" i="9"/>
  <c r="X3174" i="9" s="1"/>
  <c r="P3173" i="9"/>
  <c r="X3173" i="9" s="1"/>
  <c r="P3172" i="9"/>
  <c r="X3172" i="9" s="1"/>
  <c r="P3171" i="9"/>
  <c r="X3171" i="9" s="1"/>
  <c r="P3170" i="9"/>
  <c r="X3170" i="9" s="1"/>
  <c r="P3169" i="9"/>
  <c r="X3169" i="9" s="1"/>
  <c r="P3168" i="9"/>
  <c r="X3168" i="9" s="1"/>
  <c r="P3167" i="9"/>
  <c r="X3167" i="9" s="1"/>
  <c r="P3166" i="9"/>
  <c r="X3166" i="9" s="1"/>
  <c r="P3165" i="9"/>
  <c r="X3165" i="9" s="1"/>
  <c r="P3164" i="9"/>
  <c r="X3164" i="9" s="1"/>
  <c r="P3163" i="9"/>
  <c r="X3163" i="9" s="1"/>
  <c r="P3162" i="9"/>
  <c r="X3162" i="9" s="1"/>
  <c r="P3161" i="9"/>
  <c r="X3161" i="9" s="1"/>
  <c r="P3160" i="9"/>
  <c r="X3160" i="9" s="1"/>
  <c r="P3159" i="9"/>
  <c r="X3159" i="9" s="1"/>
  <c r="P3158" i="9"/>
  <c r="X3158" i="9" s="1"/>
  <c r="P3157" i="9"/>
  <c r="X3157" i="9" s="1"/>
  <c r="P3156" i="9"/>
  <c r="X3156" i="9" s="1"/>
  <c r="P3155" i="9"/>
  <c r="X3155" i="9" s="1"/>
  <c r="P3154" i="9"/>
  <c r="X3154" i="9" s="1"/>
  <c r="P3153" i="9"/>
  <c r="X3153" i="9" s="1"/>
  <c r="P3152" i="9"/>
  <c r="X3152" i="9" s="1"/>
  <c r="P3151" i="9"/>
  <c r="X3151" i="9" s="1"/>
  <c r="P3150" i="9"/>
  <c r="X3150" i="9" s="1"/>
  <c r="P3149" i="9"/>
  <c r="X3149" i="9" s="1"/>
  <c r="P3148" i="9"/>
  <c r="X3148" i="9" s="1"/>
  <c r="P3147" i="9"/>
  <c r="X3147" i="9" s="1"/>
  <c r="P3146" i="9"/>
  <c r="X3146" i="9" s="1"/>
  <c r="P3145" i="9"/>
  <c r="X3145" i="9" s="1"/>
  <c r="P3144" i="9"/>
  <c r="X3144" i="9" s="1"/>
  <c r="P3143" i="9"/>
  <c r="X3143" i="9" s="1"/>
  <c r="P3142" i="9"/>
  <c r="X3142" i="9" s="1"/>
  <c r="P3141" i="9"/>
  <c r="X3141" i="9" s="1"/>
  <c r="P3140" i="9"/>
  <c r="X3140" i="9" s="1"/>
  <c r="P3139" i="9"/>
  <c r="X3139" i="9" s="1"/>
  <c r="P3138" i="9"/>
  <c r="X3138" i="9" s="1"/>
  <c r="P3137" i="9"/>
  <c r="X3137" i="9" s="1"/>
  <c r="P3136" i="9"/>
  <c r="X3136" i="9" s="1"/>
  <c r="P3135" i="9"/>
  <c r="X3135" i="9" s="1"/>
  <c r="P3134" i="9"/>
  <c r="X3134" i="9" s="1"/>
  <c r="P3133" i="9"/>
  <c r="X3133" i="9" s="1"/>
  <c r="P3132" i="9"/>
  <c r="X3132" i="9" s="1"/>
  <c r="P3131" i="9"/>
  <c r="X3131" i="9" s="1"/>
  <c r="P3130" i="9"/>
  <c r="X3130" i="9" s="1"/>
  <c r="P3129" i="9"/>
  <c r="X3129" i="9" s="1"/>
  <c r="P3128" i="9"/>
  <c r="X3128" i="9" s="1"/>
  <c r="P3127" i="9"/>
  <c r="X3127" i="9" s="1"/>
  <c r="P3126" i="9"/>
  <c r="X3126" i="9" s="1"/>
  <c r="P3125" i="9"/>
  <c r="X3125" i="9" s="1"/>
  <c r="P3124" i="9"/>
  <c r="X3124" i="9" s="1"/>
  <c r="P3123" i="9"/>
  <c r="X3123" i="9" s="1"/>
  <c r="P3122" i="9"/>
  <c r="X3122" i="9" s="1"/>
  <c r="P3121" i="9"/>
  <c r="X3121" i="9" s="1"/>
  <c r="P3120" i="9"/>
  <c r="X3120" i="9" s="1"/>
  <c r="P3119" i="9"/>
  <c r="X3119" i="9" s="1"/>
  <c r="P3118" i="9"/>
  <c r="X3118" i="9" s="1"/>
  <c r="P3117" i="9"/>
  <c r="X3117" i="9" s="1"/>
  <c r="P3116" i="9"/>
  <c r="X3116" i="9" s="1"/>
  <c r="P3115" i="9"/>
  <c r="X3115" i="9" s="1"/>
  <c r="P3114" i="9"/>
  <c r="X3114" i="9" s="1"/>
  <c r="P3113" i="9"/>
  <c r="X3113" i="9" s="1"/>
  <c r="P3112" i="9"/>
  <c r="X3112" i="9" s="1"/>
  <c r="P3111" i="9"/>
  <c r="X3111" i="9" s="1"/>
  <c r="P3110" i="9"/>
  <c r="X3110" i="9" s="1"/>
  <c r="P3109" i="9"/>
  <c r="X3109" i="9" s="1"/>
  <c r="P3108" i="9"/>
  <c r="X3108" i="9" s="1"/>
  <c r="P3107" i="9"/>
  <c r="X3107" i="9" s="1"/>
  <c r="P3106" i="9"/>
  <c r="X3106" i="9" s="1"/>
  <c r="P3105" i="9"/>
  <c r="X3105" i="9" s="1"/>
  <c r="P3104" i="9"/>
  <c r="X3104" i="9" s="1"/>
  <c r="P3103" i="9"/>
  <c r="X3103" i="9" s="1"/>
  <c r="P3102" i="9"/>
  <c r="X3102" i="9" s="1"/>
  <c r="P3101" i="9"/>
  <c r="X3101" i="9" s="1"/>
  <c r="P3100" i="9"/>
  <c r="X3100" i="9" s="1"/>
  <c r="P3099" i="9"/>
  <c r="X3099" i="9" s="1"/>
  <c r="P3098" i="9"/>
  <c r="X3098" i="9" s="1"/>
  <c r="P3097" i="9"/>
  <c r="X3097" i="9" s="1"/>
  <c r="P3096" i="9"/>
  <c r="X3096" i="9" s="1"/>
  <c r="P3095" i="9"/>
  <c r="X3095" i="9" s="1"/>
  <c r="P3094" i="9"/>
  <c r="X3094" i="9" s="1"/>
  <c r="P3093" i="9"/>
  <c r="X3093" i="9" s="1"/>
  <c r="P3092" i="9"/>
  <c r="X3092" i="9" s="1"/>
  <c r="P3091" i="9"/>
  <c r="X3091" i="9" s="1"/>
  <c r="P3090" i="9"/>
  <c r="X3090" i="9" s="1"/>
  <c r="P3089" i="9"/>
  <c r="X3089" i="9" s="1"/>
  <c r="P3088" i="9"/>
  <c r="X3088" i="9" s="1"/>
  <c r="P3087" i="9"/>
  <c r="X3087" i="9" s="1"/>
  <c r="P3086" i="9"/>
  <c r="X3086" i="9" s="1"/>
  <c r="P3085" i="9"/>
  <c r="X3085" i="9" s="1"/>
  <c r="P3084" i="9"/>
  <c r="X3084" i="9" s="1"/>
  <c r="P3083" i="9"/>
  <c r="X3083" i="9" s="1"/>
  <c r="P3082" i="9"/>
  <c r="X3082" i="9" s="1"/>
  <c r="P3081" i="9"/>
  <c r="X3081" i="9" s="1"/>
  <c r="P3080" i="9"/>
  <c r="X3080" i="9" s="1"/>
  <c r="P3079" i="9"/>
  <c r="X3079" i="9" s="1"/>
  <c r="P3078" i="9"/>
  <c r="X3078" i="9" s="1"/>
  <c r="P3077" i="9"/>
  <c r="X3077" i="9" s="1"/>
  <c r="P3076" i="9"/>
  <c r="X3076" i="9" s="1"/>
  <c r="P3075" i="9"/>
  <c r="X3075" i="9" s="1"/>
  <c r="P3074" i="9"/>
  <c r="X3074" i="9" s="1"/>
  <c r="P3073" i="9"/>
  <c r="X3073" i="9" s="1"/>
  <c r="P3072" i="9"/>
  <c r="X3072" i="9" s="1"/>
  <c r="P3071" i="9"/>
  <c r="X3071" i="9" s="1"/>
  <c r="P3070" i="9"/>
  <c r="X3070" i="9" s="1"/>
  <c r="P3069" i="9"/>
  <c r="X3069" i="9" s="1"/>
  <c r="P3068" i="9"/>
  <c r="X3068" i="9" s="1"/>
  <c r="P3067" i="9"/>
  <c r="X3067" i="9" s="1"/>
  <c r="P3066" i="9"/>
  <c r="X3066" i="9" s="1"/>
  <c r="P3065" i="9"/>
  <c r="X3065" i="9" s="1"/>
  <c r="P3064" i="9"/>
  <c r="X3064" i="9" s="1"/>
  <c r="P3063" i="9"/>
  <c r="X3063" i="9" s="1"/>
  <c r="P3062" i="9"/>
  <c r="X3062" i="9" s="1"/>
  <c r="P3061" i="9"/>
  <c r="X3061" i="9" s="1"/>
  <c r="P3060" i="9"/>
  <c r="X3060" i="9" s="1"/>
  <c r="P3059" i="9"/>
  <c r="X3059" i="9" s="1"/>
  <c r="P3058" i="9"/>
  <c r="X3058" i="9" s="1"/>
  <c r="P3057" i="9"/>
  <c r="X3057" i="9" s="1"/>
  <c r="P3056" i="9"/>
  <c r="X3056" i="9" s="1"/>
  <c r="P3055" i="9"/>
  <c r="X3055" i="9" s="1"/>
  <c r="P3054" i="9"/>
  <c r="X3054" i="9" s="1"/>
  <c r="P3053" i="9"/>
  <c r="X3053" i="9" s="1"/>
  <c r="P3052" i="9"/>
  <c r="X3052" i="9" s="1"/>
  <c r="P3051" i="9"/>
  <c r="X3051" i="9" s="1"/>
  <c r="P3050" i="9"/>
  <c r="X3050" i="9" s="1"/>
  <c r="P3049" i="9"/>
  <c r="X3049" i="9" s="1"/>
  <c r="P3048" i="9"/>
  <c r="X3048" i="9" s="1"/>
  <c r="P3047" i="9"/>
  <c r="X3047" i="9" s="1"/>
  <c r="P3046" i="9"/>
  <c r="X3046" i="9" s="1"/>
  <c r="P3045" i="9"/>
  <c r="X3045" i="9" s="1"/>
  <c r="P3044" i="9"/>
  <c r="X3044" i="9" s="1"/>
  <c r="P3043" i="9"/>
  <c r="X3043" i="9" s="1"/>
  <c r="P3042" i="9"/>
  <c r="X3042" i="9" s="1"/>
  <c r="P3041" i="9"/>
  <c r="X3041" i="9" s="1"/>
  <c r="P3040" i="9"/>
  <c r="X3040" i="9" s="1"/>
  <c r="P3039" i="9"/>
  <c r="X3039" i="9" s="1"/>
  <c r="P3038" i="9"/>
  <c r="X3038" i="9" s="1"/>
  <c r="P3037" i="9"/>
  <c r="X3037" i="9" s="1"/>
  <c r="P3036" i="9"/>
  <c r="X3036" i="9" s="1"/>
  <c r="P3035" i="9"/>
  <c r="X3035" i="9" s="1"/>
  <c r="P3034" i="9"/>
  <c r="X3034" i="9" s="1"/>
  <c r="P3033" i="9"/>
  <c r="X3033" i="9" s="1"/>
  <c r="P3032" i="9"/>
  <c r="X3032" i="9" s="1"/>
  <c r="P3031" i="9"/>
  <c r="X3031" i="9" s="1"/>
  <c r="P3030" i="9"/>
  <c r="X3030" i="9" s="1"/>
  <c r="P3029" i="9"/>
  <c r="X3029" i="9" s="1"/>
  <c r="P3028" i="9"/>
  <c r="X3028" i="9" s="1"/>
  <c r="P3027" i="9"/>
  <c r="X3027" i="9" s="1"/>
  <c r="P3026" i="9"/>
  <c r="X3026" i="9" s="1"/>
  <c r="P3025" i="9"/>
  <c r="X3025" i="9" s="1"/>
  <c r="P3024" i="9"/>
  <c r="X3024" i="9" s="1"/>
  <c r="P3023" i="9"/>
  <c r="X3023" i="9" s="1"/>
  <c r="P3022" i="9"/>
  <c r="X3022" i="9" s="1"/>
  <c r="P3021" i="9"/>
  <c r="X3021" i="9" s="1"/>
  <c r="P3020" i="9"/>
  <c r="X3020" i="9" s="1"/>
  <c r="P3019" i="9"/>
  <c r="X3019" i="9" s="1"/>
  <c r="P3018" i="9"/>
  <c r="X3018" i="9" s="1"/>
  <c r="P3017" i="9"/>
  <c r="X3017" i="9" s="1"/>
  <c r="P3016" i="9"/>
  <c r="X3016" i="9" s="1"/>
  <c r="P3015" i="9"/>
  <c r="X3015" i="9" s="1"/>
  <c r="P3014" i="9"/>
  <c r="X3014" i="9" s="1"/>
  <c r="P3013" i="9"/>
  <c r="X3013" i="9" s="1"/>
  <c r="P3012" i="9"/>
  <c r="X3012" i="9" s="1"/>
  <c r="P3011" i="9"/>
  <c r="X3011" i="9" s="1"/>
  <c r="P3010" i="9"/>
  <c r="X3010" i="9" s="1"/>
  <c r="P3009" i="9"/>
  <c r="X3009" i="9" s="1"/>
  <c r="P3008" i="9"/>
  <c r="X3008" i="9" s="1"/>
  <c r="P3007" i="9"/>
  <c r="X3007" i="9" s="1"/>
  <c r="P3006" i="9"/>
  <c r="X3006" i="9" s="1"/>
  <c r="P3005" i="9"/>
  <c r="X3005" i="9" s="1"/>
  <c r="P3004" i="9"/>
  <c r="X3004" i="9" s="1"/>
  <c r="P3003" i="9"/>
  <c r="X3003" i="9" s="1"/>
  <c r="P3002" i="9"/>
  <c r="X3002" i="9" s="1"/>
  <c r="P3001" i="9"/>
  <c r="X3001" i="9" s="1"/>
  <c r="P3000" i="9"/>
  <c r="X3000" i="9" s="1"/>
  <c r="P2999" i="9"/>
  <c r="X2999" i="9" s="1"/>
  <c r="P2998" i="9"/>
  <c r="X2998" i="9" s="1"/>
  <c r="P2997" i="9"/>
  <c r="X2997" i="9" s="1"/>
  <c r="P2996" i="9"/>
  <c r="X2996" i="9" s="1"/>
  <c r="P2995" i="9"/>
  <c r="X2995" i="9" s="1"/>
  <c r="P2994" i="9"/>
  <c r="X2994" i="9" s="1"/>
  <c r="P2993" i="9"/>
  <c r="X2993" i="9" s="1"/>
  <c r="P2992" i="9"/>
  <c r="X2992" i="9" s="1"/>
  <c r="P2991" i="9"/>
  <c r="X2991" i="9" s="1"/>
  <c r="P2990" i="9"/>
  <c r="X2990" i="9" s="1"/>
  <c r="P2989" i="9"/>
  <c r="X2989" i="9" s="1"/>
  <c r="P2988" i="9"/>
  <c r="X2988" i="9" s="1"/>
  <c r="P2987" i="9"/>
  <c r="X2987" i="9" s="1"/>
  <c r="P2986" i="9"/>
  <c r="X2986" i="9" s="1"/>
  <c r="P2985" i="9"/>
  <c r="X2985" i="9" s="1"/>
  <c r="P2984" i="9"/>
  <c r="X2984" i="9" s="1"/>
  <c r="P2983" i="9"/>
  <c r="X2983" i="9" s="1"/>
  <c r="P2982" i="9"/>
  <c r="X2982" i="9" s="1"/>
  <c r="P2981" i="9"/>
  <c r="X2981" i="9" s="1"/>
  <c r="P2980" i="9"/>
  <c r="X2980" i="9" s="1"/>
  <c r="P2979" i="9"/>
  <c r="X2979" i="9" s="1"/>
  <c r="P2978" i="9"/>
  <c r="X2978" i="9" s="1"/>
  <c r="P2977" i="9"/>
  <c r="X2977" i="9" s="1"/>
  <c r="P2976" i="9"/>
  <c r="X2976" i="9" s="1"/>
  <c r="P2975" i="9"/>
  <c r="X2975" i="9" s="1"/>
  <c r="P2974" i="9"/>
  <c r="X2974" i="9" s="1"/>
  <c r="P2973" i="9"/>
  <c r="X2973" i="9" s="1"/>
  <c r="P2972" i="9"/>
  <c r="X2972" i="9" s="1"/>
  <c r="P2971" i="9"/>
  <c r="X2971" i="9" s="1"/>
  <c r="P2970" i="9"/>
  <c r="X2970" i="9" s="1"/>
  <c r="P2969" i="9"/>
  <c r="X2969" i="9" s="1"/>
  <c r="P2968" i="9"/>
  <c r="X2968" i="9" s="1"/>
  <c r="P2967" i="9"/>
  <c r="X2967" i="9" s="1"/>
  <c r="P2966" i="9"/>
  <c r="X2966" i="9" s="1"/>
  <c r="P2965" i="9"/>
  <c r="X2965" i="9" s="1"/>
  <c r="P2964" i="9"/>
  <c r="X2964" i="9" s="1"/>
  <c r="P2963" i="9"/>
  <c r="X2963" i="9" s="1"/>
  <c r="P2962" i="9"/>
  <c r="X2962" i="9" s="1"/>
  <c r="P2961" i="9"/>
  <c r="X2961" i="9" s="1"/>
  <c r="P2960" i="9"/>
  <c r="X2960" i="9" s="1"/>
  <c r="P2959" i="9"/>
  <c r="X2959" i="9" s="1"/>
  <c r="P2958" i="9"/>
  <c r="X2958" i="9" s="1"/>
  <c r="P2957" i="9"/>
  <c r="X2957" i="9" s="1"/>
  <c r="P2956" i="9"/>
  <c r="X2956" i="9" s="1"/>
  <c r="P2955" i="9"/>
  <c r="X2955" i="9" s="1"/>
  <c r="P2954" i="9"/>
  <c r="X2954" i="9" s="1"/>
  <c r="P2953" i="9"/>
  <c r="X2953" i="9" s="1"/>
  <c r="P2952" i="9"/>
  <c r="X2952" i="9" s="1"/>
  <c r="P2951" i="9"/>
  <c r="X2951" i="9" s="1"/>
  <c r="P2950" i="9"/>
  <c r="X2950" i="9" s="1"/>
  <c r="P2949" i="9"/>
  <c r="X2949" i="9" s="1"/>
  <c r="P2948" i="9"/>
  <c r="X2948" i="9" s="1"/>
  <c r="P2947" i="9"/>
  <c r="X2947" i="9" s="1"/>
  <c r="P2946" i="9"/>
  <c r="X2946" i="9" s="1"/>
  <c r="P2945" i="9"/>
  <c r="X2945" i="9" s="1"/>
  <c r="P2944" i="9"/>
  <c r="X2944" i="9" s="1"/>
  <c r="P2943" i="9"/>
  <c r="X2943" i="9" s="1"/>
  <c r="P2942" i="9"/>
  <c r="X2942" i="9" s="1"/>
  <c r="P2941" i="9"/>
  <c r="X2941" i="9" s="1"/>
  <c r="P2940" i="9"/>
  <c r="X2940" i="9" s="1"/>
  <c r="P2939" i="9"/>
  <c r="X2939" i="9" s="1"/>
  <c r="P2938" i="9"/>
  <c r="X2938" i="9" s="1"/>
  <c r="P2937" i="9"/>
  <c r="X2937" i="9" s="1"/>
  <c r="P2936" i="9"/>
  <c r="X2936" i="9" s="1"/>
  <c r="P2935" i="9"/>
  <c r="X2935" i="9" s="1"/>
  <c r="P2934" i="9"/>
  <c r="X2934" i="9" s="1"/>
  <c r="P2933" i="9"/>
  <c r="X2933" i="9" s="1"/>
  <c r="P2932" i="9"/>
  <c r="X2932" i="9" s="1"/>
  <c r="P2931" i="9"/>
  <c r="X2931" i="9" s="1"/>
  <c r="P2930" i="9"/>
  <c r="X2930" i="9" s="1"/>
  <c r="P2929" i="9"/>
  <c r="X2929" i="9" s="1"/>
  <c r="P2928" i="9"/>
  <c r="X2928" i="9" s="1"/>
  <c r="P2927" i="9"/>
  <c r="X2927" i="9" s="1"/>
  <c r="P2926" i="9"/>
  <c r="X2926" i="9" s="1"/>
  <c r="P2925" i="9"/>
  <c r="X2925" i="9" s="1"/>
  <c r="P2924" i="9"/>
  <c r="X2924" i="9" s="1"/>
  <c r="P2923" i="9"/>
  <c r="X2923" i="9" s="1"/>
  <c r="P2922" i="9"/>
  <c r="X2922" i="9" s="1"/>
  <c r="P2921" i="9"/>
  <c r="X2921" i="9" s="1"/>
  <c r="P2920" i="9"/>
  <c r="X2920" i="9" s="1"/>
  <c r="P2919" i="9"/>
  <c r="X2919" i="9" s="1"/>
  <c r="P2918" i="9"/>
  <c r="X2918" i="9" s="1"/>
  <c r="P2917" i="9"/>
  <c r="X2917" i="9" s="1"/>
  <c r="P2916" i="9"/>
  <c r="X2916" i="9" s="1"/>
  <c r="P2915" i="9"/>
  <c r="X2915" i="9" s="1"/>
  <c r="P2914" i="9"/>
  <c r="X2914" i="9" s="1"/>
  <c r="P2913" i="9"/>
  <c r="X2913" i="9" s="1"/>
  <c r="P2912" i="9"/>
  <c r="X2912" i="9" s="1"/>
  <c r="P2911" i="9"/>
  <c r="X2911" i="9" s="1"/>
  <c r="P2910" i="9"/>
  <c r="X2910" i="9" s="1"/>
  <c r="P2909" i="9"/>
  <c r="X2909" i="9" s="1"/>
  <c r="P2908" i="9"/>
  <c r="X2908" i="9" s="1"/>
  <c r="P2907" i="9"/>
  <c r="X2907" i="9" s="1"/>
  <c r="P2906" i="9"/>
  <c r="X2906" i="9" s="1"/>
  <c r="P2905" i="9"/>
  <c r="X2905" i="9" s="1"/>
  <c r="P2904" i="9"/>
  <c r="X2904" i="9" s="1"/>
  <c r="P2903" i="9"/>
  <c r="X2903" i="9" s="1"/>
  <c r="P2902" i="9"/>
  <c r="X2902" i="9" s="1"/>
  <c r="P2901" i="9"/>
  <c r="X2901" i="9" s="1"/>
  <c r="P2900" i="9"/>
  <c r="X2900" i="9" s="1"/>
  <c r="P2899" i="9"/>
  <c r="X2899" i="9" s="1"/>
  <c r="P2898" i="9"/>
  <c r="X2898" i="9" s="1"/>
  <c r="P2897" i="9"/>
  <c r="X2897" i="9" s="1"/>
  <c r="P2896" i="9"/>
  <c r="X2896" i="9" s="1"/>
  <c r="P2895" i="9"/>
  <c r="X2895" i="9" s="1"/>
  <c r="P2894" i="9"/>
  <c r="X2894" i="9" s="1"/>
  <c r="P2893" i="9"/>
  <c r="X2893" i="9" s="1"/>
  <c r="P2892" i="9"/>
  <c r="X2892" i="9" s="1"/>
  <c r="P2891" i="9"/>
  <c r="X2891" i="9" s="1"/>
  <c r="P2890" i="9"/>
  <c r="X2890" i="9" s="1"/>
  <c r="P2889" i="9"/>
  <c r="X2889" i="9" s="1"/>
  <c r="P2888" i="9"/>
  <c r="X2888" i="9" s="1"/>
  <c r="P2887" i="9"/>
  <c r="X2887" i="9" s="1"/>
  <c r="P2886" i="9"/>
  <c r="X2886" i="9" s="1"/>
  <c r="P2885" i="9"/>
  <c r="X2885" i="9" s="1"/>
  <c r="P2884" i="9"/>
  <c r="X2884" i="9" s="1"/>
  <c r="P2883" i="9"/>
  <c r="X2883" i="9" s="1"/>
  <c r="P2882" i="9"/>
  <c r="X2882" i="9" s="1"/>
  <c r="P2881" i="9"/>
  <c r="X2881" i="9" s="1"/>
  <c r="P2880" i="9"/>
  <c r="X2880" i="9" s="1"/>
  <c r="P2879" i="9"/>
  <c r="X2879" i="9" s="1"/>
  <c r="P2878" i="9"/>
  <c r="X2878" i="9" s="1"/>
  <c r="P2877" i="9"/>
  <c r="X2877" i="9" s="1"/>
  <c r="P2876" i="9"/>
  <c r="X2876" i="9" s="1"/>
  <c r="P2875" i="9"/>
  <c r="X2875" i="9" s="1"/>
  <c r="P2874" i="9"/>
  <c r="X2874" i="9" s="1"/>
  <c r="P2873" i="9"/>
  <c r="X2873" i="9" s="1"/>
  <c r="P2872" i="9"/>
  <c r="X2872" i="9" s="1"/>
  <c r="P2871" i="9"/>
  <c r="X2871" i="9" s="1"/>
  <c r="P2870" i="9"/>
  <c r="X2870" i="9" s="1"/>
  <c r="P2869" i="9"/>
  <c r="X2869" i="9" s="1"/>
  <c r="P2868" i="9"/>
  <c r="X2868" i="9" s="1"/>
  <c r="P2867" i="9"/>
  <c r="X2867" i="9" s="1"/>
  <c r="P2866" i="9"/>
  <c r="X2866" i="9" s="1"/>
  <c r="P2865" i="9"/>
  <c r="X2865" i="9" s="1"/>
  <c r="P2864" i="9"/>
  <c r="X2864" i="9" s="1"/>
  <c r="P2863" i="9"/>
  <c r="X2863" i="9" s="1"/>
  <c r="P2862" i="9"/>
  <c r="X2862" i="9" s="1"/>
  <c r="P2861" i="9"/>
  <c r="X2861" i="9" s="1"/>
  <c r="P2860" i="9"/>
  <c r="X2860" i="9" s="1"/>
  <c r="P2859" i="9"/>
  <c r="X2859" i="9" s="1"/>
  <c r="P2858" i="9"/>
  <c r="X2858" i="9" s="1"/>
  <c r="P2857" i="9"/>
  <c r="X2857" i="9" s="1"/>
  <c r="P2856" i="9"/>
  <c r="X2856" i="9" s="1"/>
  <c r="P2855" i="9"/>
  <c r="X2855" i="9" s="1"/>
  <c r="P2854" i="9"/>
  <c r="X2854" i="9" s="1"/>
  <c r="P2853" i="9"/>
  <c r="X2853" i="9" s="1"/>
  <c r="P2852" i="9"/>
  <c r="X2852" i="9" s="1"/>
  <c r="P2851" i="9"/>
  <c r="X2851" i="9" s="1"/>
  <c r="P2850" i="9"/>
  <c r="X2850" i="9" s="1"/>
  <c r="P2849" i="9"/>
  <c r="X2849" i="9" s="1"/>
  <c r="P2848" i="9"/>
  <c r="X2848" i="9" s="1"/>
  <c r="P2847" i="9"/>
  <c r="X2847" i="9" s="1"/>
  <c r="P2846" i="9"/>
  <c r="X2846" i="9" s="1"/>
  <c r="P2845" i="9"/>
  <c r="X2845" i="9" s="1"/>
  <c r="P2844" i="9"/>
  <c r="X2844" i="9" s="1"/>
  <c r="P2843" i="9"/>
  <c r="X2843" i="9" s="1"/>
  <c r="P2842" i="9"/>
  <c r="X2842" i="9" s="1"/>
  <c r="P2841" i="9"/>
  <c r="X2841" i="9" s="1"/>
  <c r="P2840" i="9"/>
  <c r="X2840" i="9" s="1"/>
  <c r="P2839" i="9"/>
  <c r="X2839" i="9" s="1"/>
  <c r="P2838" i="9"/>
  <c r="X2838" i="9" s="1"/>
  <c r="P2837" i="9"/>
  <c r="X2837" i="9" s="1"/>
  <c r="P2836" i="9"/>
  <c r="X2836" i="9" s="1"/>
  <c r="P2835" i="9"/>
  <c r="X2835" i="9" s="1"/>
  <c r="P2834" i="9"/>
  <c r="X2834" i="9" s="1"/>
  <c r="P2833" i="9"/>
  <c r="X2833" i="9" s="1"/>
  <c r="P2832" i="9"/>
  <c r="X2832" i="9" s="1"/>
  <c r="P2831" i="9"/>
  <c r="X2831" i="9" s="1"/>
  <c r="P2830" i="9"/>
  <c r="X2830" i="9" s="1"/>
  <c r="P2829" i="9"/>
  <c r="X2829" i="9" s="1"/>
  <c r="P2828" i="9"/>
  <c r="X2828" i="9" s="1"/>
  <c r="P2827" i="9"/>
  <c r="X2827" i="9" s="1"/>
  <c r="P2826" i="9"/>
  <c r="X2826" i="9" s="1"/>
  <c r="P2825" i="9"/>
  <c r="X2825" i="9" s="1"/>
  <c r="P2824" i="9"/>
  <c r="X2824" i="9" s="1"/>
  <c r="P2823" i="9"/>
  <c r="X2823" i="9" s="1"/>
  <c r="P2822" i="9"/>
  <c r="X2822" i="9" s="1"/>
  <c r="P2821" i="9"/>
  <c r="X2821" i="9" s="1"/>
  <c r="P2820" i="9"/>
  <c r="X2820" i="9" s="1"/>
  <c r="P2819" i="9"/>
  <c r="X2819" i="9" s="1"/>
  <c r="P2818" i="9"/>
  <c r="X2818" i="9" s="1"/>
  <c r="P2817" i="9"/>
  <c r="X2817" i="9" s="1"/>
  <c r="P2816" i="9"/>
  <c r="X2816" i="9" s="1"/>
  <c r="P2815" i="9"/>
  <c r="X2815" i="9" s="1"/>
  <c r="P2814" i="9"/>
  <c r="X2814" i="9" s="1"/>
  <c r="P2813" i="9"/>
  <c r="X2813" i="9" s="1"/>
  <c r="P2812" i="9"/>
  <c r="X2812" i="9" s="1"/>
  <c r="P2811" i="9"/>
  <c r="X2811" i="9" s="1"/>
  <c r="P2810" i="9"/>
  <c r="X2810" i="9" s="1"/>
  <c r="P2809" i="9"/>
  <c r="X2809" i="9" s="1"/>
  <c r="P2808" i="9"/>
  <c r="X2808" i="9" s="1"/>
  <c r="P2807" i="9"/>
  <c r="X2807" i="9" s="1"/>
  <c r="P2806" i="9"/>
  <c r="X2806" i="9" s="1"/>
  <c r="P2805" i="9"/>
  <c r="X2805" i="9" s="1"/>
  <c r="P2804" i="9"/>
  <c r="X2804" i="9" s="1"/>
  <c r="P2803" i="9"/>
  <c r="X2803" i="9" s="1"/>
  <c r="P2802" i="9"/>
  <c r="X2802" i="9" s="1"/>
  <c r="P2801" i="9"/>
  <c r="X2801" i="9" s="1"/>
  <c r="P2800" i="9"/>
  <c r="X2800" i="9" s="1"/>
  <c r="P2799" i="9"/>
  <c r="X2799" i="9" s="1"/>
  <c r="P2798" i="9"/>
  <c r="X2798" i="9" s="1"/>
  <c r="P2797" i="9"/>
  <c r="X2797" i="9" s="1"/>
  <c r="P2796" i="9"/>
  <c r="X2796" i="9" s="1"/>
  <c r="P2795" i="9"/>
  <c r="X2795" i="9" s="1"/>
  <c r="P2794" i="9"/>
  <c r="X2794" i="9" s="1"/>
  <c r="P2793" i="9"/>
  <c r="X2793" i="9" s="1"/>
  <c r="P2792" i="9"/>
  <c r="X2792" i="9" s="1"/>
  <c r="P2791" i="9"/>
  <c r="X2791" i="9" s="1"/>
  <c r="P2790" i="9"/>
  <c r="X2790" i="9" s="1"/>
  <c r="P2789" i="9"/>
  <c r="X2789" i="9" s="1"/>
  <c r="P2788" i="9"/>
  <c r="X2788" i="9" s="1"/>
  <c r="P2787" i="9"/>
  <c r="X2787" i="9" s="1"/>
  <c r="P2786" i="9"/>
  <c r="X2786" i="9" s="1"/>
  <c r="P2785" i="9"/>
  <c r="X2785" i="9" s="1"/>
  <c r="P2784" i="9"/>
  <c r="X2784" i="9" s="1"/>
  <c r="P2783" i="9"/>
  <c r="X2783" i="9" s="1"/>
  <c r="P2782" i="9"/>
  <c r="X2782" i="9" s="1"/>
  <c r="P2781" i="9"/>
  <c r="X2781" i="9" s="1"/>
  <c r="P2780" i="9"/>
  <c r="X2780" i="9" s="1"/>
  <c r="P2779" i="9"/>
  <c r="X2779" i="9" s="1"/>
  <c r="P2778" i="9"/>
  <c r="X2778" i="9" s="1"/>
  <c r="P2777" i="9"/>
  <c r="X2777" i="9" s="1"/>
  <c r="P2776" i="9"/>
  <c r="X2776" i="9" s="1"/>
  <c r="P2775" i="9"/>
  <c r="X2775" i="9" s="1"/>
  <c r="P2774" i="9"/>
  <c r="X2774" i="9" s="1"/>
  <c r="P2773" i="9"/>
  <c r="X2773" i="9" s="1"/>
  <c r="P2772" i="9"/>
  <c r="X2772" i="9" s="1"/>
  <c r="P2771" i="9"/>
  <c r="X2771" i="9" s="1"/>
  <c r="P2770" i="9"/>
  <c r="X2770" i="9" s="1"/>
  <c r="P2769" i="9"/>
  <c r="X2769" i="9" s="1"/>
  <c r="P2768" i="9"/>
  <c r="X2768" i="9" s="1"/>
  <c r="P2767" i="9"/>
  <c r="X2767" i="9" s="1"/>
  <c r="P2766" i="9"/>
  <c r="X2766" i="9" s="1"/>
  <c r="P2765" i="9"/>
  <c r="X2765" i="9" s="1"/>
  <c r="P2764" i="9"/>
  <c r="X2764" i="9" s="1"/>
  <c r="P2763" i="9"/>
  <c r="X2763" i="9" s="1"/>
  <c r="P2762" i="9"/>
  <c r="X2762" i="9" s="1"/>
  <c r="P2761" i="9"/>
  <c r="X2761" i="9" s="1"/>
  <c r="P2760" i="9"/>
  <c r="X2760" i="9" s="1"/>
  <c r="P2759" i="9"/>
  <c r="X2759" i="9" s="1"/>
  <c r="P2758" i="9"/>
  <c r="X2758" i="9" s="1"/>
  <c r="P2757" i="9"/>
  <c r="X2757" i="9" s="1"/>
  <c r="P2756" i="9"/>
  <c r="X2756" i="9" s="1"/>
  <c r="P2755" i="9"/>
  <c r="X2755" i="9" s="1"/>
  <c r="P2754" i="9"/>
  <c r="X2754" i="9" s="1"/>
  <c r="P2753" i="9"/>
  <c r="X2753" i="9" s="1"/>
  <c r="P2752" i="9"/>
  <c r="X2752" i="9" s="1"/>
  <c r="P2751" i="9"/>
  <c r="X2751" i="9" s="1"/>
  <c r="P2750" i="9"/>
  <c r="X2750" i="9" s="1"/>
  <c r="P2749" i="9"/>
  <c r="X2749" i="9" s="1"/>
  <c r="P2748" i="9"/>
  <c r="X2748" i="9" s="1"/>
  <c r="P2747" i="9"/>
  <c r="X2747" i="9" s="1"/>
  <c r="P2746" i="9"/>
  <c r="X2746" i="9" s="1"/>
  <c r="P2745" i="9"/>
  <c r="X2745" i="9" s="1"/>
  <c r="P2744" i="9"/>
  <c r="X2744" i="9" s="1"/>
  <c r="P2743" i="9"/>
  <c r="X2743" i="9" s="1"/>
  <c r="P2742" i="9"/>
  <c r="X2742" i="9" s="1"/>
  <c r="P2741" i="9"/>
  <c r="X2741" i="9" s="1"/>
  <c r="P2740" i="9"/>
  <c r="X2740" i="9" s="1"/>
  <c r="P2739" i="9"/>
  <c r="X2739" i="9" s="1"/>
  <c r="P2738" i="9"/>
  <c r="X2738" i="9" s="1"/>
  <c r="P2737" i="9"/>
  <c r="X2737" i="9" s="1"/>
  <c r="P2736" i="9"/>
  <c r="X2736" i="9" s="1"/>
  <c r="P2735" i="9"/>
  <c r="X2735" i="9" s="1"/>
  <c r="P2734" i="9"/>
  <c r="X2734" i="9" s="1"/>
  <c r="P2733" i="9"/>
  <c r="X2733" i="9" s="1"/>
  <c r="P2732" i="9"/>
  <c r="X2732" i="9" s="1"/>
  <c r="P2731" i="9"/>
  <c r="X2731" i="9" s="1"/>
  <c r="P2730" i="9"/>
  <c r="X2730" i="9" s="1"/>
  <c r="P2729" i="9"/>
  <c r="X2729" i="9" s="1"/>
  <c r="P2728" i="9"/>
  <c r="X2728" i="9" s="1"/>
  <c r="P2727" i="9"/>
  <c r="X2727" i="9" s="1"/>
  <c r="P2726" i="9"/>
  <c r="X2726" i="9" s="1"/>
  <c r="P2725" i="9"/>
  <c r="X2725" i="9" s="1"/>
  <c r="P2724" i="9"/>
  <c r="X2724" i="9" s="1"/>
  <c r="P2723" i="9"/>
  <c r="X2723" i="9" s="1"/>
  <c r="P2722" i="9"/>
  <c r="X2722" i="9" s="1"/>
  <c r="P2721" i="9"/>
  <c r="X2721" i="9" s="1"/>
  <c r="P2720" i="9"/>
  <c r="X2720" i="9" s="1"/>
  <c r="P2719" i="9"/>
  <c r="X2719" i="9" s="1"/>
  <c r="P2718" i="9"/>
  <c r="X2718" i="9" s="1"/>
  <c r="P2717" i="9"/>
  <c r="X2717" i="9" s="1"/>
  <c r="P2716" i="9"/>
  <c r="X2716" i="9" s="1"/>
  <c r="P2715" i="9"/>
  <c r="X2715" i="9" s="1"/>
  <c r="P2714" i="9"/>
  <c r="X2714" i="9" s="1"/>
  <c r="P2713" i="9"/>
  <c r="X2713" i="9" s="1"/>
  <c r="P2712" i="9"/>
  <c r="X2712" i="9" s="1"/>
  <c r="P2711" i="9"/>
  <c r="X2711" i="9" s="1"/>
  <c r="P2710" i="9"/>
  <c r="X2710" i="9" s="1"/>
  <c r="P2709" i="9"/>
  <c r="X2709" i="9" s="1"/>
  <c r="P2708" i="9"/>
  <c r="X2708" i="9" s="1"/>
  <c r="P2707" i="9"/>
  <c r="X2707" i="9" s="1"/>
  <c r="P2706" i="9"/>
  <c r="X2706" i="9" s="1"/>
  <c r="P2705" i="9"/>
  <c r="X2705" i="9" s="1"/>
  <c r="P2704" i="9"/>
  <c r="X2704" i="9" s="1"/>
  <c r="P2703" i="9"/>
  <c r="X2703" i="9" s="1"/>
  <c r="P2702" i="9"/>
  <c r="X2702" i="9" s="1"/>
  <c r="P2701" i="9"/>
  <c r="X2701" i="9" s="1"/>
  <c r="P2700" i="9"/>
  <c r="X2700" i="9" s="1"/>
  <c r="P2699" i="9"/>
  <c r="X2699" i="9" s="1"/>
  <c r="P2698" i="9"/>
  <c r="X2698" i="9" s="1"/>
  <c r="P2697" i="9"/>
  <c r="X2697" i="9" s="1"/>
  <c r="P2696" i="9"/>
  <c r="X2696" i="9" s="1"/>
  <c r="P2695" i="9"/>
  <c r="X2695" i="9" s="1"/>
  <c r="P2694" i="9"/>
  <c r="X2694" i="9" s="1"/>
  <c r="P2693" i="9"/>
  <c r="X2693" i="9" s="1"/>
  <c r="P2692" i="9"/>
  <c r="X2692" i="9" s="1"/>
  <c r="P2691" i="9"/>
  <c r="X2691" i="9" s="1"/>
  <c r="P2690" i="9"/>
  <c r="X2690" i="9" s="1"/>
  <c r="P2689" i="9"/>
  <c r="X2689" i="9" s="1"/>
  <c r="P2688" i="9"/>
  <c r="X2688" i="9" s="1"/>
  <c r="P2687" i="9"/>
  <c r="X2687" i="9" s="1"/>
  <c r="P2686" i="9"/>
  <c r="X2686" i="9" s="1"/>
  <c r="P2685" i="9"/>
  <c r="X2685" i="9" s="1"/>
  <c r="P2684" i="9"/>
  <c r="X2684" i="9" s="1"/>
  <c r="P2683" i="9"/>
  <c r="X2683" i="9" s="1"/>
  <c r="P2682" i="9"/>
  <c r="X2682" i="9" s="1"/>
  <c r="P2681" i="9"/>
  <c r="X2681" i="9" s="1"/>
  <c r="P2680" i="9"/>
  <c r="X2680" i="9" s="1"/>
  <c r="P2679" i="9"/>
  <c r="X2679" i="9" s="1"/>
  <c r="P2678" i="9"/>
  <c r="X2678" i="9" s="1"/>
  <c r="P2677" i="9"/>
  <c r="X2677" i="9" s="1"/>
  <c r="P2676" i="9"/>
  <c r="X2676" i="9" s="1"/>
  <c r="P2675" i="9"/>
  <c r="X2675" i="9" s="1"/>
  <c r="P2674" i="9"/>
  <c r="X2674" i="9" s="1"/>
  <c r="P2673" i="9"/>
  <c r="X2673" i="9" s="1"/>
  <c r="P2672" i="9"/>
  <c r="X2672" i="9" s="1"/>
  <c r="P2671" i="9"/>
  <c r="X2671" i="9" s="1"/>
  <c r="P2670" i="9"/>
  <c r="X2670" i="9" s="1"/>
  <c r="P2669" i="9"/>
  <c r="X2669" i="9" s="1"/>
  <c r="P2668" i="9"/>
  <c r="X2668" i="9" s="1"/>
  <c r="P2667" i="9"/>
  <c r="X2667" i="9" s="1"/>
  <c r="P2666" i="9"/>
  <c r="X2666" i="9" s="1"/>
  <c r="P2665" i="9"/>
  <c r="X2665" i="9" s="1"/>
  <c r="P2664" i="9"/>
  <c r="X2664" i="9" s="1"/>
  <c r="P2663" i="9"/>
  <c r="X2663" i="9" s="1"/>
  <c r="P2662" i="9"/>
  <c r="X2662" i="9" s="1"/>
  <c r="P2661" i="9"/>
  <c r="X2661" i="9" s="1"/>
  <c r="P2660" i="9"/>
  <c r="X2660" i="9" s="1"/>
  <c r="P2659" i="9"/>
  <c r="X2659" i="9" s="1"/>
  <c r="P2658" i="9"/>
  <c r="X2658" i="9" s="1"/>
  <c r="P2657" i="9"/>
  <c r="X2657" i="9" s="1"/>
  <c r="P2656" i="9"/>
  <c r="X2656" i="9" s="1"/>
  <c r="P2655" i="9"/>
  <c r="X2655" i="9" s="1"/>
  <c r="P2654" i="9"/>
  <c r="X2654" i="9" s="1"/>
  <c r="P2653" i="9"/>
  <c r="X2653" i="9" s="1"/>
  <c r="P2652" i="9"/>
  <c r="X2652" i="9" s="1"/>
  <c r="P2651" i="9"/>
  <c r="X2651" i="9" s="1"/>
  <c r="P2650" i="9"/>
  <c r="X2650" i="9" s="1"/>
  <c r="P2649" i="9"/>
  <c r="X2649" i="9" s="1"/>
  <c r="P2648" i="9"/>
  <c r="X2648" i="9" s="1"/>
  <c r="P2647" i="9"/>
  <c r="X2647" i="9" s="1"/>
  <c r="P2646" i="9"/>
  <c r="X2646" i="9" s="1"/>
  <c r="P2645" i="9"/>
  <c r="X2645" i="9" s="1"/>
  <c r="P2644" i="9"/>
  <c r="X2644" i="9" s="1"/>
  <c r="P2643" i="9"/>
  <c r="X2643" i="9" s="1"/>
  <c r="P2642" i="9"/>
  <c r="X2642" i="9" s="1"/>
  <c r="P2641" i="9"/>
  <c r="X2641" i="9" s="1"/>
  <c r="P2640" i="9"/>
  <c r="X2640" i="9" s="1"/>
  <c r="P2639" i="9"/>
  <c r="X2639" i="9" s="1"/>
  <c r="P2638" i="9"/>
  <c r="X2638" i="9" s="1"/>
  <c r="P2637" i="9"/>
  <c r="X2637" i="9" s="1"/>
  <c r="P2636" i="9"/>
  <c r="X2636" i="9" s="1"/>
  <c r="P2635" i="9"/>
  <c r="X2635" i="9" s="1"/>
  <c r="P2634" i="9"/>
  <c r="X2634" i="9" s="1"/>
  <c r="P2633" i="9"/>
  <c r="X2633" i="9" s="1"/>
  <c r="P2632" i="9"/>
  <c r="X2632" i="9" s="1"/>
  <c r="P2631" i="9"/>
  <c r="X2631" i="9" s="1"/>
  <c r="P2630" i="9"/>
  <c r="X2630" i="9" s="1"/>
  <c r="P2629" i="9"/>
  <c r="X2629" i="9" s="1"/>
  <c r="P2628" i="9"/>
  <c r="X2628" i="9" s="1"/>
  <c r="P2627" i="9"/>
  <c r="X2627" i="9" s="1"/>
  <c r="P2626" i="9"/>
  <c r="X2626" i="9" s="1"/>
  <c r="P2625" i="9"/>
  <c r="X2625" i="9" s="1"/>
  <c r="P2624" i="9"/>
  <c r="X2624" i="9" s="1"/>
  <c r="P2623" i="9"/>
  <c r="X2623" i="9" s="1"/>
  <c r="P2622" i="9"/>
  <c r="X2622" i="9" s="1"/>
  <c r="P2621" i="9"/>
  <c r="X2621" i="9" s="1"/>
  <c r="P2620" i="9"/>
  <c r="X2620" i="9" s="1"/>
  <c r="P2619" i="9"/>
  <c r="X2619" i="9" s="1"/>
  <c r="P2618" i="9"/>
  <c r="X2618" i="9" s="1"/>
  <c r="P2617" i="9"/>
  <c r="X2617" i="9" s="1"/>
  <c r="P2616" i="9"/>
  <c r="X2616" i="9" s="1"/>
  <c r="P2615" i="9"/>
  <c r="X2615" i="9" s="1"/>
  <c r="P2614" i="9"/>
  <c r="X2614" i="9" s="1"/>
  <c r="P2613" i="9"/>
  <c r="X2613" i="9" s="1"/>
  <c r="P2612" i="9"/>
  <c r="X2612" i="9" s="1"/>
  <c r="P2611" i="9"/>
  <c r="X2611" i="9" s="1"/>
  <c r="P2610" i="9"/>
  <c r="X2610" i="9" s="1"/>
  <c r="P2609" i="9"/>
  <c r="X2609" i="9" s="1"/>
  <c r="P2608" i="9"/>
  <c r="X2608" i="9" s="1"/>
  <c r="P2607" i="9"/>
  <c r="X2607" i="9" s="1"/>
  <c r="P2606" i="9"/>
  <c r="X2606" i="9" s="1"/>
  <c r="P2605" i="9"/>
  <c r="X2605" i="9" s="1"/>
  <c r="P2604" i="9"/>
  <c r="X2604" i="9" s="1"/>
  <c r="P2603" i="9"/>
  <c r="X2603" i="9" s="1"/>
  <c r="P2602" i="9"/>
  <c r="X2602" i="9" s="1"/>
  <c r="P2601" i="9"/>
  <c r="X2601" i="9" s="1"/>
  <c r="P2600" i="9"/>
  <c r="X2600" i="9" s="1"/>
  <c r="P2599" i="9"/>
  <c r="X2599" i="9" s="1"/>
  <c r="P2598" i="9"/>
  <c r="X2598" i="9" s="1"/>
  <c r="P2597" i="9"/>
  <c r="X2597" i="9" s="1"/>
  <c r="P2596" i="9"/>
  <c r="X2596" i="9" s="1"/>
  <c r="P2595" i="9"/>
  <c r="X2595" i="9" s="1"/>
  <c r="P2594" i="9"/>
  <c r="X2594" i="9" s="1"/>
  <c r="P2593" i="9"/>
  <c r="X2593" i="9" s="1"/>
  <c r="P2592" i="9"/>
  <c r="X2592" i="9" s="1"/>
  <c r="P2591" i="9"/>
  <c r="X2591" i="9" s="1"/>
  <c r="P2590" i="9"/>
  <c r="X2590" i="9" s="1"/>
  <c r="P2589" i="9"/>
  <c r="X2589" i="9" s="1"/>
  <c r="P2588" i="9"/>
  <c r="X2588" i="9" s="1"/>
  <c r="P2587" i="9"/>
  <c r="X2587" i="9" s="1"/>
  <c r="P2586" i="9"/>
  <c r="X2586" i="9" s="1"/>
  <c r="P2585" i="9"/>
  <c r="X2585" i="9" s="1"/>
  <c r="P2584" i="9"/>
  <c r="X2584" i="9" s="1"/>
  <c r="P2583" i="9"/>
  <c r="X2583" i="9" s="1"/>
  <c r="P2582" i="9"/>
  <c r="X2582" i="9" s="1"/>
  <c r="P2581" i="9"/>
  <c r="X2581" i="9" s="1"/>
  <c r="P2580" i="9"/>
  <c r="X2580" i="9" s="1"/>
  <c r="P2579" i="9"/>
  <c r="X2579" i="9" s="1"/>
  <c r="P2578" i="9"/>
  <c r="X2578" i="9" s="1"/>
  <c r="P2577" i="9"/>
  <c r="X2577" i="9" s="1"/>
  <c r="P2576" i="9"/>
  <c r="X2576" i="9" s="1"/>
  <c r="P2575" i="9"/>
  <c r="X2575" i="9" s="1"/>
  <c r="P2574" i="9"/>
  <c r="X2574" i="9" s="1"/>
  <c r="P2573" i="9"/>
  <c r="X2573" i="9" s="1"/>
  <c r="P2572" i="9"/>
  <c r="X2572" i="9" s="1"/>
  <c r="P2571" i="9"/>
  <c r="X2571" i="9" s="1"/>
  <c r="P2570" i="9"/>
  <c r="X2570" i="9" s="1"/>
  <c r="P2569" i="9"/>
  <c r="X2569" i="9" s="1"/>
  <c r="P2568" i="9"/>
  <c r="X2568" i="9" s="1"/>
  <c r="P2567" i="9"/>
  <c r="X2567" i="9" s="1"/>
  <c r="P2566" i="9"/>
  <c r="X2566" i="9" s="1"/>
  <c r="P2565" i="9"/>
  <c r="X2565" i="9" s="1"/>
  <c r="P2564" i="9"/>
  <c r="X2564" i="9" s="1"/>
  <c r="P2563" i="9"/>
  <c r="X2563" i="9" s="1"/>
  <c r="P2562" i="9"/>
  <c r="X2562" i="9" s="1"/>
  <c r="P2561" i="9"/>
  <c r="X2561" i="9" s="1"/>
  <c r="P2560" i="9"/>
  <c r="X2560" i="9" s="1"/>
  <c r="P2559" i="9"/>
  <c r="X2559" i="9" s="1"/>
  <c r="P2558" i="9"/>
  <c r="X2558" i="9" s="1"/>
  <c r="P2557" i="9"/>
  <c r="X2557" i="9" s="1"/>
  <c r="P2556" i="9"/>
  <c r="X2556" i="9" s="1"/>
  <c r="P2555" i="9"/>
  <c r="X2555" i="9" s="1"/>
  <c r="P2554" i="9"/>
  <c r="X2554" i="9" s="1"/>
  <c r="P2553" i="9"/>
  <c r="X2553" i="9" s="1"/>
  <c r="P2552" i="9"/>
  <c r="X2552" i="9" s="1"/>
  <c r="P2551" i="9"/>
  <c r="X2551" i="9" s="1"/>
  <c r="P2550" i="9"/>
  <c r="X2550" i="9" s="1"/>
  <c r="P2549" i="9"/>
  <c r="X2549" i="9" s="1"/>
  <c r="P2548" i="9"/>
  <c r="X2548" i="9" s="1"/>
  <c r="P2547" i="9"/>
  <c r="X2547" i="9" s="1"/>
  <c r="P2546" i="9"/>
  <c r="X2546" i="9" s="1"/>
  <c r="P2545" i="9"/>
  <c r="X2545" i="9" s="1"/>
  <c r="P2544" i="9"/>
  <c r="X2544" i="9" s="1"/>
  <c r="P2543" i="9"/>
  <c r="X2543" i="9" s="1"/>
  <c r="P2542" i="9"/>
  <c r="X2542" i="9" s="1"/>
  <c r="P2541" i="9"/>
  <c r="X2541" i="9" s="1"/>
  <c r="P2540" i="9"/>
  <c r="X2540" i="9" s="1"/>
  <c r="P2539" i="9"/>
  <c r="X2539" i="9" s="1"/>
  <c r="P2538" i="9"/>
  <c r="X2538" i="9" s="1"/>
  <c r="P2537" i="9"/>
  <c r="X2537" i="9" s="1"/>
  <c r="P2536" i="9"/>
  <c r="X2536" i="9" s="1"/>
  <c r="P2535" i="9"/>
  <c r="X2535" i="9" s="1"/>
  <c r="P2534" i="9"/>
  <c r="X2534" i="9" s="1"/>
  <c r="P2533" i="9"/>
  <c r="X2533" i="9" s="1"/>
  <c r="P2532" i="9"/>
  <c r="X2532" i="9" s="1"/>
  <c r="P2531" i="9"/>
  <c r="X2531" i="9" s="1"/>
  <c r="P2530" i="9"/>
  <c r="X2530" i="9" s="1"/>
  <c r="P2529" i="9"/>
  <c r="X2529" i="9" s="1"/>
  <c r="P2528" i="9"/>
  <c r="X2528" i="9" s="1"/>
  <c r="P2527" i="9"/>
  <c r="X2527" i="9" s="1"/>
  <c r="P2526" i="9"/>
  <c r="X2526" i="9" s="1"/>
  <c r="P2525" i="9"/>
  <c r="X2525" i="9" s="1"/>
  <c r="P2524" i="9"/>
  <c r="X2524" i="9" s="1"/>
  <c r="P2523" i="9"/>
  <c r="X2523" i="9" s="1"/>
  <c r="P2522" i="9"/>
  <c r="X2522" i="9" s="1"/>
  <c r="P2521" i="9"/>
  <c r="X2521" i="9" s="1"/>
  <c r="P2520" i="9"/>
  <c r="X2520" i="9" s="1"/>
  <c r="P2519" i="9"/>
  <c r="X2519" i="9" s="1"/>
  <c r="P2518" i="9"/>
  <c r="X2518" i="9" s="1"/>
  <c r="P2517" i="9"/>
  <c r="X2517" i="9" s="1"/>
  <c r="P2516" i="9"/>
  <c r="X2516" i="9" s="1"/>
  <c r="P2515" i="9"/>
  <c r="X2515" i="9" s="1"/>
  <c r="P2514" i="9"/>
  <c r="X2514" i="9" s="1"/>
  <c r="P2513" i="9"/>
  <c r="X2513" i="9" s="1"/>
  <c r="P2512" i="9"/>
  <c r="X2512" i="9" s="1"/>
  <c r="P2511" i="9"/>
  <c r="X2511" i="9" s="1"/>
  <c r="P2510" i="9"/>
  <c r="X2510" i="9" s="1"/>
  <c r="P2509" i="9"/>
  <c r="X2509" i="9" s="1"/>
  <c r="P2508" i="9"/>
  <c r="X2508" i="9" s="1"/>
  <c r="P2507" i="9"/>
  <c r="X2507" i="9" s="1"/>
  <c r="P2506" i="9"/>
  <c r="X2506" i="9" s="1"/>
  <c r="P2505" i="9"/>
  <c r="X2505" i="9" s="1"/>
  <c r="P2504" i="9"/>
  <c r="X2504" i="9" s="1"/>
  <c r="P2503" i="9"/>
  <c r="X2503" i="9" s="1"/>
  <c r="P2502" i="9"/>
  <c r="X2502" i="9" s="1"/>
  <c r="P2501" i="9"/>
  <c r="X2501" i="9" s="1"/>
  <c r="P2500" i="9"/>
  <c r="X2500" i="9" s="1"/>
  <c r="P2499" i="9"/>
  <c r="X2499" i="9" s="1"/>
  <c r="P2498" i="9"/>
  <c r="X2498" i="9" s="1"/>
  <c r="P2497" i="9"/>
  <c r="X2497" i="9" s="1"/>
  <c r="P2496" i="9"/>
  <c r="X2496" i="9" s="1"/>
  <c r="P2495" i="9"/>
  <c r="X2495" i="9" s="1"/>
  <c r="P2494" i="9"/>
  <c r="X2494" i="9" s="1"/>
  <c r="P2493" i="9"/>
  <c r="X2493" i="9" s="1"/>
  <c r="P2492" i="9"/>
  <c r="X2492" i="9" s="1"/>
  <c r="P2491" i="9"/>
  <c r="X2491" i="9" s="1"/>
  <c r="P2490" i="9"/>
  <c r="X2490" i="9" s="1"/>
  <c r="P2489" i="9"/>
  <c r="X2489" i="9" s="1"/>
  <c r="P2488" i="9"/>
  <c r="X2488" i="9" s="1"/>
  <c r="P2487" i="9"/>
  <c r="X2487" i="9" s="1"/>
  <c r="P2486" i="9"/>
  <c r="X2486" i="9" s="1"/>
  <c r="P2485" i="9"/>
  <c r="X2485" i="9" s="1"/>
  <c r="P2484" i="9"/>
  <c r="X2484" i="9" s="1"/>
  <c r="P2483" i="9"/>
  <c r="X2483" i="9" s="1"/>
  <c r="P2482" i="9"/>
  <c r="X2482" i="9" s="1"/>
  <c r="P2481" i="9"/>
  <c r="X2481" i="9" s="1"/>
  <c r="P2480" i="9"/>
  <c r="X2480" i="9" s="1"/>
  <c r="P2479" i="9"/>
  <c r="X2479" i="9" s="1"/>
  <c r="P2478" i="9"/>
  <c r="X2478" i="9" s="1"/>
  <c r="P2477" i="9"/>
  <c r="X2477" i="9" s="1"/>
  <c r="P2476" i="9"/>
  <c r="X2476" i="9" s="1"/>
  <c r="P2475" i="9"/>
  <c r="X2475" i="9" s="1"/>
  <c r="P2474" i="9"/>
  <c r="X2474" i="9" s="1"/>
  <c r="P2473" i="9"/>
  <c r="X2473" i="9" s="1"/>
  <c r="P2472" i="9"/>
  <c r="X2472" i="9" s="1"/>
  <c r="P2471" i="9"/>
  <c r="X2471" i="9" s="1"/>
  <c r="P2470" i="9"/>
  <c r="X2470" i="9" s="1"/>
  <c r="P2469" i="9"/>
  <c r="X2469" i="9" s="1"/>
  <c r="P2468" i="9"/>
  <c r="X2468" i="9" s="1"/>
  <c r="P2467" i="9"/>
  <c r="X2467" i="9" s="1"/>
  <c r="P2466" i="9"/>
  <c r="X2466" i="9" s="1"/>
  <c r="P2465" i="9"/>
  <c r="X2465" i="9" s="1"/>
  <c r="P2464" i="9"/>
  <c r="X2464" i="9" s="1"/>
  <c r="P2463" i="9"/>
  <c r="X2463" i="9" s="1"/>
  <c r="P2462" i="9"/>
  <c r="X2462" i="9" s="1"/>
  <c r="P2461" i="9"/>
  <c r="X2461" i="9" s="1"/>
  <c r="P2460" i="9"/>
  <c r="X2460" i="9" s="1"/>
  <c r="P2459" i="9"/>
  <c r="X2459" i="9" s="1"/>
  <c r="P2458" i="9"/>
  <c r="X2458" i="9" s="1"/>
  <c r="P2457" i="9"/>
  <c r="X2457" i="9" s="1"/>
  <c r="P2456" i="9"/>
  <c r="X2456" i="9" s="1"/>
  <c r="P2455" i="9"/>
  <c r="X2455" i="9" s="1"/>
  <c r="P2454" i="9"/>
  <c r="X2454" i="9" s="1"/>
  <c r="P2453" i="9"/>
  <c r="X2453" i="9" s="1"/>
  <c r="P2452" i="9"/>
  <c r="X2452" i="9" s="1"/>
  <c r="P2451" i="9"/>
  <c r="X2451" i="9" s="1"/>
  <c r="P2450" i="9"/>
  <c r="X2450" i="9" s="1"/>
  <c r="P2449" i="9"/>
  <c r="X2449" i="9" s="1"/>
  <c r="P2448" i="9"/>
  <c r="X2448" i="9" s="1"/>
  <c r="P2447" i="9"/>
  <c r="X2447" i="9" s="1"/>
  <c r="P2446" i="9"/>
  <c r="X2446" i="9" s="1"/>
  <c r="P2445" i="9"/>
  <c r="X2445" i="9" s="1"/>
  <c r="P2444" i="9"/>
  <c r="X2444" i="9" s="1"/>
  <c r="P2443" i="9"/>
  <c r="X2443" i="9" s="1"/>
  <c r="P2442" i="9"/>
  <c r="X2442" i="9" s="1"/>
  <c r="P2441" i="9"/>
  <c r="X2441" i="9" s="1"/>
  <c r="P2440" i="9"/>
  <c r="X2440" i="9" s="1"/>
  <c r="P2439" i="9"/>
  <c r="X2439" i="9" s="1"/>
  <c r="P2438" i="9"/>
  <c r="X2438" i="9" s="1"/>
  <c r="P2437" i="9"/>
  <c r="X2437" i="9" s="1"/>
  <c r="P2436" i="9"/>
  <c r="X2436" i="9" s="1"/>
  <c r="P2435" i="9"/>
  <c r="X2435" i="9" s="1"/>
  <c r="P2434" i="9"/>
  <c r="X2434" i="9" s="1"/>
  <c r="P2433" i="9"/>
  <c r="X2433" i="9" s="1"/>
  <c r="P2432" i="9"/>
  <c r="X2432" i="9" s="1"/>
  <c r="P2431" i="9"/>
  <c r="X2431" i="9" s="1"/>
  <c r="P2430" i="9"/>
  <c r="X2430" i="9" s="1"/>
  <c r="P2429" i="9"/>
  <c r="X2429" i="9" s="1"/>
  <c r="P2428" i="9"/>
  <c r="X2428" i="9" s="1"/>
  <c r="P2427" i="9"/>
  <c r="X2427" i="9" s="1"/>
  <c r="P2426" i="9"/>
  <c r="X2426" i="9" s="1"/>
  <c r="P2425" i="9"/>
  <c r="X2425" i="9" s="1"/>
  <c r="P2424" i="9"/>
  <c r="X2424" i="9" s="1"/>
  <c r="P2423" i="9"/>
  <c r="X2423" i="9" s="1"/>
  <c r="P2422" i="9"/>
  <c r="X2422" i="9" s="1"/>
  <c r="P2421" i="9"/>
  <c r="X2421" i="9" s="1"/>
  <c r="P2420" i="9"/>
  <c r="X2420" i="9" s="1"/>
  <c r="P2419" i="9"/>
  <c r="X2419" i="9" s="1"/>
  <c r="P2418" i="9"/>
  <c r="X2418" i="9" s="1"/>
  <c r="P2417" i="9"/>
  <c r="X2417" i="9" s="1"/>
  <c r="P2416" i="9"/>
  <c r="X2416" i="9" s="1"/>
  <c r="P2415" i="9"/>
  <c r="X2415" i="9" s="1"/>
  <c r="P2414" i="9"/>
  <c r="X2414" i="9" s="1"/>
  <c r="P2413" i="9"/>
  <c r="X2413" i="9" s="1"/>
  <c r="P2412" i="9"/>
  <c r="X2412" i="9" s="1"/>
  <c r="P2411" i="9"/>
  <c r="X2411" i="9" s="1"/>
  <c r="P2410" i="9"/>
  <c r="X2410" i="9" s="1"/>
  <c r="P2409" i="9"/>
  <c r="X2409" i="9" s="1"/>
  <c r="P2408" i="9"/>
  <c r="X2408" i="9" s="1"/>
  <c r="P2407" i="9"/>
  <c r="X2407" i="9" s="1"/>
  <c r="P2406" i="9"/>
  <c r="X2406" i="9" s="1"/>
  <c r="P2405" i="9"/>
  <c r="X2405" i="9" s="1"/>
  <c r="P2404" i="9"/>
  <c r="X2404" i="9" s="1"/>
  <c r="P2403" i="9"/>
  <c r="X2403" i="9" s="1"/>
  <c r="P2402" i="9"/>
  <c r="X2402" i="9" s="1"/>
  <c r="P2401" i="9"/>
  <c r="X2401" i="9" s="1"/>
  <c r="P2400" i="9"/>
  <c r="X2400" i="9" s="1"/>
  <c r="P2399" i="9"/>
  <c r="X2399" i="9" s="1"/>
  <c r="P2398" i="9"/>
  <c r="X2398" i="9" s="1"/>
  <c r="P2397" i="9"/>
  <c r="X2397" i="9" s="1"/>
  <c r="P2396" i="9"/>
  <c r="X2396" i="9" s="1"/>
  <c r="P2395" i="9"/>
  <c r="X2395" i="9" s="1"/>
  <c r="P2394" i="9"/>
  <c r="X2394" i="9" s="1"/>
  <c r="P2393" i="9"/>
  <c r="X2393" i="9" s="1"/>
  <c r="P2392" i="9"/>
  <c r="X2392" i="9" s="1"/>
  <c r="P2391" i="9"/>
  <c r="X2391" i="9" s="1"/>
  <c r="P2390" i="9"/>
  <c r="X2390" i="9" s="1"/>
  <c r="P2389" i="9"/>
  <c r="X2389" i="9" s="1"/>
  <c r="P2388" i="9"/>
  <c r="X2388" i="9" s="1"/>
  <c r="P2387" i="9"/>
  <c r="X2387" i="9" s="1"/>
  <c r="P2386" i="9"/>
  <c r="X2386" i="9" s="1"/>
  <c r="P2385" i="9"/>
  <c r="X2385" i="9" s="1"/>
  <c r="P2384" i="9"/>
  <c r="X2384" i="9" s="1"/>
  <c r="P2383" i="9"/>
  <c r="X2383" i="9" s="1"/>
  <c r="P2382" i="9"/>
  <c r="X2382" i="9" s="1"/>
  <c r="P2381" i="9"/>
  <c r="X2381" i="9" s="1"/>
  <c r="P2380" i="9"/>
  <c r="X2380" i="9" s="1"/>
  <c r="P2379" i="9"/>
  <c r="X2379" i="9" s="1"/>
  <c r="P2378" i="9"/>
  <c r="X2378" i="9" s="1"/>
  <c r="P2377" i="9"/>
  <c r="X2377" i="9" s="1"/>
  <c r="P2376" i="9"/>
  <c r="X2376" i="9" s="1"/>
  <c r="P2375" i="9"/>
  <c r="X2375" i="9" s="1"/>
  <c r="P2374" i="9"/>
  <c r="X2374" i="9" s="1"/>
  <c r="P2373" i="9"/>
  <c r="X2373" i="9" s="1"/>
  <c r="P2372" i="9"/>
  <c r="X2372" i="9" s="1"/>
  <c r="P2371" i="9"/>
  <c r="X2371" i="9" s="1"/>
  <c r="P2370" i="9"/>
  <c r="X2370" i="9" s="1"/>
  <c r="P2369" i="9"/>
  <c r="X2369" i="9" s="1"/>
  <c r="P2368" i="9"/>
  <c r="X2368" i="9" s="1"/>
  <c r="P2367" i="9"/>
  <c r="X2367" i="9" s="1"/>
  <c r="P2366" i="9"/>
  <c r="X2366" i="9" s="1"/>
  <c r="P2365" i="9"/>
  <c r="X2365" i="9" s="1"/>
  <c r="P2364" i="9"/>
  <c r="X2364" i="9" s="1"/>
  <c r="P2363" i="9"/>
  <c r="X2363" i="9" s="1"/>
  <c r="P2362" i="9"/>
  <c r="X2362" i="9" s="1"/>
  <c r="P2361" i="9"/>
  <c r="X2361" i="9" s="1"/>
  <c r="P2360" i="9"/>
  <c r="X2360" i="9" s="1"/>
  <c r="P2359" i="9"/>
  <c r="X2359" i="9" s="1"/>
  <c r="P2358" i="9"/>
  <c r="X2358" i="9" s="1"/>
  <c r="P2357" i="9"/>
  <c r="X2357" i="9" s="1"/>
  <c r="P2356" i="9"/>
  <c r="X2356" i="9" s="1"/>
  <c r="P2355" i="9"/>
  <c r="X2355" i="9" s="1"/>
  <c r="P2354" i="9"/>
  <c r="X2354" i="9" s="1"/>
  <c r="P2353" i="9"/>
  <c r="X2353" i="9" s="1"/>
  <c r="P2352" i="9"/>
  <c r="X2352" i="9" s="1"/>
  <c r="P2351" i="9"/>
  <c r="X2351" i="9" s="1"/>
  <c r="P2350" i="9"/>
  <c r="X2350" i="9" s="1"/>
  <c r="P2349" i="9"/>
  <c r="X2349" i="9" s="1"/>
  <c r="P2348" i="9"/>
  <c r="X2348" i="9" s="1"/>
  <c r="P2347" i="9"/>
  <c r="X2347" i="9" s="1"/>
  <c r="P2346" i="9"/>
  <c r="X2346" i="9" s="1"/>
  <c r="P2345" i="9"/>
  <c r="X2345" i="9" s="1"/>
  <c r="P2344" i="9"/>
  <c r="X2344" i="9" s="1"/>
  <c r="P2343" i="9"/>
  <c r="X2343" i="9" s="1"/>
  <c r="P2342" i="9"/>
  <c r="X2342" i="9" s="1"/>
  <c r="P2341" i="9"/>
  <c r="X2341" i="9" s="1"/>
  <c r="P2340" i="9"/>
  <c r="X2340" i="9" s="1"/>
  <c r="P2339" i="9"/>
  <c r="X2339" i="9" s="1"/>
  <c r="P2338" i="9"/>
  <c r="X2338" i="9" s="1"/>
  <c r="P2337" i="9"/>
  <c r="X2337" i="9" s="1"/>
  <c r="P2336" i="9"/>
  <c r="X2336" i="9" s="1"/>
  <c r="P2335" i="9"/>
  <c r="X2335" i="9" s="1"/>
  <c r="P2334" i="9"/>
  <c r="X2334" i="9" s="1"/>
  <c r="P2333" i="9"/>
  <c r="X2333" i="9" s="1"/>
  <c r="P2332" i="9"/>
  <c r="X2332" i="9" s="1"/>
  <c r="P2331" i="9"/>
  <c r="X2331" i="9" s="1"/>
  <c r="P2330" i="9"/>
  <c r="X2330" i="9" s="1"/>
  <c r="P2329" i="9"/>
  <c r="X2329" i="9" s="1"/>
  <c r="P2328" i="9"/>
  <c r="X2328" i="9" s="1"/>
  <c r="P2327" i="9"/>
  <c r="X2327" i="9" s="1"/>
  <c r="P2326" i="9"/>
  <c r="X2326" i="9" s="1"/>
  <c r="P2325" i="9"/>
  <c r="X2325" i="9" s="1"/>
  <c r="P2324" i="9"/>
  <c r="X2324" i="9" s="1"/>
  <c r="P2323" i="9"/>
  <c r="X2323" i="9" s="1"/>
  <c r="P2322" i="9"/>
  <c r="X2322" i="9" s="1"/>
  <c r="P2321" i="9"/>
  <c r="X2321" i="9" s="1"/>
  <c r="P2320" i="9"/>
  <c r="X2320" i="9" s="1"/>
  <c r="P2319" i="9"/>
  <c r="X2319" i="9" s="1"/>
  <c r="P2318" i="9"/>
  <c r="X2318" i="9" s="1"/>
  <c r="P2317" i="9"/>
  <c r="X2317" i="9" s="1"/>
  <c r="P2316" i="9"/>
  <c r="X2316" i="9" s="1"/>
  <c r="P2315" i="9"/>
  <c r="X2315" i="9" s="1"/>
  <c r="P2314" i="9"/>
  <c r="X2314" i="9" s="1"/>
  <c r="P2313" i="9"/>
  <c r="X2313" i="9" s="1"/>
  <c r="P2312" i="9"/>
  <c r="X2312" i="9" s="1"/>
  <c r="P2311" i="9"/>
  <c r="X2311" i="9" s="1"/>
  <c r="P2310" i="9"/>
  <c r="X2310" i="9" s="1"/>
  <c r="P2309" i="9"/>
  <c r="X2309" i="9" s="1"/>
  <c r="P2308" i="9"/>
  <c r="X2308" i="9" s="1"/>
  <c r="P2307" i="9"/>
  <c r="X2307" i="9" s="1"/>
  <c r="P2306" i="9"/>
  <c r="X2306" i="9" s="1"/>
  <c r="P2305" i="9"/>
  <c r="X2305" i="9" s="1"/>
  <c r="P2304" i="9"/>
  <c r="X2304" i="9" s="1"/>
  <c r="P2303" i="9"/>
  <c r="X2303" i="9" s="1"/>
  <c r="P2302" i="9"/>
  <c r="X2302" i="9" s="1"/>
  <c r="P2301" i="9"/>
  <c r="X2301" i="9" s="1"/>
  <c r="P2300" i="9"/>
  <c r="X2300" i="9" s="1"/>
  <c r="P2299" i="9"/>
  <c r="X2299" i="9" s="1"/>
  <c r="P2298" i="9"/>
  <c r="X2298" i="9" s="1"/>
  <c r="P2297" i="9"/>
  <c r="X2297" i="9" s="1"/>
  <c r="P2296" i="9"/>
  <c r="X2296" i="9" s="1"/>
  <c r="P2295" i="9"/>
  <c r="X2295" i="9" s="1"/>
  <c r="P2294" i="9"/>
  <c r="X2294" i="9" s="1"/>
  <c r="P2293" i="9"/>
  <c r="X2293" i="9" s="1"/>
  <c r="P2292" i="9"/>
  <c r="X2292" i="9" s="1"/>
  <c r="P2291" i="9"/>
  <c r="X2291" i="9" s="1"/>
  <c r="P2290" i="9"/>
  <c r="X2290" i="9" s="1"/>
  <c r="P2289" i="9"/>
  <c r="X2289" i="9" s="1"/>
  <c r="P2288" i="9"/>
  <c r="X2288" i="9" s="1"/>
  <c r="P2287" i="9"/>
  <c r="X2287" i="9" s="1"/>
  <c r="P2286" i="9"/>
  <c r="X2286" i="9" s="1"/>
  <c r="P2285" i="9"/>
  <c r="X2285" i="9" s="1"/>
  <c r="P2284" i="9"/>
  <c r="X2284" i="9" s="1"/>
  <c r="P2283" i="9"/>
  <c r="X2283" i="9" s="1"/>
  <c r="P2282" i="9"/>
  <c r="X2282" i="9" s="1"/>
  <c r="P2281" i="9"/>
  <c r="X2281" i="9" s="1"/>
  <c r="P2280" i="9"/>
  <c r="X2280" i="9" s="1"/>
  <c r="P2279" i="9"/>
  <c r="X2279" i="9" s="1"/>
  <c r="P2278" i="9"/>
  <c r="X2278" i="9" s="1"/>
  <c r="P2277" i="9"/>
  <c r="X2277" i="9" s="1"/>
  <c r="P2276" i="9"/>
  <c r="X2276" i="9" s="1"/>
  <c r="P2275" i="9"/>
  <c r="X2275" i="9" s="1"/>
  <c r="P2274" i="9"/>
  <c r="X2274" i="9" s="1"/>
  <c r="P2273" i="9"/>
  <c r="X2273" i="9" s="1"/>
  <c r="P2272" i="9"/>
  <c r="X2272" i="9" s="1"/>
  <c r="P2271" i="9"/>
  <c r="X2271" i="9" s="1"/>
  <c r="P2270" i="9"/>
  <c r="X2270" i="9" s="1"/>
  <c r="P2269" i="9"/>
  <c r="X2269" i="9" s="1"/>
  <c r="P2268" i="9"/>
  <c r="X2268" i="9" s="1"/>
  <c r="P2267" i="9"/>
  <c r="X2267" i="9" s="1"/>
  <c r="P2266" i="9"/>
  <c r="X2266" i="9" s="1"/>
  <c r="P2265" i="9"/>
  <c r="X2265" i="9" s="1"/>
  <c r="P2264" i="9"/>
  <c r="X2264" i="9" s="1"/>
  <c r="P2263" i="9"/>
  <c r="X2263" i="9" s="1"/>
  <c r="P2262" i="9"/>
  <c r="X2262" i="9" s="1"/>
  <c r="P2261" i="9"/>
  <c r="X2261" i="9" s="1"/>
  <c r="P2260" i="9"/>
  <c r="X2260" i="9" s="1"/>
  <c r="P2259" i="9"/>
  <c r="X2259" i="9" s="1"/>
  <c r="P2258" i="9"/>
  <c r="X2258" i="9" s="1"/>
  <c r="P2257" i="9"/>
  <c r="X2257" i="9" s="1"/>
  <c r="P2256" i="9"/>
  <c r="X2256" i="9" s="1"/>
  <c r="P2255" i="9"/>
  <c r="X2255" i="9" s="1"/>
  <c r="P2254" i="9"/>
  <c r="X2254" i="9" s="1"/>
  <c r="P2253" i="9"/>
  <c r="X2253" i="9" s="1"/>
  <c r="P2252" i="9"/>
  <c r="X2252" i="9" s="1"/>
  <c r="P2251" i="9"/>
  <c r="X2251" i="9" s="1"/>
  <c r="P2250" i="9"/>
  <c r="X2250" i="9" s="1"/>
  <c r="P2249" i="9"/>
  <c r="X2249" i="9" s="1"/>
  <c r="P2248" i="9"/>
  <c r="X2248" i="9" s="1"/>
  <c r="P2247" i="9"/>
  <c r="X2247" i="9" s="1"/>
  <c r="P2246" i="9"/>
  <c r="X2246" i="9" s="1"/>
  <c r="P2245" i="9"/>
  <c r="X2245" i="9" s="1"/>
  <c r="P2244" i="9"/>
  <c r="X2244" i="9" s="1"/>
  <c r="P2243" i="9"/>
  <c r="X2243" i="9" s="1"/>
  <c r="P2242" i="9"/>
  <c r="X2242" i="9" s="1"/>
  <c r="P2241" i="9"/>
  <c r="X2241" i="9" s="1"/>
  <c r="P2240" i="9"/>
  <c r="X2240" i="9" s="1"/>
  <c r="P2239" i="9"/>
  <c r="X2239" i="9" s="1"/>
  <c r="P2238" i="9"/>
  <c r="X2238" i="9" s="1"/>
  <c r="P2237" i="9"/>
  <c r="X2237" i="9" s="1"/>
  <c r="P2236" i="9"/>
  <c r="X2236" i="9" s="1"/>
  <c r="P2235" i="9"/>
  <c r="X2235" i="9" s="1"/>
  <c r="P2234" i="9"/>
  <c r="X2234" i="9" s="1"/>
  <c r="P2233" i="9"/>
  <c r="X2233" i="9" s="1"/>
  <c r="P2232" i="9"/>
  <c r="X2232" i="9" s="1"/>
  <c r="P2231" i="9"/>
  <c r="X2231" i="9" s="1"/>
  <c r="P2230" i="9"/>
  <c r="X2230" i="9" s="1"/>
  <c r="P2229" i="9"/>
  <c r="X2229" i="9" s="1"/>
  <c r="P2228" i="9"/>
  <c r="X2228" i="9" s="1"/>
  <c r="P2227" i="9"/>
  <c r="X2227" i="9" s="1"/>
  <c r="P2226" i="9"/>
  <c r="X2226" i="9" s="1"/>
  <c r="P2225" i="9"/>
  <c r="X2225" i="9" s="1"/>
  <c r="P2224" i="9"/>
  <c r="X2224" i="9" s="1"/>
  <c r="P2223" i="9"/>
  <c r="X2223" i="9" s="1"/>
  <c r="P2222" i="9"/>
  <c r="X2222" i="9" s="1"/>
  <c r="P2221" i="9"/>
  <c r="X2221" i="9" s="1"/>
  <c r="P2220" i="9"/>
  <c r="X2220" i="9" s="1"/>
  <c r="P2219" i="9"/>
  <c r="X2219" i="9" s="1"/>
  <c r="P2218" i="9"/>
  <c r="X2218" i="9" s="1"/>
  <c r="P2217" i="9"/>
  <c r="X2217" i="9" s="1"/>
  <c r="P2216" i="9"/>
  <c r="X2216" i="9" s="1"/>
  <c r="P2215" i="9"/>
  <c r="X2215" i="9" s="1"/>
  <c r="P2214" i="9"/>
  <c r="X2214" i="9" s="1"/>
  <c r="P2213" i="9"/>
  <c r="X2213" i="9" s="1"/>
  <c r="P2212" i="9"/>
  <c r="X2212" i="9" s="1"/>
  <c r="P2211" i="9"/>
  <c r="X2211" i="9" s="1"/>
  <c r="P2210" i="9"/>
  <c r="X2210" i="9" s="1"/>
  <c r="P2209" i="9"/>
  <c r="X2209" i="9" s="1"/>
  <c r="P2208" i="9"/>
  <c r="X2208" i="9" s="1"/>
  <c r="P2207" i="9"/>
  <c r="X2207" i="9" s="1"/>
  <c r="P2206" i="9"/>
  <c r="X2206" i="9" s="1"/>
  <c r="P2205" i="9"/>
  <c r="X2205" i="9" s="1"/>
  <c r="P2204" i="9"/>
  <c r="X2204" i="9" s="1"/>
  <c r="P2203" i="9"/>
  <c r="X2203" i="9" s="1"/>
  <c r="P2202" i="9"/>
  <c r="X2202" i="9" s="1"/>
  <c r="P2201" i="9"/>
  <c r="X2201" i="9" s="1"/>
  <c r="P2200" i="9"/>
  <c r="X2200" i="9" s="1"/>
  <c r="P2199" i="9"/>
  <c r="X2199" i="9" s="1"/>
  <c r="P2198" i="9"/>
  <c r="X2198" i="9" s="1"/>
  <c r="P2197" i="9"/>
  <c r="X2197" i="9" s="1"/>
  <c r="P2196" i="9"/>
  <c r="X2196" i="9" s="1"/>
  <c r="P2195" i="9"/>
  <c r="X2195" i="9" s="1"/>
  <c r="P2194" i="9"/>
  <c r="X2194" i="9" s="1"/>
  <c r="P2193" i="9"/>
  <c r="X2193" i="9" s="1"/>
  <c r="P2192" i="9"/>
  <c r="X2192" i="9" s="1"/>
  <c r="P2191" i="9"/>
  <c r="X2191" i="9" s="1"/>
  <c r="P2190" i="9"/>
  <c r="X2190" i="9" s="1"/>
  <c r="P2189" i="9"/>
  <c r="X2189" i="9" s="1"/>
  <c r="P2188" i="9"/>
  <c r="X2188" i="9" s="1"/>
  <c r="P2187" i="9"/>
  <c r="X2187" i="9" s="1"/>
  <c r="P2186" i="9"/>
  <c r="X2186" i="9" s="1"/>
  <c r="P2185" i="9"/>
  <c r="X2185" i="9" s="1"/>
  <c r="P2184" i="9"/>
  <c r="X2184" i="9" s="1"/>
  <c r="P2183" i="9"/>
  <c r="X2183" i="9" s="1"/>
  <c r="P2182" i="9"/>
  <c r="X2182" i="9" s="1"/>
  <c r="P2181" i="9"/>
  <c r="X2181" i="9" s="1"/>
  <c r="P2180" i="9"/>
  <c r="X2180" i="9" s="1"/>
  <c r="P2179" i="9"/>
  <c r="X2179" i="9" s="1"/>
  <c r="P2178" i="9"/>
  <c r="X2178" i="9" s="1"/>
  <c r="P2177" i="9"/>
  <c r="X2177" i="9" s="1"/>
  <c r="P2176" i="9"/>
  <c r="X2176" i="9" s="1"/>
  <c r="P2175" i="9"/>
  <c r="X2175" i="9" s="1"/>
  <c r="P2174" i="9"/>
  <c r="X2174" i="9" s="1"/>
  <c r="P2173" i="9"/>
  <c r="X2173" i="9" s="1"/>
  <c r="P2172" i="9"/>
  <c r="X2172" i="9" s="1"/>
  <c r="P2171" i="9"/>
  <c r="X2171" i="9" s="1"/>
  <c r="P2170" i="9"/>
  <c r="X2170" i="9" s="1"/>
  <c r="P2169" i="9"/>
  <c r="X2169" i="9" s="1"/>
  <c r="P2168" i="9"/>
  <c r="X2168" i="9" s="1"/>
  <c r="P2167" i="9"/>
  <c r="X2167" i="9" s="1"/>
  <c r="P2166" i="9"/>
  <c r="X2166" i="9" s="1"/>
  <c r="P2165" i="9"/>
  <c r="X2165" i="9" s="1"/>
  <c r="P2164" i="9"/>
  <c r="X2164" i="9" s="1"/>
  <c r="P2163" i="9"/>
  <c r="X2163" i="9" s="1"/>
  <c r="P2162" i="9"/>
  <c r="X2162" i="9" s="1"/>
  <c r="P2161" i="9"/>
  <c r="X2161" i="9" s="1"/>
  <c r="P2160" i="9"/>
  <c r="X2160" i="9" s="1"/>
  <c r="P2159" i="9"/>
  <c r="X2159" i="9" s="1"/>
  <c r="P2158" i="9"/>
  <c r="X2158" i="9" s="1"/>
  <c r="P2157" i="9"/>
  <c r="X2157" i="9" s="1"/>
  <c r="P2156" i="9"/>
  <c r="X2156" i="9" s="1"/>
  <c r="P2155" i="9"/>
  <c r="X2155" i="9" s="1"/>
  <c r="P2154" i="9"/>
  <c r="X2154" i="9" s="1"/>
  <c r="P2153" i="9"/>
  <c r="X2153" i="9" s="1"/>
  <c r="P2152" i="9"/>
  <c r="X2152" i="9" s="1"/>
  <c r="P2151" i="9"/>
  <c r="X2151" i="9" s="1"/>
  <c r="P2150" i="9"/>
  <c r="X2150" i="9" s="1"/>
  <c r="P2149" i="9"/>
  <c r="X2149" i="9" s="1"/>
  <c r="P2148" i="9"/>
  <c r="X2148" i="9" s="1"/>
  <c r="P2147" i="9"/>
  <c r="X2147" i="9" s="1"/>
  <c r="P2146" i="9"/>
  <c r="X2146" i="9" s="1"/>
  <c r="P2145" i="9"/>
  <c r="X2145" i="9" s="1"/>
  <c r="P2144" i="9"/>
  <c r="X2144" i="9" s="1"/>
  <c r="P2143" i="9"/>
  <c r="X2143" i="9" s="1"/>
  <c r="P2142" i="9"/>
  <c r="X2142" i="9" s="1"/>
  <c r="P2141" i="9"/>
  <c r="X2141" i="9" s="1"/>
  <c r="P2140" i="9"/>
  <c r="X2140" i="9" s="1"/>
  <c r="P2139" i="9"/>
  <c r="X2139" i="9" s="1"/>
  <c r="P2138" i="9"/>
  <c r="X2138" i="9" s="1"/>
  <c r="P2137" i="9"/>
  <c r="X2137" i="9" s="1"/>
  <c r="P2136" i="9"/>
  <c r="X2136" i="9" s="1"/>
  <c r="P2135" i="9"/>
  <c r="X2135" i="9" s="1"/>
  <c r="P2134" i="9"/>
  <c r="X2134" i="9" s="1"/>
  <c r="P2133" i="9"/>
  <c r="X2133" i="9" s="1"/>
  <c r="P2132" i="9"/>
  <c r="X2132" i="9" s="1"/>
  <c r="P2131" i="9"/>
  <c r="X2131" i="9" s="1"/>
  <c r="P2130" i="9"/>
  <c r="X2130" i="9" s="1"/>
  <c r="P2129" i="9"/>
  <c r="X2129" i="9" s="1"/>
  <c r="P2128" i="9"/>
  <c r="X2128" i="9" s="1"/>
  <c r="P2127" i="9"/>
  <c r="X2127" i="9" s="1"/>
  <c r="P2126" i="9"/>
  <c r="X2126" i="9" s="1"/>
  <c r="P2125" i="9"/>
  <c r="X2125" i="9" s="1"/>
  <c r="P2124" i="9"/>
  <c r="X2124" i="9" s="1"/>
  <c r="P2123" i="9"/>
  <c r="X2123" i="9" s="1"/>
  <c r="P2122" i="9"/>
  <c r="X2122" i="9" s="1"/>
  <c r="P2121" i="9"/>
  <c r="X2121" i="9" s="1"/>
  <c r="P2120" i="9"/>
  <c r="X2120" i="9" s="1"/>
  <c r="P2119" i="9"/>
  <c r="X2119" i="9" s="1"/>
  <c r="P2118" i="9"/>
  <c r="X2118" i="9" s="1"/>
  <c r="P2117" i="9"/>
  <c r="X2117" i="9" s="1"/>
  <c r="P2116" i="9"/>
  <c r="X2116" i="9" s="1"/>
  <c r="P2115" i="9"/>
  <c r="X2115" i="9" s="1"/>
  <c r="P2114" i="9"/>
  <c r="X2114" i="9" s="1"/>
  <c r="P2113" i="9"/>
  <c r="X2113" i="9" s="1"/>
  <c r="P2112" i="9"/>
  <c r="X2112" i="9" s="1"/>
  <c r="P2111" i="9"/>
  <c r="X2111" i="9" s="1"/>
  <c r="P2110" i="9"/>
  <c r="X2110" i="9" s="1"/>
  <c r="P2109" i="9"/>
  <c r="X2109" i="9" s="1"/>
  <c r="P2108" i="9"/>
  <c r="X2108" i="9" s="1"/>
  <c r="P2107" i="9"/>
  <c r="X2107" i="9" s="1"/>
  <c r="P2106" i="9"/>
  <c r="X2106" i="9" s="1"/>
  <c r="P2105" i="9"/>
  <c r="X2105" i="9" s="1"/>
  <c r="P2104" i="9"/>
  <c r="X2104" i="9" s="1"/>
  <c r="P2103" i="9"/>
  <c r="X2103" i="9" s="1"/>
  <c r="P2102" i="9"/>
  <c r="X2102" i="9" s="1"/>
  <c r="P2101" i="9"/>
  <c r="X2101" i="9" s="1"/>
  <c r="P2100" i="9"/>
  <c r="X2100" i="9" s="1"/>
  <c r="P2099" i="9"/>
  <c r="X2099" i="9" s="1"/>
  <c r="P2098" i="9"/>
  <c r="X2098" i="9" s="1"/>
  <c r="P2097" i="9"/>
  <c r="X2097" i="9" s="1"/>
  <c r="P2096" i="9"/>
  <c r="X2096" i="9" s="1"/>
  <c r="P2095" i="9"/>
  <c r="X2095" i="9" s="1"/>
  <c r="P2094" i="9"/>
  <c r="X2094" i="9" s="1"/>
  <c r="P2093" i="9"/>
  <c r="X2093" i="9" s="1"/>
  <c r="P2092" i="9"/>
  <c r="X2092" i="9" s="1"/>
  <c r="P2091" i="9"/>
  <c r="X2091" i="9" s="1"/>
  <c r="P2090" i="9"/>
  <c r="X2090" i="9" s="1"/>
  <c r="P2089" i="9"/>
  <c r="X2089" i="9" s="1"/>
  <c r="P2088" i="9"/>
  <c r="X2088" i="9" s="1"/>
  <c r="P2087" i="9"/>
  <c r="X2087" i="9" s="1"/>
  <c r="P2086" i="9"/>
  <c r="X2086" i="9" s="1"/>
  <c r="P2085" i="9"/>
  <c r="X2085" i="9" s="1"/>
  <c r="P2084" i="9"/>
  <c r="X2084" i="9" s="1"/>
  <c r="P2083" i="9"/>
  <c r="X2083" i="9" s="1"/>
  <c r="P2082" i="9"/>
  <c r="X2082" i="9" s="1"/>
  <c r="P2081" i="9"/>
  <c r="X2081" i="9" s="1"/>
  <c r="P2080" i="9"/>
  <c r="X2080" i="9" s="1"/>
  <c r="P2079" i="9"/>
  <c r="X2079" i="9" s="1"/>
  <c r="P2078" i="9"/>
  <c r="X2078" i="9" s="1"/>
  <c r="P2077" i="9"/>
  <c r="X2077" i="9" s="1"/>
  <c r="P2076" i="9"/>
  <c r="X2076" i="9" s="1"/>
  <c r="P2075" i="9"/>
  <c r="X2075" i="9" s="1"/>
  <c r="P2074" i="9"/>
  <c r="X2074" i="9" s="1"/>
  <c r="P2073" i="9"/>
  <c r="X2073" i="9" s="1"/>
  <c r="P2072" i="9"/>
  <c r="X2072" i="9" s="1"/>
  <c r="P2071" i="9"/>
  <c r="X2071" i="9" s="1"/>
  <c r="P2070" i="9"/>
  <c r="X2070" i="9" s="1"/>
  <c r="P2069" i="9"/>
  <c r="X2069" i="9" s="1"/>
  <c r="P2068" i="9"/>
  <c r="X2068" i="9" s="1"/>
  <c r="P2067" i="9"/>
  <c r="X2067" i="9" s="1"/>
  <c r="P2066" i="9"/>
  <c r="X2066" i="9" s="1"/>
  <c r="P2065" i="9"/>
  <c r="X2065" i="9" s="1"/>
  <c r="P2064" i="9"/>
  <c r="X2064" i="9" s="1"/>
  <c r="P2063" i="9"/>
  <c r="X2063" i="9" s="1"/>
  <c r="P2062" i="9"/>
  <c r="X2062" i="9" s="1"/>
  <c r="P2061" i="9"/>
  <c r="X2061" i="9" s="1"/>
  <c r="P2060" i="9"/>
  <c r="X2060" i="9" s="1"/>
  <c r="P2059" i="9"/>
  <c r="X2059" i="9" s="1"/>
  <c r="P2058" i="9"/>
  <c r="X2058" i="9" s="1"/>
  <c r="P2057" i="9"/>
  <c r="X2057" i="9" s="1"/>
  <c r="P2056" i="9"/>
  <c r="X2056" i="9" s="1"/>
  <c r="P2055" i="9"/>
  <c r="X2055" i="9" s="1"/>
  <c r="P2054" i="9"/>
  <c r="X2054" i="9" s="1"/>
  <c r="P2053" i="9"/>
  <c r="X2053" i="9" s="1"/>
  <c r="P2052" i="9"/>
  <c r="X2052" i="9" s="1"/>
  <c r="P2051" i="9"/>
  <c r="X2051" i="9" s="1"/>
  <c r="P2050" i="9"/>
  <c r="X2050" i="9" s="1"/>
  <c r="P2049" i="9"/>
  <c r="X2049" i="9" s="1"/>
  <c r="P2048" i="9"/>
  <c r="X2048" i="9" s="1"/>
  <c r="P2047" i="9"/>
  <c r="X2047" i="9" s="1"/>
  <c r="P2046" i="9"/>
  <c r="X2046" i="9" s="1"/>
  <c r="P2045" i="9"/>
  <c r="X2045" i="9" s="1"/>
  <c r="P2044" i="9"/>
  <c r="X2044" i="9" s="1"/>
  <c r="P2043" i="9"/>
  <c r="X2043" i="9" s="1"/>
  <c r="P2042" i="9"/>
  <c r="X2042" i="9" s="1"/>
  <c r="P2041" i="9"/>
  <c r="X2041" i="9" s="1"/>
  <c r="P2040" i="9"/>
  <c r="X2040" i="9" s="1"/>
  <c r="P2039" i="9"/>
  <c r="X2039" i="9" s="1"/>
  <c r="P2038" i="9"/>
  <c r="X2038" i="9" s="1"/>
  <c r="P2037" i="9"/>
  <c r="X2037" i="9" s="1"/>
  <c r="P2036" i="9"/>
  <c r="X2036" i="9" s="1"/>
  <c r="P2035" i="9"/>
  <c r="X2035" i="9" s="1"/>
  <c r="P2034" i="9"/>
  <c r="X2034" i="9" s="1"/>
  <c r="P2033" i="9"/>
  <c r="X2033" i="9" s="1"/>
  <c r="P2032" i="9"/>
  <c r="X2032" i="9" s="1"/>
  <c r="P2031" i="9"/>
  <c r="X2031" i="9" s="1"/>
  <c r="P2030" i="9"/>
  <c r="X2030" i="9" s="1"/>
  <c r="P2029" i="9"/>
  <c r="X2029" i="9" s="1"/>
  <c r="P2028" i="9"/>
  <c r="X2028" i="9" s="1"/>
  <c r="P2027" i="9"/>
  <c r="X2027" i="9" s="1"/>
  <c r="P2026" i="9"/>
  <c r="X2026" i="9" s="1"/>
  <c r="P2025" i="9"/>
  <c r="X2025" i="9" s="1"/>
  <c r="P2024" i="9"/>
  <c r="X2024" i="9" s="1"/>
  <c r="P2023" i="9"/>
  <c r="X2023" i="9" s="1"/>
  <c r="P2022" i="9"/>
  <c r="X2022" i="9" s="1"/>
  <c r="P2021" i="9"/>
  <c r="X2021" i="9" s="1"/>
  <c r="P2020" i="9"/>
  <c r="X2020" i="9" s="1"/>
  <c r="P2019" i="9"/>
  <c r="X2019" i="9" s="1"/>
  <c r="P2018" i="9"/>
  <c r="X2018" i="9" s="1"/>
  <c r="P2017" i="9"/>
  <c r="X2017" i="9" s="1"/>
  <c r="P2016" i="9"/>
  <c r="X2016" i="9" s="1"/>
  <c r="P2015" i="9"/>
  <c r="X2015" i="9" s="1"/>
  <c r="P2014" i="9"/>
  <c r="X2014" i="9" s="1"/>
  <c r="P2013" i="9"/>
  <c r="X2013" i="9" s="1"/>
  <c r="P2012" i="9"/>
  <c r="X2012" i="9" s="1"/>
  <c r="P2011" i="9"/>
  <c r="X2011" i="9" s="1"/>
  <c r="P2010" i="9"/>
  <c r="X2010" i="9" s="1"/>
  <c r="P2009" i="9"/>
  <c r="X2009" i="9" s="1"/>
  <c r="P2008" i="9"/>
  <c r="X2008" i="9" s="1"/>
  <c r="P2007" i="9"/>
  <c r="X2007" i="9" s="1"/>
  <c r="P2006" i="9"/>
  <c r="X2006" i="9" s="1"/>
  <c r="P2005" i="9"/>
  <c r="X2005" i="9" s="1"/>
  <c r="P2004" i="9"/>
  <c r="X2004" i="9" s="1"/>
  <c r="P2003" i="9"/>
  <c r="X2003" i="9" s="1"/>
  <c r="P2002" i="9"/>
  <c r="X2002" i="9" s="1"/>
  <c r="P2001" i="9"/>
  <c r="X2001" i="9" s="1"/>
  <c r="P2000" i="9"/>
  <c r="X2000" i="9" s="1"/>
  <c r="P1999" i="9"/>
  <c r="X1999" i="9" s="1"/>
  <c r="P1998" i="9"/>
  <c r="X1998" i="9" s="1"/>
  <c r="P1997" i="9"/>
  <c r="X1997" i="9" s="1"/>
  <c r="P1996" i="9"/>
  <c r="X1996" i="9" s="1"/>
  <c r="P1995" i="9"/>
  <c r="X1995" i="9" s="1"/>
  <c r="P1994" i="9"/>
  <c r="X1994" i="9" s="1"/>
  <c r="P1993" i="9"/>
  <c r="X1993" i="9" s="1"/>
  <c r="P1992" i="9"/>
  <c r="X1992" i="9" s="1"/>
  <c r="P1991" i="9"/>
  <c r="X1991" i="9" s="1"/>
  <c r="P1990" i="9"/>
  <c r="X1990" i="9" s="1"/>
  <c r="P1989" i="9"/>
  <c r="X1989" i="9" s="1"/>
  <c r="P1988" i="9"/>
  <c r="X1988" i="9" s="1"/>
  <c r="P1987" i="9"/>
  <c r="X1987" i="9" s="1"/>
  <c r="P1986" i="9"/>
  <c r="X1986" i="9" s="1"/>
  <c r="P1985" i="9"/>
  <c r="X1985" i="9" s="1"/>
  <c r="P1984" i="9"/>
  <c r="X1984" i="9" s="1"/>
  <c r="P1983" i="9"/>
  <c r="X1983" i="9" s="1"/>
  <c r="P1982" i="9"/>
  <c r="X1982" i="9" s="1"/>
  <c r="P1981" i="9"/>
  <c r="X1981" i="9" s="1"/>
  <c r="P1980" i="9"/>
  <c r="X1980" i="9" s="1"/>
  <c r="P1979" i="9"/>
  <c r="X1979" i="9" s="1"/>
  <c r="P1978" i="9"/>
  <c r="X1978" i="9" s="1"/>
  <c r="P1977" i="9"/>
  <c r="X1977" i="9" s="1"/>
  <c r="P1976" i="9"/>
  <c r="X1976" i="9" s="1"/>
  <c r="P1975" i="9"/>
  <c r="X1975" i="9" s="1"/>
  <c r="P1974" i="9"/>
  <c r="X1974" i="9" s="1"/>
  <c r="P1973" i="9"/>
  <c r="X1973" i="9" s="1"/>
  <c r="P1972" i="9"/>
  <c r="X1972" i="9" s="1"/>
  <c r="P1971" i="9"/>
  <c r="X1971" i="9" s="1"/>
  <c r="P1970" i="9"/>
  <c r="X1970" i="9" s="1"/>
  <c r="P1969" i="9"/>
  <c r="X1969" i="9" s="1"/>
  <c r="P1968" i="9"/>
  <c r="X1968" i="9" s="1"/>
  <c r="P1967" i="9"/>
  <c r="X1967" i="9" s="1"/>
  <c r="P1966" i="9"/>
  <c r="X1966" i="9" s="1"/>
  <c r="P1965" i="9"/>
  <c r="X1965" i="9" s="1"/>
  <c r="P1964" i="9"/>
  <c r="X1964" i="9" s="1"/>
  <c r="P1963" i="9"/>
  <c r="X1963" i="9" s="1"/>
  <c r="P1962" i="9"/>
  <c r="X1962" i="9" s="1"/>
  <c r="P1961" i="9"/>
  <c r="X1961" i="9" s="1"/>
  <c r="P1960" i="9"/>
  <c r="X1960" i="9" s="1"/>
  <c r="P1959" i="9"/>
  <c r="X1959" i="9" s="1"/>
  <c r="P1958" i="9"/>
  <c r="X1958" i="9" s="1"/>
  <c r="P1957" i="9"/>
  <c r="X1957" i="9" s="1"/>
  <c r="P1956" i="9"/>
  <c r="X1956" i="9" s="1"/>
  <c r="P1955" i="9"/>
  <c r="X1955" i="9" s="1"/>
  <c r="P1954" i="9"/>
  <c r="X1954" i="9" s="1"/>
  <c r="P1953" i="9"/>
  <c r="X1953" i="9" s="1"/>
  <c r="P1952" i="9"/>
  <c r="X1952" i="9" s="1"/>
  <c r="P1951" i="9"/>
  <c r="X1951" i="9" s="1"/>
  <c r="P1950" i="9"/>
  <c r="X1950" i="9" s="1"/>
  <c r="P1949" i="9"/>
  <c r="X1949" i="9" s="1"/>
  <c r="P1948" i="9"/>
  <c r="X1948" i="9" s="1"/>
  <c r="P1947" i="9"/>
  <c r="X1947" i="9" s="1"/>
  <c r="P1946" i="9"/>
  <c r="X1946" i="9" s="1"/>
  <c r="P1945" i="9"/>
  <c r="X1945" i="9" s="1"/>
  <c r="P1944" i="9"/>
  <c r="X1944" i="9" s="1"/>
  <c r="P1943" i="9"/>
  <c r="X1943" i="9" s="1"/>
  <c r="P1942" i="9"/>
  <c r="X1942" i="9" s="1"/>
  <c r="P1941" i="9"/>
  <c r="X1941" i="9" s="1"/>
  <c r="P1940" i="9"/>
  <c r="X1940" i="9" s="1"/>
  <c r="P1939" i="9"/>
  <c r="X1939" i="9" s="1"/>
  <c r="P1938" i="9"/>
  <c r="X1938" i="9" s="1"/>
  <c r="P1937" i="9"/>
  <c r="X1937" i="9" s="1"/>
  <c r="P1936" i="9"/>
  <c r="X1936" i="9" s="1"/>
  <c r="P1935" i="9"/>
  <c r="X1935" i="9" s="1"/>
  <c r="P1934" i="9"/>
  <c r="X1934" i="9" s="1"/>
  <c r="P1933" i="9"/>
  <c r="X1933" i="9" s="1"/>
  <c r="P1932" i="9"/>
  <c r="X1932" i="9" s="1"/>
  <c r="P1931" i="9"/>
  <c r="X1931" i="9" s="1"/>
  <c r="P1930" i="9"/>
  <c r="X1930" i="9" s="1"/>
  <c r="P1929" i="9"/>
  <c r="X1929" i="9" s="1"/>
  <c r="P1928" i="9"/>
  <c r="X1928" i="9" s="1"/>
  <c r="P1927" i="9"/>
  <c r="X1927" i="9" s="1"/>
  <c r="P1926" i="9"/>
  <c r="X1926" i="9" s="1"/>
  <c r="P1925" i="9"/>
  <c r="X1925" i="9" s="1"/>
  <c r="P1924" i="9"/>
  <c r="X1924" i="9" s="1"/>
  <c r="P1923" i="9"/>
  <c r="X1923" i="9" s="1"/>
  <c r="P1922" i="9"/>
  <c r="X1922" i="9" s="1"/>
  <c r="P1921" i="9"/>
  <c r="X1921" i="9" s="1"/>
  <c r="P1920" i="9"/>
  <c r="X1920" i="9" s="1"/>
  <c r="P1919" i="9"/>
  <c r="X1919" i="9" s="1"/>
  <c r="P1918" i="9"/>
  <c r="X1918" i="9" s="1"/>
  <c r="P1917" i="9"/>
  <c r="X1917" i="9" s="1"/>
  <c r="P1916" i="9"/>
  <c r="X1916" i="9" s="1"/>
  <c r="P1915" i="9"/>
  <c r="X1915" i="9" s="1"/>
  <c r="P1914" i="9"/>
  <c r="X1914" i="9" s="1"/>
  <c r="P1913" i="9"/>
  <c r="X1913" i="9" s="1"/>
  <c r="P1912" i="9"/>
  <c r="X1912" i="9" s="1"/>
  <c r="P1911" i="9"/>
  <c r="X1911" i="9" s="1"/>
  <c r="P1910" i="9"/>
  <c r="X1910" i="9" s="1"/>
  <c r="P1909" i="9"/>
  <c r="X1909" i="9" s="1"/>
  <c r="P1908" i="9"/>
  <c r="X1908" i="9" s="1"/>
  <c r="P1907" i="9"/>
  <c r="X1907" i="9" s="1"/>
  <c r="P1906" i="9"/>
  <c r="X1906" i="9" s="1"/>
  <c r="P1905" i="9"/>
  <c r="X1905" i="9" s="1"/>
  <c r="P1904" i="9"/>
  <c r="X1904" i="9" s="1"/>
  <c r="P1903" i="9"/>
  <c r="X1903" i="9" s="1"/>
  <c r="P1902" i="9"/>
  <c r="X1902" i="9" s="1"/>
  <c r="P1901" i="9"/>
  <c r="X1901" i="9" s="1"/>
  <c r="P1900" i="9"/>
  <c r="X1900" i="9" s="1"/>
  <c r="P1899" i="9"/>
  <c r="X1899" i="9" s="1"/>
  <c r="P1898" i="9"/>
  <c r="X1898" i="9" s="1"/>
  <c r="P1897" i="9"/>
  <c r="X1897" i="9" s="1"/>
  <c r="P1896" i="9"/>
  <c r="X1896" i="9" s="1"/>
  <c r="P1895" i="9"/>
  <c r="X1895" i="9" s="1"/>
  <c r="P1894" i="9"/>
  <c r="X1894" i="9" s="1"/>
  <c r="P1893" i="9"/>
  <c r="X1893" i="9" s="1"/>
  <c r="P1892" i="9"/>
  <c r="X1892" i="9" s="1"/>
  <c r="P1891" i="9"/>
  <c r="X1891" i="9" s="1"/>
  <c r="P1890" i="9"/>
  <c r="X1890" i="9" s="1"/>
  <c r="P1889" i="9"/>
  <c r="X1889" i="9" s="1"/>
  <c r="P1888" i="9"/>
  <c r="X1888" i="9" s="1"/>
  <c r="P1887" i="9"/>
  <c r="X1887" i="9" s="1"/>
  <c r="P1886" i="9"/>
  <c r="X1886" i="9" s="1"/>
  <c r="P1885" i="9"/>
  <c r="X1885" i="9" s="1"/>
  <c r="P1884" i="9"/>
  <c r="X1884" i="9" s="1"/>
  <c r="P1883" i="9"/>
  <c r="X1883" i="9" s="1"/>
  <c r="P1882" i="9"/>
  <c r="X1882" i="9" s="1"/>
  <c r="P1881" i="9"/>
  <c r="X1881" i="9" s="1"/>
  <c r="P1880" i="9"/>
  <c r="X1880" i="9" s="1"/>
  <c r="P1879" i="9"/>
  <c r="X1879" i="9" s="1"/>
  <c r="P1878" i="9"/>
  <c r="X1878" i="9" s="1"/>
  <c r="P1877" i="9"/>
  <c r="X1877" i="9" s="1"/>
  <c r="P1876" i="9"/>
  <c r="X1876" i="9" s="1"/>
  <c r="P1875" i="9"/>
  <c r="X1875" i="9" s="1"/>
  <c r="P1874" i="9"/>
  <c r="X1874" i="9" s="1"/>
  <c r="P1873" i="9"/>
  <c r="X1873" i="9" s="1"/>
  <c r="P1872" i="9"/>
  <c r="X1872" i="9" s="1"/>
  <c r="P1871" i="9"/>
  <c r="X1871" i="9" s="1"/>
  <c r="P1870" i="9"/>
  <c r="X1870" i="9" s="1"/>
  <c r="P1869" i="9"/>
  <c r="X1869" i="9" s="1"/>
  <c r="P1868" i="9"/>
  <c r="X1868" i="9" s="1"/>
  <c r="P1867" i="9"/>
  <c r="X1867" i="9" s="1"/>
  <c r="P1866" i="9"/>
  <c r="X1866" i="9" s="1"/>
  <c r="P1865" i="9"/>
  <c r="X1865" i="9" s="1"/>
  <c r="P1864" i="9"/>
  <c r="X1864" i="9" s="1"/>
  <c r="P1863" i="9"/>
  <c r="X1863" i="9" s="1"/>
  <c r="P1862" i="9"/>
  <c r="X1862" i="9" s="1"/>
  <c r="P1861" i="9"/>
  <c r="X1861" i="9" s="1"/>
  <c r="P1860" i="9"/>
  <c r="X1860" i="9" s="1"/>
  <c r="P1859" i="9"/>
  <c r="X1859" i="9" s="1"/>
  <c r="P1858" i="9"/>
  <c r="X1858" i="9" s="1"/>
  <c r="P1857" i="9"/>
  <c r="X1857" i="9" s="1"/>
  <c r="P1856" i="9"/>
  <c r="X1856" i="9" s="1"/>
  <c r="P1855" i="9"/>
  <c r="X1855" i="9" s="1"/>
  <c r="P1854" i="9"/>
  <c r="X1854" i="9" s="1"/>
  <c r="P1853" i="9"/>
  <c r="X1853" i="9" s="1"/>
  <c r="P1852" i="9"/>
  <c r="X1852" i="9" s="1"/>
  <c r="P1851" i="9"/>
  <c r="X1851" i="9" s="1"/>
  <c r="P1850" i="9"/>
  <c r="X1850" i="9" s="1"/>
  <c r="P1849" i="9"/>
  <c r="X1849" i="9" s="1"/>
  <c r="P1848" i="9"/>
  <c r="X1848" i="9" s="1"/>
  <c r="P1847" i="9"/>
  <c r="X1847" i="9" s="1"/>
  <c r="P1846" i="9"/>
  <c r="X1846" i="9" s="1"/>
  <c r="P1845" i="9"/>
  <c r="X1845" i="9" s="1"/>
  <c r="P1844" i="9"/>
  <c r="X1844" i="9" s="1"/>
  <c r="P1843" i="9"/>
  <c r="X1843" i="9" s="1"/>
  <c r="P1842" i="9"/>
  <c r="X1842" i="9" s="1"/>
  <c r="P1841" i="9"/>
  <c r="X1841" i="9" s="1"/>
  <c r="P1840" i="9"/>
  <c r="X1840" i="9" s="1"/>
  <c r="P1839" i="9"/>
  <c r="X1839" i="9" s="1"/>
  <c r="P1838" i="9"/>
  <c r="X1838" i="9" s="1"/>
  <c r="P1837" i="9"/>
  <c r="X1837" i="9" s="1"/>
  <c r="P1836" i="9"/>
  <c r="X1836" i="9" s="1"/>
  <c r="P1835" i="9"/>
  <c r="X1835" i="9" s="1"/>
  <c r="P1834" i="9"/>
  <c r="X1834" i="9" s="1"/>
  <c r="P1833" i="9"/>
  <c r="X1833" i="9" s="1"/>
  <c r="P1832" i="9"/>
  <c r="X1832" i="9" s="1"/>
  <c r="P1831" i="9"/>
  <c r="X1831" i="9" s="1"/>
  <c r="P1830" i="9"/>
  <c r="X1830" i="9" s="1"/>
  <c r="P1829" i="9"/>
  <c r="X1829" i="9" s="1"/>
  <c r="P1828" i="9"/>
  <c r="X1828" i="9" s="1"/>
  <c r="P1827" i="9"/>
  <c r="X1827" i="9" s="1"/>
  <c r="P1826" i="9"/>
  <c r="X1826" i="9" s="1"/>
  <c r="P1825" i="9"/>
  <c r="X1825" i="9" s="1"/>
  <c r="P1824" i="9"/>
  <c r="X1824" i="9" s="1"/>
  <c r="P1823" i="9"/>
  <c r="X1823" i="9" s="1"/>
  <c r="P1822" i="9"/>
  <c r="X1822" i="9" s="1"/>
  <c r="P1821" i="9"/>
  <c r="X1821" i="9" s="1"/>
  <c r="P1820" i="9"/>
  <c r="X1820" i="9" s="1"/>
  <c r="P1819" i="9"/>
  <c r="X1819" i="9" s="1"/>
  <c r="P1818" i="9"/>
  <c r="X1818" i="9" s="1"/>
  <c r="P1817" i="9"/>
  <c r="X1817" i="9" s="1"/>
  <c r="P1816" i="9"/>
  <c r="X1816" i="9" s="1"/>
  <c r="P1815" i="9"/>
  <c r="X1815" i="9" s="1"/>
  <c r="P1814" i="9"/>
  <c r="X1814" i="9" s="1"/>
  <c r="P1813" i="9"/>
  <c r="X1813" i="9" s="1"/>
  <c r="P1812" i="9"/>
  <c r="X1812" i="9" s="1"/>
  <c r="P1811" i="9"/>
  <c r="X1811" i="9" s="1"/>
  <c r="P1810" i="9"/>
  <c r="X1810" i="9" s="1"/>
  <c r="P1809" i="9"/>
  <c r="X1809" i="9" s="1"/>
  <c r="P1808" i="9"/>
  <c r="X1808" i="9" s="1"/>
  <c r="P1807" i="9"/>
  <c r="X1807" i="9" s="1"/>
  <c r="P1806" i="9"/>
  <c r="X1806" i="9" s="1"/>
  <c r="P1805" i="9"/>
  <c r="X1805" i="9" s="1"/>
  <c r="P1804" i="9"/>
  <c r="X1804" i="9" s="1"/>
  <c r="P1803" i="9"/>
  <c r="X1803" i="9" s="1"/>
  <c r="P1802" i="9"/>
  <c r="X1802" i="9" s="1"/>
  <c r="P1801" i="9"/>
  <c r="X1801" i="9" s="1"/>
  <c r="P1800" i="9"/>
  <c r="X1800" i="9" s="1"/>
  <c r="P1799" i="9"/>
  <c r="X1799" i="9" s="1"/>
  <c r="P1798" i="9"/>
  <c r="X1798" i="9" s="1"/>
  <c r="P1797" i="9"/>
  <c r="X1797" i="9" s="1"/>
  <c r="P1796" i="9"/>
  <c r="X1796" i="9" s="1"/>
  <c r="P1795" i="9"/>
  <c r="X1795" i="9" s="1"/>
  <c r="P1794" i="9"/>
  <c r="X1794" i="9" s="1"/>
  <c r="P1793" i="9"/>
  <c r="X1793" i="9" s="1"/>
  <c r="P1792" i="9"/>
  <c r="X1792" i="9" s="1"/>
  <c r="P1791" i="9"/>
  <c r="X1791" i="9" s="1"/>
  <c r="P1790" i="9"/>
  <c r="X1790" i="9" s="1"/>
  <c r="P1789" i="9"/>
  <c r="X1789" i="9" s="1"/>
  <c r="P1788" i="9"/>
  <c r="X1788" i="9" s="1"/>
  <c r="P1787" i="9"/>
  <c r="X1787" i="9" s="1"/>
  <c r="P1786" i="9"/>
  <c r="X1786" i="9" s="1"/>
  <c r="P1785" i="9"/>
  <c r="X1785" i="9" s="1"/>
  <c r="P1784" i="9"/>
  <c r="X1784" i="9" s="1"/>
  <c r="P1783" i="9"/>
  <c r="X1783" i="9" s="1"/>
  <c r="P1782" i="9"/>
  <c r="X1782" i="9" s="1"/>
  <c r="P1781" i="9"/>
  <c r="X1781" i="9" s="1"/>
  <c r="P1780" i="9"/>
  <c r="X1780" i="9" s="1"/>
  <c r="P1779" i="9"/>
  <c r="X1779" i="9" s="1"/>
  <c r="P1778" i="9"/>
  <c r="X1778" i="9" s="1"/>
  <c r="P1777" i="9"/>
  <c r="X1777" i="9" s="1"/>
  <c r="P1776" i="9"/>
  <c r="X1776" i="9" s="1"/>
  <c r="P1775" i="9"/>
  <c r="X1775" i="9" s="1"/>
  <c r="P1774" i="9"/>
  <c r="X1774" i="9" s="1"/>
  <c r="P1773" i="9"/>
  <c r="X1773" i="9" s="1"/>
  <c r="P1772" i="9"/>
  <c r="X1772" i="9" s="1"/>
  <c r="P1771" i="9"/>
  <c r="X1771" i="9" s="1"/>
  <c r="P1770" i="9"/>
  <c r="X1770" i="9" s="1"/>
  <c r="P1769" i="9"/>
  <c r="X1769" i="9" s="1"/>
  <c r="P1768" i="9"/>
  <c r="X1768" i="9" s="1"/>
  <c r="P1767" i="9"/>
  <c r="X1767" i="9" s="1"/>
  <c r="P1766" i="9"/>
  <c r="X1766" i="9" s="1"/>
  <c r="P1765" i="9"/>
  <c r="X1765" i="9" s="1"/>
  <c r="P1764" i="9"/>
  <c r="X1764" i="9" s="1"/>
  <c r="P1763" i="9"/>
  <c r="X1763" i="9" s="1"/>
  <c r="P1762" i="9"/>
  <c r="X1762" i="9" s="1"/>
  <c r="P1761" i="9"/>
  <c r="X1761" i="9" s="1"/>
  <c r="P1760" i="9"/>
  <c r="X1760" i="9" s="1"/>
  <c r="P1759" i="9"/>
  <c r="X1759" i="9" s="1"/>
  <c r="P1758" i="9"/>
  <c r="X1758" i="9" s="1"/>
  <c r="P1757" i="9"/>
  <c r="X1757" i="9" s="1"/>
  <c r="P1756" i="9"/>
  <c r="X1756" i="9" s="1"/>
  <c r="P1755" i="9"/>
  <c r="X1755" i="9" s="1"/>
  <c r="P1754" i="9"/>
  <c r="X1754" i="9" s="1"/>
  <c r="P1753" i="9"/>
  <c r="X1753" i="9" s="1"/>
  <c r="P1752" i="9"/>
  <c r="X1752" i="9" s="1"/>
  <c r="P1751" i="9"/>
  <c r="X1751" i="9" s="1"/>
  <c r="P1750" i="9"/>
  <c r="X1750" i="9" s="1"/>
  <c r="P1749" i="9"/>
  <c r="X1749" i="9" s="1"/>
  <c r="P1748" i="9"/>
  <c r="X1748" i="9" s="1"/>
  <c r="P1747" i="9"/>
  <c r="X1747" i="9" s="1"/>
  <c r="P1746" i="9"/>
  <c r="X1746" i="9" s="1"/>
  <c r="P1745" i="9"/>
  <c r="X1745" i="9" s="1"/>
  <c r="P1744" i="9"/>
  <c r="X1744" i="9" s="1"/>
  <c r="P1743" i="9"/>
  <c r="X1743" i="9" s="1"/>
  <c r="P1742" i="9"/>
  <c r="X1742" i="9" s="1"/>
  <c r="P1741" i="9"/>
  <c r="X1741" i="9" s="1"/>
  <c r="P1740" i="9"/>
  <c r="X1740" i="9" s="1"/>
  <c r="P1739" i="9"/>
  <c r="X1739" i="9" s="1"/>
  <c r="P1738" i="9"/>
  <c r="X1738" i="9" s="1"/>
  <c r="P1737" i="9"/>
  <c r="X1737" i="9" s="1"/>
  <c r="P1736" i="9"/>
  <c r="X1736" i="9" s="1"/>
  <c r="P1735" i="9"/>
  <c r="X1735" i="9" s="1"/>
  <c r="P1734" i="9"/>
  <c r="X1734" i="9" s="1"/>
  <c r="P1733" i="9"/>
  <c r="X1733" i="9" s="1"/>
  <c r="P1732" i="9"/>
  <c r="X1732" i="9" s="1"/>
  <c r="P1731" i="9"/>
  <c r="X1731" i="9" s="1"/>
  <c r="P1730" i="9"/>
  <c r="X1730" i="9" s="1"/>
  <c r="P1729" i="9"/>
  <c r="X1729" i="9" s="1"/>
  <c r="P1728" i="9"/>
  <c r="X1728" i="9" s="1"/>
  <c r="P1727" i="9"/>
  <c r="X1727" i="9" s="1"/>
  <c r="P1726" i="9"/>
  <c r="X1726" i="9" s="1"/>
  <c r="P1725" i="9"/>
  <c r="X1725" i="9" s="1"/>
  <c r="P1724" i="9"/>
  <c r="X1724" i="9" s="1"/>
  <c r="P1723" i="9"/>
  <c r="X1723" i="9" s="1"/>
  <c r="P1722" i="9"/>
  <c r="X1722" i="9" s="1"/>
  <c r="P1721" i="9"/>
  <c r="X1721" i="9" s="1"/>
  <c r="P1720" i="9"/>
  <c r="X1720" i="9" s="1"/>
  <c r="P1719" i="9"/>
  <c r="X1719" i="9" s="1"/>
  <c r="P1718" i="9"/>
  <c r="X1718" i="9" s="1"/>
  <c r="P1717" i="9"/>
  <c r="X1717" i="9" s="1"/>
  <c r="P1716" i="9"/>
  <c r="X1716" i="9" s="1"/>
  <c r="P1715" i="9"/>
  <c r="X1715" i="9" s="1"/>
  <c r="P1714" i="9"/>
  <c r="X1714" i="9" s="1"/>
  <c r="P1713" i="9"/>
  <c r="X1713" i="9" s="1"/>
  <c r="P1712" i="9"/>
  <c r="X1712" i="9" s="1"/>
  <c r="P1711" i="9"/>
  <c r="X1711" i="9" s="1"/>
  <c r="P1710" i="9"/>
  <c r="X1710" i="9" s="1"/>
  <c r="P1709" i="9"/>
  <c r="X1709" i="9" s="1"/>
  <c r="P1708" i="9"/>
  <c r="X1708" i="9" s="1"/>
  <c r="P1707" i="9"/>
  <c r="X1707" i="9" s="1"/>
  <c r="P1706" i="9"/>
  <c r="X1706" i="9" s="1"/>
  <c r="P1705" i="9"/>
  <c r="X1705" i="9" s="1"/>
  <c r="P1704" i="9"/>
  <c r="X1704" i="9" s="1"/>
  <c r="P1703" i="9"/>
  <c r="X1703" i="9" s="1"/>
  <c r="P1702" i="9"/>
  <c r="X1702" i="9" s="1"/>
  <c r="P1701" i="9"/>
  <c r="X1701" i="9" s="1"/>
  <c r="P1700" i="9"/>
  <c r="X1700" i="9" s="1"/>
  <c r="P1699" i="9"/>
  <c r="X1699" i="9" s="1"/>
  <c r="P1698" i="9"/>
  <c r="X1698" i="9" s="1"/>
  <c r="P1697" i="9"/>
  <c r="X1697" i="9" s="1"/>
  <c r="P1696" i="9"/>
  <c r="X1696" i="9" s="1"/>
  <c r="P1695" i="9"/>
  <c r="X1695" i="9" s="1"/>
  <c r="P1694" i="9"/>
  <c r="X1694" i="9" s="1"/>
  <c r="P1693" i="9"/>
  <c r="X1693" i="9" s="1"/>
  <c r="P1692" i="9"/>
  <c r="X1692" i="9" s="1"/>
  <c r="P1691" i="9"/>
  <c r="X1691" i="9" s="1"/>
  <c r="P1690" i="9"/>
  <c r="X1690" i="9" s="1"/>
  <c r="P1689" i="9"/>
  <c r="X1689" i="9" s="1"/>
  <c r="P1688" i="9"/>
  <c r="X1688" i="9" s="1"/>
  <c r="P1687" i="9"/>
  <c r="X1687" i="9" s="1"/>
  <c r="P1686" i="9"/>
  <c r="X1686" i="9" s="1"/>
  <c r="P1685" i="9"/>
  <c r="X1685" i="9" s="1"/>
  <c r="P1684" i="9"/>
  <c r="X1684" i="9" s="1"/>
  <c r="P1683" i="9"/>
  <c r="X1683" i="9" s="1"/>
  <c r="P1682" i="9"/>
  <c r="X1682" i="9" s="1"/>
  <c r="P1681" i="9"/>
  <c r="X1681" i="9" s="1"/>
  <c r="P1680" i="9"/>
  <c r="X1680" i="9" s="1"/>
  <c r="P1679" i="9"/>
  <c r="X1679" i="9" s="1"/>
  <c r="P1678" i="9"/>
  <c r="X1678" i="9" s="1"/>
  <c r="P1677" i="9"/>
  <c r="X1677" i="9" s="1"/>
  <c r="P1676" i="9"/>
  <c r="X1676" i="9" s="1"/>
  <c r="P1675" i="9"/>
  <c r="X1675" i="9" s="1"/>
  <c r="P1674" i="9"/>
  <c r="X1674" i="9" s="1"/>
  <c r="P1673" i="9"/>
  <c r="X1673" i="9" s="1"/>
  <c r="P1672" i="9"/>
  <c r="X1672" i="9" s="1"/>
  <c r="P1671" i="9"/>
  <c r="X1671" i="9" s="1"/>
  <c r="P1670" i="9"/>
  <c r="X1670" i="9" s="1"/>
  <c r="P1669" i="9"/>
  <c r="X1669" i="9" s="1"/>
  <c r="P1668" i="9"/>
  <c r="X1668" i="9" s="1"/>
  <c r="P1667" i="9"/>
  <c r="X1667" i="9" s="1"/>
  <c r="P1666" i="9"/>
  <c r="X1666" i="9" s="1"/>
  <c r="P1665" i="9"/>
  <c r="X1665" i="9" s="1"/>
  <c r="P1664" i="9"/>
  <c r="X1664" i="9" s="1"/>
  <c r="P1663" i="9"/>
  <c r="X1663" i="9" s="1"/>
  <c r="P1662" i="9"/>
  <c r="X1662" i="9" s="1"/>
  <c r="P1661" i="9"/>
  <c r="X1661" i="9" s="1"/>
  <c r="P1660" i="9"/>
  <c r="X1660" i="9" s="1"/>
  <c r="P1659" i="9"/>
  <c r="X1659" i="9" s="1"/>
  <c r="P1658" i="9"/>
  <c r="X1658" i="9" s="1"/>
  <c r="P1657" i="9"/>
  <c r="X1657" i="9" s="1"/>
  <c r="P1656" i="9"/>
  <c r="X1656" i="9" s="1"/>
  <c r="P1655" i="9"/>
  <c r="X1655" i="9" s="1"/>
  <c r="P1654" i="9"/>
  <c r="X1654" i="9" s="1"/>
  <c r="P1653" i="9"/>
  <c r="X1653" i="9" s="1"/>
  <c r="P1652" i="9"/>
  <c r="X1652" i="9" s="1"/>
  <c r="P1651" i="9"/>
  <c r="X1651" i="9" s="1"/>
  <c r="P1650" i="9"/>
  <c r="X1650" i="9" s="1"/>
  <c r="P1649" i="9"/>
  <c r="X1649" i="9" s="1"/>
  <c r="P1648" i="9"/>
  <c r="X1648" i="9" s="1"/>
  <c r="P1647" i="9"/>
  <c r="X1647" i="9" s="1"/>
  <c r="P1646" i="9"/>
  <c r="X1646" i="9" s="1"/>
  <c r="P1645" i="9"/>
  <c r="X1645" i="9" s="1"/>
  <c r="P1644" i="9"/>
  <c r="X1644" i="9" s="1"/>
  <c r="P1643" i="9"/>
  <c r="X1643" i="9" s="1"/>
  <c r="P1642" i="9"/>
  <c r="X1642" i="9" s="1"/>
  <c r="P1641" i="9"/>
  <c r="X1641" i="9" s="1"/>
  <c r="P1640" i="9"/>
  <c r="X1640" i="9" s="1"/>
  <c r="P1639" i="9"/>
  <c r="X1639" i="9" s="1"/>
  <c r="P1638" i="9"/>
  <c r="X1638" i="9" s="1"/>
  <c r="P1637" i="9"/>
  <c r="X1637" i="9" s="1"/>
  <c r="P1636" i="9"/>
  <c r="X1636" i="9" s="1"/>
  <c r="P1635" i="9"/>
  <c r="X1635" i="9" s="1"/>
  <c r="P1634" i="9"/>
  <c r="X1634" i="9" s="1"/>
  <c r="P1633" i="9"/>
  <c r="X1633" i="9" s="1"/>
  <c r="P1632" i="9"/>
  <c r="X1632" i="9" s="1"/>
  <c r="P1631" i="9"/>
  <c r="X1631" i="9" s="1"/>
  <c r="P1630" i="9"/>
  <c r="X1630" i="9" s="1"/>
  <c r="P1629" i="9"/>
  <c r="X1629" i="9" s="1"/>
  <c r="P1628" i="9"/>
  <c r="X1628" i="9" s="1"/>
  <c r="P1627" i="9"/>
  <c r="X1627" i="9" s="1"/>
  <c r="P1626" i="9"/>
  <c r="X1626" i="9" s="1"/>
  <c r="P1625" i="9"/>
  <c r="X1625" i="9" s="1"/>
  <c r="P1624" i="9"/>
  <c r="X1624" i="9" s="1"/>
  <c r="P1623" i="9"/>
  <c r="X1623" i="9" s="1"/>
  <c r="P1622" i="9"/>
  <c r="X1622" i="9" s="1"/>
  <c r="P1621" i="9"/>
  <c r="X1621" i="9" s="1"/>
  <c r="P1620" i="9"/>
  <c r="X1620" i="9" s="1"/>
  <c r="P1619" i="9"/>
  <c r="X1619" i="9" s="1"/>
  <c r="P1618" i="9"/>
  <c r="X1618" i="9" s="1"/>
  <c r="P1617" i="9"/>
  <c r="X1617" i="9" s="1"/>
  <c r="P1616" i="9"/>
  <c r="X1616" i="9" s="1"/>
  <c r="P1615" i="9"/>
  <c r="X1615" i="9" s="1"/>
  <c r="P1614" i="9"/>
  <c r="X1614" i="9" s="1"/>
  <c r="P1613" i="9"/>
  <c r="X1613" i="9" s="1"/>
  <c r="P1612" i="9"/>
  <c r="X1612" i="9" s="1"/>
  <c r="P1611" i="9"/>
  <c r="X1611" i="9" s="1"/>
  <c r="P1610" i="9"/>
  <c r="X1610" i="9" s="1"/>
  <c r="P1609" i="9"/>
  <c r="X1609" i="9" s="1"/>
  <c r="P1608" i="9"/>
  <c r="X1608" i="9" s="1"/>
  <c r="P1607" i="9"/>
  <c r="X1607" i="9" s="1"/>
  <c r="P1606" i="9"/>
  <c r="X1606" i="9" s="1"/>
  <c r="P1605" i="9"/>
  <c r="X1605" i="9" s="1"/>
  <c r="P1604" i="9"/>
  <c r="X1604" i="9" s="1"/>
  <c r="P1603" i="9"/>
  <c r="X1603" i="9" s="1"/>
  <c r="P1602" i="9"/>
  <c r="X1602" i="9" s="1"/>
  <c r="P1601" i="9"/>
  <c r="X1601" i="9" s="1"/>
  <c r="P1600" i="9"/>
  <c r="X1600" i="9" s="1"/>
  <c r="P1599" i="9"/>
  <c r="X1599" i="9" s="1"/>
  <c r="P1598" i="9"/>
  <c r="X1598" i="9" s="1"/>
  <c r="P1597" i="9"/>
  <c r="X1597" i="9" s="1"/>
  <c r="P1596" i="9"/>
  <c r="X1596" i="9" s="1"/>
  <c r="P1595" i="9"/>
  <c r="X1595" i="9" s="1"/>
  <c r="P1594" i="9"/>
  <c r="X1594" i="9" s="1"/>
  <c r="P1593" i="9"/>
  <c r="X1593" i="9" s="1"/>
  <c r="P1592" i="9"/>
  <c r="X1592" i="9" s="1"/>
  <c r="P1591" i="9"/>
  <c r="X1591" i="9" s="1"/>
  <c r="P1590" i="9"/>
  <c r="X1590" i="9" s="1"/>
  <c r="P1589" i="9"/>
  <c r="X1589" i="9" s="1"/>
  <c r="P1588" i="9"/>
  <c r="X1588" i="9" s="1"/>
  <c r="P1587" i="9"/>
  <c r="X1587" i="9" s="1"/>
  <c r="P1586" i="9"/>
  <c r="X1586" i="9" s="1"/>
  <c r="P1585" i="9"/>
  <c r="X1585" i="9" s="1"/>
  <c r="P1584" i="9"/>
  <c r="X1584" i="9" s="1"/>
  <c r="P1583" i="9"/>
  <c r="X1583" i="9" s="1"/>
  <c r="P1582" i="9"/>
  <c r="X1582" i="9" s="1"/>
  <c r="P1581" i="9"/>
  <c r="X1581" i="9" s="1"/>
  <c r="P1580" i="9"/>
  <c r="X1580" i="9" s="1"/>
  <c r="P1579" i="9"/>
  <c r="X1579" i="9" s="1"/>
  <c r="P1578" i="9"/>
  <c r="X1578" i="9" s="1"/>
  <c r="P1577" i="9"/>
  <c r="X1577" i="9" s="1"/>
  <c r="P1576" i="9"/>
  <c r="X1576" i="9" s="1"/>
  <c r="P1575" i="9"/>
  <c r="X1575" i="9" s="1"/>
  <c r="P1574" i="9"/>
  <c r="X1574" i="9" s="1"/>
  <c r="P1573" i="9"/>
  <c r="X1573" i="9" s="1"/>
  <c r="P1572" i="9"/>
  <c r="X1572" i="9" s="1"/>
  <c r="P1571" i="9"/>
  <c r="X1571" i="9" s="1"/>
  <c r="P1570" i="9"/>
  <c r="X1570" i="9" s="1"/>
  <c r="P1569" i="9"/>
  <c r="X1569" i="9" s="1"/>
  <c r="P1568" i="9"/>
  <c r="X1568" i="9" s="1"/>
  <c r="P1567" i="9"/>
  <c r="X1567" i="9" s="1"/>
  <c r="P1566" i="9"/>
  <c r="X1566" i="9" s="1"/>
  <c r="P1565" i="9"/>
  <c r="X1565" i="9" s="1"/>
  <c r="P1564" i="9"/>
  <c r="X1564" i="9" s="1"/>
  <c r="P1563" i="9"/>
  <c r="X1563" i="9" s="1"/>
  <c r="P1562" i="9"/>
  <c r="X1562" i="9" s="1"/>
  <c r="P1561" i="9"/>
  <c r="X1561" i="9" s="1"/>
  <c r="P1560" i="9"/>
  <c r="X1560" i="9" s="1"/>
  <c r="P1559" i="9"/>
  <c r="X1559" i="9" s="1"/>
  <c r="P1558" i="9"/>
  <c r="X1558" i="9" s="1"/>
  <c r="P1557" i="9"/>
  <c r="X1557" i="9" s="1"/>
  <c r="P1556" i="9"/>
  <c r="X1556" i="9" s="1"/>
  <c r="P1555" i="9"/>
  <c r="X1555" i="9" s="1"/>
  <c r="P1554" i="9"/>
  <c r="X1554" i="9" s="1"/>
  <c r="P1553" i="9"/>
  <c r="X1553" i="9" s="1"/>
  <c r="P1552" i="9"/>
  <c r="X1552" i="9" s="1"/>
  <c r="P1551" i="9"/>
  <c r="X1551" i="9" s="1"/>
  <c r="P1550" i="9"/>
  <c r="X1550" i="9" s="1"/>
  <c r="P1549" i="9"/>
  <c r="X1549" i="9" s="1"/>
  <c r="P1548" i="9"/>
  <c r="X1548" i="9" s="1"/>
  <c r="P1547" i="9"/>
  <c r="X1547" i="9" s="1"/>
  <c r="P1546" i="9"/>
  <c r="X1546" i="9" s="1"/>
  <c r="P1545" i="9"/>
  <c r="X1545" i="9" s="1"/>
  <c r="P1544" i="9"/>
  <c r="X1544" i="9" s="1"/>
  <c r="P1543" i="9"/>
  <c r="X1543" i="9" s="1"/>
  <c r="P1542" i="9"/>
  <c r="X1542" i="9" s="1"/>
  <c r="P1541" i="9"/>
  <c r="X1541" i="9" s="1"/>
  <c r="P1540" i="9"/>
  <c r="X1540" i="9" s="1"/>
  <c r="P1539" i="9"/>
  <c r="X1539" i="9" s="1"/>
  <c r="P1538" i="9"/>
  <c r="X1538" i="9" s="1"/>
  <c r="P1537" i="9"/>
  <c r="X1537" i="9" s="1"/>
  <c r="P1536" i="9"/>
  <c r="X1536" i="9" s="1"/>
  <c r="P1535" i="9"/>
  <c r="X1535" i="9" s="1"/>
  <c r="P1534" i="9"/>
  <c r="X1534" i="9" s="1"/>
  <c r="P1533" i="9"/>
  <c r="X1533" i="9" s="1"/>
  <c r="P1532" i="9"/>
  <c r="X1532" i="9" s="1"/>
  <c r="P1531" i="9"/>
  <c r="X1531" i="9" s="1"/>
  <c r="P1530" i="9"/>
  <c r="X1530" i="9" s="1"/>
  <c r="P1529" i="9"/>
  <c r="X1529" i="9" s="1"/>
  <c r="P1528" i="9"/>
  <c r="X1528" i="9" s="1"/>
  <c r="P1527" i="9"/>
  <c r="X1527" i="9" s="1"/>
  <c r="P1526" i="9"/>
  <c r="X1526" i="9" s="1"/>
  <c r="P1525" i="9"/>
  <c r="X1525" i="9" s="1"/>
  <c r="P1524" i="9"/>
  <c r="X1524" i="9" s="1"/>
  <c r="P1523" i="9"/>
  <c r="X1523" i="9" s="1"/>
  <c r="P1522" i="9"/>
  <c r="X1522" i="9" s="1"/>
  <c r="P1521" i="9"/>
  <c r="X1521" i="9" s="1"/>
  <c r="P1520" i="9"/>
  <c r="X1520" i="9" s="1"/>
  <c r="P1519" i="9"/>
  <c r="X1519" i="9" s="1"/>
  <c r="P1518" i="9"/>
  <c r="X1518" i="9" s="1"/>
  <c r="P1517" i="9"/>
  <c r="X1517" i="9" s="1"/>
  <c r="P1516" i="9"/>
  <c r="X1516" i="9" s="1"/>
  <c r="P1515" i="9"/>
  <c r="X1515" i="9" s="1"/>
  <c r="P1514" i="9"/>
  <c r="X1514" i="9" s="1"/>
  <c r="P1513" i="9"/>
  <c r="X1513" i="9" s="1"/>
  <c r="P1512" i="9"/>
  <c r="X1512" i="9" s="1"/>
  <c r="P1511" i="9"/>
  <c r="X1511" i="9" s="1"/>
  <c r="P1510" i="9"/>
  <c r="X1510" i="9" s="1"/>
  <c r="P1509" i="9"/>
  <c r="X1509" i="9" s="1"/>
  <c r="P1508" i="9"/>
  <c r="X1508" i="9" s="1"/>
  <c r="P1507" i="9"/>
  <c r="X1507" i="9" s="1"/>
  <c r="P1506" i="9"/>
  <c r="X1506" i="9" s="1"/>
  <c r="P1505" i="9"/>
  <c r="X1505" i="9" s="1"/>
  <c r="P1504" i="9"/>
  <c r="X1504" i="9" s="1"/>
  <c r="P1503" i="9"/>
  <c r="X1503" i="9" s="1"/>
  <c r="P1502" i="9"/>
  <c r="X1502" i="9" s="1"/>
  <c r="P1501" i="9"/>
  <c r="X1501" i="9" s="1"/>
  <c r="P1500" i="9"/>
  <c r="X1500" i="9" s="1"/>
  <c r="P1499" i="9"/>
  <c r="X1499" i="9" s="1"/>
  <c r="P1498" i="9"/>
  <c r="X1498" i="9" s="1"/>
  <c r="P1497" i="9"/>
  <c r="X1497" i="9" s="1"/>
  <c r="P1496" i="9"/>
  <c r="X1496" i="9" s="1"/>
  <c r="P1495" i="9"/>
  <c r="X1495" i="9" s="1"/>
  <c r="P1494" i="9"/>
  <c r="X1494" i="9" s="1"/>
  <c r="P1493" i="9"/>
  <c r="X1493" i="9" s="1"/>
  <c r="P1492" i="9"/>
  <c r="X1492" i="9" s="1"/>
  <c r="P1491" i="9"/>
  <c r="X1491" i="9" s="1"/>
  <c r="P1490" i="9"/>
  <c r="X1490" i="9" s="1"/>
  <c r="P1489" i="9"/>
  <c r="X1489" i="9" s="1"/>
  <c r="P1488" i="9"/>
  <c r="X1488" i="9" s="1"/>
  <c r="P1487" i="9"/>
  <c r="X1487" i="9" s="1"/>
  <c r="P1486" i="9"/>
  <c r="X1486" i="9" s="1"/>
  <c r="P1485" i="9"/>
  <c r="X1485" i="9" s="1"/>
  <c r="P1484" i="9"/>
  <c r="X1484" i="9" s="1"/>
  <c r="P1483" i="9"/>
  <c r="X1483" i="9" s="1"/>
  <c r="P1482" i="9"/>
  <c r="X1482" i="9" s="1"/>
  <c r="P1481" i="9"/>
  <c r="X1481" i="9" s="1"/>
  <c r="P1480" i="9"/>
  <c r="X1480" i="9" s="1"/>
  <c r="P1479" i="9"/>
  <c r="X1479" i="9" s="1"/>
  <c r="P1478" i="9"/>
  <c r="X1478" i="9" s="1"/>
  <c r="P1477" i="9"/>
  <c r="X1477" i="9" s="1"/>
  <c r="P1476" i="9"/>
  <c r="X1476" i="9" s="1"/>
  <c r="P1475" i="9"/>
  <c r="X1475" i="9" s="1"/>
  <c r="P1474" i="9"/>
  <c r="X1474" i="9" s="1"/>
  <c r="P1473" i="9"/>
  <c r="X1473" i="9" s="1"/>
  <c r="P1472" i="9"/>
  <c r="X1472" i="9" s="1"/>
  <c r="P1471" i="9"/>
  <c r="X1471" i="9" s="1"/>
  <c r="P1470" i="9"/>
  <c r="X1470" i="9" s="1"/>
  <c r="P1469" i="9"/>
  <c r="X1469" i="9" s="1"/>
  <c r="P1468" i="9"/>
  <c r="X1468" i="9" s="1"/>
  <c r="P1467" i="9"/>
  <c r="X1467" i="9" s="1"/>
  <c r="P1466" i="9"/>
  <c r="X1466" i="9" s="1"/>
  <c r="P1465" i="9"/>
  <c r="X1465" i="9" s="1"/>
  <c r="P1464" i="9"/>
  <c r="X1464" i="9" s="1"/>
  <c r="P1463" i="9"/>
  <c r="X1463" i="9" s="1"/>
  <c r="P1462" i="9"/>
  <c r="X1462" i="9" s="1"/>
  <c r="P1461" i="9"/>
  <c r="X1461" i="9" s="1"/>
  <c r="P1460" i="9"/>
  <c r="X1460" i="9" s="1"/>
  <c r="P1459" i="9"/>
  <c r="X1459" i="9" s="1"/>
  <c r="P1458" i="9"/>
  <c r="X1458" i="9" s="1"/>
  <c r="P1457" i="9"/>
  <c r="X1457" i="9" s="1"/>
  <c r="P1456" i="9"/>
  <c r="X1456" i="9" s="1"/>
  <c r="P1455" i="9"/>
  <c r="X1455" i="9" s="1"/>
  <c r="P1454" i="9"/>
  <c r="X1454" i="9" s="1"/>
  <c r="P1453" i="9"/>
  <c r="X1453" i="9" s="1"/>
  <c r="P1452" i="9"/>
  <c r="X1452" i="9" s="1"/>
  <c r="P1451" i="9"/>
  <c r="X1451" i="9" s="1"/>
  <c r="P1450" i="9"/>
  <c r="X1450" i="9" s="1"/>
  <c r="P1449" i="9"/>
  <c r="X1449" i="9" s="1"/>
  <c r="P1448" i="9"/>
  <c r="X1448" i="9" s="1"/>
  <c r="P1447" i="9"/>
  <c r="X1447" i="9" s="1"/>
  <c r="P1446" i="9"/>
  <c r="X1446" i="9" s="1"/>
  <c r="P1445" i="9"/>
  <c r="X1445" i="9" s="1"/>
  <c r="P1444" i="9"/>
  <c r="X1444" i="9" s="1"/>
  <c r="P1443" i="9"/>
  <c r="X1443" i="9" s="1"/>
  <c r="P1442" i="9"/>
  <c r="X1442" i="9" s="1"/>
  <c r="P1441" i="9"/>
  <c r="X1441" i="9" s="1"/>
  <c r="P1440" i="9"/>
  <c r="X1440" i="9" s="1"/>
  <c r="P1439" i="9"/>
  <c r="X1439" i="9" s="1"/>
  <c r="P1438" i="9"/>
  <c r="X1438" i="9" s="1"/>
  <c r="P1437" i="9"/>
  <c r="X1437" i="9" s="1"/>
  <c r="P1436" i="9"/>
  <c r="X1436" i="9" s="1"/>
  <c r="P1435" i="9"/>
  <c r="X1435" i="9" s="1"/>
  <c r="P1434" i="9"/>
  <c r="X1434" i="9" s="1"/>
  <c r="P1433" i="9"/>
  <c r="X1433" i="9" s="1"/>
  <c r="P1432" i="9"/>
  <c r="X1432" i="9" s="1"/>
  <c r="P1431" i="9"/>
  <c r="X1431" i="9" s="1"/>
  <c r="P1430" i="9"/>
  <c r="X1430" i="9" s="1"/>
  <c r="P1429" i="9"/>
  <c r="X1429" i="9" s="1"/>
  <c r="P1428" i="9"/>
  <c r="X1428" i="9" s="1"/>
  <c r="P1427" i="9"/>
  <c r="X1427" i="9" s="1"/>
  <c r="P1426" i="9"/>
  <c r="X1426" i="9" s="1"/>
  <c r="P1425" i="9"/>
  <c r="X1425" i="9" s="1"/>
  <c r="P1424" i="9"/>
  <c r="X1424" i="9" s="1"/>
  <c r="P1423" i="9"/>
  <c r="X1423" i="9" s="1"/>
  <c r="P1422" i="9"/>
  <c r="X1422" i="9" s="1"/>
  <c r="P1421" i="9"/>
  <c r="X1421" i="9" s="1"/>
  <c r="P1420" i="9"/>
  <c r="X1420" i="9" s="1"/>
  <c r="P1419" i="9"/>
  <c r="X1419" i="9" s="1"/>
  <c r="P1418" i="9"/>
  <c r="X1418" i="9" s="1"/>
  <c r="P1417" i="9"/>
  <c r="X1417" i="9" s="1"/>
  <c r="P1416" i="9"/>
  <c r="X1416" i="9" s="1"/>
  <c r="P1415" i="9"/>
  <c r="X1415" i="9" s="1"/>
  <c r="P1414" i="9"/>
  <c r="X1414" i="9" s="1"/>
  <c r="P1413" i="9"/>
  <c r="X1413" i="9" s="1"/>
  <c r="P1412" i="9"/>
  <c r="X1412" i="9" s="1"/>
  <c r="P1411" i="9"/>
  <c r="X1411" i="9" s="1"/>
  <c r="P1410" i="9"/>
  <c r="X1410" i="9" s="1"/>
  <c r="P1409" i="9"/>
  <c r="X1409" i="9" s="1"/>
  <c r="P1408" i="9"/>
  <c r="X1408" i="9" s="1"/>
  <c r="P1407" i="9"/>
  <c r="X1407" i="9" s="1"/>
  <c r="P1406" i="9"/>
  <c r="X1406" i="9" s="1"/>
  <c r="P1405" i="9"/>
  <c r="X1405" i="9" s="1"/>
  <c r="P1404" i="9"/>
  <c r="X1404" i="9" s="1"/>
  <c r="P1403" i="9"/>
  <c r="X1403" i="9" s="1"/>
  <c r="P1402" i="9"/>
  <c r="X1402" i="9" s="1"/>
  <c r="P1401" i="9"/>
  <c r="X1401" i="9" s="1"/>
  <c r="P1400" i="9"/>
  <c r="X1400" i="9" s="1"/>
  <c r="P1399" i="9"/>
  <c r="X1399" i="9" s="1"/>
  <c r="P1398" i="9"/>
  <c r="X1398" i="9" s="1"/>
  <c r="P1397" i="9"/>
  <c r="X1397" i="9" s="1"/>
  <c r="P1396" i="9"/>
  <c r="X1396" i="9" s="1"/>
  <c r="P1395" i="9"/>
  <c r="X1395" i="9" s="1"/>
  <c r="P1394" i="9"/>
  <c r="X1394" i="9" s="1"/>
  <c r="P1393" i="9"/>
  <c r="X1393" i="9" s="1"/>
  <c r="P1392" i="9"/>
  <c r="X1392" i="9" s="1"/>
  <c r="P1391" i="9"/>
  <c r="X1391" i="9" s="1"/>
  <c r="P1390" i="9"/>
  <c r="X1390" i="9" s="1"/>
  <c r="P1389" i="9"/>
  <c r="X1389" i="9" s="1"/>
  <c r="P1388" i="9"/>
  <c r="X1388" i="9" s="1"/>
  <c r="P1387" i="9"/>
  <c r="X1387" i="9" s="1"/>
  <c r="P1386" i="9"/>
  <c r="X1386" i="9" s="1"/>
  <c r="P1385" i="9"/>
  <c r="X1385" i="9" s="1"/>
  <c r="P1384" i="9"/>
  <c r="X1384" i="9" s="1"/>
  <c r="P1383" i="9"/>
  <c r="X1383" i="9" s="1"/>
  <c r="P1382" i="9"/>
  <c r="X1382" i="9" s="1"/>
  <c r="P1381" i="9"/>
  <c r="X1381" i="9" s="1"/>
  <c r="P1380" i="9"/>
  <c r="X1380" i="9" s="1"/>
  <c r="P1379" i="9"/>
  <c r="X1379" i="9" s="1"/>
  <c r="P1378" i="9"/>
  <c r="X1378" i="9" s="1"/>
  <c r="P1377" i="9"/>
  <c r="X1377" i="9" s="1"/>
  <c r="P1376" i="9"/>
  <c r="X1376" i="9" s="1"/>
  <c r="P1375" i="9"/>
  <c r="X1375" i="9" s="1"/>
  <c r="P1374" i="9"/>
  <c r="X1374" i="9" s="1"/>
  <c r="P1373" i="9"/>
  <c r="X1373" i="9" s="1"/>
  <c r="P1372" i="9"/>
  <c r="X1372" i="9" s="1"/>
  <c r="P1371" i="9"/>
  <c r="X1371" i="9" s="1"/>
  <c r="P1370" i="9"/>
  <c r="X1370" i="9" s="1"/>
  <c r="P1369" i="9"/>
  <c r="X1369" i="9" s="1"/>
  <c r="P1368" i="9"/>
  <c r="X1368" i="9" s="1"/>
  <c r="P1367" i="9"/>
  <c r="X1367" i="9" s="1"/>
  <c r="P1366" i="9"/>
  <c r="X1366" i="9" s="1"/>
  <c r="P1365" i="9"/>
  <c r="X1365" i="9" s="1"/>
  <c r="P1364" i="9"/>
  <c r="X1364" i="9" s="1"/>
  <c r="P1363" i="9"/>
  <c r="X1363" i="9" s="1"/>
  <c r="P1362" i="9"/>
  <c r="X1362" i="9" s="1"/>
  <c r="P1361" i="9"/>
  <c r="X1361" i="9" s="1"/>
  <c r="P1360" i="9"/>
  <c r="X1360" i="9" s="1"/>
  <c r="P1359" i="9"/>
  <c r="X1359" i="9" s="1"/>
  <c r="P1358" i="9"/>
  <c r="X1358" i="9" s="1"/>
  <c r="P1357" i="9"/>
  <c r="X1357" i="9" s="1"/>
  <c r="P1356" i="9"/>
  <c r="X1356" i="9" s="1"/>
  <c r="P1355" i="9"/>
  <c r="X1355" i="9" s="1"/>
  <c r="P1354" i="9"/>
  <c r="X1354" i="9" s="1"/>
  <c r="P1353" i="9"/>
  <c r="X1353" i="9" s="1"/>
  <c r="P1352" i="9"/>
  <c r="X1352" i="9" s="1"/>
  <c r="P1351" i="9"/>
  <c r="X1351" i="9" s="1"/>
  <c r="P1350" i="9"/>
  <c r="X1350" i="9" s="1"/>
  <c r="P1349" i="9"/>
  <c r="X1349" i="9" s="1"/>
  <c r="P1348" i="9"/>
  <c r="X1348" i="9" s="1"/>
  <c r="P1347" i="9"/>
  <c r="X1347" i="9" s="1"/>
  <c r="P1346" i="9"/>
  <c r="X1346" i="9" s="1"/>
  <c r="P1345" i="9"/>
  <c r="X1345" i="9" s="1"/>
  <c r="P1344" i="9"/>
  <c r="X1344" i="9" s="1"/>
  <c r="P1343" i="9"/>
  <c r="X1343" i="9" s="1"/>
  <c r="P1342" i="9"/>
  <c r="X1342" i="9" s="1"/>
  <c r="P1341" i="9"/>
  <c r="X1341" i="9" s="1"/>
  <c r="P1340" i="9"/>
  <c r="X1340" i="9" s="1"/>
  <c r="P1339" i="9"/>
  <c r="X1339" i="9" s="1"/>
  <c r="P1338" i="9"/>
  <c r="X1338" i="9" s="1"/>
  <c r="P1337" i="9"/>
  <c r="X1337" i="9" s="1"/>
  <c r="P1336" i="9"/>
  <c r="X1336" i="9" s="1"/>
  <c r="P1335" i="9"/>
  <c r="X1335" i="9" s="1"/>
  <c r="P1334" i="9"/>
  <c r="X1334" i="9" s="1"/>
  <c r="P1333" i="9"/>
  <c r="X1333" i="9" s="1"/>
  <c r="P1332" i="9"/>
  <c r="X1332" i="9" s="1"/>
  <c r="P1331" i="9"/>
  <c r="X1331" i="9" s="1"/>
  <c r="P1330" i="9"/>
  <c r="X1330" i="9" s="1"/>
  <c r="P1329" i="9"/>
  <c r="X1329" i="9" s="1"/>
  <c r="P1328" i="9"/>
  <c r="X1328" i="9" s="1"/>
  <c r="P1327" i="9"/>
  <c r="X1327" i="9" s="1"/>
  <c r="P1326" i="9"/>
  <c r="X1326" i="9" s="1"/>
  <c r="P1325" i="9"/>
  <c r="X1325" i="9" s="1"/>
  <c r="P1324" i="9"/>
  <c r="X1324" i="9" s="1"/>
  <c r="P1323" i="9"/>
  <c r="X1323" i="9" s="1"/>
  <c r="P1322" i="9"/>
  <c r="X1322" i="9" s="1"/>
  <c r="P1321" i="9"/>
  <c r="X1321" i="9" s="1"/>
  <c r="P1320" i="9"/>
  <c r="X1320" i="9" s="1"/>
  <c r="P1319" i="9"/>
  <c r="X1319" i="9" s="1"/>
  <c r="P1318" i="9"/>
  <c r="X1318" i="9" s="1"/>
  <c r="P1317" i="9"/>
  <c r="X1317" i="9" s="1"/>
  <c r="P1316" i="9"/>
  <c r="X1316" i="9" s="1"/>
  <c r="P1315" i="9"/>
  <c r="X1315" i="9" s="1"/>
  <c r="P1314" i="9"/>
  <c r="X1314" i="9" s="1"/>
  <c r="P1313" i="9"/>
  <c r="X1313" i="9" s="1"/>
  <c r="P1312" i="9"/>
  <c r="X1312" i="9" s="1"/>
  <c r="P1311" i="9"/>
  <c r="X1311" i="9" s="1"/>
  <c r="P1310" i="9"/>
  <c r="X1310" i="9" s="1"/>
  <c r="P1309" i="9"/>
  <c r="X1309" i="9" s="1"/>
  <c r="P1308" i="9"/>
  <c r="X1308" i="9" s="1"/>
  <c r="P1307" i="9"/>
  <c r="X1307" i="9" s="1"/>
  <c r="P1306" i="9"/>
  <c r="X1306" i="9" s="1"/>
  <c r="P1305" i="9"/>
  <c r="X1305" i="9" s="1"/>
  <c r="P1304" i="9"/>
  <c r="X1304" i="9" s="1"/>
  <c r="P1303" i="9"/>
  <c r="X1303" i="9" s="1"/>
  <c r="P1302" i="9"/>
  <c r="X1302" i="9" s="1"/>
  <c r="P1301" i="9"/>
  <c r="X1301" i="9" s="1"/>
  <c r="P1300" i="9"/>
  <c r="X1300" i="9" s="1"/>
  <c r="P1299" i="9"/>
  <c r="X1299" i="9" s="1"/>
  <c r="P1298" i="9"/>
  <c r="X1298" i="9" s="1"/>
  <c r="P1297" i="9"/>
  <c r="X1297" i="9" s="1"/>
  <c r="P1296" i="9"/>
  <c r="X1296" i="9" s="1"/>
  <c r="P1295" i="9"/>
  <c r="X1295" i="9" s="1"/>
  <c r="P1294" i="9"/>
  <c r="X1294" i="9" s="1"/>
  <c r="P1293" i="9"/>
  <c r="X1293" i="9" s="1"/>
  <c r="P1292" i="9"/>
  <c r="X1292" i="9" s="1"/>
  <c r="P1291" i="9"/>
  <c r="X1291" i="9" s="1"/>
  <c r="P1290" i="9"/>
  <c r="X1290" i="9" s="1"/>
  <c r="P1289" i="9"/>
  <c r="X1289" i="9" s="1"/>
  <c r="P1288" i="9"/>
  <c r="X1288" i="9" s="1"/>
  <c r="P1287" i="9"/>
  <c r="X1287" i="9" s="1"/>
  <c r="P1286" i="9"/>
  <c r="X1286" i="9" s="1"/>
  <c r="P1285" i="9"/>
  <c r="X1285" i="9" s="1"/>
  <c r="P1284" i="9"/>
  <c r="X1284" i="9" s="1"/>
  <c r="P1283" i="9"/>
  <c r="X1283" i="9" s="1"/>
  <c r="P1282" i="9"/>
  <c r="X1282" i="9" s="1"/>
  <c r="P1281" i="9"/>
  <c r="X1281" i="9" s="1"/>
  <c r="P1280" i="9"/>
  <c r="X1280" i="9" s="1"/>
  <c r="P1279" i="9"/>
  <c r="X1279" i="9" s="1"/>
  <c r="P1278" i="9"/>
  <c r="X1278" i="9" s="1"/>
  <c r="P1277" i="9"/>
  <c r="X1277" i="9" s="1"/>
  <c r="P1276" i="9"/>
  <c r="X1276" i="9" s="1"/>
  <c r="P1275" i="9"/>
  <c r="X1275" i="9" s="1"/>
  <c r="P1274" i="9"/>
  <c r="X1274" i="9" s="1"/>
  <c r="P1273" i="9"/>
  <c r="X1273" i="9" s="1"/>
  <c r="P1272" i="9"/>
  <c r="X1272" i="9" s="1"/>
  <c r="P1271" i="9"/>
  <c r="X1271" i="9" s="1"/>
  <c r="P1270" i="9"/>
  <c r="X1270" i="9" s="1"/>
  <c r="P1269" i="9"/>
  <c r="X1269" i="9" s="1"/>
  <c r="P1268" i="9"/>
  <c r="X1268" i="9" s="1"/>
  <c r="P1267" i="9"/>
  <c r="X1267" i="9" s="1"/>
  <c r="P1266" i="9"/>
  <c r="X1266" i="9" s="1"/>
  <c r="P1265" i="9"/>
  <c r="X1265" i="9" s="1"/>
  <c r="P1264" i="9"/>
  <c r="X1264" i="9" s="1"/>
  <c r="P1263" i="9"/>
  <c r="X1263" i="9" s="1"/>
  <c r="P1262" i="9"/>
  <c r="X1262" i="9" s="1"/>
  <c r="P1261" i="9"/>
  <c r="X1261" i="9" s="1"/>
  <c r="P1260" i="9"/>
  <c r="X1260" i="9" s="1"/>
  <c r="P1259" i="9"/>
  <c r="X1259" i="9" s="1"/>
  <c r="P1258" i="9"/>
  <c r="X1258" i="9" s="1"/>
  <c r="P1257" i="9"/>
  <c r="X1257" i="9" s="1"/>
  <c r="P1256" i="9"/>
  <c r="X1256" i="9" s="1"/>
  <c r="P1255" i="9"/>
  <c r="X1255" i="9" s="1"/>
  <c r="P1254" i="9"/>
  <c r="X1254" i="9" s="1"/>
  <c r="P1253" i="9"/>
  <c r="X1253" i="9" s="1"/>
  <c r="P1252" i="9"/>
  <c r="X1252" i="9" s="1"/>
  <c r="P1251" i="9"/>
  <c r="X1251" i="9" s="1"/>
  <c r="P1250" i="9"/>
  <c r="X1250" i="9" s="1"/>
  <c r="P1249" i="9"/>
  <c r="X1249" i="9" s="1"/>
  <c r="P1248" i="9"/>
  <c r="X1248" i="9" s="1"/>
  <c r="P1247" i="9"/>
  <c r="X1247" i="9" s="1"/>
  <c r="P1246" i="9"/>
  <c r="X1246" i="9" s="1"/>
  <c r="P1245" i="9"/>
  <c r="X1245" i="9" s="1"/>
  <c r="P1244" i="9"/>
  <c r="X1244" i="9" s="1"/>
  <c r="P1243" i="9"/>
  <c r="X1243" i="9" s="1"/>
  <c r="P1242" i="9"/>
  <c r="X1242" i="9" s="1"/>
  <c r="P1241" i="9"/>
  <c r="X1241" i="9" s="1"/>
  <c r="P1240" i="9"/>
  <c r="X1240" i="9" s="1"/>
  <c r="P1239" i="9"/>
  <c r="X1239" i="9" s="1"/>
  <c r="P1238" i="9"/>
  <c r="X1238" i="9" s="1"/>
  <c r="P1237" i="9"/>
  <c r="X1237" i="9" s="1"/>
  <c r="P1236" i="9"/>
  <c r="X1236" i="9" s="1"/>
  <c r="P1235" i="9"/>
  <c r="X1235" i="9" s="1"/>
  <c r="P1234" i="9"/>
  <c r="X1234" i="9" s="1"/>
  <c r="P1233" i="9"/>
  <c r="X1233" i="9" s="1"/>
  <c r="P1232" i="9"/>
  <c r="X1232" i="9" s="1"/>
  <c r="P1231" i="9"/>
  <c r="X1231" i="9" s="1"/>
  <c r="P1230" i="9"/>
  <c r="X1230" i="9" s="1"/>
  <c r="P1229" i="9"/>
  <c r="X1229" i="9" s="1"/>
  <c r="P1228" i="9"/>
  <c r="X1228" i="9" s="1"/>
  <c r="P1227" i="9"/>
  <c r="X1227" i="9" s="1"/>
  <c r="P1226" i="9"/>
  <c r="X1226" i="9" s="1"/>
  <c r="P1225" i="9"/>
  <c r="X1225" i="9" s="1"/>
  <c r="P1224" i="9"/>
  <c r="X1224" i="9" s="1"/>
  <c r="P1223" i="9"/>
  <c r="X1223" i="9" s="1"/>
  <c r="P1222" i="9"/>
  <c r="X1222" i="9" s="1"/>
  <c r="P1221" i="9"/>
  <c r="X1221" i="9" s="1"/>
  <c r="P1220" i="9"/>
  <c r="X1220" i="9" s="1"/>
  <c r="P1219" i="9"/>
  <c r="X1219" i="9" s="1"/>
  <c r="P1218" i="9"/>
  <c r="X1218" i="9" s="1"/>
  <c r="P1217" i="9"/>
  <c r="X1217" i="9" s="1"/>
  <c r="P1216" i="9"/>
  <c r="X1216" i="9" s="1"/>
  <c r="P1215" i="9"/>
  <c r="X1215" i="9" s="1"/>
  <c r="P1214" i="9"/>
  <c r="X1214" i="9" s="1"/>
  <c r="P1213" i="9"/>
  <c r="X1213" i="9" s="1"/>
  <c r="P1212" i="9"/>
  <c r="X1212" i="9" s="1"/>
  <c r="P1211" i="9"/>
  <c r="X1211" i="9" s="1"/>
  <c r="P1210" i="9"/>
  <c r="X1210" i="9" s="1"/>
  <c r="P1209" i="9"/>
  <c r="X1209" i="9" s="1"/>
  <c r="P1208" i="9"/>
  <c r="X1208" i="9" s="1"/>
  <c r="P1207" i="9"/>
  <c r="X1207" i="9" s="1"/>
  <c r="P1206" i="9"/>
  <c r="X1206" i="9" s="1"/>
  <c r="P1205" i="9"/>
  <c r="X1205" i="9" s="1"/>
  <c r="P1204" i="9"/>
  <c r="X1204" i="9" s="1"/>
  <c r="P1203" i="9"/>
  <c r="X1203" i="9" s="1"/>
  <c r="P1202" i="9"/>
  <c r="X1202" i="9" s="1"/>
  <c r="P1201" i="9"/>
  <c r="X1201" i="9" s="1"/>
  <c r="P1200" i="9"/>
  <c r="X1200" i="9" s="1"/>
  <c r="P1199" i="9"/>
  <c r="X1199" i="9" s="1"/>
  <c r="P1198" i="9"/>
  <c r="X1198" i="9" s="1"/>
  <c r="P1197" i="9"/>
  <c r="X1197" i="9" s="1"/>
  <c r="P1196" i="9"/>
  <c r="X1196" i="9" s="1"/>
  <c r="P1195" i="9"/>
  <c r="X1195" i="9" s="1"/>
  <c r="P1194" i="9"/>
  <c r="X1194" i="9" s="1"/>
  <c r="P1193" i="9"/>
  <c r="X1193" i="9" s="1"/>
  <c r="P1192" i="9"/>
  <c r="X1192" i="9" s="1"/>
  <c r="P1191" i="9"/>
  <c r="X1191" i="9" s="1"/>
  <c r="P1190" i="9"/>
  <c r="X1190" i="9" s="1"/>
  <c r="P1189" i="9"/>
  <c r="X1189" i="9" s="1"/>
  <c r="P1188" i="9"/>
  <c r="X1188" i="9" s="1"/>
  <c r="P1187" i="9"/>
  <c r="X1187" i="9" s="1"/>
  <c r="P1186" i="9"/>
  <c r="X1186" i="9" s="1"/>
  <c r="P1185" i="9"/>
  <c r="X1185" i="9" s="1"/>
  <c r="P1184" i="9"/>
  <c r="X1184" i="9" s="1"/>
  <c r="P1183" i="9"/>
  <c r="X1183" i="9" s="1"/>
  <c r="P1182" i="9"/>
  <c r="X1182" i="9" s="1"/>
  <c r="P1181" i="9"/>
  <c r="X1181" i="9" s="1"/>
  <c r="P1180" i="9"/>
  <c r="X1180" i="9" s="1"/>
  <c r="P1179" i="9"/>
  <c r="X1179" i="9" s="1"/>
  <c r="P1178" i="9"/>
  <c r="X1178" i="9" s="1"/>
  <c r="P1177" i="9"/>
  <c r="X1177" i="9" s="1"/>
  <c r="P1176" i="9"/>
  <c r="X1176" i="9" s="1"/>
  <c r="P1175" i="9"/>
  <c r="X1175" i="9" s="1"/>
  <c r="P1174" i="9"/>
  <c r="X1174" i="9" s="1"/>
  <c r="P1173" i="9"/>
  <c r="X1173" i="9" s="1"/>
  <c r="P1172" i="9"/>
  <c r="X1172" i="9" s="1"/>
  <c r="P1171" i="9"/>
  <c r="X1171" i="9" s="1"/>
  <c r="P1170" i="9"/>
  <c r="X1170" i="9" s="1"/>
  <c r="P1169" i="9"/>
  <c r="X1169" i="9" s="1"/>
  <c r="P1168" i="9"/>
  <c r="X1168" i="9" s="1"/>
  <c r="P1167" i="9"/>
  <c r="X1167" i="9" s="1"/>
  <c r="P1166" i="9"/>
  <c r="X1166" i="9" s="1"/>
  <c r="P1165" i="9"/>
  <c r="X1165" i="9" s="1"/>
  <c r="P1164" i="9"/>
  <c r="X1164" i="9" s="1"/>
  <c r="P1163" i="9"/>
  <c r="X1163" i="9" s="1"/>
  <c r="P1162" i="9"/>
  <c r="X1162" i="9" s="1"/>
  <c r="P1161" i="9"/>
  <c r="X1161" i="9" s="1"/>
  <c r="P1160" i="9"/>
  <c r="X1160" i="9" s="1"/>
  <c r="P1159" i="9"/>
  <c r="X1159" i="9" s="1"/>
  <c r="P1158" i="9"/>
  <c r="X1158" i="9" s="1"/>
  <c r="P1157" i="9"/>
  <c r="X1157" i="9" s="1"/>
  <c r="P1156" i="9"/>
  <c r="X1156" i="9" s="1"/>
  <c r="P1155" i="9"/>
  <c r="X1155" i="9" s="1"/>
  <c r="P1154" i="9"/>
  <c r="X1154" i="9" s="1"/>
  <c r="P1153" i="9"/>
  <c r="X1153" i="9" s="1"/>
  <c r="P1152" i="9"/>
  <c r="X1152" i="9" s="1"/>
  <c r="P1151" i="9"/>
  <c r="X1151" i="9" s="1"/>
  <c r="P1150" i="9"/>
  <c r="X1150" i="9" s="1"/>
  <c r="P1149" i="9"/>
  <c r="X1149" i="9" s="1"/>
  <c r="P1148" i="9"/>
  <c r="X1148" i="9" s="1"/>
  <c r="P1147" i="9"/>
  <c r="X1147" i="9" s="1"/>
  <c r="P1146" i="9"/>
  <c r="X1146" i="9" s="1"/>
  <c r="P1145" i="9"/>
  <c r="X1145" i="9" s="1"/>
  <c r="P1144" i="9"/>
  <c r="X1144" i="9" s="1"/>
  <c r="P1143" i="9"/>
  <c r="X1143" i="9" s="1"/>
  <c r="P1142" i="9"/>
  <c r="X1142" i="9" s="1"/>
  <c r="P1141" i="9"/>
  <c r="X1141" i="9" s="1"/>
  <c r="P1140" i="9"/>
  <c r="X1140" i="9" s="1"/>
  <c r="P1139" i="9"/>
  <c r="X1139" i="9" s="1"/>
  <c r="P1138" i="9"/>
  <c r="X1138" i="9" s="1"/>
  <c r="P1137" i="9"/>
  <c r="X1137" i="9" s="1"/>
  <c r="P1136" i="9"/>
  <c r="X1136" i="9" s="1"/>
  <c r="P1135" i="9"/>
  <c r="X1135" i="9" s="1"/>
  <c r="P1134" i="9"/>
  <c r="X1134" i="9" s="1"/>
  <c r="P1133" i="9"/>
  <c r="X1133" i="9" s="1"/>
  <c r="P1132" i="9"/>
  <c r="X1132" i="9" s="1"/>
  <c r="P1131" i="9"/>
  <c r="X1131" i="9" s="1"/>
  <c r="P1130" i="9"/>
  <c r="X1130" i="9" s="1"/>
  <c r="P1129" i="9"/>
  <c r="X1129" i="9" s="1"/>
  <c r="P1128" i="9"/>
  <c r="X1128" i="9" s="1"/>
  <c r="P1127" i="9"/>
  <c r="X1127" i="9" s="1"/>
  <c r="P1126" i="9"/>
  <c r="X1126" i="9" s="1"/>
  <c r="P1125" i="9"/>
  <c r="X1125" i="9" s="1"/>
  <c r="P1124" i="9"/>
  <c r="X1124" i="9" s="1"/>
  <c r="P1123" i="9"/>
  <c r="X1123" i="9" s="1"/>
  <c r="P1122" i="9"/>
  <c r="X1122" i="9" s="1"/>
  <c r="P1121" i="9"/>
  <c r="X1121" i="9" s="1"/>
  <c r="P1120" i="9"/>
  <c r="X1120" i="9" s="1"/>
  <c r="P1119" i="9"/>
  <c r="X1119" i="9" s="1"/>
  <c r="P1118" i="9"/>
  <c r="X1118" i="9" s="1"/>
  <c r="P1117" i="9"/>
  <c r="X1117" i="9" s="1"/>
  <c r="P1116" i="9"/>
  <c r="X1116" i="9" s="1"/>
  <c r="P1115" i="9"/>
  <c r="X1115" i="9" s="1"/>
  <c r="P1114" i="9"/>
  <c r="X1114" i="9" s="1"/>
  <c r="P1113" i="9"/>
  <c r="X1113" i="9" s="1"/>
  <c r="P1112" i="9"/>
  <c r="X1112" i="9" s="1"/>
  <c r="P1111" i="9"/>
  <c r="X1111" i="9" s="1"/>
  <c r="P1110" i="9"/>
  <c r="X1110" i="9" s="1"/>
  <c r="P1109" i="9"/>
  <c r="X1109" i="9" s="1"/>
  <c r="P1108" i="9"/>
  <c r="X1108" i="9" s="1"/>
  <c r="P1107" i="9"/>
  <c r="X1107" i="9" s="1"/>
  <c r="P1106" i="9"/>
  <c r="X1106" i="9" s="1"/>
  <c r="P1105" i="9"/>
  <c r="X1105" i="9" s="1"/>
  <c r="P1104" i="9"/>
  <c r="X1104" i="9" s="1"/>
  <c r="P1103" i="9"/>
  <c r="X1103" i="9" s="1"/>
  <c r="P1102" i="9"/>
  <c r="X1102" i="9" s="1"/>
  <c r="P1101" i="9"/>
  <c r="X1101" i="9" s="1"/>
  <c r="P1100" i="9"/>
  <c r="X1100" i="9" s="1"/>
  <c r="P1099" i="9"/>
  <c r="X1099" i="9" s="1"/>
  <c r="P1098" i="9"/>
  <c r="X1098" i="9" s="1"/>
  <c r="P1097" i="9"/>
  <c r="X1097" i="9" s="1"/>
  <c r="P1096" i="9"/>
  <c r="X1096" i="9" s="1"/>
  <c r="P1095" i="9"/>
  <c r="X1095" i="9" s="1"/>
  <c r="P1094" i="9"/>
  <c r="X1094" i="9" s="1"/>
  <c r="P1093" i="9"/>
  <c r="X1093" i="9" s="1"/>
  <c r="P1092" i="9"/>
  <c r="X1092" i="9" s="1"/>
  <c r="P1091" i="9"/>
  <c r="X1091" i="9" s="1"/>
  <c r="P1090" i="9"/>
  <c r="X1090" i="9" s="1"/>
  <c r="P1089" i="9"/>
  <c r="X1089" i="9" s="1"/>
  <c r="P1088" i="9"/>
  <c r="X1088" i="9" s="1"/>
  <c r="P1087" i="9"/>
  <c r="X1087" i="9" s="1"/>
  <c r="P1086" i="9"/>
  <c r="X1086" i="9" s="1"/>
  <c r="P1085" i="9"/>
  <c r="X1085" i="9" s="1"/>
  <c r="P1084" i="9"/>
  <c r="X1084" i="9" s="1"/>
  <c r="P1083" i="9"/>
  <c r="X1083" i="9" s="1"/>
  <c r="P1082" i="9"/>
  <c r="X1082" i="9" s="1"/>
  <c r="P1081" i="9"/>
  <c r="X1081" i="9" s="1"/>
  <c r="P1080" i="9"/>
  <c r="X1080" i="9" s="1"/>
  <c r="P1079" i="9"/>
  <c r="X1079" i="9" s="1"/>
  <c r="P1078" i="9"/>
  <c r="X1078" i="9" s="1"/>
  <c r="P1077" i="9"/>
  <c r="X1077" i="9" s="1"/>
  <c r="P1076" i="9"/>
  <c r="X1076" i="9" s="1"/>
  <c r="P1075" i="9"/>
  <c r="X1075" i="9" s="1"/>
  <c r="P1074" i="9"/>
  <c r="X1074" i="9" s="1"/>
  <c r="P1073" i="9"/>
  <c r="X1073" i="9" s="1"/>
  <c r="P1072" i="9"/>
  <c r="X1072" i="9" s="1"/>
  <c r="P1071" i="9"/>
  <c r="X1071" i="9" s="1"/>
  <c r="P1070" i="9"/>
  <c r="X1070" i="9" s="1"/>
  <c r="P1069" i="9"/>
  <c r="X1069" i="9" s="1"/>
  <c r="P1068" i="9"/>
  <c r="X1068" i="9" s="1"/>
  <c r="P1067" i="9"/>
  <c r="X1067" i="9" s="1"/>
  <c r="P1066" i="9"/>
  <c r="X1066" i="9" s="1"/>
  <c r="P1065" i="9"/>
  <c r="X1065" i="9" s="1"/>
  <c r="P1064" i="9"/>
  <c r="X1064" i="9" s="1"/>
  <c r="P1063" i="9"/>
  <c r="X1063" i="9" s="1"/>
  <c r="P1062" i="9"/>
  <c r="X1062" i="9" s="1"/>
  <c r="P1061" i="9"/>
  <c r="X1061" i="9" s="1"/>
  <c r="P1060" i="9"/>
  <c r="X1060" i="9" s="1"/>
  <c r="P1059" i="9"/>
  <c r="X1059" i="9" s="1"/>
  <c r="P1058" i="9"/>
  <c r="X1058" i="9" s="1"/>
  <c r="P1057" i="9"/>
  <c r="X1057" i="9" s="1"/>
  <c r="P1056" i="9"/>
  <c r="X1056" i="9" s="1"/>
  <c r="P1055" i="9"/>
  <c r="X1055" i="9" s="1"/>
  <c r="P1054" i="9"/>
  <c r="X1054" i="9" s="1"/>
  <c r="P1053" i="9"/>
  <c r="X1053" i="9" s="1"/>
  <c r="P1052" i="9"/>
  <c r="X1052" i="9" s="1"/>
  <c r="P1051" i="9"/>
  <c r="X1051" i="9" s="1"/>
  <c r="P1050" i="9"/>
  <c r="X1050" i="9" s="1"/>
  <c r="P1049" i="9"/>
  <c r="X1049" i="9" s="1"/>
  <c r="P1048" i="9"/>
  <c r="X1048" i="9" s="1"/>
  <c r="P1047" i="9"/>
  <c r="X1047" i="9" s="1"/>
  <c r="P1046" i="9"/>
  <c r="X1046" i="9" s="1"/>
  <c r="P1045" i="9"/>
  <c r="X1045" i="9" s="1"/>
  <c r="P1044" i="9"/>
  <c r="X1044" i="9" s="1"/>
  <c r="P1043" i="9"/>
  <c r="X1043" i="9" s="1"/>
  <c r="P1042" i="9"/>
  <c r="X1042" i="9" s="1"/>
  <c r="P1041" i="9"/>
  <c r="X1041" i="9" s="1"/>
  <c r="P1040" i="9"/>
  <c r="X1040" i="9" s="1"/>
  <c r="P1039" i="9"/>
  <c r="X1039" i="9" s="1"/>
  <c r="P1038" i="9"/>
  <c r="X1038" i="9" s="1"/>
  <c r="P1037" i="9"/>
  <c r="X1037" i="9" s="1"/>
  <c r="P1036" i="9"/>
  <c r="X1036" i="9" s="1"/>
  <c r="P1035" i="9"/>
  <c r="X1035" i="9" s="1"/>
  <c r="P1034" i="9"/>
  <c r="X1034" i="9" s="1"/>
  <c r="P1033" i="9"/>
  <c r="X1033" i="9" s="1"/>
  <c r="P1032" i="9"/>
  <c r="X1032" i="9" s="1"/>
  <c r="P1031" i="9"/>
  <c r="X1031" i="9" s="1"/>
  <c r="P1030" i="9"/>
  <c r="X1030" i="9" s="1"/>
  <c r="P1029" i="9"/>
  <c r="X1029" i="9" s="1"/>
  <c r="P1028" i="9"/>
  <c r="X1028" i="9" s="1"/>
  <c r="P1027" i="9"/>
  <c r="X1027" i="9" s="1"/>
  <c r="P1026" i="9"/>
  <c r="X1026" i="9" s="1"/>
  <c r="P1025" i="9"/>
  <c r="X1025" i="9" s="1"/>
  <c r="P1024" i="9"/>
  <c r="X1024" i="9" s="1"/>
  <c r="P1023" i="9"/>
  <c r="X1023" i="9" s="1"/>
  <c r="P1022" i="9"/>
  <c r="X1022" i="9" s="1"/>
  <c r="P1021" i="9"/>
  <c r="X1021" i="9" s="1"/>
  <c r="P1020" i="9"/>
  <c r="X1020" i="9" s="1"/>
  <c r="P1019" i="9"/>
  <c r="X1019" i="9" s="1"/>
  <c r="P1018" i="9"/>
  <c r="X1018" i="9" s="1"/>
  <c r="P1017" i="9"/>
  <c r="X1017" i="9" s="1"/>
  <c r="P1016" i="9"/>
  <c r="X1016" i="9" s="1"/>
  <c r="P1015" i="9"/>
  <c r="X1015" i="9" s="1"/>
  <c r="P1014" i="9"/>
  <c r="X1014" i="9" s="1"/>
  <c r="P1013" i="9"/>
  <c r="X1013" i="9" s="1"/>
  <c r="P1012" i="9"/>
  <c r="X1012" i="9" s="1"/>
  <c r="P1011" i="9"/>
  <c r="X1011" i="9" s="1"/>
  <c r="P1010" i="9"/>
  <c r="X1010" i="9" s="1"/>
  <c r="P1009" i="9"/>
  <c r="X1009" i="9" s="1"/>
  <c r="P1008" i="9"/>
  <c r="X1008" i="9" s="1"/>
  <c r="P1007" i="9"/>
  <c r="X1007" i="9" s="1"/>
  <c r="P1006" i="9"/>
  <c r="X1006" i="9" s="1"/>
  <c r="P1005" i="9"/>
  <c r="X1005" i="9" s="1"/>
  <c r="P1004" i="9"/>
  <c r="X1004" i="9" s="1"/>
  <c r="P1003" i="9"/>
  <c r="X1003" i="9" s="1"/>
  <c r="P1002" i="9"/>
  <c r="X1002" i="9" s="1"/>
  <c r="P1001" i="9"/>
  <c r="X1001" i="9" s="1"/>
  <c r="P1000" i="9"/>
  <c r="X1000" i="9" s="1"/>
  <c r="P999" i="9"/>
  <c r="X999" i="9" s="1"/>
  <c r="P998" i="9"/>
  <c r="X998" i="9" s="1"/>
  <c r="P997" i="9"/>
  <c r="X997" i="9" s="1"/>
  <c r="P996" i="9"/>
  <c r="X996" i="9" s="1"/>
  <c r="P995" i="9"/>
  <c r="X995" i="9" s="1"/>
  <c r="P994" i="9"/>
  <c r="X994" i="9" s="1"/>
  <c r="P993" i="9"/>
  <c r="X993" i="9" s="1"/>
  <c r="P992" i="9"/>
  <c r="X992" i="9" s="1"/>
  <c r="P991" i="9"/>
  <c r="X991" i="9" s="1"/>
  <c r="P990" i="9"/>
  <c r="X990" i="9" s="1"/>
  <c r="P989" i="9"/>
  <c r="X989" i="9" s="1"/>
  <c r="P988" i="9"/>
  <c r="X988" i="9" s="1"/>
  <c r="P987" i="9"/>
  <c r="X987" i="9" s="1"/>
  <c r="P986" i="9"/>
  <c r="X986" i="9" s="1"/>
  <c r="P985" i="9"/>
  <c r="X985" i="9" s="1"/>
  <c r="P984" i="9"/>
  <c r="X984" i="9" s="1"/>
  <c r="P983" i="9"/>
  <c r="X983" i="9" s="1"/>
  <c r="P982" i="9"/>
  <c r="X982" i="9" s="1"/>
  <c r="P981" i="9"/>
  <c r="X981" i="9" s="1"/>
  <c r="P980" i="9"/>
  <c r="X980" i="9" s="1"/>
  <c r="P979" i="9"/>
  <c r="X979" i="9" s="1"/>
  <c r="P978" i="9"/>
  <c r="X978" i="9" s="1"/>
  <c r="P977" i="9"/>
  <c r="X977" i="9" s="1"/>
  <c r="P976" i="9"/>
  <c r="X976" i="9" s="1"/>
  <c r="P975" i="9"/>
  <c r="X975" i="9" s="1"/>
  <c r="P974" i="9"/>
  <c r="X974" i="9" s="1"/>
  <c r="P973" i="9"/>
  <c r="X973" i="9" s="1"/>
  <c r="P972" i="9"/>
  <c r="X972" i="9" s="1"/>
  <c r="P971" i="9"/>
  <c r="X971" i="9" s="1"/>
  <c r="P970" i="9"/>
  <c r="X970" i="9" s="1"/>
  <c r="P969" i="9"/>
  <c r="X969" i="9" s="1"/>
  <c r="P968" i="9"/>
  <c r="X968" i="9" s="1"/>
  <c r="P967" i="9"/>
  <c r="X967" i="9" s="1"/>
  <c r="P966" i="9"/>
  <c r="X966" i="9" s="1"/>
  <c r="P965" i="9"/>
  <c r="X965" i="9" s="1"/>
  <c r="P964" i="9"/>
  <c r="X964" i="9" s="1"/>
  <c r="P963" i="9"/>
  <c r="X963" i="9" s="1"/>
  <c r="P962" i="9"/>
  <c r="X962" i="9" s="1"/>
  <c r="P961" i="9"/>
  <c r="X961" i="9" s="1"/>
  <c r="P960" i="9"/>
  <c r="X960" i="9" s="1"/>
  <c r="P959" i="9"/>
  <c r="X959" i="9" s="1"/>
  <c r="P958" i="9"/>
  <c r="X958" i="9" s="1"/>
  <c r="P957" i="9"/>
  <c r="X957" i="9" s="1"/>
  <c r="P956" i="9"/>
  <c r="X956" i="9" s="1"/>
  <c r="P955" i="9"/>
  <c r="X955" i="9" s="1"/>
  <c r="P954" i="9"/>
  <c r="X954" i="9" s="1"/>
  <c r="P953" i="9"/>
  <c r="X953" i="9" s="1"/>
  <c r="P952" i="9"/>
  <c r="X952" i="9" s="1"/>
  <c r="P951" i="9"/>
  <c r="X951" i="9" s="1"/>
  <c r="P950" i="9"/>
  <c r="X950" i="9" s="1"/>
  <c r="P949" i="9"/>
  <c r="X949" i="9" s="1"/>
  <c r="P948" i="9"/>
  <c r="X948" i="9" s="1"/>
  <c r="P947" i="9"/>
  <c r="X947" i="9" s="1"/>
  <c r="P946" i="9"/>
  <c r="X946" i="9" s="1"/>
  <c r="P945" i="9"/>
  <c r="X945" i="9" s="1"/>
  <c r="P944" i="9"/>
  <c r="X944" i="9" s="1"/>
  <c r="P943" i="9"/>
  <c r="X943" i="9" s="1"/>
  <c r="P942" i="9"/>
  <c r="X942" i="9" s="1"/>
  <c r="P941" i="9"/>
  <c r="X941" i="9" s="1"/>
  <c r="P940" i="9"/>
  <c r="X940" i="9" s="1"/>
  <c r="P939" i="9"/>
  <c r="X939" i="9" s="1"/>
  <c r="P938" i="9"/>
  <c r="X938" i="9" s="1"/>
  <c r="P937" i="9"/>
  <c r="X937" i="9" s="1"/>
  <c r="P936" i="9"/>
  <c r="X936" i="9" s="1"/>
  <c r="P935" i="9"/>
  <c r="X935" i="9" s="1"/>
  <c r="P934" i="9"/>
  <c r="X934" i="9" s="1"/>
  <c r="P933" i="9"/>
  <c r="X933" i="9" s="1"/>
  <c r="P932" i="9"/>
  <c r="X932" i="9" s="1"/>
  <c r="P931" i="9"/>
  <c r="X931" i="9" s="1"/>
  <c r="P930" i="9"/>
  <c r="X930" i="9" s="1"/>
  <c r="P929" i="9"/>
  <c r="X929" i="9" s="1"/>
  <c r="P928" i="9"/>
  <c r="X928" i="9" s="1"/>
  <c r="P927" i="9"/>
  <c r="X927" i="9" s="1"/>
  <c r="P926" i="9"/>
  <c r="X926" i="9" s="1"/>
  <c r="P925" i="9"/>
  <c r="X925" i="9" s="1"/>
  <c r="P924" i="9"/>
  <c r="X924" i="9" s="1"/>
  <c r="P923" i="9"/>
  <c r="X923" i="9" s="1"/>
  <c r="P922" i="9"/>
  <c r="X922" i="9" s="1"/>
  <c r="P921" i="9"/>
  <c r="X921" i="9" s="1"/>
  <c r="P920" i="9"/>
  <c r="X920" i="9" s="1"/>
  <c r="P919" i="9"/>
  <c r="X919" i="9" s="1"/>
  <c r="P918" i="9"/>
  <c r="X918" i="9" s="1"/>
  <c r="P917" i="9"/>
  <c r="X917" i="9" s="1"/>
  <c r="P916" i="9"/>
  <c r="X916" i="9" s="1"/>
  <c r="P915" i="9"/>
  <c r="X915" i="9" s="1"/>
  <c r="P914" i="9"/>
  <c r="X914" i="9" s="1"/>
  <c r="P913" i="9"/>
  <c r="X913" i="9" s="1"/>
  <c r="P912" i="9"/>
  <c r="X912" i="9" s="1"/>
  <c r="P911" i="9"/>
  <c r="X911" i="9" s="1"/>
  <c r="P910" i="9"/>
  <c r="X910" i="9" s="1"/>
  <c r="P909" i="9"/>
  <c r="X909" i="9" s="1"/>
  <c r="P908" i="9"/>
  <c r="X908" i="9" s="1"/>
  <c r="P907" i="9"/>
  <c r="X907" i="9" s="1"/>
  <c r="P906" i="9"/>
  <c r="X906" i="9" s="1"/>
  <c r="P905" i="9"/>
  <c r="X905" i="9" s="1"/>
  <c r="P904" i="9"/>
  <c r="X904" i="9" s="1"/>
  <c r="P903" i="9"/>
  <c r="X903" i="9" s="1"/>
  <c r="P902" i="9"/>
  <c r="X902" i="9" s="1"/>
  <c r="P901" i="9"/>
  <c r="X901" i="9" s="1"/>
  <c r="P900" i="9"/>
  <c r="X900" i="9" s="1"/>
  <c r="P899" i="9"/>
  <c r="X899" i="9" s="1"/>
  <c r="P898" i="9"/>
  <c r="X898" i="9" s="1"/>
  <c r="P897" i="9"/>
  <c r="X897" i="9" s="1"/>
  <c r="P896" i="9"/>
  <c r="X896" i="9" s="1"/>
  <c r="P895" i="9"/>
  <c r="X895" i="9" s="1"/>
  <c r="P894" i="9"/>
  <c r="X894" i="9" s="1"/>
  <c r="P893" i="9"/>
  <c r="X893" i="9" s="1"/>
  <c r="P892" i="9"/>
  <c r="X892" i="9" s="1"/>
  <c r="P891" i="9"/>
  <c r="X891" i="9" s="1"/>
  <c r="P890" i="9"/>
  <c r="X890" i="9" s="1"/>
  <c r="P889" i="9"/>
  <c r="X889" i="9" s="1"/>
  <c r="P888" i="9"/>
  <c r="X888" i="9" s="1"/>
  <c r="P887" i="9"/>
  <c r="X887" i="9" s="1"/>
  <c r="P886" i="9"/>
  <c r="X886" i="9" s="1"/>
  <c r="P885" i="9"/>
  <c r="X885" i="9" s="1"/>
  <c r="P884" i="9"/>
  <c r="X884" i="9" s="1"/>
  <c r="P883" i="9"/>
  <c r="X883" i="9" s="1"/>
  <c r="P882" i="9"/>
  <c r="X882" i="9" s="1"/>
  <c r="P881" i="9"/>
  <c r="X881" i="9" s="1"/>
  <c r="P880" i="9"/>
  <c r="X880" i="9" s="1"/>
  <c r="P879" i="9"/>
  <c r="X879" i="9" s="1"/>
  <c r="P878" i="9"/>
  <c r="X878" i="9" s="1"/>
  <c r="P877" i="9"/>
  <c r="X877" i="9" s="1"/>
  <c r="P876" i="9"/>
  <c r="X876" i="9" s="1"/>
  <c r="P875" i="9"/>
  <c r="X875" i="9" s="1"/>
  <c r="P874" i="9"/>
  <c r="X874" i="9" s="1"/>
  <c r="P873" i="9"/>
  <c r="X873" i="9" s="1"/>
  <c r="P872" i="9"/>
  <c r="X872" i="9" s="1"/>
  <c r="P871" i="9"/>
  <c r="X871" i="9" s="1"/>
  <c r="P870" i="9"/>
  <c r="X870" i="9" s="1"/>
  <c r="P869" i="9"/>
  <c r="X869" i="9" s="1"/>
  <c r="P868" i="9"/>
  <c r="X868" i="9" s="1"/>
  <c r="P867" i="9"/>
  <c r="X867" i="9" s="1"/>
  <c r="P866" i="9"/>
  <c r="X866" i="9" s="1"/>
  <c r="P865" i="9"/>
  <c r="X865" i="9" s="1"/>
  <c r="P864" i="9"/>
  <c r="X864" i="9" s="1"/>
  <c r="P863" i="9"/>
  <c r="X863" i="9" s="1"/>
  <c r="P862" i="9"/>
  <c r="X862" i="9" s="1"/>
  <c r="P861" i="9"/>
  <c r="X861" i="9" s="1"/>
  <c r="P860" i="9"/>
  <c r="X860" i="9" s="1"/>
  <c r="P859" i="9"/>
  <c r="X859" i="9" s="1"/>
  <c r="P858" i="9"/>
  <c r="X858" i="9" s="1"/>
  <c r="P857" i="9"/>
  <c r="X857" i="9" s="1"/>
  <c r="P856" i="9"/>
  <c r="X856" i="9" s="1"/>
  <c r="P855" i="9"/>
  <c r="X855" i="9" s="1"/>
  <c r="P854" i="9"/>
  <c r="X854" i="9" s="1"/>
  <c r="P853" i="9"/>
  <c r="X853" i="9" s="1"/>
  <c r="P852" i="9"/>
  <c r="X852" i="9" s="1"/>
  <c r="P851" i="9"/>
  <c r="X851" i="9" s="1"/>
  <c r="P850" i="9"/>
  <c r="X850" i="9" s="1"/>
  <c r="P849" i="9"/>
  <c r="X849" i="9" s="1"/>
  <c r="P848" i="9"/>
  <c r="X848" i="9" s="1"/>
  <c r="P847" i="9"/>
  <c r="X847" i="9" s="1"/>
  <c r="P846" i="9"/>
  <c r="X846" i="9" s="1"/>
  <c r="P845" i="9"/>
  <c r="X845" i="9" s="1"/>
  <c r="P844" i="9"/>
  <c r="X844" i="9" s="1"/>
  <c r="P843" i="9"/>
  <c r="X843" i="9" s="1"/>
  <c r="P842" i="9"/>
  <c r="X842" i="9" s="1"/>
  <c r="P841" i="9"/>
  <c r="X841" i="9" s="1"/>
  <c r="P840" i="9"/>
  <c r="X840" i="9" s="1"/>
  <c r="P839" i="9"/>
  <c r="X839" i="9" s="1"/>
  <c r="P838" i="9"/>
  <c r="X838" i="9" s="1"/>
  <c r="P837" i="9"/>
  <c r="X837" i="9" s="1"/>
  <c r="P836" i="9"/>
  <c r="X836" i="9" s="1"/>
  <c r="P835" i="9"/>
  <c r="X835" i="9" s="1"/>
  <c r="P834" i="9"/>
  <c r="X834" i="9" s="1"/>
  <c r="P833" i="9"/>
  <c r="X833" i="9" s="1"/>
  <c r="P832" i="9"/>
  <c r="X832" i="9" s="1"/>
  <c r="P831" i="9"/>
  <c r="X831" i="9" s="1"/>
  <c r="P830" i="9"/>
  <c r="X830" i="9" s="1"/>
  <c r="P829" i="9"/>
  <c r="X829" i="9" s="1"/>
  <c r="P828" i="9"/>
  <c r="X828" i="9" s="1"/>
  <c r="P827" i="9"/>
  <c r="X827" i="9" s="1"/>
  <c r="P826" i="9"/>
  <c r="X826" i="9" s="1"/>
  <c r="P825" i="9"/>
  <c r="X825" i="9" s="1"/>
  <c r="P824" i="9"/>
  <c r="X824" i="9" s="1"/>
  <c r="P823" i="9"/>
  <c r="X823" i="9" s="1"/>
  <c r="P822" i="9"/>
  <c r="X822" i="9" s="1"/>
  <c r="P821" i="9"/>
  <c r="X821" i="9" s="1"/>
  <c r="P820" i="9"/>
  <c r="X820" i="9" s="1"/>
  <c r="P819" i="9"/>
  <c r="X819" i="9" s="1"/>
  <c r="P818" i="9"/>
  <c r="X818" i="9" s="1"/>
  <c r="P817" i="9"/>
  <c r="X817" i="9" s="1"/>
  <c r="P816" i="9"/>
  <c r="X816" i="9" s="1"/>
  <c r="P815" i="9"/>
  <c r="X815" i="9" s="1"/>
  <c r="P814" i="9"/>
  <c r="X814" i="9" s="1"/>
  <c r="P813" i="9"/>
  <c r="X813" i="9" s="1"/>
  <c r="P812" i="9"/>
  <c r="X812" i="9" s="1"/>
  <c r="P811" i="9"/>
  <c r="X811" i="9" s="1"/>
  <c r="P810" i="9"/>
  <c r="X810" i="9" s="1"/>
  <c r="P809" i="9"/>
  <c r="X809" i="9" s="1"/>
  <c r="P808" i="9"/>
  <c r="X808" i="9" s="1"/>
  <c r="P807" i="9"/>
  <c r="X807" i="9" s="1"/>
  <c r="P806" i="9"/>
  <c r="X806" i="9" s="1"/>
  <c r="P805" i="9"/>
  <c r="X805" i="9" s="1"/>
  <c r="P804" i="9"/>
  <c r="X804" i="9" s="1"/>
  <c r="P803" i="9"/>
  <c r="X803" i="9" s="1"/>
  <c r="P802" i="9"/>
  <c r="X802" i="9" s="1"/>
  <c r="P801" i="9"/>
  <c r="X801" i="9" s="1"/>
  <c r="P800" i="9"/>
  <c r="X800" i="9" s="1"/>
  <c r="P799" i="9"/>
  <c r="X799" i="9" s="1"/>
  <c r="P798" i="9"/>
  <c r="X798" i="9" s="1"/>
  <c r="P797" i="9"/>
  <c r="X797" i="9" s="1"/>
  <c r="P796" i="9"/>
  <c r="X796" i="9" s="1"/>
  <c r="P795" i="9"/>
  <c r="X795" i="9" s="1"/>
  <c r="P794" i="9"/>
  <c r="X794" i="9" s="1"/>
  <c r="P793" i="9"/>
  <c r="X793" i="9" s="1"/>
  <c r="P792" i="9"/>
  <c r="X792" i="9" s="1"/>
  <c r="P791" i="9"/>
  <c r="X791" i="9" s="1"/>
  <c r="P790" i="9"/>
  <c r="X790" i="9" s="1"/>
  <c r="P789" i="9"/>
  <c r="X789" i="9" s="1"/>
  <c r="P788" i="9"/>
  <c r="X788" i="9" s="1"/>
  <c r="P787" i="9"/>
  <c r="X787" i="9" s="1"/>
  <c r="P786" i="9"/>
  <c r="X786" i="9" s="1"/>
  <c r="P785" i="9"/>
  <c r="X785" i="9" s="1"/>
  <c r="P784" i="9"/>
  <c r="X784" i="9" s="1"/>
  <c r="P783" i="9"/>
  <c r="X783" i="9" s="1"/>
  <c r="P782" i="9"/>
  <c r="X782" i="9" s="1"/>
  <c r="P781" i="9"/>
  <c r="X781" i="9" s="1"/>
  <c r="P780" i="9"/>
  <c r="X780" i="9" s="1"/>
  <c r="P779" i="9"/>
  <c r="X779" i="9" s="1"/>
  <c r="P778" i="9"/>
  <c r="X778" i="9" s="1"/>
  <c r="P777" i="9"/>
  <c r="X777" i="9" s="1"/>
  <c r="P776" i="9"/>
  <c r="X776" i="9" s="1"/>
  <c r="P775" i="9"/>
  <c r="X775" i="9" s="1"/>
  <c r="P774" i="9"/>
  <c r="X774" i="9" s="1"/>
  <c r="P773" i="9"/>
  <c r="X773" i="9" s="1"/>
  <c r="P772" i="9"/>
  <c r="X772" i="9" s="1"/>
  <c r="P771" i="9"/>
  <c r="X771" i="9" s="1"/>
  <c r="P770" i="9"/>
  <c r="X770" i="9" s="1"/>
  <c r="P769" i="9"/>
  <c r="X769" i="9" s="1"/>
  <c r="P768" i="9"/>
  <c r="X768" i="9" s="1"/>
  <c r="P767" i="9"/>
  <c r="X767" i="9" s="1"/>
  <c r="P766" i="9"/>
  <c r="X766" i="9" s="1"/>
  <c r="P765" i="9"/>
  <c r="X765" i="9" s="1"/>
  <c r="P764" i="9"/>
  <c r="X764" i="9" s="1"/>
  <c r="P763" i="9"/>
  <c r="X763" i="9" s="1"/>
  <c r="P762" i="9"/>
  <c r="X762" i="9" s="1"/>
  <c r="P761" i="9"/>
  <c r="X761" i="9" s="1"/>
  <c r="P760" i="9"/>
  <c r="X760" i="9" s="1"/>
  <c r="P759" i="9"/>
  <c r="X759" i="9" s="1"/>
  <c r="P758" i="9"/>
  <c r="X758" i="9" s="1"/>
  <c r="P757" i="9"/>
  <c r="X757" i="9" s="1"/>
  <c r="P756" i="9"/>
  <c r="X756" i="9" s="1"/>
  <c r="P755" i="9"/>
  <c r="X755" i="9" s="1"/>
  <c r="P754" i="9"/>
  <c r="X754" i="9" s="1"/>
  <c r="P753" i="9"/>
  <c r="X753" i="9" s="1"/>
  <c r="P752" i="9"/>
  <c r="X752" i="9" s="1"/>
  <c r="P751" i="9"/>
  <c r="X751" i="9" s="1"/>
  <c r="P750" i="9"/>
  <c r="X750" i="9" s="1"/>
  <c r="P749" i="9"/>
  <c r="X749" i="9" s="1"/>
  <c r="P748" i="9"/>
  <c r="X748" i="9" s="1"/>
  <c r="P747" i="9"/>
  <c r="X747" i="9" s="1"/>
  <c r="P746" i="9"/>
  <c r="X746" i="9" s="1"/>
  <c r="P745" i="9"/>
  <c r="X745" i="9" s="1"/>
  <c r="P744" i="9"/>
  <c r="X744" i="9" s="1"/>
  <c r="P743" i="9"/>
  <c r="X743" i="9" s="1"/>
  <c r="P742" i="9"/>
  <c r="X742" i="9" s="1"/>
  <c r="P741" i="9"/>
  <c r="X741" i="9" s="1"/>
  <c r="P740" i="9"/>
  <c r="X740" i="9" s="1"/>
  <c r="P739" i="9"/>
  <c r="X739" i="9" s="1"/>
  <c r="P738" i="9"/>
  <c r="X738" i="9" s="1"/>
  <c r="P737" i="9"/>
  <c r="X737" i="9" s="1"/>
  <c r="P736" i="9"/>
  <c r="X736" i="9" s="1"/>
  <c r="P735" i="9"/>
  <c r="X735" i="9" s="1"/>
  <c r="P734" i="9"/>
  <c r="X734" i="9" s="1"/>
  <c r="P733" i="9"/>
  <c r="X733" i="9" s="1"/>
  <c r="P732" i="9"/>
  <c r="X732" i="9" s="1"/>
  <c r="P731" i="9"/>
  <c r="X731" i="9" s="1"/>
  <c r="P730" i="9"/>
  <c r="X730" i="9" s="1"/>
  <c r="P729" i="9"/>
  <c r="X729" i="9" s="1"/>
  <c r="P728" i="9"/>
  <c r="X728" i="9" s="1"/>
  <c r="P727" i="9"/>
  <c r="X727" i="9" s="1"/>
  <c r="P726" i="9"/>
  <c r="X726" i="9" s="1"/>
  <c r="P725" i="9"/>
  <c r="X725" i="9" s="1"/>
  <c r="P724" i="9"/>
  <c r="X724" i="9" s="1"/>
  <c r="P723" i="9"/>
  <c r="X723" i="9" s="1"/>
  <c r="P722" i="9"/>
  <c r="X722" i="9" s="1"/>
  <c r="P721" i="9"/>
  <c r="X721" i="9" s="1"/>
  <c r="P720" i="9"/>
  <c r="X720" i="9" s="1"/>
  <c r="P719" i="9"/>
  <c r="X719" i="9" s="1"/>
  <c r="P718" i="9"/>
  <c r="X718" i="9" s="1"/>
  <c r="P717" i="9"/>
  <c r="X717" i="9" s="1"/>
  <c r="P716" i="9"/>
  <c r="X716" i="9" s="1"/>
  <c r="P715" i="9"/>
  <c r="X715" i="9" s="1"/>
  <c r="P714" i="9"/>
  <c r="X714" i="9" s="1"/>
  <c r="P713" i="9"/>
  <c r="X713" i="9" s="1"/>
  <c r="P712" i="9"/>
  <c r="X712" i="9" s="1"/>
  <c r="P711" i="9"/>
  <c r="X711" i="9" s="1"/>
  <c r="P710" i="9"/>
  <c r="X710" i="9" s="1"/>
  <c r="P709" i="9"/>
  <c r="X709" i="9" s="1"/>
  <c r="P708" i="9"/>
  <c r="X708" i="9" s="1"/>
  <c r="P707" i="9"/>
  <c r="X707" i="9" s="1"/>
  <c r="P706" i="9"/>
  <c r="X706" i="9" s="1"/>
  <c r="P705" i="9"/>
  <c r="X705" i="9" s="1"/>
  <c r="P704" i="9"/>
  <c r="X704" i="9" s="1"/>
  <c r="P703" i="9"/>
  <c r="X703" i="9" s="1"/>
  <c r="P702" i="9"/>
  <c r="X702" i="9" s="1"/>
  <c r="P701" i="9"/>
  <c r="X701" i="9" s="1"/>
  <c r="P700" i="9"/>
  <c r="X700" i="9" s="1"/>
  <c r="P699" i="9"/>
  <c r="X699" i="9" s="1"/>
  <c r="P698" i="9"/>
  <c r="X698" i="9" s="1"/>
  <c r="P697" i="9"/>
  <c r="X697" i="9" s="1"/>
  <c r="P696" i="9"/>
  <c r="X696" i="9" s="1"/>
  <c r="P695" i="9"/>
  <c r="X695" i="9" s="1"/>
  <c r="P694" i="9"/>
  <c r="X694" i="9" s="1"/>
  <c r="P693" i="9"/>
  <c r="X693" i="9" s="1"/>
  <c r="P692" i="9"/>
  <c r="X692" i="9" s="1"/>
  <c r="P691" i="9"/>
  <c r="X691" i="9" s="1"/>
  <c r="P690" i="9"/>
  <c r="X690" i="9" s="1"/>
  <c r="P689" i="9"/>
  <c r="X689" i="9" s="1"/>
  <c r="P688" i="9"/>
  <c r="X688" i="9" s="1"/>
  <c r="P687" i="9"/>
  <c r="X687" i="9" s="1"/>
  <c r="P686" i="9"/>
  <c r="X686" i="9" s="1"/>
  <c r="P685" i="9"/>
  <c r="X685" i="9" s="1"/>
  <c r="P684" i="9"/>
  <c r="X684" i="9" s="1"/>
  <c r="P683" i="9"/>
  <c r="X683" i="9" s="1"/>
  <c r="P682" i="9"/>
  <c r="X682" i="9" s="1"/>
  <c r="P681" i="9"/>
  <c r="X681" i="9" s="1"/>
  <c r="P680" i="9"/>
  <c r="X680" i="9" s="1"/>
  <c r="P679" i="9"/>
  <c r="X679" i="9" s="1"/>
  <c r="P678" i="9"/>
  <c r="X678" i="9" s="1"/>
  <c r="P677" i="9"/>
  <c r="X677" i="9" s="1"/>
  <c r="P676" i="9"/>
  <c r="X676" i="9" s="1"/>
  <c r="P675" i="9"/>
  <c r="X675" i="9" s="1"/>
  <c r="P674" i="9"/>
  <c r="X674" i="9" s="1"/>
  <c r="P673" i="9"/>
  <c r="X673" i="9" s="1"/>
  <c r="P672" i="9"/>
  <c r="X672" i="9" s="1"/>
  <c r="P671" i="9"/>
  <c r="X671" i="9" s="1"/>
  <c r="P670" i="9"/>
  <c r="X670" i="9" s="1"/>
  <c r="P669" i="9"/>
  <c r="X669" i="9" s="1"/>
  <c r="P668" i="9"/>
  <c r="X668" i="9" s="1"/>
  <c r="P667" i="9"/>
  <c r="X667" i="9" s="1"/>
  <c r="P666" i="9"/>
  <c r="X666" i="9" s="1"/>
  <c r="P665" i="9"/>
  <c r="X665" i="9" s="1"/>
  <c r="P664" i="9"/>
  <c r="X664" i="9" s="1"/>
  <c r="P663" i="9"/>
  <c r="X663" i="9" s="1"/>
  <c r="P662" i="9"/>
  <c r="X662" i="9" s="1"/>
  <c r="P661" i="9"/>
  <c r="X661" i="9" s="1"/>
  <c r="P660" i="9"/>
  <c r="X660" i="9" s="1"/>
  <c r="P659" i="9"/>
  <c r="X659" i="9" s="1"/>
  <c r="P658" i="9"/>
  <c r="X658" i="9" s="1"/>
  <c r="P657" i="9"/>
  <c r="X657" i="9" s="1"/>
  <c r="P656" i="9"/>
  <c r="X656" i="9" s="1"/>
  <c r="P655" i="9"/>
  <c r="X655" i="9" s="1"/>
  <c r="P654" i="9"/>
  <c r="X654" i="9" s="1"/>
  <c r="P653" i="9"/>
  <c r="X653" i="9" s="1"/>
  <c r="P652" i="9"/>
  <c r="X652" i="9" s="1"/>
  <c r="P651" i="9"/>
  <c r="X651" i="9" s="1"/>
  <c r="P650" i="9"/>
  <c r="X650" i="9" s="1"/>
  <c r="P649" i="9"/>
  <c r="X649" i="9" s="1"/>
  <c r="P648" i="9"/>
  <c r="X648" i="9" s="1"/>
  <c r="P647" i="9"/>
  <c r="X647" i="9" s="1"/>
  <c r="P646" i="9"/>
  <c r="X646" i="9" s="1"/>
  <c r="P645" i="9"/>
  <c r="X645" i="9" s="1"/>
  <c r="P644" i="9"/>
  <c r="X644" i="9" s="1"/>
  <c r="P643" i="9"/>
  <c r="X643" i="9" s="1"/>
  <c r="P642" i="9"/>
  <c r="X642" i="9" s="1"/>
  <c r="P641" i="9"/>
  <c r="X641" i="9" s="1"/>
  <c r="P640" i="9"/>
  <c r="X640" i="9" s="1"/>
  <c r="P639" i="9"/>
  <c r="X639" i="9" s="1"/>
  <c r="P638" i="9"/>
  <c r="X638" i="9" s="1"/>
  <c r="P637" i="9"/>
  <c r="X637" i="9" s="1"/>
  <c r="P636" i="9"/>
  <c r="X636" i="9" s="1"/>
  <c r="P635" i="9"/>
  <c r="X635" i="9" s="1"/>
  <c r="P634" i="9"/>
  <c r="X634" i="9" s="1"/>
  <c r="P633" i="9"/>
  <c r="X633" i="9" s="1"/>
  <c r="P632" i="9"/>
  <c r="X632" i="9" s="1"/>
  <c r="P631" i="9"/>
  <c r="X631" i="9" s="1"/>
  <c r="P630" i="9"/>
  <c r="X630" i="9" s="1"/>
  <c r="P629" i="9"/>
  <c r="X629" i="9" s="1"/>
  <c r="P628" i="9"/>
  <c r="X628" i="9" s="1"/>
  <c r="P627" i="9"/>
  <c r="X627" i="9" s="1"/>
  <c r="P626" i="9"/>
  <c r="X626" i="9" s="1"/>
  <c r="P625" i="9"/>
  <c r="X625" i="9" s="1"/>
  <c r="P624" i="9"/>
  <c r="X624" i="9" s="1"/>
  <c r="P623" i="9"/>
  <c r="X623" i="9" s="1"/>
  <c r="P622" i="9"/>
  <c r="X622" i="9" s="1"/>
  <c r="P621" i="9"/>
  <c r="X621" i="9" s="1"/>
  <c r="P620" i="9"/>
  <c r="X620" i="9" s="1"/>
  <c r="P619" i="9"/>
  <c r="X619" i="9" s="1"/>
  <c r="P618" i="9"/>
  <c r="X618" i="9" s="1"/>
  <c r="P617" i="9"/>
  <c r="X617" i="9" s="1"/>
  <c r="P616" i="9"/>
  <c r="X616" i="9" s="1"/>
  <c r="P615" i="9"/>
  <c r="X615" i="9" s="1"/>
  <c r="P614" i="9"/>
  <c r="X614" i="9" s="1"/>
  <c r="P613" i="9"/>
  <c r="X613" i="9" s="1"/>
  <c r="P612" i="9"/>
  <c r="X612" i="9" s="1"/>
  <c r="P611" i="9"/>
  <c r="X611" i="9" s="1"/>
  <c r="P610" i="9"/>
  <c r="X610" i="9" s="1"/>
  <c r="P609" i="9"/>
  <c r="X609" i="9" s="1"/>
  <c r="P608" i="9"/>
  <c r="X608" i="9" s="1"/>
  <c r="P607" i="9"/>
  <c r="X607" i="9" s="1"/>
  <c r="P606" i="9"/>
  <c r="X606" i="9" s="1"/>
  <c r="P605" i="9"/>
  <c r="X605" i="9" s="1"/>
  <c r="P604" i="9"/>
  <c r="X604" i="9" s="1"/>
  <c r="P603" i="9"/>
  <c r="X603" i="9" s="1"/>
  <c r="P602" i="9"/>
  <c r="X602" i="9" s="1"/>
  <c r="P601" i="9"/>
  <c r="X601" i="9" s="1"/>
  <c r="P600" i="9"/>
  <c r="X600" i="9" s="1"/>
  <c r="P599" i="9"/>
  <c r="X599" i="9" s="1"/>
  <c r="P598" i="9"/>
  <c r="X598" i="9" s="1"/>
  <c r="P597" i="9"/>
  <c r="X597" i="9" s="1"/>
  <c r="P596" i="9"/>
  <c r="X596" i="9" s="1"/>
  <c r="P595" i="9"/>
  <c r="X595" i="9" s="1"/>
  <c r="P594" i="9"/>
  <c r="X594" i="9" s="1"/>
  <c r="P593" i="9"/>
  <c r="X593" i="9" s="1"/>
  <c r="P592" i="9"/>
  <c r="X592" i="9" s="1"/>
  <c r="P591" i="9"/>
  <c r="X591" i="9" s="1"/>
  <c r="P590" i="9"/>
  <c r="X590" i="9" s="1"/>
  <c r="P589" i="9"/>
  <c r="X589" i="9" s="1"/>
  <c r="P588" i="9"/>
  <c r="X588" i="9" s="1"/>
  <c r="P587" i="9"/>
  <c r="X587" i="9" s="1"/>
  <c r="P586" i="9"/>
  <c r="X586" i="9" s="1"/>
  <c r="P585" i="9"/>
  <c r="X585" i="9" s="1"/>
  <c r="P584" i="9"/>
  <c r="X584" i="9" s="1"/>
  <c r="P583" i="9"/>
  <c r="X583" i="9" s="1"/>
  <c r="P582" i="9"/>
  <c r="X582" i="9" s="1"/>
  <c r="P581" i="9"/>
  <c r="X581" i="9" s="1"/>
  <c r="P580" i="9"/>
  <c r="X580" i="9" s="1"/>
  <c r="P579" i="9"/>
  <c r="X579" i="9" s="1"/>
  <c r="P578" i="9"/>
  <c r="X578" i="9" s="1"/>
  <c r="P577" i="9"/>
  <c r="X577" i="9" s="1"/>
  <c r="P576" i="9"/>
  <c r="X576" i="9" s="1"/>
  <c r="P575" i="9"/>
  <c r="X575" i="9" s="1"/>
  <c r="P574" i="9"/>
  <c r="X574" i="9" s="1"/>
  <c r="P573" i="9"/>
  <c r="X573" i="9" s="1"/>
  <c r="P572" i="9"/>
  <c r="X572" i="9" s="1"/>
  <c r="P571" i="9"/>
  <c r="X571" i="9" s="1"/>
  <c r="P570" i="9"/>
  <c r="X570" i="9" s="1"/>
  <c r="P569" i="9"/>
  <c r="X569" i="9" s="1"/>
  <c r="P568" i="9"/>
  <c r="X568" i="9" s="1"/>
  <c r="P567" i="9"/>
  <c r="X567" i="9" s="1"/>
  <c r="P566" i="9"/>
  <c r="X566" i="9" s="1"/>
  <c r="P565" i="9"/>
  <c r="X565" i="9" s="1"/>
  <c r="P564" i="9"/>
  <c r="X564" i="9" s="1"/>
  <c r="P563" i="9"/>
  <c r="X563" i="9" s="1"/>
  <c r="P562" i="9"/>
  <c r="X562" i="9" s="1"/>
  <c r="P561" i="9"/>
  <c r="X561" i="9" s="1"/>
  <c r="P560" i="9"/>
  <c r="X560" i="9" s="1"/>
  <c r="P559" i="9"/>
  <c r="X559" i="9" s="1"/>
  <c r="P558" i="9"/>
  <c r="X558" i="9" s="1"/>
  <c r="P557" i="9"/>
  <c r="X557" i="9" s="1"/>
  <c r="P556" i="9"/>
  <c r="X556" i="9" s="1"/>
  <c r="P555" i="9"/>
  <c r="X555" i="9" s="1"/>
  <c r="P554" i="9"/>
  <c r="X554" i="9" s="1"/>
  <c r="P553" i="9"/>
  <c r="X553" i="9" s="1"/>
  <c r="P552" i="9"/>
  <c r="X552" i="9" s="1"/>
  <c r="P551" i="9"/>
  <c r="X551" i="9" s="1"/>
  <c r="P550" i="9"/>
  <c r="X550" i="9" s="1"/>
  <c r="P549" i="9"/>
  <c r="X549" i="9" s="1"/>
  <c r="P548" i="9"/>
  <c r="X548" i="9" s="1"/>
  <c r="P547" i="9"/>
  <c r="X547" i="9" s="1"/>
  <c r="P546" i="9"/>
  <c r="X546" i="9" s="1"/>
  <c r="P545" i="9"/>
  <c r="X545" i="9" s="1"/>
  <c r="P544" i="9"/>
  <c r="X544" i="9" s="1"/>
  <c r="P543" i="9"/>
  <c r="X543" i="9" s="1"/>
  <c r="P542" i="9"/>
  <c r="X542" i="9" s="1"/>
  <c r="P541" i="9"/>
  <c r="X541" i="9" s="1"/>
  <c r="P540" i="9"/>
  <c r="X540" i="9" s="1"/>
  <c r="P539" i="9"/>
  <c r="X539" i="9" s="1"/>
  <c r="P538" i="9"/>
  <c r="X538" i="9" s="1"/>
  <c r="P537" i="9"/>
  <c r="X537" i="9" s="1"/>
  <c r="P536" i="9"/>
  <c r="X536" i="9" s="1"/>
  <c r="P535" i="9"/>
  <c r="X535" i="9" s="1"/>
  <c r="P534" i="9"/>
  <c r="X534" i="9" s="1"/>
  <c r="P533" i="9"/>
  <c r="X533" i="9" s="1"/>
  <c r="P532" i="9"/>
  <c r="X532" i="9" s="1"/>
  <c r="P531" i="9"/>
  <c r="X531" i="9" s="1"/>
  <c r="P530" i="9"/>
  <c r="X530" i="9" s="1"/>
  <c r="P529" i="9"/>
  <c r="X529" i="9" s="1"/>
  <c r="P528" i="9"/>
  <c r="X528" i="9" s="1"/>
  <c r="P527" i="9"/>
  <c r="X527" i="9" s="1"/>
  <c r="P526" i="9"/>
  <c r="X526" i="9" s="1"/>
  <c r="P525" i="9"/>
  <c r="X525" i="9" s="1"/>
  <c r="P524" i="9"/>
  <c r="X524" i="9" s="1"/>
  <c r="P523" i="9"/>
  <c r="X523" i="9" s="1"/>
  <c r="P522" i="9"/>
  <c r="X522" i="9" s="1"/>
  <c r="P521" i="9"/>
  <c r="X521" i="9" s="1"/>
  <c r="P520" i="9"/>
  <c r="X520" i="9" s="1"/>
  <c r="P519" i="9"/>
  <c r="X519" i="9" s="1"/>
  <c r="P518" i="9"/>
  <c r="X518" i="9" s="1"/>
  <c r="P517" i="9"/>
  <c r="X517" i="9" s="1"/>
  <c r="P516" i="9"/>
  <c r="X516" i="9" s="1"/>
  <c r="P515" i="9"/>
  <c r="X515" i="9" s="1"/>
  <c r="P514" i="9"/>
  <c r="X514" i="9" s="1"/>
  <c r="P513" i="9"/>
  <c r="X513" i="9" s="1"/>
  <c r="P512" i="9"/>
  <c r="X512" i="9" s="1"/>
  <c r="P511" i="9"/>
  <c r="X511" i="9" s="1"/>
  <c r="P510" i="9"/>
  <c r="X510" i="9" s="1"/>
  <c r="P509" i="9"/>
  <c r="X509" i="9" s="1"/>
  <c r="P508" i="9"/>
  <c r="X508" i="9" s="1"/>
  <c r="P507" i="9"/>
  <c r="X507" i="9" s="1"/>
  <c r="P506" i="9"/>
  <c r="X506" i="9" s="1"/>
  <c r="P505" i="9"/>
  <c r="X505" i="9" s="1"/>
  <c r="P504" i="9"/>
  <c r="X504" i="9" s="1"/>
  <c r="P503" i="9"/>
  <c r="X503" i="9" s="1"/>
  <c r="P502" i="9"/>
  <c r="X502" i="9" s="1"/>
  <c r="P501" i="9"/>
  <c r="X501" i="9" s="1"/>
  <c r="P500" i="9"/>
  <c r="X500" i="9" s="1"/>
  <c r="P499" i="9"/>
  <c r="X499" i="9" s="1"/>
  <c r="P498" i="9"/>
  <c r="X498" i="9" s="1"/>
  <c r="P497" i="9"/>
  <c r="X497" i="9" s="1"/>
  <c r="P496" i="9"/>
  <c r="X496" i="9" s="1"/>
  <c r="P495" i="9"/>
  <c r="X495" i="9" s="1"/>
  <c r="P494" i="9"/>
  <c r="X494" i="9" s="1"/>
  <c r="P493" i="9"/>
  <c r="X493" i="9" s="1"/>
  <c r="P492" i="9"/>
  <c r="X492" i="9" s="1"/>
  <c r="P491" i="9"/>
  <c r="X491" i="9" s="1"/>
  <c r="P490" i="9"/>
  <c r="X490" i="9" s="1"/>
  <c r="P489" i="9"/>
  <c r="X489" i="9" s="1"/>
  <c r="P488" i="9"/>
  <c r="X488" i="9" s="1"/>
  <c r="P487" i="9"/>
  <c r="X487" i="9" s="1"/>
  <c r="P486" i="9"/>
  <c r="X486" i="9" s="1"/>
  <c r="P485" i="9"/>
  <c r="X485" i="9" s="1"/>
  <c r="P484" i="9"/>
  <c r="X484" i="9" s="1"/>
  <c r="P483" i="9"/>
  <c r="X483" i="9" s="1"/>
  <c r="P482" i="9"/>
  <c r="X482" i="9" s="1"/>
  <c r="P481" i="9"/>
  <c r="X481" i="9" s="1"/>
  <c r="P480" i="9"/>
  <c r="X480" i="9" s="1"/>
  <c r="P479" i="9"/>
  <c r="X479" i="9" s="1"/>
  <c r="P478" i="9"/>
  <c r="X478" i="9" s="1"/>
  <c r="P477" i="9"/>
  <c r="X477" i="9" s="1"/>
  <c r="P476" i="9"/>
  <c r="X476" i="9" s="1"/>
  <c r="P475" i="9"/>
  <c r="X475" i="9" s="1"/>
  <c r="P474" i="9"/>
  <c r="X474" i="9" s="1"/>
  <c r="P473" i="9"/>
  <c r="X473" i="9" s="1"/>
  <c r="P472" i="9"/>
  <c r="X472" i="9" s="1"/>
  <c r="P471" i="9"/>
  <c r="X471" i="9" s="1"/>
  <c r="P470" i="9"/>
  <c r="X470" i="9" s="1"/>
  <c r="P469" i="9"/>
  <c r="X469" i="9" s="1"/>
  <c r="P468" i="9"/>
  <c r="X468" i="9" s="1"/>
  <c r="P467" i="9"/>
  <c r="X467" i="9" s="1"/>
  <c r="P466" i="9"/>
  <c r="X466" i="9" s="1"/>
  <c r="P465" i="9"/>
  <c r="X465" i="9" s="1"/>
  <c r="P464" i="9"/>
  <c r="X464" i="9" s="1"/>
  <c r="P463" i="9"/>
  <c r="X463" i="9" s="1"/>
  <c r="P462" i="9"/>
  <c r="X462" i="9" s="1"/>
  <c r="P461" i="9"/>
  <c r="X461" i="9" s="1"/>
  <c r="P460" i="9"/>
  <c r="X460" i="9" s="1"/>
  <c r="P459" i="9"/>
  <c r="X459" i="9" s="1"/>
  <c r="P458" i="9"/>
  <c r="X458" i="9" s="1"/>
  <c r="P457" i="9"/>
  <c r="X457" i="9" s="1"/>
  <c r="P456" i="9"/>
  <c r="X456" i="9" s="1"/>
  <c r="P455" i="9"/>
  <c r="X455" i="9" s="1"/>
  <c r="P454" i="9"/>
  <c r="X454" i="9" s="1"/>
  <c r="P453" i="9"/>
  <c r="X453" i="9" s="1"/>
  <c r="P452" i="9"/>
  <c r="X452" i="9" s="1"/>
  <c r="P451" i="9"/>
  <c r="X451" i="9" s="1"/>
  <c r="P450" i="9"/>
  <c r="X450" i="9" s="1"/>
  <c r="P449" i="9"/>
  <c r="X449" i="9" s="1"/>
  <c r="P448" i="9"/>
  <c r="X448" i="9" s="1"/>
  <c r="P447" i="9"/>
  <c r="X447" i="9" s="1"/>
  <c r="P446" i="9"/>
  <c r="X446" i="9" s="1"/>
  <c r="P445" i="9"/>
  <c r="X445" i="9" s="1"/>
  <c r="P444" i="9"/>
  <c r="X444" i="9" s="1"/>
  <c r="P443" i="9"/>
  <c r="X443" i="9" s="1"/>
  <c r="P442" i="9"/>
  <c r="X442" i="9" s="1"/>
  <c r="P441" i="9"/>
  <c r="X441" i="9" s="1"/>
  <c r="P440" i="9"/>
  <c r="X440" i="9" s="1"/>
  <c r="P439" i="9"/>
  <c r="X439" i="9" s="1"/>
  <c r="P438" i="9"/>
  <c r="X438" i="9" s="1"/>
  <c r="P437" i="9"/>
  <c r="X437" i="9" s="1"/>
  <c r="P436" i="9"/>
  <c r="X436" i="9" s="1"/>
  <c r="P435" i="9"/>
  <c r="X435" i="9" s="1"/>
  <c r="P434" i="9"/>
  <c r="X434" i="9" s="1"/>
  <c r="P433" i="9"/>
  <c r="X433" i="9" s="1"/>
  <c r="P432" i="9"/>
  <c r="X432" i="9" s="1"/>
  <c r="P431" i="9"/>
  <c r="X431" i="9" s="1"/>
  <c r="P430" i="9"/>
  <c r="X430" i="9" s="1"/>
  <c r="P429" i="9"/>
  <c r="X429" i="9" s="1"/>
  <c r="P428" i="9"/>
  <c r="X428" i="9" s="1"/>
  <c r="P427" i="9"/>
  <c r="X427" i="9" s="1"/>
  <c r="P426" i="9"/>
  <c r="X426" i="9" s="1"/>
  <c r="P425" i="9"/>
  <c r="X425" i="9" s="1"/>
  <c r="P424" i="9"/>
  <c r="X424" i="9" s="1"/>
  <c r="P423" i="9"/>
  <c r="X423" i="9" s="1"/>
  <c r="P422" i="9"/>
  <c r="X422" i="9" s="1"/>
  <c r="P421" i="9"/>
  <c r="X421" i="9" s="1"/>
  <c r="P420" i="9"/>
  <c r="X420" i="9" s="1"/>
  <c r="P419" i="9"/>
  <c r="X419" i="9" s="1"/>
  <c r="P418" i="9"/>
  <c r="X418" i="9" s="1"/>
  <c r="P417" i="9"/>
  <c r="X417" i="9" s="1"/>
  <c r="P416" i="9"/>
  <c r="X416" i="9" s="1"/>
  <c r="P415" i="9"/>
  <c r="X415" i="9" s="1"/>
  <c r="P414" i="9"/>
  <c r="X414" i="9" s="1"/>
  <c r="P413" i="9"/>
  <c r="X413" i="9" s="1"/>
  <c r="P412" i="9"/>
  <c r="X412" i="9" s="1"/>
  <c r="P411" i="9"/>
  <c r="X411" i="9" s="1"/>
  <c r="P410" i="9"/>
  <c r="X410" i="9" s="1"/>
  <c r="P409" i="9"/>
  <c r="X409" i="9" s="1"/>
  <c r="P408" i="9"/>
  <c r="X408" i="9" s="1"/>
  <c r="P407" i="9"/>
  <c r="X407" i="9" s="1"/>
  <c r="P406" i="9"/>
  <c r="X406" i="9" s="1"/>
  <c r="P405" i="9"/>
  <c r="X405" i="9" s="1"/>
  <c r="P404" i="9"/>
  <c r="X404" i="9" s="1"/>
  <c r="P403" i="9"/>
  <c r="X403" i="9" s="1"/>
  <c r="P402" i="9"/>
  <c r="X402" i="9" s="1"/>
  <c r="P401" i="9"/>
  <c r="X401" i="9" s="1"/>
  <c r="P400" i="9"/>
  <c r="X400" i="9" s="1"/>
  <c r="P399" i="9"/>
  <c r="X399" i="9" s="1"/>
  <c r="P398" i="9"/>
  <c r="X398" i="9" s="1"/>
  <c r="P397" i="9"/>
  <c r="X397" i="9" s="1"/>
  <c r="P396" i="9"/>
  <c r="X396" i="9" s="1"/>
  <c r="P395" i="9"/>
  <c r="X395" i="9" s="1"/>
  <c r="P394" i="9"/>
  <c r="X394" i="9" s="1"/>
  <c r="P393" i="9"/>
  <c r="X393" i="9" s="1"/>
  <c r="P392" i="9"/>
  <c r="X392" i="9" s="1"/>
  <c r="P391" i="9"/>
  <c r="X391" i="9" s="1"/>
  <c r="P390" i="9"/>
  <c r="X390" i="9" s="1"/>
  <c r="P389" i="9"/>
  <c r="X389" i="9" s="1"/>
  <c r="P388" i="9"/>
  <c r="X388" i="9" s="1"/>
  <c r="P387" i="9"/>
  <c r="X387" i="9" s="1"/>
  <c r="P386" i="9"/>
  <c r="X386" i="9" s="1"/>
  <c r="P385" i="9"/>
  <c r="X385" i="9" s="1"/>
  <c r="P384" i="9"/>
  <c r="X384" i="9" s="1"/>
  <c r="P383" i="9"/>
  <c r="X383" i="9" s="1"/>
  <c r="P382" i="9"/>
  <c r="X382" i="9" s="1"/>
  <c r="P381" i="9"/>
  <c r="X381" i="9" s="1"/>
  <c r="P380" i="9"/>
  <c r="X380" i="9" s="1"/>
  <c r="P379" i="9"/>
  <c r="X379" i="9" s="1"/>
  <c r="P378" i="9"/>
  <c r="X378" i="9" s="1"/>
  <c r="P377" i="9"/>
  <c r="X377" i="9" s="1"/>
  <c r="P376" i="9"/>
  <c r="X376" i="9" s="1"/>
  <c r="P375" i="9"/>
  <c r="X375" i="9" s="1"/>
  <c r="P374" i="9"/>
  <c r="X374" i="9" s="1"/>
  <c r="P373" i="9"/>
  <c r="X373" i="9" s="1"/>
  <c r="P372" i="9"/>
  <c r="X372" i="9" s="1"/>
  <c r="P371" i="9"/>
  <c r="X371" i="9" s="1"/>
  <c r="P370" i="9"/>
  <c r="X370" i="9" s="1"/>
  <c r="P369" i="9"/>
  <c r="X369" i="9" s="1"/>
  <c r="P368" i="9"/>
  <c r="X368" i="9" s="1"/>
  <c r="P367" i="9"/>
  <c r="X367" i="9" s="1"/>
  <c r="P366" i="9"/>
  <c r="X366" i="9" s="1"/>
  <c r="P365" i="9"/>
  <c r="X365" i="9" s="1"/>
  <c r="P364" i="9"/>
  <c r="X364" i="9" s="1"/>
  <c r="P363" i="9"/>
  <c r="X363" i="9" s="1"/>
  <c r="P362" i="9"/>
  <c r="X362" i="9" s="1"/>
  <c r="P361" i="9"/>
  <c r="X361" i="9" s="1"/>
  <c r="P360" i="9"/>
  <c r="X360" i="9" s="1"/>
  <c r="P359" i="9"/>
  <c r="X359" i="9" s="1"/>
  <c r="P358" i="9"/>
  <c r="X358" i="9" s="1"/>
  <c r="P357" i="9"/>
  <c r="X357" i="9" s="1"/>
  <c r="P356" i="9"/>
  <c r="X356" i="9" s="1"/>
  <c r="P355" i="9"/>
  <c r="X355" i="9" s="1"/>
  <c r="P354" i="9"/>
  <c r="X354" i="9" s="1"/>
  <c r="P353" i="9"/>
  <c r="X353" i="9" s="1"/>
  <c r="P352" i="9"/>
  <c r="X352" i="9" s="1"/>
  <c r="P351" i="9"/>
  <c r="X351" i="9" s="1"/>
  <c r="P350" i="9"/>
  <c r="X350" i="9" s="1"/>
  <c r="P349" i="9"/>
  <c r="X349" i="9" s="1"/>
  <c r="P348" i="9"/>
  <c r="X348" i="9" s="1"/>
  <c r="P347" i="9"/>
  <c r="X347" i="9" s="1"/>
  <c r="P346" i="9"/>
  <c r="X346" i="9" s="1"/>
  <c r="P345" i="9"/>
  <c r="X345" i="9" s="1"/>
  <c r="P344" i="9"/>
  <c r="X344" i="9" s="1"/>
  <c r="P343" i="9"/>
  <c r="X343" i="9" s="1"/>
  <c r="P342" i="9"/>
  <c r="X342" i="9" s="1"/>
  <c r="P341" i="9"/>
  <c r="X341" i="9" s="1"/>
  <c r="P340" i="9"/>
  <c r="X340" i="9" s="1"/>
  <c r="P339" i="9"/>
  <c r="X339" i="9" s="1"/>
  <c r="P338" i="9"/>
  <c r="X338" i="9" s="1"/>
  <c r="P337" i="9"/>
  <c r="X337" i="9" s="1"/>
  <c r="P336" i="9"/>
  <c r="X336" i="9" s="1"/>
  <c r="P335" i="9"/>
  <c r="X335" i="9" s="1"/>
  <c r="P334" i="9"/>
  <c r="X334" i="9" s="1"/>
  <c r="P333" i="9"/>
  <c r="X333" i="9" s="1"/>
  <c r="P332" i="9"/>
  <c r="X332" i="9" s="1"/>
  <c r="P331" i="9"/>
  <c r="X331" i="9" s="1"/>
  <c r="P330" i="9"/>
  <c r="X330" i="9" s="1"/>
  <c r="P329" i="9"/>
  <c r="X329" i="9" s="1"/>
  <c r="P328" i="9"/>
  <c r="X328" i="9" s="1"/>
  <c r="P327" i="9"/>
  <c r="X327" i="9" s="1"/>
  <c r="P326" i="9"/>
  <c r="X326" i="9" s="1"/>
  <c r="P325" i="9"/>
  <c r="X325" i="9" s="1"/>
  <c r="P324" i="9"/>
  <c r="X324" i="9" s="1"/>
  <c r="P323" i="9"/>
  <c r="X323" i="9" s="1"/>
  <c r="P322" i="9"/>
  <c r="X322" i="9" s="1"/>
  <c r="P321" i="9"/>
  <c r="X321" i="9" s="1"/>
  <c r="P320" i="9"/>
  <c r="X320" i="9" s="1"/>
  <c r="P319" i="9"/>
  <c r="X319" i="9" s="1"/>
  <c r="P318" i="9"/>
  <c r="X318" i="9" s="1"/>
  <c r="P317" i="9"/>
  <c r="X317" i="9" s="1"/>
  <c r="P316" i="9"/>
  <c r="X316" i="9" s="1"/>
  <c r="P315" i="9"/>
  <c r="X315" i="9" s="1"/>
  <c r="P314" i="9"/>
  <c r="X314" i="9" s="1"/>
  <c r="P313" i="9"/>
  <c r="X313" i="9" s="1"/>
  <c r="P312" i="9"/>
  <c r="X312" i="9" s="1"/>
  <c r="P311" i="9"/>
  <c r="X311" i="9" s="1"/>
  <c r="P310" i="9"/>
  <c r="X310" i="9" s="1"/>
  <c r="P309" i="9"/>
  <c r="X309" i="9" s="1"/>
  <c r="P308" i="9"/>
  <c r="X308" i="9" s="1"/>
  <c r="P307" i="9"/>
  <c r="X307" i="9" s="1"/>
  <c r="P306" i="9"/>
  <c r="X306" i="9" s="1"/>
  <c r="P305" i="9"/>
  <c r="X305" i="9" s="1"/>
  <c r="P304" i="9"/>
  <c r="X304" i="9" s="1"/>
  <c r="P303" i="9"/>
  <c r="X303" i="9" s="1"/>
  <c r="P302" i="9"/>
  <c r="X302" i="9" s="1"/>
  <c r="P301" i="9"/>
  <c r="X301" i="9" s="1"/>
  <c r="P300" i="9"/>
  <c r="X300" i="9" s="1"/>
  <c r="P299" i="9"/>
  <c r="X299" i="9" s="1"/>
  <c r="P298" i="9"/>
  <c r="X298" i="9" s="1"/>
  <c r="P297" i="9"/>
  <c r="X297" i="9" s="1"/>
  <c r="P296" i="9"/>
  <c r="X296" i="9" s="1"/>
  <c r="P295" i="9"/>
  <c r="X295" i="9" s="1"/>
  <c r="P294" i="9"/>
  <c r="X294" i="9" s="1"/>
  <c r="P293" i="9"/>
  <c r="X293" i="9" s="1"/>
  <c r="P292" i="9"/>
  <c r="X292" i="9" s="1"/>
  <c r="P291" i="9"/>
  <c r="X291" i="9" s="1"/>
  <c r="P290" i="9"/>
  <c r="X290" i="9" s="1"/>
  <c r="P289" i="9"/>
  <c r="X289" i="9" s="1"/>
  <c r="P288" i="9"/>
  <c r="X288" i="9" s="1"/>
  <c r="P287" i="9"/>
  <c r="X287" i="9" s="1"/>
  <c r="P286" i="9"/>
  <c r="X286" i="9" s="1"/>
  <c r="P285" i="9"/>
  <c r="X285" i="9" s="1"/>
  <c r="P284" i="9"/>
  <c r="X284" i="9" s="1"/>
  <c r="P283" i="9"/>
  <c r="X283" i="9" s="1"/>
  <c r="P282" i="9"/>
  <c r="X282" i="9" s="1"/>
  <c r="P281" i="9"/>
  <c r="X281" i="9" s="1"/>
  <c r="P280" i="9"/>
  <c r="X280" i="9" s="1"/>
  <c r="P279" i="9"/>
  <c r="X279" i="9" s="1"/>
  <c r="P278" i="9"/>
  <c r="X278" i="9" s="1"/>
  <c r="P277" i="9"/>
  <c r="X277" i="9" s="1"/>
  <c r="P276" i="9"/>
  <c r="X276" i="9" s="1"/>
  <c r="P275" i="9"/>
  <c r="X275" i="9" s="1"/>
  <c r="P274" i="9"/>
  <c r="X274" i="9" s="1"/>
  <c r="P273" i="9"/>
  <c r="X273" i="9" s="1"/>
  <c r="P272" i="9"/>
  <c r="X272" i="9" s="1"/>
  <c r="P271" i="9"/>
  <c r="X271" i="9" s="1"/>
  <c r="P270" i="9"/>
  <c r="X270" i="9" s="1"/>
  <c r="P269" i="9"/>
  <c r="X269" i="9" s="1"/>
  <c r="P268" i="9"/>
  <c r="X268" i="9" s="1"/>
  <c r="P267" i="9"/>
  <c r="X267" i="9" s="1"/>
  <c r="P266" i="9"/>
  <c r="X266" i="9" s="1"/>
  <c r="P265" i="9"/>
  <c r="X265" i="9" s="1"/>
  <c r="P264" i="9"/>
  <c r="X264" i="9" s="1"/>
  <c r="P263" i="9"/>
  <c r="X263" i="9" s="1"/>
  <c r="P262" i="9"/>
  <c r="X262" i="9" s="1"/>
  <c r="P261" i="9"/>
  <c r="X261" i="9" s="1"/>
  <c r="P260" i="9"/>
  <c r="X260" i="9" s="1"/>
  <c r="P259" i="9"/>
  <c r="X259" i="9" s="1"/>
  <c r="P258" i="9"/>
  <c r="X258" i="9" s="1"/>
  <c r="P257" i="9"/>
  <c r="X257" i="9" s="1"/>
  <c r="P256" i="9"/>
  <c r="X256" i="9" s="1"/>
  <c r="P255" i="9"/>
  <c r="X255" i="9" s="1"/>
  <c r="P254" i="9"/>
  <c r="X254" i="9" s="1"/>
  <c r="P253" i="9"/>
  <c r="X253" i="9" s="1"/>
  <c r="P252" i="9"/>
  <c r="X252" i="9" s="1"/>
  <c r="P251" i="9"/>
  <c r="X251" i="9" s="1"/>
  <c r="P250" i="9"/>
  <c r="X250" i="9" s="1"/>
  <c r="P249" i="9"/>
  <c r="X249" i="9" s="1"/>
  <c r="P248" i="9"/>
  <c r="X248" i="9" s="1"/>
  <c r="P247" i="9"/>
  <c r="X247" i="9" s="1"/>
  <c r="P246" i="9"/>
  <c r="X246" i="9" s="1"/>
  <c r="P245" i="9"/>
  <c r="X245" i="9" s="1"/>
  <c r="P244" i="9"/>
  <c r="X244" i="9" s="1"/>
  <c r="P243" i="9"/>
  <c r="X243" i="9" s="1"/>
  <c r="P242" i="9"/>
  <c r="X242" i="9" s="1"/>
  <c r="P241" i="9"/>
  <c r="X241" i="9" s="1"/>
  <c r="P240" i="9"/>
  <c r="X240" i="9" s="1"/>
  <c r="P239" i="9"/>
  <c r="X239" i="9" s="1"/>
  <c r="P238" i="9"/>
  <c r="X238" i="9" s="1"/>
  <c r="P237" i="9"/>
  <c r="X237" i="9" s="1"/>
  <c r="P236" i="9"/>
  <c r="X236" i="9" s="1"/>
  <c r="P235" i="9"/>
  <c r="X235" i="9" s="1"/>
  <c r="P234" i="9"/>
  <c r="X234" i="9" s="1"/>
  <c r="P233" i="9"/>
  <c r="X233" i="9" s="1"/>
  <c r="P232" i="9"/>
  <c r="X232" i="9" s="1"/>
  <c r="P231" i="9"/>
  <c r="X231" i="9" s="1"/>
  <c r="P230" i="9"/>
  <c r="X230" i="9" s="1"/>
  <c r="P229" i="9"/>
  <c r="X229" i="9" s="1"/>
  <c r="P228" i="9"/>
  <c r="X228" i="9" s="1"/>
  <c r="P227" i="9"/>
  <c r="X227" i="9" s="1"/>
  <c r="P226" i="9"/>
  <c r="X226" i="9" s="1"/>
  <c r="P225" i="9"/>
  <c r="X225" i="9" s="1"/>
  <c r="P224" i="9"/>
  <c r="X224" i="9" s="1"/>
  <c r="P223" i="9"/>
  <c r="X223" i="9" s="1"/>
  <c r="P222" i="9"/>
  <c r="X222" i="9" s="1"/>
  <c r="P221" i="9"/>
  <c r="X221" i="9" s="1"/>
  <c r="P220" i="9"/>
  <c r="X220" i="9" s="1"/>
  <c r="P219" i="9"/>
  <c r="X219" i="9" s="1"/>
  <c r="P218" i="9"/>
  <c r="X218" i="9" s="1"/>
  <c r="P217" i="9"/>
  <c r="X217" i="9" s="1"/>
  <c r="P216" i="9"/>
  <c r="X216" i="9" s="1"/>
  <c r="P215" i="9"/>
  <c r="X215" i="9" s="1"/>
  <c r="P214" i="9"/>
  <c r="X214" i="9" s="1"/>
  <c r="P213" i="9"/>
  <c r="X213" i="9" s="1"/>
  <c r="P212" i="9"/>
  <c r="X212" i="9" s="1"/>
  <c r="P211" i="9"/>
  <c r="X211" i="9" s="1"/>
  <c r="P210" i="9"/>
  <c r="X210" i="9" s="1"/>
  <c r="P209" i="9"/>
  <c r="X209" i="9" s="1"/>
  <c r="P208" i="9"/>
  <c r="X208" i="9" s="1"/>
  <c r="P207" i="9"/>
  <c r="X207" i="9" s="1"/>
  <c r="P206" i="9"/>
  <c r="X206" i="9" s="1"/>
  <c r="P205" i="9"/>
  <c r="X205" i="9" s="1"/>
  <c r="P204" i="9"/>
  <c r="X204" i="9" s="1"/>
  <c r="P203" i="9"/>
  <c r="X203" i="9" s="1"/>
  <c r="P202" i="9"/>
  <c r="X202" i="9" s="1"/>
  <c r="P201" i="9"/>
  <c r="X201" i="9" s="1"/>
  <c r="P200" i="9"/>
  <c r="X200" i="9" s="1"/>
  <c r="P199" i="9"/>
  <c r="X199" i="9" s="1"/>
  <c r="P198" i="9"/>
  <c r="X198" i="9" s="1"/>
  <c r="P197" i="9"/>
  <c r="X197" i="9" s="1"/>
  <c r="P196" i="9"/>
  <c r="X196" i="9" s="1"/>
  <c r="P195" i="9"/>
  <c r="X195" i="9" s="1"/>
  <c r="P194" i="9"/>
  <c r="X194" i="9" s="1"/>
  <c r="P193" i="9"/>
  <c r="X193" i="9" s="1"/>
  <c r="P192" i="9"/>
  <c r="X192" i="9" s="1"/>
  <c r="P191" i="9"/>
  <c r="X191" i="9" s="1"/>
  <c r="P190" i="9"/>
  <c r="X190" i="9" s="1"/>
  <c r="P189" i="9"/>
  <c r="X189" i="9" s="1"/>
  <c r="P188" i="9"/>
  <c r="X188" i="9" s="1"/>
  <c r="P187" i="9"/>
  <c r="X187" i="9" s="1"/>
  <c r="P186" i="9"/>
  <c r="X186" i="9" s="1"/>
  <c r="P185" i="9"/>
  <c r="X185" i="9" s="1"/>
  <c r="P184" i="9"/>
  <c r="X184" i="9" s="1"/>
  <c r="P183" i="9"/>
  <c r="X183" i="9" s="1"/>
  <c r="P182" i="9"/>
  <c r="X182" i="9" s="1"/>
  <c r="P181" i="9"/>
  <c r="X181" i="9" s="1"/>
  <c r="P180" i="9"/>
  <c r="X180" i="9" s="1"/>
  <c r="P179" i="9"/>
  <c r="X179" i="9" s="1"/>
  <c r="P178" i="9"/>
  <c r="X178" i="9" s="1"/>
  <c r="P177" i="9"/>
  <c r="X177" i="9" s="1"/>
  <c r="P176" i="9"/>
  <c r="X176" i="9" s="1"/>
  <c r="P175" i="9"/>
  <c r="X175" i="9" s="1"/>
  <c r="P174" i="9"/>
  <c r="X174" i="9" s="1"/>
  <c r="P173" i="9"/>
  <c r="X173" i="9" s="1"/>
  <c r="P172" i="9"/>
  <c r="X172" i="9" s="1"/>
  <c r="P171" i="9"/>
  <c r="X171" i="9" s="1"/>
  <c r="P170" i="9"/>
  <c r="X170" i="9" s="1"/>
  <c r="P169" i="9"/>
  <c r="X169" i="9" s="1"/>
  <c r="P168" i="9"/>
  <c r="X168" i="9" s="1"/>
  <c r="P167" i="9"/>
  <c r="X167" i="9" s="1"/>
  <c r="P166" i="9"/>
  <c r="X166" i="9" s="1"/>
  <c r="P165" i="9"/>
  <c r="X165" i="9" s="1"/>
  <c r="P164" i="9"/>
  <c r="X164" i="9" s="1"/>
  <c r="P163" i="9"/>
  <c r="X163" i="9" s="1"/>
  <c r="P162" i="9"/>
  <c r="X162" i="9" s="1"/>
  <c r="P161" i="9"/>
  <c r="X161" i="9" s="1"/>
  <c r="P160" i="9"/>
  <c r="X160" i="9" s="1"/>
  <c r="P159" i="9"/>
  <c r="X159" i="9" s="1"/>
  <c r="P158" i="9"/>
  <c r="X158" i="9" s="1"/>
  <c r="P157" i="9"/>
  <c r="X157" i="9" s="1"/>
  <c r="P156" i="9"/>
  <c r="X156" i="9" s="1"/>
  <c r="P155" i="9"/>
  <c r="X155" i="9" s="1"/>
  <c r="P154" i="9"/>
  <c r="X154" i="9" s="1"/>
  <c r="P153" i="9"/>
  <c r="X153" i="9" s="1"/>
  <c r="P152" i="9"/>
  <c r="X152" i="9" s="1"/>
  <c r="P151" i="9"/>
  <c r="X151" i="9" s="1"/>
  <c r="P150" i="9"/>
  <c r="X150" i="9" s="1"/>
  <c r="P149" i="9"/>
  <c r="X149" i="9" s="1"/>
  <c r="P148" i="9"/>
  <c r="X148" i="9" s="1"/>
  <c r="P147" i="9"/>
  <c r="X147" i="9" s="1"/>
  <c r="P146" i="9"/>
  <c r="X146" i="9" s="1"/>
  <c r="P145" i="9"/>
  <c r="X145" i="9" s="1"/>
  <c r="P144" i="9"/>
  <c r="X144" i="9" s="1"/>
  <c r="P143" i="9"/>
  <c r="X143" i="9" s="1"/>
  <c r="P142" i="9"/>
  <c r="X142" i="9" s="1"/>
  <c r="P141" i="9"/>
  <c r="X141" i="9" s="1"/>
  <c r="P140" i="9"/>
  <c r="X140" i="9" s="1"/>
  <c r="P139" i="9"/>
  <c r="X139" i="9" s="1"/>
  <c r="P138" i="9"/>
  <c r="X138" i="9" s="1"/>
  <c r="P137" i="9"/>
  <c r="X137" i="9" s="1"/>
  <c r="P136" i="9"/>
  <c r="X136" i="9" s="1"/>
  <c r="P135" i="9"/>
  <c r="X135" i="9" s="1"/>
  <c r="P134" i="9"/>
  <c r="X134" i="9" s="1"/>
  <c r="P133" i="9"/>
  <c r="X133" i="9" s="1"/>
  <c r="P132" i="9"/>
  <c r="X132" i="9" s="1"/>
  <c r="P131" i="9"/>
  <c r="X131" i="9" s="1"/>
  <c r="P130" i="9"/>
  <c r="X130" i="9" s="1"/>
  <c r="P129" i="9"/>
  <c r="X129" i="9" s="1"/>
  <c r="P128" i="9"/>
  <c r="X128" i="9" s="1"/>
  <c r="P127" i="9"/>
  <c r="X127" i="9" s="1"/>
  <c r="P126" i="9"/>
  <c r="X126" i="9" s="1"/>
  <c r="P125" i="9"/>
  <c r="X125" i="9" s="1"/>
  <c r="P124" i="9"/>
  <c r="X124" i="9" s="1"/>
  <c r="P123" i="9"/>
  <c r="X123" i="9" s="1"/>
  <c r="P122" i="9"/>
  <c r="X122" i="9" s="1"/>
  <c r="P121" i="9"/>
  <c r="X121" i="9" s="1"/>
  <c r="P120" i="9"/>
  <c r="X120" i="9" s="1"/>
  <c r="P119" i="9"/>
  <c r="X119" i="9" s="1"/>
  <c r="P118" i="9"/>
  <c r="X118" i="9" s="1"/>
  <c r="P117" i="9"/>
  <c r="X117" i="9" s="1"/>
  <c r="P116" i="9"/>
  <c r="X116" i="9" s="1"/>
  <c r="P115" i="9"/>
  <c r="X115" i="9" s="1"/>
  <c r="P114" i="9"/>
  <c r="X114" i="9" s="1"/>
  <c r="P113" i="9"/>
  <c r="X113" i="9" s="1"/>
  <c r="P112" i="9"/>
  <c r="X112" i="9" s="1"/>
  <c r="P111" i="9"/>
  <c r="X111" i="9" s="1"/>
  <c r="P110" i="9"/>
  <c r="X110" i="9" s="1"/>
  <c r="P109" i="9"/>
  <c r="X109" i="9" s="1"/>
  <c r="P108" i="9"/>
  <c r="X108" i="9" s="1"/>
  <c r="P107" i="9"/>
  <c r="X107" i="9" s="1"/>
  <c r="P106" i="9"/>
  <c r="X106" i="9" s="1"/>
  <c r="P105" i="9"/>
  <c r="X105" i="9" s="1"/>
  <c r="P104" i="9"/>
  <c r="X104" i="9" s="1"/>
  <c r="P103" i="9"/>
  <c r="X103" i="9" s="1"/>
  <c r="P102" i="9"/>
  <c r="X102" i="9" s="1"/>
  <c r="P101" i="9"/>
  <c r="X101" i="9" s="1"/>
  <c r="P100" i="9"/>
  <c r="X100" i="9" s="1"/>
  <c r="P99" i="9"/>
  <c r="X99" i="9" s="1"/>
  <c r="P98" i="9"/>
  <c r="X98" i="9" s="1"/>
  <c r="P97" i="9"/>
  <c r="X97" i="9" s="1"/>
  <c r="P96" i="9"/>
  <c r="X96" i="9" s="1"/>
  <c r="P95" i="9"/>
  <c r="P94" i="9"/>
  <c r="P93" i="9"/>
  <c r="P92" i="9"/>
  <c r="P91" i="9"/>
  <c r="P90" i="9"/>
  <c r="P89" i="9"/>
  <c r="P88" i="9"/>
  <c r="P87" i="9"/>
  <c r="P86" i="9"/>
  <c r="P85" i="9"/>
  <c r="P84" i="9"/>
  <c r="P83" i="9"/>
  <c r="P82" i="9"/>
  <c r="P81" i="9"/>
  <c r="P80" i="9"/>
  <c r="P79" i="9"/>
  <c r="P78" i="9"/>
  <c r="P77" i="9"/>
  <c r="P76" i="9"/>
  <c r="P75" i="9"/>
  <c r="P74" i="9"/>
  <c r="P73" i="9"/>
  <c r="P72" i="9"/>
  <c r="P71" i="9"/>
  <c r="P70" i="9"/>
  <c r="P69" i="9"/>
  <c r="P68" i="9"/>
  <c r="P67" i="9"/>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18" i="9"/>
  <c r="P17" i="9"/>
  <c r="P16" i="9"/>
  <c r="P15" i="9"/>
  <c r="P14" i="9"/>
  <c r="P13" i="9"/>
  <c r="P12" i="9"/>
  <c r="P11" i="9"/>
  <c r="P10" i="9"/>
  <c r="P9" i="9"/>
  <c r="P8" i="9"/>
  <c r="P7" i="9"/>
  <c r="P6" i="9"/>
  <c r="S17" i="11" l="1"/>
  <c r="S7" i="11"/>
  <c r="S14" i="11"/>
  <c r="S9" i="11"/>
  <c r="S8" i="11"/>
  <c r="S10" i="11"/>
  <c r="S11" i="11"/>
  <c r="S13" i="11"/>
  <c r="S12" i="11"/>
  <c r="S20" i="11"/>
  <c r="S18" i="11"/>
  <c r="S19" i="11"/>
  <c r="E6" i="9"/>
  <c r="AP7" i="11" a="1"/>
  <c r="AP7" i="11" s="1"/>
  <c r="AN21" i="11" s="1" a="1"/>
  <c r="AN21" i="11" s="1"/>
  <c r="F6" i="9" l="1"/>
  <c r="P6" i="11"/>
  <c r="H6" i="11"/>
  <c r="I6" i="11" s="1"/>
  <c r="J6" i="11" s="1"/>
  <c r="E6" i="11"/>
  <c r="C6" i="11"/>
  <c r="W6" i="11" l="1"/>
  <c r="G18" i="10" a="1"/>
  <c r="G18" i="10" s="1"/>
  <c r="G12" i="10" a="1"/>
  <c r="G12" i="10" s="1"/>
  <c r="D14" i="10" a="1"/>
  <c r="D14" i="10" s="1"/>
  <c r="J14" i="10" a="1"/>
  <c r="J14" i="10" s="1"/>
  <c r="J20" i="10" a="1"/>
  <c r="J20" i="10" s="1"/>
  <c r="J12" i="10" a="1"/>
  <c r="J12" i="10" s="1"/>
  <c r="G16" i="10" a="1"/>
  <c r="G16" i="10" s="1"/>
  <c r="D20" i="10" a="1"/>
  <c r="D20" i="10" s="1"/>
  <c r="D12" i="10" a="1"/>
  <c r="D12" i="10" s="1"/>
  <c r="D18" i="10" a="1"/>
  <c r="D18" i="10" s="1"/>
  <c r="J18" i="10" a="1"/>
  <c r="J18" i="10" s="1"/>
  <c r="G20" i="10" a="1"/>
  <c r="G20" i="10" s="1"/>
  <c r="G14" i="10" a="1"/>
  <c r="G14" i="10" s="1"/>
  <c r="D16" i="10" a="1"/>
  <c r="D16" i="10" s="1"/>
  <c r="J16" i="10" a="1"/>
  <c r="J16" i="10" s="1"/>
  <c r="D6" i="11"/>
  <c r="BI8" i="11"/>
  <c r="V6" i="11"/>
  <c r="S6" i="11"/>
  <c r="Q6" i="11"/>
  <c r="R6" i="11" s="1"/>
  <c r="F6" i="11"/>
  <c r="G6" i="11" s="1"/>
  <c r="V12" i="11"/>
  <c r="V8" i="11"/>
  <c r="V17" i="11"/>
  <c r="V19" i="11"/>
  <c r="V13" i="11"/>
  <c r="V7" i="11"/>
  <c r="V11" i="11"/>
  <c r="V10" i="11"/>
  <c r="V9" i="11"/>
  <c r="V15" i="11"/>
  <c r="V14" i="11"/>
  <c r="V16" i="11"/>
  <c r="V18" i="11"/>
  <c r="V20" i="11"/>
  <c r="U20" i="11"/>
  <c r="U8" i="11"/>
  <c r="U7" i="11"/>
  <c r="U15" i="11"/>
  <c r="U16" i="11"/>
  <c r="B6" i="11"/>
  <c r="K6" i="11"/>
  <c r="U14" i="11"/>
  <c r="U13" i="11"/>
  <c r="U12" i="11"/>
  <c r="U11" i="11"/>
  <c r="U17" i="11"/>
  <c r="U10" i="11"/>
  <c r="U19" i="11"/>
  <c r="U9" i="11"/>
  <c r="U18" i="11"/>
  <c r="L6" i="11"/>
  <c r="N6" i="11"/>
  <c r="X7" i="11" l="1"/>
  <c r="X17" i="11"/>
  <c r="X13" i="11"/>
  <c r="X8" i="11"/>
  <c r="X16" i="11"/>
  <c r="X12" i="11"/>
  <c r="X14" i="11"/>
  <c r="X15" i="11"/>
  <c r="X9" i="11"/>
  <c r="X10" i="11"/>
  <c r="X11" i="11"/>
  <c r="X19" i="11"/>
  <c r="X20" i="11"/>
  <c r="X18" i="11"/>
  <c r="U6" i="11"/>
  <c r="X6" i="11" s="1"/>
  <c r="R88" i="9"/>
  <c r="V88" i="9" s="1"/>
  <c r="X88" i="9" s="1"/>
  <c r="R80" i="9"/>
  <c r="V80" i="9" s="1"/>
  <c r="X80" i="9" s="1"/>
  <c r="R72" i="9"/>
  <c r="V72" i="9" s="1"/>
  <c r="X72" i="9" s="1"/>
  <c r="R64" i="9"/>
  <c r="V64" i="9" s="1"/>
  <c r="X64" i="9" s="1"/>
  <c r="R56" i="9"/>
  <c r="V56" i="9" s="1"/>
  <c r="X56" i="9" s="1"/>
  <c r="R48" i="9"/>
  <c r="V48" i="9" s="1"/>
  <c r="X48" i="9" s="1"/>
  <c r="R40" i="9"/>
  <c r="V40" i="9" s="1"/>
  <c r="X40" i="9" s="1"/>
  <c r="R86" i="9"/>
  <c r="V86" i="9" s="1"/>
  <c r="X86" i="9" s="1"/>
  <c r="R70" i="9"/>
  <c r="V70" i="9" s="1"/>
  <c r="X70" i="9" s="1"/>
  <c r="R54" i="9"/>
  <c r="V54" i="9" s="1"/>
  <c r="X54" i="9" s="1"/>
  <c r="R38" i="9"/>
  <c r="V38" i="9" s="1"/>
  <c r="X38" i="9" s="1"/>
  <c r="R95" i="9"/>
  <c r="V95" i="9" s="1"/>
  <c r="X95" i="9" s="1"/>
  <c r="R87" i="9"/>
  <c r="V87" i="9" s="1"/>
  <c r="X87" i="9" s="1"/>
  <c r="R79" i="9"/>
  <c r="V79" i="9" s="1"/>
  <c r="X79" i="9" s="1"/>
  <c r="R71" i="9"/>
  <c r="V71" i="9" s="1"/>
  <c r="X71" i="9" s="1"/>
  <c r="R63" i="9"/>
  <c r="V63" i="9" s="1"/>
  <c r="X63" i="9" s="1"/>
  <c r="R55" i="9"/>
  <c r="V55" i="9" s="1"/>
  <c r="X55" i="9" s="1"/>
  <c r="R47" i="9"/>
  <c r="V47" i="9" s="1"/>
  <c r="X47" i="9" s="1"/>
  <c r="R39" i="9"/>
  <c r="V39" i="9" s="1"/>
  <c r="X39" i="9" s="1"/>
  <c r="R94" i="9"/>
  <c r="V94" i="9" s="1"/>
  <c r="X94" i="9" s="1"/>
  <c r="R78" i="9"/>
  <c r="V78" i="9" s="1"/>
  <c r="X78" i="9" s="1"/>
  <c r="R62" i="9"/>
  <c r="V62" i="9" s="1"/>
  <c r="X62" i="9" s="1"/>
  <c r="R46" i="9"/>
  <c r="V46" i="9" s="1"/>
  <c r="X46" i="9" s="1"/>
  <c r="R93" i="9"/>
  <c r="V93" i="9" s="1"/>
  <c r="X93" i="9" s="1"/>
  <c r="R85" i="9"/>
  <c r="V85" i="9" s="1"/>
  <c r="X85" i="9" s="1"/>
  <c r="R77" i="9"/>
  <c r="V77" i="9" s="1"/>
  <c r="X77" i="9" s="1"/>
  <c r="R69" i="9"/>
  <c r="V69" i="9" s="1"/>
  <c r="X69" i="9" s="1"/>
  <c r="R61" i="9"/>
  <c r="V61" i="9" s="1"/>
  <c r="X61" i="9" s="1"/>
  <c r="R53" i="9"/>
  <c r="V53" i="9" s="1"/>
  <c r="X53" i="9" s="1"/>
  <c r="R45" i="9"/>
  <c r="V45" i="9" s="1"/>
  <c r="X45" i="9" s="1"/>
  <c r="R37" i="9"/>
  <c r="V37" i="9" s="1"/>
  <c r="X37" i="9" s="1"/>
  <c r="R89" i="9"/>
  <c r="V89" i="9" s="1"/>
  <c r="X89" i="9" s="1"/>
  <c r="R57" i="9"/>
  <c r="V57" i="9" s="1"/>
  <c r="X57" i="9" s="1"/>
  <c r="R92" i="9"/>
  <c r="V92" i="9" s="1"/>
  <c r="X92" i="9" s="1"/>
  <c r="R84" i="9"/>
  <c r="V84" i="9" s="1"/>
  <c r="X84" i="9" s="1"/>
  <c r="R76" i="9"/>
  <c r="V76" i="9" s="1"/>
  <c r="X76" i="9" s="1"/>
  <c r="R68" i="9"/>
  <c r="V68" i="9" s="1"/>
  <c r="X68" i="9" s="1"/>
  <c r="R60" i="9"/>
  <c r="V60" i="9" s="1"/>
  <c r="X60" i="9" s="1"/>
  <c r="R52" i="9"/>
  <c r="V52" i="9" s="1"/>
  <c r="X52" i="9" s="1"/>
  <c r="R44" i="9"/>
  <c r="V44" i="9" s="1"/>
  <c r="X44" i="9" s="1"/>
  <c r="R36" i="9"/>
  <c r="V36" i="9" s="1"/>
  <c r="X36" i="9" s="1"/>
  <c r="R73" i="9"/>
  <c r="V73" i="9" s="1"/>
  <c r="X73" i="9" s="1"/>
  <c r="R91" i="9"/>
  <c r="V91" i="9" s="1"/>
  <c r="X91" i="9" s="1"/>
  <c r="R83" i="9"/>
  <c r="V83" i="9" s="1"/>
  <c r="X83" i="9" s="1"/>
  <c r="R75" i="9"/>
  <c r="V75" i="9" s="1"/>
  <c r="X75" i="9" s="1"/>
  <c r="R67" i="9"/>
  <c r="V67" i="9" s="1"/>
  <c r="X67" i="9" s="1"/>
  <c r="R59" i="9"/>
  <c r="V59" i="9" s="1"/>
  <c r="X59" i="9" s="1"/>
  <c r="R51" i="9"/>
  <c r="V51" i="9" s="1"/>
  <c r="X51" i="9" s="1"/>
  <c r="R43" i="9"/>
  <c r="V43" i="9" s="1"/>
  <c r="X43" i="9" s="1"/>
  <c r="R35" i="9"/>
  <c r="V35" i="9" s="1"/>
  <c r="X35" i="9" s="1"/>
  <c r="R81" i="9"/>
  <c r="V81" i="9" s="1"/>
  <c r="X81" i="9" s="1"/>
  <c r="R41" i="9"/>
  <c r="V41" i="9" s="1"/>
  <c r="X41" i="9" s="1"/>
  <c r="R90" i="9"/>
  <c r="V90" i="9" s="1"/>
  <c r="X90" i="9" s="1"/>
  <c r="R82" i="9"/>
  <c r="V82" i="9" s="1"/>
  <c r="X82" i="9" s="1"/>
  <c r="R74" i="9"/>
  <c r="V74" i="9" s="1"/>
  <c r="X74" i="9" s="1"/>
  <c r="R66" i="9"/>
  <c r="V66" i="9" s="1"/>
  <c r="X66" i="9" s="1"/>
  <c r="R58" i="9"/>
  <c r="V58" i="9" s="1"/>
  <c r="X58" i="9" s="1"/>
  <c r="R50" i="9"/>
  <c r="V50" i="9" s="1"/>
  <c r="X50" i="9" s="1"/>
  <c r="R42" i="9"/>
  <c r="V42" i="9" s="1"/>
  <c r="X42" i="9" s="1"/>
  <c r="R34" i="9"/>
  <c r="V34" i="9" s="1"/>
  <c r="X34" i="9" s="1"/>
  <c r="R65" i="9"/>
  <c r="V65" i="9" s="1"/>
  <c r="X65" i="9" s="1"/>
  <c r="R49" i="9"/>
  <c r="V49" i="9" s="1"/>
  <c r="X49" i="9" s="1"/>
  <c r="R32" i="9"/>
  <c r="V32" i="9" s="1"/>
  <c r="X32" i="9" s="1"/>
  <c r="R31" i="9"/>
  <c r="V31" i="9" s="1"/>
  <c r="X31" i="9" s="1"/>
  <c r="R28" i="9"/>
  <c r="V28" i="9" s="1"/>
  <c r="X28" i="9" s="1"/>
  <c r="R30" i="9"/>
  <c r="V30" i="9" s="1"/>
  <c r="X30" i="9" s="1"/>
  <c r="R29" i="9"/>
  <c r="V29" i="9" s="1"/>
  <c r="X29" i="9" s="1"/>
  <c r="R33" i="9"/>
  <c r="V33" i="9" s="1"/>
  <c r="X33" i="9" s="1"/>
  <c r="O6" i="11"/>
  <c r="R13" i="9"/>
  <c r="V13" i="9" s="1"/>
  <c r="X13" i="9" s="1"/>
  <c r="R20" i="9"/>
  <c r="V20" i="9" s="1"/>
  <c r="R12" i="9"/>
  <c r="V12" i="9" s="1"/>
  <c r="X12" i="9" s="1"/>
  <c r="R27" i="9"/>
  <c r="V27" i="9" s="1"/>
  <c r="X27" i="9" s="1"/>
  <c r="R19" i="9"/>
  <c r="V19" i="9" s="1"/>
  <c r="R11" i="9"/>
  <c r="V11" i="9" s="1"/>
  <c r="X11" i="9" s="1"/>
  <c r="R8" i="9"/>
  <c r="V8" i="9" s="1"/>
  <c r="X8" i="9" s="1"/>
  <c r="R26" i="9"/>
  <c r="V26" i="9" s="1"/>
  <c r="X26" i="9" s="1"/>
  <c r="R18" i="9"/>
  <c r="V18" i="9" s="1"/>
  <c r="X18" i="9" s="1"/>
  <c r="R10" i="9"/>
  <c r="V10" i="9" s="1"/>
  <c r="X10" i="9" s="1"/>
  <c r="R24" i="9"/>
  <c r="V24" i="9" s="1"/>
  <c r="X24" i="9" s="1"/>
  <c r="R25" i="9"/>
  <c r="V25" i="9" s="1"/>
  <c r="X25" i="9" s="1"/>
  <c r="R17" i="9"/>
  <c r="V17" i="9" s="1"/>
  <c r="X17" i="9" s="1"/>
  <c r="R9" i="9"/>
  <c r="V9" i="9" s="1"/>
  <c r="X9" i="9" s="1"/>
  <c r="R16" i="9"/>
  <c r="V16" i="9" s="1"/>
  <c r="X16" i="9" s="1"/>
  <c r="R23" i="9"/>
  <c r="V23" i="9" s="1"/>
  <c r="X23" i="9" s="1"/>
  <c r="R15" i="9"/>
  <c r="V15" i="9" s="1"/>
  <c r="X15" i="9" s="1"/>
  <c r="R7" i="9"/>
  <c r="V7" i="9" s="1"/>
  <c r="X7" i="9" s="1"/>
  <c r="R21" i="9"/>
  <c r="V21" i="9" s="1"/>
  <c r="X21" i="9" s="1"/>
  <c r="R22" i="9"/>
  <c r="V22" i="9" s="1"/>
  <c r="X22" i="9" s="1"/>
  <c r="R14" i="9"/>
  <c r="V14" i="9" s="1"/>
  <c r="X14" i="9" s="1"/>
  <c r="R6" i="9"/>
  <c r="V6" i="9" s="1"/>
  <c r="AI10" i="11" l="1" a="1"/>
  <c r="AI10" i="11" s="1"/>
  <c r="AD7" i="11" a="1"/>
  <c r="AD7" i="11" s="1"/>
  <c r="AD10" i="11" a="1"/>
  <c r="AD10" i="11" s="1"/>
  <c r="AD9" i="11" a="1"/>
  <c r="AD9" i="11" s="1"/>
  <c r="AD8" i="11" a="1"/>
  <c r="AD8" i="11" s="1"/>
  <c r="AI9" i="11" a="1"/>
  <c r="AI9" i="11" s="1"/>
  <c r="AI8" i="11" a="1"/>
  <c r="AI8" i="11" s="1"/>
  <c r="AI7" i="11" a="1"/>
  <c r="AI7" i="11" s="1"/>
  <c r="AA22" i="11" a="1"/>
  <c r="AA22" i="11" s="1"/>
  <c r="AA21" i="11" a="1"/>
  <c r="AA21" i="11" s="1"/>
  <c r="X19" i="9"/>
  <c r="AB6" i="9"/>
  <c r="AA26" i="11" s="1"/>
  <c r="X6" i="9"/>
  <c r="X20" i="9"/>
  <c r="AA36" i="11" a="1"/>
  <c r="AA36" i="11" s="1"/>
  <c r="AA30" i="11" a="1"/>
  <c r="AA30" i="11" s="1"/>
  <c r="AA10" i="11" a="1"/>
  <c r="AA10" i="11" s="1"/>
  <c r="AA35" i="11" a="1"/>
  <c r="AA35" i="11" s="1"/>
  <c r="C26" i="14" s="1"/>
  <c r="AA29" i="11" a="1"/>
  <c r="AA29" i="11" s="1"/>
  <c r="AA25" i="11" a="1"/>
  <c r="AA25" i="11" s="1"/>
  <c r="AB47" i="11" a="1"/>
  <c r="AB47" i="11" s="1"/>
  <c r="AA20" i="11" a="1"/>
  <c r="AA20" i="11" s="1"/>
  <c r="AA19" i="11" a="1"/>
  <c r="AA19" i="11" s="1"/>
  <c r="AA16" i="11" a="1"/>
  <c r="AA16" i="11" s="1"/>
  <c r="AA18" i="11" a="1"/>
  <c r="AA18" i="11" s="1"/>
  <c r="AA7" i="11"/>
  <c r="C11" i="14" s="1"/>
  <c r="AA13" i="11" a="1"/>
  <c r="AA13" i="11" s="1"/>
  <c r="AA12" i="11" a="1"/>
  <c r="AA12" i="11" s="1"/>
  <c r="AA11" i="11" a="1"/>
  <c r="AA11" i="11" s="1"/>
  <c r="AC51" i="11" a="1"/>
  <c r="AC51" i="11" s="1"/>
  <c r="AC49" i="11" a="1"/>
  <c r="AC49" i="11" s="1"/>
  <c r="AB53" i="11" a="1"/>
  <c r="AB53" i="11" s="1"/>
  <c r="AB57" i="11" a="1"/>
  <c r="AB57" i="11" s="1"/>
  <c r="AB55" i="11" a="1"/>
  <c r="AB55" i="11" s="1"/>
  <c r="AC52" i="11" a="1"/>
  <c r="AC52" i="11" s="1"/>
  <c r="AB49" i="11" a="1"/>
  <c r="AB49" i="11" s="1"/>
  <c r="AC54" i="11" a="1"/>
  <c r="AC54" i="11" s="1"/>
  <c r="AC58" i="11" a="1"/>
  <c r="AC58" i="11" s="1"/>
  <c r="AC56" i="11" a="1"/>
  <c r="AC56" i="11" s="1"/>
  <c r="AB52" i="11" a="1"/>
  <c r="AB52" i="11" s="1"/>
  <c r="AC50" i="11" a="1"/>
  <c r="AC50" i="11" s="1"/>
  <c r="AC48" i="11" a="1"/>
  <c r="AC48" i="11" s="1"/>
  <c r="AB50" i="11" a="1"/>
  <c r="AB50" i="11" s="1"/>
  <c r="AB56" i="11" a="1"/>
  <c r="AB56" i="11" s="1"/>
  <c r="AB54" i="11" a="1"/>
  <c r="AB54" i="11" s="1"/>
  <c r="AC53" i="11" a="1"/>
  <c r="AC53" i="11" s="1"/>
  <c r="AB48" i="11" a="1"/>
  <c r="AB48" i="11" s="1"/>
  <c r="AC55" i="11" a="1"/>
  <c r="AC55" i="11" s="1"/>
  <c r="AB51" i="11" a="1"/>
  <c r="AB51" i="11" s="1"/>
  <c r="AC57" i="11" a="1"/>
  <c r="AC57" i="11" s="1"/>
  <c r="AC47" i="11" a="1"/>
  <c r="AC47" i="11" s="1"/>
  <c r="AB58" i="11" a="1"/>
  <c r="AB58" i="11" s="1"/>
  <c r="AA17" i="11" a="1"/>
  <c r="AA17" i="11" s="1"/>
  <c r="AN23" i="11" a="1"/>
  <c r="AN23" i="11" s="1"/>
  <c r="C21" i="14" l="1"/>
  <c r="AA31" i="11"/>
  <c r="Y6" i="9" a="1"/>
  <c r="Y6" i="9" s="1"/>
  <c r="C16" i="14" s="1"/>
  <c r="AA38" i="11"/>
  <c r="AA32" i="11"/>
  <c r="AA37" i="11"/>
  <c r="AE9" i="11" l="1"/>
  <c r="AJ18" i="11"/>
  <c r="AE34" i="11"/>
  <c r="AE35" i="11"/>
  <c r="AE22" i="11"/>
  <c r="AE10" i="11"/>
  <c r="AE14" i="11"/>
  <c r="AE29" i="11"/>
  <c r="AE19" i="11"/>
  <c r="AE23" i="11"/>
  <c r="AE33" i="11"/>
  <c r="AE15" i="11"/>
  <c r="AE31" i="11"/>
  <c r="AE30" i="11"/>
  <c r="AE21" i="11"/>
  <c r="AE7" i="11"/>
  <c r="AF7" i="11" s="1"/>
  <c r="AE25" i="11"/>
  <c r="AE32" i="11"/>
  <c r="AE16" i="11"/>
  <c r="AE12" i="11"/>
  <c r="AE17" i="11"/>
  <c r="AE27" i="11"/>
  <c r="AE26" i="11"/>
  <c r="AE11" i="11"/>
  <c r="AE28" i="11"/>
  <c r="AE18" i="11"/>
  <c r="AE36" i="11"/>
  <c r="AE8" i="11"/>
  <c r="AJ19" i="11"/>
  <c r="AJ36" i="11"/>
  <c r="AE13" i="11"/>
  <c r="AE24" i="11"/>
  <c r="AE20" i="11"/>
  <c r="AJ21" i="11"/>
  <c r="AJ10" i="11"/>
  <c r="AJ26" i="11"/>
  <c r="AJ12" i="11"/>
  <c r="AJ22" i="11"/>
  <c r="AJ30" i="11"/>
  <c r="AJ8" i="11"/>
  <c r="AJ34" i="11"/>
  <c r="AJ16" i="11"/>
  <c r="AJ33" i="11"/>
  <c r="AJ15" i="11"/>
  <c r="AJ24" i="11"/>
  <c r="AJ32" i="11"/>
  <c r="AJ17" i="11"/>
  <c r="AJ35" i="11"/>
  <c r="AJ7" i="11"/>
  <c r="AK7" i="11" s="1"/>
  <c r="AJ28" i="11"/>
  <c r="AJ11" i="11"/>
  <c r="AJ23" i="11"/>
  <c r="AJ29" i="11"/>
  <c r="AJ13" i="11"/>
  <c r="AJ14" i="11"/>
  <c r="AJ25" i="11"/>
  <c r="AJ27" i="11"/>
  <c r="AJ9" i="11"/>
  <c r="AJ20" i="11"/>
  <c r="AJ31" i="11"/>
  <c r="M10" i="10"/>
  <c r="P10" i="10" l="1"/>
  <c r="M20" i="10" a="1"/>
  <c r="M20" i="10" s="1"/>
  <c r="M18" i="10" a="1"/>
  <c r="M18" i="10" s="1"/>
  <c r="M16" i="10" a="1"/>
  <c r="M16" i="10" s="1"/>
  <c r="M14" i="10" a="1"/>
  <c r="M14" i="10" s="1"/>
  <c r="M12" i="10" a="1"/>
  <c r="M12" i="10" s="1"/>
  <c r="AF22" i="11"/>
  <c r="AK8" i="11"/>
  <c r="AK22" i="11"/>
  <c r="AK29" i="11"/>
  <c r="AF24" i="11"/>
  <c r="AF28" i="11"/>
  <c r="AF8" i="11"/>
  <c r="AF18" i="11"/>
  <c r="AF32" i="11"/>
  <c r="AF29" i="11"/>
  <c r="AF15" i="11"/>
  <c r="AF10" i="11"/>
  <c r="AF12" i="11"/>
  <c r="AK25" i="11"/>
  <c r="AF11" i="11"/>
  <c r="AF35" i="11"/>
  <c r="AK11" i="11"/>
  <c r="AF36" i="11"/>
  <c r="AF21" i="11"/>
  <c r="AK24" i="11"/>
  <c r="AK9" i="11"/>
  <c r="AK16" i="11"/>
  <c r="AF30" i="11"/>
  <c r="AF17" i="11"/>
  <c r="AK27" i="11"/>
  <c r="AK34" i="11"/>
  <c r="AF26" i="11"/>
  <c r="AK30" i="11"/>
  <c r="AK17" i="11"/>
  <c r="AF33" i="11"/>
  <c r="AF31" i="11"/>
  <c r="AF34" i="11"/>
  <c r="AF27" i="11"/>
  <c r="AF23" i="11"/>
  <c r="AF9" i="11"/>
  <c r="AK35" i="11"/>
  <c r="AF20" i="11"/>
  <c r="AF16" i="11"/>
  <c r="AF19" i="11"/>
  <c r="AF13" i="11"/>
  <c r="AF25" i="11"/>
  <c r="AF14" i="11"/>
  <c r="AK32" i="11"/>
  <c r="AK20" i="11"/>
  <c r="AK33" i="11"/>
  <c r="AK28" i="11"/>
  <c r="AK14" i="11"/>
  <c r="AK23" i="11"/>
  <c r="AK18" i="11"/>
  <c r="AK26" i="11"/>
  <c r="AK15" i="11"/>
  <c r="AK36" i="11"/>
  <c r="AK12" i="11"/>
  <c r="AK31" i="11"/>
  <c r="AK21" i="11"/>
  <c r="AK10" i="11"/>
  <c r="AK19" i="11"/>
  <c r="AK13" i="11"/>
  <c r="S10" i="10" l="1"/>
  <c r="P12" i="10" a="1"/>
  <c r="P12" i="10" s="1"/>
  <c r="P20" i="10" a="1"/>
  <c r="P20" i="10" s="1"/>
  <c r="P18" i="10" a="1"/>
  <c r="P18" i="10" s="1"/>
  <c r="P16" i="10" a="1"/>
  <c r="P16" i="10" s="1"/>
  <c r="P14" i="10" a="1"/>
  <c r="P14" i="10" s="1"/>
  <c r="AD41" i="11"/>
  <c r="K21" i="14" s="1"/>
  <c r="J21" i="14" s="1"/>
  <c r="AD40" i="11"/>
  <c r="AE40" i="11" s="1"/>
  <c r="AI42" i="11"/>
  <c r="K27" i="14" s="1"/>
  <c r="J27" i="14" s="1"/>
  <c r="AI40" i="11"/>
  <c r="K25" i="14" s="1"/>
  <c r="J25" i="14" s="1"/>
  <c r="AI41" i="11"/>
  <c r="K26" i="14" s="1"/>
  <c r="J26" i="14" s="1"/>
  <c r="AD42" i="11"/>
  <c r="K22" i="14" s="1"/>
  <c r="V10" i="10" l="1"/>
  <c r="S16" i="10" a="1"/>
  <c r="S16" i="10" s="1"/>
  <c r="S20" i="10" a="1"/>
  <c r="S20" i="10" s="1"/>
  <c r="S18" i="10" a="1"/>
  <c r="S18" i="10" s="1"/>
  <c r="S12" i="10" a="1"/>
  <c r="S12" i="10" s="1"/>
  <c r="S14" i="10" a="1"/>
  <c r="S14" i="10" s="1"/>
  <c r="AE41" i="11"/>
  <c r="L21" i="14" s="1"/>
  <c r="K20" i="14"/>
  <c r="AJ42" i="11"/>
  <c r="L27" i="14" s="1"/>
  <c r="AJ40" i="11"/>
  <c r="L25" i="14" s="1"/>
  <c r="AE42" i="11"/>
  <c r="L22" i="14" s="1"/>
  <c r="AJ41" i="11"/>
  <c r="L26" i="14" s="1"/>
  <c r="J22" i="14"/>
  <c r="D22" i="10" l="1"/>
  <c r="V20" i="10" a="1"/>
  <c r="V20" i="10" s="1"/>
  <c r="V16" i="10" a="1"/>
  <c r="V16" i="10" s="1"/>
  <c r="V18" i="10" a="1"/>
  <c r="V18" i="10" s="1"/>
  <c r="V14" i="10" a="1"/>
  <c r="V14" i="10" s="1"/>
  <c r="V12" i="10" a="1"/>
  <c r="V12" i="10" s="1"/>
  <c r="J20" i="14"/>
  <c r="L20" i="14"/>
  <c r="G22" i="10" l="1"/>
  <c r="D28" i="10" a="1"/>
  <c r="D28" i="10" s="1"/>
  <c r="D26" i="10" a="1"/>
  <c r="D26" i="10" s="1"/>
  <c r="D24" i="10" a="1"/>
  <c r="D24" i="10" s="1"/>
  <c r="D32" i="10" a="1"/>
  <c r="D32" i="10" s="1"/>
  <c r="D30" i="10" a="1"/>
  <c r="D30" i="10" s="1"/>
  <c r="J22" i="10" l="1"/>
  <c r="G30" i="10" a="1"/>
  <c r="G30" i="10" s="1"/>
  <c r="G28" i="10" a="1"/>
  <c r="G28" i="10" s="1"/>
  <c r="G24" i="10" a="1"/>
  <c r="G24" i="10" s="1"/>
  <c r="G32" i="10" a="1"/>
  <c r="G32" i="10" s="1"/>
  <c r="G26" i="10" a="1"/>
  <c r="G26" i="10" s="1"/>
  <c r="M22" i="10" l="1"/>
  <c r="J24" i="10" a="1"/>
  <c r="J24" i="10" s="1"/>
  <c r="J32" i="10" a="1"/>
  <c r="J32" i="10" s="1"/>
  <c r="J30" i="10" a="1"/>
  <c r="J30" i="10" s="1"/>
  <c r="J26" i="10" a="1"/>
  <c r="J26" i="10" s="1"/>
  <c r="J28" i="10" a="1"/>
  <c r="J28" i="10" s="1"/>
  <c r="P22" i="10" l="1"/>
  <c r="M28" i="10" a="1"/>
  <c r="M28" i="10" s="1"/>
  <c r="M26" i="10" a="1"/>
  <c r="M26" i="10" s="1"/>
  <c r="M32" i="10" a="1"/>
  <c r="M32" i="10" s="1"/>
  <c r="M30" i="10" a="1"/>
  <c r="M30" i="10" s="1"/>
  <c r="M24" i="10" a="1"/>
  <c r="M24" i="10" s="1"/>
  <c r="S22" i="10" l="1"/>
  <c r="P30" i="10" a="1"/>
  <c r="P30" i="10" s="1"/>
  <c r="P32" i="10" a="1"/>
  <c r="P32" i="10" s="1"/>
  <c r="P28" i="10" a="1"/>
  <c r="P28" i="10" s="1"/>
  <c r="P26" i="10" a="1"/>
  <c r="P26" i="10" s="1"/>
  <c r="P24" i="10" a="1"/>
  <c r="P24" i="10" s="1"/>
  <c r="V22" i="10" l="1"/>
  <c r="S30" i="10" a="1"/>
  <c r="S30" i="10" s="1"/>
  <c r="S28" i="10" a="1"/>
  <c r="S28" i="10" s="1"/>
  <c r="S24" i="10" a="1"/>
  <c r="S24" i="10" s="1"/>
  <c r="S32" i="10" a="1"/>
  <c r="S32" i="10" s="1"/>
  <c r="S26" i="10" a="1"/>
  <c r="S26" i="10" s="1"/>
  <c r="D34" i="10" l="1"/>
  <c r="V28" i="10" a="1"/>
  <c r="V28" i="10" s="1"/>
  <c r="V24" i="10" a="1"/>
  <c r="V24" i="10" s="1"/>
  <c r="V32" i="10" a="1"/>
  <c r="V32" i="10" s="1"/>
  <c r="V30" i="10" a="1"/>
  <c r="V30" i="10" s="1"/>
  <c r="V26" i="10" a="1"/>
  <c r="V26" i="10" s="1"/>
  <c r="G34" i="10" l="1"/>
  <c r="D44" i="10" a="1"/>
  <c r="D44" i="10" s="1"/>
  <c r="D42" i="10" a="1"/>
  <c r="D42" i="10" s="1"/>
  <c r="D40" i="10" a="1"/>
  <c r="D40" i="10" s="1"/>
  <c r="D38" i="10" a="1"/>
  <c r="D38" i="10" s="1"/>
  <c r="D36" i="10" a="1"/>
  <c r="D36" i="10" s="1"/>
  <c r="J34" i="10" l="1"/>
  <c r="G36" i="10" a="1"/>
  <c r="G36" i="10" s="1"/>
  <c r="G42" i="10" a="1"/>
  <c r="G42" i="10" s="1"/>
  <c r="G40" i="10" a="1"/>
  <c r="G40" i="10" s="1"/>
  <c r="G38" i="10" a="1"/>
  <c r="G38" i="10" s="1"/>
  <c r="G44" i="10" a="1"/>
  <c r="G44" i="10" s="1"/>
  <c r="M34" i="10" l="1"/>
  <c r="J42" i="10" a="1"/>
  <c r="J42" i="10" s="1"/>
  <c r="J36" i="10" a="1"/>
  <c r="J36" i="10" s="1"/>
  <c r="J44" i="10" a="1"/>
  <c r="J44" i="10" s="1"/>
  <c r="J38" i="10" a="1"/>
  <c r="J38" i="10" s="1"/>
  <c r="J40" i="10" a="1"/>
  <c r="J40" i="10" s="1"/>
  <c r="P34" i="10" l="1"/>
  <c r="M44" i="10" a="1"/>
  <c r="M44" i="10" s="1"/>
  <c r="M40" i="10" a="1"/>
  <c r="M40" i="10" s="1"/>
  <c r="M42" i="10" a="1"/>
  <c r="M42" i="10" s="1"/>
  <c r="M38" i="10" a="1"/>
  <c r="M38" i="10" s="1"/>
  <c r="M36" i="10" a="1"/>
  <c r="M36" i="10" s="1"/>
  <c r="S34" i="10" l="1"/>
  <c r="P44" i="10" a="1"/>
  <c r="P44" i="10" s="1"/>
  <c r="P42" i="10" a="1"/>
  <c r="P42" i="10" s="1"/>
  <c r="P40" i="10" a="1"/>
  <c r="P40" i="10" s="1"/>
  <c r="P38" i="10" a="1"/>
  <c r="P38" i="10" s="1"/>
  <c r="P36" i="10" a="1"/>
  <c r="P36" i="10" s="1"/>
  <c r="V34" i="10" l="1"/>
  <c r="S42" i="10" a="1"/>
  <c r="S42" i="10" s="1"/>
  <c r="S40" i="10" a="1"/>
  <c r="S40" i="10" s="1"/>
  <c r="S38" i="10" a="1"/>
  <c r="S38" i="10" s="1"/>
  <c r="S44" i="10" a="1"/>
  <c r="S44" i="10" s="1"/>
  <c r="S36" i="10" a="1"/>
  <c r="S36" i="10" s="1"/>
  <c r="D46" i="10" l="1"/>
  <c r="V42" i="10" a="1"/>
  <c r="V42" i="10" s="1"/>
  <c r="V40" i="10" a="1"/>
  <c r="V40" i="10" s="1"/>
  <c r="V44" i="10" a="1"/>
  <c r="V44" i="10" s="1"/>
  <c r="V38" i="10" a="1"/>
  <c r="V38" i="10" s="1"/>
  <c r="V36" i="10" a="1"/>
  <c r="V36" i="10" s="1"/>
  <c r="G46" i="10" l="1"/>
  <c r="D52" i="10" a="1"/>
  <c r="D52" i="10" s="1"/>
  <c r="D50" i="10" a="1"/>
  <c r="D50" i="10" s="1"/>
  <c r="D56" i="10" a="1"/>
  <c r="D56" i="10" s="1"/>
  <c r="D54" i="10" a="1"/>
  <c r="D54" i="10" s="1"/>
  <c r="D48" i="10" a="1"/>
  <c r="D48" i="10" s="1"/>
  <c r="J46" i="10" l="1"/>
  <c r="G54" i="10" a="1"/>
  <c r="G54" i="10" s="1"/>
  <c r="G56" i="10" a="1"/>
  <c r="G56" i="10" s="1"/>
  <c r="G50" i="10" a="1"/>
  <c r="G50" i="10" s="1"/>
  <c r="G52" i="10" a="1"/>
  <c r="G52" i="10" s="1"/>
  <c r="G48" i="10" a="1"/>
  <c r="G48" i="10" s="1"/>
  <c r="M46" i="10" l="1"/>
  <c r="J56" i="10" a="1"/>
  <c r="J56" i="10" s="1"/>
  <c r="J52" i="10" a="1"/>
  <c r="J52" i="10" s="1"/>
  <c r="J50" i="10" a="1"/>
  <c r="J50" i="10" s="1"/>
  <c r="J54" i="10" a="1"/>
  <c r="J54" i="10" s="1"/>
  <c r="J48" i="10" a="1"/>
  <c r="J48" i="10" s="1"/>
  <c r="P46" i="10" l="1"/>
  <c r="M56" i="10" a="1"/>
  <c r="M56" i="10" s="1"/>
  <c r="M54" i="10" a="1"/>
  <c r="M54" i="10" s="1"/>
  <c r="M52" i="10" a="1"/>
  <c r="M52" i="10" s="1"/>
  <c r="M50" i="10" a="1"/>
  <c r="M50" i="10" s="1"/>
  <c r="M48" i="10" a="1"/>
  <c r="M48" i="10" s="1"/>
  <c r="S46" i="10" l="1"/>
  <c r="P50" i="10" a="1"/>
  <c r="P50" i="10" s="1"/>
  <c r="P54" i="10" a="1"/>
  <c r="P54" i="10" s="1"/>
  <c r="P52" i="10" a="1"/>
  <c r="P52" i="10" s="1"/>
  <c r="P56" i="10" a="1"/>
  <c r="P56" i="10" s="1"/>
  <c r="P48" i="10" a="1"/>
  <c r="P48" i="10" s="1"/>
  <c r="V46" i="10" l="1"/>
  <c r="S56" i="10" a="1"/>
  <c r="S56" i="10" s="1"/>
  <c r="S54" i="10" a="1"/>
  <c r="S54" i="10" s="1"/>
  <c r="S50" i="10" a="1"/>
  <c r="S50" i="10" s="1"/>
  <c r="S52" i="10" a="1"/>
  <c r="S52" i="10" s="1"/>
  <c r="S48" i="10" a="1"/>
  <c r="S48" i="10" s="1"/>
  <c r="D58" i="10" l="1"/>
  <c r="V56" i="10" a="1"/>
  <c r="V56" i="10" s="1"/>
  <c r="V54" i="10" a="1"/>
  <c r="V54" i="10" s="1"/>
  <c r="V52" i="10" a="1"/>
  <c r="V52" i="10" s="1"/>
  <c r="V50" i="10" a="1"/>
  <c r="V50" i="10" s="1"/>
  <c r="V48" i="10" a="1"/>
  <c r="V48" i="10" s="1"/>
  <c r="G58" i="10" l="1"/>
  <c r="D68" i="10" a="1"/>
  <c r="D68" i="10" s="1"/>
  <c r="D64" i="10" a="1"/>
  <c r="D64" i="10" s="1"/>
  <c r="D62" i="10" a="1"/>
  <c r="D62" i="10" s="1"/>
  <c r="D66" i="10" a="1"/>
  <c r="D66" i="10" s="1"/>
  <c r="D60" i="10" a="1"/>
  <c r="D60" i="10" s="1"/>
  <c r="J58" i="10" l="1"/>
  <c r="G68" i="10" a="1"/>
  <c r="G68" i="10" s="1"/>
  <c r="G62" i="10" a="1"/>
  <c r="G62" i="10" s="1"/>
  <c r="G66" i="10" a="1"/>
  <c r="G66" i="10" s="1"/>
  <c r="G64" i="10" a="1"/>
  <c r="G64" i="10" s="1"/>
  <c r="G60" i="10" a="1"/>
  <c r="G60" i="10" s="1"/>
  <c r="M58" i="10" l="1"/>
  <c r="J62" i="10" a="1"/>
  <c r="J62" i="10" s="1"/>
  <c r="J68" i="10" a="1"/>
  <c r="J68" i="10" s="1"/>
  <c r="J66" i="10" a="1"/>
  <c r="J66" i="10" s="1"/>
  <c r="J64" i="10" a="1"/>
  <c r="J64" i="10" s="1"/>
  <c r="J60" i="10" a="1"/>
  <c r="J60" i="10" s="1"/>
  <c r="P58" i="10" l="1"/>
  <c r="M64" i="10" a="1"/>
  <c r="M64" i="10" s="1"/>
  <c r="M68" i="10" a="1"/>
  <c r="M68" i="10" s="1"/>
  <c r="M66" i="10" a="1"/>
  <c r="M66" i="10" s="1"/>
  <c r="M62" i="10" a="1"/>
  <c r="M62" i="10" s="1"/>
  <c r="M60" i="10" a="1"/>
  <c r="M60" i="10" s="1"/>
  <c r="S58" i="10" l="1"/>
  <c r="P64" i="10" a="1"/>
  <c r="P64" i="10" s="1"/>
  <c r="P62" i="10" a="1"/>
  <c r="P62" i="10" s="1"/>
  <c r="P66" i="10" a="1"/>
  <c r="P66" i="10" s="1"/>
  <c r="P68" i="10" a="1"/>
  <c r="P68" i="10" s="1"/>
  <c r="P60" i="10" a="1"/>
  <c r="P60" i="10" s="1"/>
  <c r="V58" i="10" l="1"/>
  <c r="S68" i="10" a="1"/>
  <c r="S68" i="10" s="1"/>
  <c r="S62" i="10" a="1"/>
  <c r="S62" i="10" s="1"/>
  <c r="S66" i="10" a="1"/>
  <c r="S66" i="10" s="1"/>
  <c r="S64" i="10" a="1"/>
  <c r="S64" i="10" s="1"/>
  <c r="S60" i="10" a="1"/>
  <c r="S60" i="10" s="1"/>
  <c r="D70" i="10" l="1"/>
  <c r="V62" i="10" a="1"/>
  <c r="V62" i="10" s="1"/>
  <c r="V68" i="10" a="1"/>
  <c r="V68" i="10" s="1"/>
  <c r="V66" i="10" a="1"/>
  <c r="V66" i="10" s="1"/>
  <c r="V64" i="10" a="1"/>
  <c r="V64" i="10" s="1"/>
  <c r="V60" i="10" a="1"/>
  <c r="V60" i="10" s="1"/>
  <c r="G70" i="10" l="1"/>
  <c r="D80" i="10" a="1"/>
  <c r="D80" i="10" s="1"/>
  <c r="D76" i="10" a="1"/>
  <c r="D76" i="10" s="1"/>
  <c r="D74" i="10" a="1"/>
  <c r="D74" i="10" s="1"/>
  <c r="D78" i="10" a="1"/>
  <c r="D78" i="10" s="1"/>
  <c r="D72" i="10" a="1"/>
  <c r="D72" i="10" s="1"/>
  <c r="AN37" i="11"/>
  <c r="J70" i="10" l="1"/>
  <c r="G74" i="10" a="1"/>
  <c r="G74" i="10" s="1"/>
  <c r="G80" i="10" a="1"/>
  <c r="G80" i="10" s="1"/>
  <c r="G76" i="10" a="1"/>
  <c r="G76" i="10" s="1"/>
  <c r="G78" i="10" a="1"/>
  <c r="G78" i="10" s="1"/>
  <c r="G72" i="10" a="1"/>
  <c r="G72" i="10" s="1"/>
  <c r="M70" i="10" l="1"/>
  <c r="J80" i="10" a="1"/>
  <c r="J80" i="10" s="1"/>
  <c r="J78" i="10" a="1"/>
  <c r="J78" i="10" s="1"/>
  <c r="J74" i="10" a="1"/>
  <c r="J74" i="10" s="1"/>
  <c r="J76" i="10" a="1"/>
  <c r="J76" i="10" s="1"/>
  <c r="J72" i="10" a="1"/>
  <c r="J72" i="10" s="1"/>
  <c r="P70" i="10" l="1"/>
  <c r="M80" i="10" a="1"/>
  <c r="M80" i="10" s="1"/>
  <c r="M78" i="10" a="1"/>
  <c r="M78" i="10" s="1"/>
  <c r="M76" i="10" a="1"/>
  <c r="M76" i="10" s="1"/>
  <c r="M74" i="10" a="1"/>
  <c r="M74" i="10" s="1"/>
  <c r="M72" i="10" a="1"/>
  <c r="M72" i="10" s="1"/>
  <c r="S70" i="10" l="1"/>
  <c r="P72" i="10" a="1"/>
  <c r="P72" i="10" s="1"/>
  <c r="P78" i="10" a="1"/>
  <c r="P78" i="10" s="1"/>
  <c r="P80" i="10" a="1"/>
  <c r="P80" i="10" s="1"/>
  <c r="P76" i="10" a="1"/>
  <c r="P76" i="10" s="1"/>
  <c r="P74" i="10" a="1"/>
  <c r="P74" i="10" s="1"/>
  <c r="V70" i="10" l="1"/>
  <c r="S80" i="10" a="1"/>
  <c r="S80" i="10" s="1"/>
  <c r="S76" i="10" a="1"/>
  <c r="S76" i="10" s="1"/>
  <c r="S74" i="10" a="1"/>
  <c r="S74" i="10" s="1"/>
  <c r="S78" i="10" a="1"/>
  <c r="S78" i="10" s="1"/>
  <c r="S72" i="10" a="1"/>
  <c r="S72" i="10" s="1"/>
  <c r="V80" i="10" l="1" a="1"/>
  <c r="V80" i="10" s="1"/>
  <c r="V78" i="10" a="1"/>
  <c r="V78" i="10" s="1"/>
  <c r="V76" i="10" a="1"/>
  <c r="V76" i="10" s="1"/>
  <c r="V74" i="10" a="1"/>
  <c r="V74" i="10" s="1"/>
  <c r="V72" i="10" a="1"/>
  <c r="V72" i="10" s="1"/>
</calcChain>
</file>

<file path=xl/sharedStrings.xml><?xml version="1.0" encoding="utf-8"?>
<sst xmlns="http://schemas.openxmlformats.org/spreadsheetml/2006/main" count="372" uniqueCount="195">
  <si>
    <t>DASHBOARD</t>
  </si>
  <si>
    <r>
      <t xml:space="preserve">This End-User License Agreement is a legal agreement between you and </t>
    </r>
    <r>
      <rPr>
        <b/>
        <sz val="11"/>
        <color theme="1"/>
        <rFont val="Arial"/>
        <family val="2"/>
        <charset val="162"/>
        <scheme val="minor"/>
      </rPr>
      <t/>
    </r>
    <r>
      <rPr>
        <sz val="11"/>
        <color theme="1"/>
        <rFont val="Arial"/>
        <family val="2"/>
        <scheme val="minor"/>
      </rPr>
      <t xml:space="preserve"> that covers all Microsoft Excel templates, spreadsheets or software built by </t>
    </r>
    <r>
      <rPr>
        <b/>
        <sz val="11"/>
        <color theme="1"/>
        <rFont val="Arial"/>
        <family val="2"/>
        <charset val="162"/>
        <scheme val="minor"/>
      </rPr>
      <t/>
    </r>
    <r>
      <rPr>
        <sz val="11"/>
        <color theme="1"/>
        <rFont val="Arial"/>
        <family val="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</si>
  <si>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</si>
  <si>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</si>
  <si>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</si>
  <si>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</si>
  <si>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</si>
  <si>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TERMS OF USE</t>
  </si>
  <si>
    <t>END USER LICENSE AGREEMENT</t>
  </si>
  <si>
    <t>Name</t>
  </si>
  <si>
    <t>Department</t>
  </si>
  <si>
    <t>Job Titles</t>
  </si>
  <si>
    <t>Status</t>
  </si>
  <si>
    <t>Departments</t>
  </si>
  <si>
    <t>Type</t>
  </si>
  <si>
    <t>Trainee</t>
  </si>
  <si>
    <t>Feedback Rating</t>
  </si>
  <si>
    <t>MONDAY</t>
  </si>
  <si>
    <t>WEDNESDAY</t>
  </si>
  <si>
    <t>FRIDAY</t>
  </si>
  <si>
    <t>SATURDAY</t>
  </si>
  <si>
    <t>SUNDAY</t>
  </si>
  <si>
    <t>Month</t>
  </si>
  <si>
    <t>THURSDAY</t>
  </si>
  <si>
    <t>Cancelled</t>
  </si>
  <si>
    <t>Months</t>
  </si>
  <si>
    <t>January</t>
  </si>
  <si>
    <t>February</t>
  </si>
  <si>
    <t>March</t>
  </si>
  <si>
    <t>April</t>
  </si>
  <si>
    <t>May</t>
  </si>
  <si>
    <t>June</t>
  </si>
  <si>
    <t>July</t>
  </si>
  <si>
    <t>August</t>
  </si>
  <si>
    <t>September</t>
  </si>
  <si>
    <t>November</t>
  </si>
  <si>
    <t>October</t>
  </si>
  <si>
    <t>December</t>
  </si>
  <si>
    <t>EMPLOYEE DATABASE</t>
  </si>
  <si>
    <t>Duration
(Hours)</t>
  </si>
  <si>
    <t>TRAINING DATABASE</t>
  </si>
  <si>
    <t>SETTINGS</t>
  </si>
  <si>
    <t>Job Title</t>
  </si>
  <si>
    <t>Completed</t>
  </si>
  <si>
    <t>Marketing</t>
  </si>
  <si>
    <t>Accounting</t>
  </si>
  <si>
    <t>Finance</t>
  </si>
  <si>
    <t>Sales</t>
  </si>
  <si>
    <t>Salesman</t>
  </si>
  <si>
    <t>Expert</t>
  </si>
  <si>
    <t>Director</t>
  </si>
  <si>
    <t>Vice-Director</t>
  </si>
  <si>
    <t>SAP</t>
  </si>
  <si>
    <t>Category</t>
  </si>
  <si>
    <t>MS Office</t>
  </si>
  <si>
    <t>Quality</t>
  </si>
  <si>
    <t>Soft Skills</t>
  </si>
  <si>
    <t>Legal</t>
  </si>
  <si>
    <t>AGILE Practices</t>
  </si>
  <si>
    <t>Communication</t>
  </si>
  <si>
    <t>Accounting codes</t>
  </si>
  <si>
    <t>Protection of personal data</t>
  </si>
  <si>
    <t>Online</t>
  </si>
  <si>
    <t>External</t>
  </si>
  <si>
    <t>Not Started</t>
  </si>
  <si>
    <t>In-Progress</t>
  </si>
  <si>
    <t>Start Date</t>
  </si>
  <si>
    <t>End Date</t>
  </si>
  <si>
    <t xml:space="preserve">Start Month </t>
  </si>
  <si>
    <t>End Month</t>
  </si>
  <si>
    <t>Employees</t>
  </si>
  <si>
    <t>#</t>
  </si>
  <si>
    <t>Program Row</t>
  </si>
  <si>
    <t>Poor</t>
  </si>
  <si>
    <t>Fair</t>
  </si>
  <si>
    <t>Average</t>
  </si>
  <si>
    <t>Good</t>
  </si>
  <si>
    <t>Types</t>
  </si>
  <si>
    <t>In House</t>
  </si>
  <si>
    <t>Budget</t>
  </si>
  <si>
    <t>%</t>
  </si>
  <si>
    <t>Total Cost</t>
  </si>
  <si>
    <t>Average Ratings</t>
  </si>
  <si>
    <t># of Trainings</t>
  </si>
  <si>
    <t>Training</t>
  </si>
  <si>
    <t>Types Row</t>
  </si>
  <si>
    <t>Participated?</t>
  </si>
  <si>
    <t>Yes</t>
  </si>
  <si>
    <t>No</t>
  </si>
  <si>
    <t>Index</t>
  </si>
  <si>
    <t>Feedback Point</t>
  </si>
  <si>
    <t>Duration</t>
  </si>
  <si>
    <t>Training Categories</t>
  </si>
  <si>
    <t>Training Types</t>
  </si>
  <si>
    <t>Ratings for Trainings</t>
  </si>
  <si>
    <t>EMPLOYEE REGISTRATION</t>
  </si>
  <si>
    <t>CALENDAR</t>
  </si>
  <si>
    <t>Calendar Date</t>
  </si>
  <si>
    <t>All</t>
  </si>
  <si>
    <t>Department Row</t>
  </si>
  <si>
    <t>Job Title Row</t>
  </si>
  <si>
    <t>Category Row</t>
  </si>
  <si>
    <t>DATABASE</t>
  </si>
  <si>
    <t>DROP-DOWN MENUS</t>
  </si>
  <si>
    <t xml:space="preserve">Total Statistics </t>
  </si>
  <si>
    <t>Participated</t>
  </si>
  <si>
    <t>Completed Duration</t>
  </si>
  <si>
    <t>Currency</t>
  </si>
  <si>
    <t>USD</t>
  </si>
  <si>
    <r>
      <t xml:space="preserve">E-mail
</t>
    </r>
    <r>
      <rPr>
        <b/>
        <sz val="10"/>
        <color theme="2" tint="-0.499984740745262"/>
        <rFont val="Arial"/>
        <family val="2"/>
        <charset val="162"/>
        <scheme val="minor"/>
      </rPr>
      <t>(Optional)</t>
    </r>
  </si>
  <si>
    <r>
      <t xml:space="preserve">Phone
</t>
    </r>
    <r>
      <rPr>
        <b/>
        <sz val="10"/>
        <color theme="2" tint="-0.499984740745262"/>
        <rFont val="Arial"/>
        <family val="2"/>
        <charset val="162"/>
        <scheme val="minor"/>
      </rPr>
      <t>(Optional)</t>
    </r>
  </si>
  <si>
    <t>Expected # of Trainees</t>
  </si>
  <si>
    <t>Completed Total Cost</t>
  </si>
  <si>
    <t>Total # Of Trainings</t>
  </si>
  <si>
    <t># of Trainee</t>
  </si>
  <si>
    <t>Expected</t>
  </si>
  <si>
    <t>Planned</t>
  </si>
  <si>
    <t>Remaining</t>
  </si>
  <si>
    <t>Rank</t>
  </si>
  <si>
    <t>Helper</t>
  </si>
  <si>
    <t>Top Departments</t>
  </si>
  <si>
    <t>Average Rating</t>
  </si>
  <si>
    <t>Abb.</t>
  </si>
  <si>
    <t>JAN</t>
  </si>
  <si>
    <t>FEB</t>
  </si>
  <si>
    <t>MAR</t>
  </si>
  <si>
    <t>APR</t>
  </si>
  <si>
    <t>MAY</t>
  </si>
  <si>
    <t>JUN</t>
  </si>
  <si>
    <t>JUL</t>
  </si>
  <si>
    <t>AUG</t>
  </si>
  <si>
    <t>SEP</t>
  </si>
  <si>
    <t>OCT</t>
  </si>
  <si>
    <t>NOV</t>
  </si>
  <si>
    <t>DEC</t>
  </si>
  <si>
    <t>Total</t>
  </si>
  <si>
    <t>Training Number</t>
  </si>
  <si>
    <t>Hours</t>
  </si>
  <si>
    <t>Top 3 Titles Participated</t>
  </si>
  <si>
    <t>Top 3 Departments Participated</t>
  </si>
  <si>
    <t>SUMMARY</t>
  </si>
  <si>
    <t>Adam Roberts</t>
  </si>
  <si>
    <t>Juliana Peterson</t>
  </si>
  <si>
    <t>Kailani Ortiz</t>
  </si>
  <si>
    <t>Ophelia Kelly</t>
  </si>
  <si>
    <t>Joseph Gross</t>
  </si>
  <si>
    <t>Zayne Hoffman</t>
  </si>
  <si>
    <t>Noel Holmes</t>
  </si>
  <si>
    <t>Brody Taylor</t>
  </si>
  <si>
    <t>August Davidson</t>
  </si>
  <si>
    <t>Isabella Patterson</t>
  </si>
  <si>
    <t>CATEGORY VS. TRAINING TABLE</t>
  </si>
  <si>
    <t>roberts@mail.com</t>
  </si>
  <si>
    <t>peterson@mail.com</t>
  </si>
  <si>
    <t>ortiz@mail.com</t>
  </si>
  <si>
    <t>kelly@mail.com</t>
  </si>
  <si>
    <t>gross@mail.com</t>
  </si>
  <si>
    <t>hoffman@mail.com</t>
  </si>
  <si>
    <t>holmes@mail.com</t>
  </si>
  <si>
    <t>taylor@mail.com</t>
  </si>
  <si>
    <t>davidson@mail.com</t>
  </si>
  <si>
    <t>patterson@mail.com</t>
  </si>
  <si>
    <t>Expected  Trainee  #</t>
  </si>
  <si>
    <t>Show weekends?</t>
  </si>
  <si>
    <t>Dependant DropDown)</t>
  </si>
  <si>
    <t>TRAINING</t>
  </si>
  <si>
    <t>Training
Filter</t>
  </si>
  <si>
    <t>Total
Filter</t>
  </si>
  <si>
    <t>Category
Filter</t>
  </si>
  <si>
    <t>Trainee #</t>
  </si>
  <si>
    <t>Calendar Trainings (Cancelled)</t>
  </si>
  <si>
    <t>Start Month
Index</t>
  </si>
  <si>
    <t>End Month
Index</t>
  </si>
  <si>
    <t>Top Job Titles</t>
  </si>
  <si>
    <t>Department and Job Title Statistic</t>
  </si>
  <si>
    <t>FILTERS</t>
  </si>
  <si>
    <t>SUMMARY SHEET STATISTICS</t>
  </si>
  <si>
    <t>TRAINING SCHEDULE</t>
  </si>
  <si>
    <t>EMPLOYEE TRAINING TRACKER</t>
  </si>
  <si>
    <t>Employee  ID Row</t>
  </si>
  <si>
    <t>Calender Print</t>
  </si>
  <si>
    <t>Participate
Filter</t>
  </si>
  <si>
    <t>Trainings</t>
  </si>
  <si>
    <t>Trainings Row</t>
  </si>
  <si>
    <t>Year</t>
  </si>
  <si>
    <t>Trai.Vs.Cat. Row</t>
  </si>
  <si>
    <t>Ratings</t>
  </si>
  <si>
    <t>-</t>
  </si>
  <si>
    <t>Year Filter</t>
  </si>
  <si>
    <t>Average Filter</t>
  </si>
  <si>
    <t>Participated
Trainee</t>
  </si>
  <si>
    <t>Participated
Filter</t>
  </si>
  <si>
    <r>
      <t xml:space="preserve">For more information and specific permissions for your case, please contact us at: </t>
    </r>
    <r>
      <rPr>
        <i/>
        <sz val="11"/>
        <color theme="1"/>
        <rFont val="Arial"/>
        <family val="2"/>
        <charset val="162"/>
        <scheme val="minor"/>
      </rPr>
      <t/>
    </r>
  </si>
  <si>
    <t>SEO</t>
  </si>
  <si>
    <t>TUESDAY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</si>
</sst>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C09]d;@"/>
    <numFmt numFmtId="165" formatCode="dd/mm/yyyy"/>
    <numFmt numFmtId="166" formatCode="0.0%"/>
    <numFmt numFmtId="167" formatCode="0.0"/>
    <numFmt numFmtId="168" formatCode="#,##0.0"/>
  </numFmts>
  <fonts count="48" x14ac:knownFonts="1">
    <font>
      <sz val="11"/>
      <color theme="1"/>
      <name val="Arial"/>
      <family val="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scheme val="minor"/>
    </font>
    <font>
      <b/>
      <sz val="16"/>
      <color theme="1"/>
      <name val="Arial"/>
      <family val="2"/>
      <charset val="162"/>
      <scheme val="minor"/>
    </font>
    <font>
      <b/>
      <sz val="16"/>
      <color theme="0"/>
      <name val="Arial"/>
      <family val="2"/>
      <charset val="162"/>
      <scheme val="minor"/>
    </font>
    <font>
      <u/>
      <sz val="10"/>
      <color indexed="12"/>
      <name val="Arial"/>
      <family val="2"/>
    </font>
    <font>
      <u/>
      <sz val="11"/>
      <color theme="0"/>
      <name val="Arial"/>
      <family val="2"/>
      <charset val="162"/>
      <scheme val="minor"/>
    </font>
    <font>
      <sz val="13"/>
      <color rgb="FFFFFFFF"/>
      <name val="Arial"/>
      <family val="2"/>
      <charset val="162"/>
      <scheme val="minor"/>
    </font>
    <font>
      <b/>
      <sz val="11"/>
      <color theme="1"/>
      <name val="Arial"/>
      <family val="2"/>
      <charset val="162"/>
      <scheme val="minor"/>
    </font>
    <font>
      <sz val="10"/>
      <name val="Arial"/>
      <family val="2"/>
      <charset val="162"/>
    </font>
    <font>
      <sz val="1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sz val="13"/>
      <color theme="1"/>
      <name val="Arial"/>
      <family val="2"/>
      <charset val="162"/>
      <scheme val="minor"/>
    </font>
    <font>
      <b/>
      <sz val="11"/>
      <color theme="0"/>
      <name val="Arial"/>
      <family val="2"/>
      <charset val="162"/>
      <scheme val="minor"/>
    </font>
    <font>
      <sz val="8"/>
      <name val="Arial"/>
      <family val="2"/>
      <scheme val="minor"/>
    </font>
    <font>
      <b/>
      <sz val="12"/>
      <color theme="1"/>
      <name val="Arial"/>
      <family val="2"/>
      <charset val="162"/>
      <scheme val="minor"/>
    </font>
    <font>
      <b/>
      <sz val="12"/>
      <color theme="0"/>
      <name val="Arial"/>
      <family val="2"/>
      <charset val="162"/>
      <scheme val="minor"/>
    </font>
    <font>
      <sz val="11"/>
      <name val="Arial"/>
      <family val="2"/>
      <scheme val="minor"/>
    </font>
    <font>
      <sz val="12"/>
      <color theme="1"/>
      <name val="Arial"/>
      <family val="2"/>
      <scheme val="minor"/>
    </font>
    <font>
      <sz val="11"/>
      <color theme="4" tint="-0.499984740745262"/>
      <name val="Arial"/>
      <family val="2"/>
      <scheme val="minor"/>
    </font>
    <font>
      <sz val="11"/>
      <color theme="8" tint="-0.499984740745262"/>
      <name val="Arial"/>
      <family val="2"/>
      <scheme val="minor"/>
    </font>
    <font>
      <b/>
      <sz val="11"/>
      <name val="Arial"/>
      <family val="2"/>
      <scheme val="minor"/>
    </font>
    <font>
      <b/>
      <sz val="10"/>
      <color theme="2" tint="-0.499984740745262"/>
      <name val="Arial"/>
      <family val="2"/>
      <charset val="162"/>
      <scheme val="minor"/>
    </font>
    <font>
      <i/>
      <sz val="12"/>
      <color rgb="FF1F4E78"/>
      <name val="Arial"/>
      <family val="2"/>
      <charset val="162"/>
      <scheme val="minor"/>
    </font>
    <font>
      <sz val="11"/>
      <color rgb="FF1F4E78"/>
      <name val="Arial"/>
      <family val="2"/>
      <charset val="162"/>
      <scheme val="minor"/>
    </font>
    <font>
      <b/>
      <sz val="12"/>
      <name val="Arial"/>
      <family val="2"/>
      <charset val="162"/>
      <scheme val="minor"/>
    </font>
    <font>
      <sz val="11"/>
      <color rgb="FF1F4E78"/>
      <name val="Arial"/>
      <family val="2"/>
      <charset val="162"/>
      <scheme val="minor"/>
    </font>
    <font>
      <sz val="11"/>
      <color theme="0"/>
      <name val="Arial"/>
      <family val="2"/>
      <charset val="162"/>
      <scheme val="minor"/>
    </font>
    <font>
      <sz val="14"/>
      <color theme="1"/>
      <name val="Arial"/>
      <family val="2"/>
      <charset val="162"/>
      <scheme val="minor"/>
    </font>
    <font>
      <sz val="16"/>
      <color rgb="FF1F4E78"/>
      <name val="Arial"/>
      <family val="2"/>
      <charset val="162"/>
      <scheme val="minor"/>
    </font>
    <font>
      <sz val="18"/>
      <color rgb="FF1F4E78"/>
      <name val="Arial"/>
      <family val="2"/>
      <charset val="162"/>
      <scheme val="minor"/>
    </font>
    <font>
      <sz val="16"/>
      <color theme="0" tint="-4.9989318521683403E-2"/>
      <name val="Arial"/>
      <family val="2"/>
      <charset val="162"/>
      <scheme val="minor"/>
    </font>
    <font>
      <sz val="18"/>
      <color theme="0" tint="-4.9989318521683403E-2"/>
      <name val="Arial"/>
      <family val="2"/>
      <charset val="162"/>
      <scheme val="minor"/>
    </font>
    <font>
      <b/>
      <sz val="14"/>
      <color rgb="FF1F4E78"/>
      <name val="Arial"/>
      <family val="2"/>
      <charset val="162"/>
      <scheme val="minor"/>
    </font>
    <font>
      <b/>
      <sz val="14"/>
      <color theme="0" tint="-4.9989318521683403E-2"/>
      <name val="Arial"/>
      <family val="2"/>
      <charset val="162"/>
      <scheme val="minor"/>
    </font>
    <font>
      <b/>
      <i/>
      <sz val="12"/>
      <color rgb="FF1F4E78"/>
      <name val="Arial"/>
      <family val="2"/>
      <charset val="162"/>
      <scheme val="minor"/>
    </font>
  </fonts>
  <fills count="20">
    <fill>
      <patternFill patternType="none"/>
    </fill>
    <fill>
      <patternFill patternType="gray125"/>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C00000"/>
        <bgColor indexed="64"/>
      </patternFill>
    </fill>
    <fill>
      <patternFill patternType="solid">
        <fgColor rgb="FF1F4E78"/>
        <bgColor indexed="64"/>
      </patternFill>
    </fill>
    <fill>
      <patternFill patternType="solid">
        <fgColor rgb="FFF2F2F2"/>
        <bgColor indexed="64"/>
      </patternFill>
    </fill>
    <fill>
      <patternFill patternType="solid">
        <fgColor rgb="FFD9E9F2"/>
        <bgColor indexed="64"/>
      </patternFill>
    </fill>
    <fill>
      <patternFill patternType="solid">
        <fgColor rgb="FF1F4E78"/>
        <bgColor indexed="64"/>
      </patternFill>
    </fill>
    <fill>
      <patternFill patternType="solid">
        <fgColor rgb="FFD9E2EC"/>
        <bgColor indexed="64"/>
      </patternFill>
    </fill>
    <fill>
      <patternFill patternType="solid">
        <fgColor rgb="FFF2F2F2"/>
        <bgColor indexed="64"/>
      </patternFill>
    </fill>
    <fill>
      <patternFill patternType="solid">
        <fgColor rgb="FF1F4E78"/>
        <bgColor indexed="64"/>
      </patternFill>
    </fill>
    <fill>
      <patternFill patternType="solid">
        <fgColor rgb="FFFFC000"/>
        <bgColor indexed="64"/>
      </patternFill>
    </fill>
    <fill>
      <patternFill patternType="solid">
        <fgColor rgb="FFF2F2F2"/>
        <bgColor indexed="64"/>
      </patternFill>
    </fill>
    <fill>
      <patternFill patternType="solid">
        <fgColor rgb="FFF2F2F2"/>
        <bgColor indexed="64"/>
      </patternFill>
    </fill>
    <fill>
      <patternFill patternType="solid">
        <fgColor rgb="FFF2F2F2"/>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right/>
      <top/>
      <bottom style="thin">
        <color rgb="FF74E9BD"/>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thin">
        <color indexed="64"/>
      </right>
      <top style="thin">
        <color rgb="FFA6A6A6"/>
      </top>
      <bottom style="thin">
        <color rgb="FFA6A6A6"/>
      </bottom>
      <diagonal/>
    </border>
    <border>
      <left style="thin">
        <color indexed="64"/>
      </left>
      <right style="thin">
        <color rgb="FFA6A6A6"/>
      </right>
      <top style="thin">
        <color rgb="FFA6A6A6"/>
      </top>
      <bottom style="thin">
        <color indexed="64"/>
      </bottom>
      <diagonal/>
    </border>
    <border>
      <left style="thin">
        <color rgb="FFA6A6A6"/>
      </left>
      <right style="thin">
        <color rgb="FFA6A6A6"/>
      </right>
      <top style="thin">
        <color rgb="FFA6A6A6"/>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rgb="FFA6A6A6"/>
      </right>
      <top style="thin">
        <color indexed="64"/>
      </top>
      <bottom style="thin">
        <color rgb="FFA6A6A6"/>
      </bottom>
      <diagonal/>
    </border>
    <border>
      <left style="thin">
        <color rgb="FFA6A6A6"/>
      </left>
      <right style="thin">
        <color rgb="FFA6A6A6"/>
      </right>
      <top style="thin">
        <color indexed="64"/>
      </top>
      <bottom style="thin">
        <color rgb="FFA6A6A6"/>
      </bottom>
      <diagonal/>
    </border>
    <border>
      <left style="thin">
        <color rgb="FFA6A6A6"/>
      </left>
      <right style="thin">
        <color indexed="64"/>
      </right>
      <top style="thin">
        <color indexed="64"/>
      </top>
      <bottom style="thin">
        <color rgb="FFA6A6A6"/>
      </bottom>
      <diagonal/>
    </border>
  </borders>
  <cellStyleXfs count="9">
    <xf numFmtId="0" fontId="0" fillId="0" borderId="0"/>
    <xf numFmtId="0" fontId="7" fillId="0" borderId="0"/>
    <xf numFmtId="0" fontId="11" fillId="0" borderId="0" applyNumberFormat="0" applyFill="0" applyBorder="0" applyAlignment="0" applyProtection="0">
      <alignment vertical="top"/>
      <protection locked="0"/>
    </xf>
    <xf numFmtId="0" fontId="6" fillId="0" borderId="0"/>
    <xf numFmtId="0" fontId="15" fillId="0" borderId="0"/>
    <xf numFmtId="0" fontId="5" fillId="0" borderId="0"/>
    <xf numFmtId="0" fontId="4" fillId="0" borderId="0"/>
    <xf numFmtId="0" fontId="2" fillId="0" borderId="0"/>
    <xf numFmtId="0" fontId="1" fillId="0" borderId="0"/>
  </cellStyleXfs>
  <cellXfs count="420">
    <xf numFmtId="0" fontId="0" fillId="0" borderId="0" xfId="0"/>
    <xf numFmtId="0" fontId="8" fillId="2" borderId="0" xfId="0" applyFont="1" applyFill="1" applyAlignment="1">
      <alignment vertical="center"/>
    </xf>
    <xf numFmtId="49"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vertical="center"/>
    </xf>
    <xf numFmtId="49" fontId="10" fillId="5" borderId="0" xfId="0" applyNumberFormat="1" applyFont="1" applyFill="1" applyAlignment="1">
      <alignment vertical="center"/>
    </xf>
    <xf numFmtId="0" fontId="10" fillId="5" borderId="0" xfId="0" applyFont="1" applyFill="1" applyAlignment="1">
      <alignment horizontal="center" vertical="center"/>
    </xf>
    <xf numFmtId="0" fontId="10" fillId="2" borderId="0" xfId="0" applyFont="1" applyFill="1" applyAlignment="1">
      <alignment horizontal="center" vertical="center"/>
    </xf>
    <xf numFmtId="0" fontId="7" fillId="2" borderId="0" xfId="1" applyFont="1" applyFill="1" applyAlignment="1">
      <alignment vertical="center"/>
    </xf>
    <xf numFmtId="0" fontId="8" fillId="2" borderId="0" xfId="0" applyFont="1" applyFill="1"/>
    <xf numFmtId="0" fontId="7" fillId="2" borderId="0" xfId="1" applyFont="1" applyFill="1" applyBorder="1" applyAlignment="1">
      <alignment vertical="center"/>
    </xf>
    <xf numFmtId="0" fontId="8" fillId="2" borderId="0" xfId="0" applyFont="1" applyFill="1" applyBorder="1"/>
    <xf numFmtId="0" fontId="12" fillId="7" borderId="0" xfId="2" applyFont="1" applyFill="1" applyBorder="1" applyAlignment="1" applyProtection="1">
      <alignment vertical="center"/>
    </xf>
    <xf numFmtId="49" fontId="13" fillId="3" borderId="0" xfId="0" applyNumberFormat="1" applyFont="1" applyFill="1" applyAlignment="1">
      <alignment vertical="center"/>
    </xf>
    <xf numFmtId="0" fontId="16" fillId="2" borderId="0" xfId="4" applyFont="1" applyFill="1" applyAlignment="1" applyProtection="1">
      <alignment vertical="center"/>
      <protection locked="0"/>
    </xf>
    <xf numFmtId="0" fontId="17" fillId="2" borderId="0" xfId="4" applyFont="1" applyFill="1" applyAlignment="1" applyProtection="1">
      <alignment vertical="center"/>
      <protection locked="0"/>
    </xf>
    <xf numFmtId="0" fontId="18" fillId="2" borderId="0" xfId="4" applyFont="1" applyFill="1" applyAlignment="1" applyProtection="1">
      <alignment vertical="center"/>
      <protection locked="0"/>
    </xf>
    <xf numFmtId="0" fontId="22" fillId="4" borderId="0" xfId="0" applyFont="1" applyFill="1" applyBorder="1" applyAlignment="1">
      <alignment horizontal="right" vertical="center"/>
    </xf>
    <xf numFmtId="0" fontId="23" fillId="6" borderId="0" xfId="0" applyFont="1" applyFill="1" applyBorder="1" applyAlignment="1">
      <alignment horizontal="right" vertical="center"/>
    </xf>
    <xf numFmtId="0" fontId="24" fillId="2" borderId="0" xfId="0" applyFont="1" applyFill="1" applyAlignment="1">
      <alignment vertical="center"/>
    </xf>
    <xf numFmtId="0" fontId="24" fillId="3" borderId="0" xfId="0" applyFont="1" applyFill="1" applyAlignment="1">
      <alignment horizontal="center" vertical="center"/>
    </xf>
    <xf numFmtId="0" fontId="24" fillId="2" borderId="0" xfId="0" applyFont="1" applyFill="1" applyAlignment="1">
      <alignment horizontal="center" vertical="center"/>
    </xf>
    <xf numFmtId="49" fontId="13" fillId="3" borderId="0" xfId="0" applyNumberFormat="1" applyFont="1" applyFill="1" applyAlignment="1">
      <alignment horizontal="left" vertical="center" indent="2"/>
    </xf>
    <xf numFmtId="49" fontId="10" fillId="5" borderId="0" xfId="0" applyNumberFormat="1" applyFont="1" applyFill="1" applyAlignment="1">
      <alignment horizontal="left" vertical="center" indent="2"/>
    </xf>
    <xf numFmtId="0" fontId="0" fillId="2" borderId="0" xfId="0" applyFill="1"/>
    <xf numFmtId="0" fontId="0" fillId="2" borderId="0" xfId="0" applyFill="1" applyProtection="1">
      <protection hidden="1"/>
    </xf>
    <xf numFmtId="0" fontId="25" fillId="9" borderId="12" xfId="0" applyFont="1" applyFill="1" applyBorder="1" applyAlignment="1" applyProtection="1">
      <alignment horizontal="centerContinuous" vertical="center" shrinkToFit="1"/>
      <protection hidden="1"/>
    </xf>
    <xf numFmtId="0" fontId="0" fillId="2" borderId="0" xfId="0" applyFill="1" applyAlignment="1" applyProtection="1">
      <alignment horizontal="left"/>
      <protection hidden="1"/>
    </xf>
    <xf numFmtId="0" fontId="0" fillId="2" borderId="0" xfId="0" applyFill="1" applyAlignment="1" applyProtection="1">
      <alignment horizontal="center"/>
      <protection hidden="1"/>
    </xf>
    <xf numFmtId="165" fontId="0" fillId="2" borderId="0" xfId="0" applyNumberFormat="1" applyFill="1" applyAlignment="1" applyProtection="1">
      <alignment horizontal="center"/>
      <protection hidden="1"/>
    </xf>
    <xf numFmtId="0" fontId="25" fillId="9" borderId="21" xfId="0" applyFont="1" applyFill="1" applyBorder="1" applyAlignment="1" applyProtection="1">
      <alignment horizontal="center" vertical="center" wrapText="1" shrinkToFit="1"/>
      <protection hidden="1"/>
    </xf>
    <xf numFmtId="0" fontId="8" fillId="0" borderId="0" xfId="0" applyFont="1" applyFill="1" applyBorder="1" applyAlignment="1">
      <alignment horizontal="center"/>
    </xf>
    <xf numFmtId="0" fontId="8" fillId="0" borderId="0" xfId="0" applyFont="1" applyFill="1" applyBorder="1"/>
    <xf numFmtId="0" fontId="8" fillId="0" borderId="0" xfId="0" applyFont="1" applyFill="1" applyBorder="1" applyAlignment="1">
      <alignment horizontal="center" vertical="center"/>
    </xf>
    <xf numFmtId="0" fontId="8" fillId="2" borderId="0" xfId="0" applyFont="1" applyFill="1" applyBorder="1" applyAlignment="1">
      <alignment vertical="center"/>
    </xf>
    <xf numFmtId="14" fontId="8" fillId="2" borderId="0" xfId="0" applyNumberFormat="1" applyFont="1" applyFill="1" applyAlignment="1">
      <alignment vertical="center"/>
    </xf>
    <xf numFmtId="0" fontId="8" fillId="0" borderId="0" xfId="0" applyFont="1" applyFill="1" applyBorder="1" applyAlignment="1">
      <alignment vertical="center"/>
    </xf>
    <xf numFmtId="14" fontId="8" fillId="2" borderId="0" xfId="0" applyNumberFormat="1" applyFont="1" applyFill="1" applyBorder="1" applyAlignment="1">
      <alignment vertical="center"/>
    </xf>
    <xf numFmtId="164" fontId="8" fillId="0" borderId="0" xfId="0" applyNumberFormat="1" applyFont="1" applyFill="1" applyBorder="1" applyAlignment="1">
      <alignment horizontal="center" vertical="center"/>
    </xf>
    <xf numFmtId="0" fontId="14" fillId="2" borderId="0" xfId="0" applyFont="1" applyFill="1" applyAlignment="1">
      <alignment vertical="center"/>
    </xf>
    <xf numFmtId="0" fontId="14" fillId="0" borderId="0" xfId="0" applyFont="1" applyFill="1" applyBorder="1" applyAlignment="1">
      <alignment horizontal="center" vertical="center"/>
    </xf>
    <xf numFmtId="0" fontId="14" fillId="2" borderId="0" xfId="0" applyFont="1" applyFill="1" applyBorder="1" applyAlignment="1">
      <alignment vertical="center"/>
    </xf>
    <xf numFmtId="0" fontId="27" fillId="2" borderId="0" xfId="0" applyFont="1" applyFill="1" applyAlignment="1">
      <alignment vertical="center"/>
    </xf>
    <xf numFmtId="0" fontId="28" fillId="12" borderId="0" xfId="0" applyFont="1" applyFill="1" applyBorder="1" applyAlignment="1">
      <alignment horizontal="centerContinuous" vertical="center"/>
    </xf>
    <xf numFmtId="0" fontId="27" fillId="0" borderId="0" xfId="0" applyFont="1" applyFill="1" applyBorder="1" applyAlignment="1">
      <alignment horizontal="center" vertical="center"/>
    </xf>
    <xf numFmtId="0" fontId="27" fillId="0" borderId="0" xfId="0" applyFont="1" applyFill="1" applyBorder="1" applyAlignment="1">
      <alignment horizontal="centerContinuous" vertical="center"/>
    </xf>
    <xf numFmtId="0" fontId="27" fillId="2" borderId="0" xfId="0" applyFont="1" applyFill="1" applyBorder="1" applyAlignment="1">
      <alignment vertical="center"/>
    </xf>
    <xf numFmtId="0" fontId="14" fillId="10" borderId="0" xfId="0" applyFont="1" applyFill="1" applyBorder="1" applyAlignment="1">
      <alignment vertical="center"/>
    </xf>
    <xf numFmtId="0" fontId="14" fillId="10" borderId="0" xfId="0" applyFont="1" applyFill="1" applyBorder="1" applyAlignment="1">
      <alignment horizontal="center" vertical="center"/>
    </xf>
    <xf numFmtId="14" fontId="14" fillId="2" borderId="0" xfId="0" applyNumberFormat="1" applyFont="1" applyFill="1" applyBorder="1" applyAlignment="1">
      <alignment vertical="center"/>
    </xf>
    <xf numFmtId="14" fontId="14" fillId="2" borderId="0" xfId="0" applyNumberFormat="1" applyFont="1" applyFill="1" applyAlignment="1">
      <alignment vertical="center"/>
    </xf>
    <xf numFmtId="0" fontId="8" fillId="0" borderId="15" xfId="0" applyFont="1" applyFill="1" applyBorder="1"/>
    <xf numFmtId="0" fontId="8" fillId="0" borderId="16" xfId="0" applyFont="1" applyFill="1" applyBorder="1"/>
    <xf numFmtId="0" fontId="8" fillId="0" borderId="17" xfId="0" applyFont="1" applyFill="1" applyBorder="1"/>
    <xf numFmtId="0" fontId="27" fillId="0" borderId="18" xfId="0" applyFont="1" applyFill="1" applyBorder="1" applyAlignment="1">
      <alignment vertical="center"/>
    </xf>
    <xf numFmtId="0" fontId="27" fillId="0" borderId="19" xfId="0" applyFont="1" applyFill="1" applyBorder="1" applyAlignment="1">
      <alignment vertical="center"/>
    </xf>
    <xf numFmtId="0" fontId="8" fillId="0" borderId="18" xfId="0" applyFont="1" applyFill="1" applyBorder="1"/>
    <xf numFmtId="0" fontId="8" fillId="0" borderId="19" xfId="0" applyFont="1" applyFill="1" applyBorder="1"/>
    <xf numFmtId="0" fontId="14" fillId="0" borderId="18" xfId="0" applyFont="1" applyFill="1" applyBorder="1" applyAlignment="1">
      <alignment vertical="center"/>
    </xf>
    <xf numFmtId="0" fontId="14" fillId="0" borderId="19" xfId="0" applyFont="1" applyFill="1" applyBorder="1" applyAlignment="1">
      <alignment vertical="center"/>
    </xf>
    <xf numFmtId="0" fontId="8" fillId="0" borderId="18" xfId="0" applyFont="1" applyFill="1" applyBorder="1" applyAlignment="1">
      <alignment vertical="center"/>
    </xf>
    <xf numFmtId="0" fontId="8" fillId="0" borderId="19" xfId="0" applyFont="1" applyFill="1" applyBorder="1" applyAlignment="1">
      <alignment vertical="center"/>
    </xf>
    <xf numFmtId="0" fontId="8" fillId="0" borderId="22" xfId="0" applyFont="1" applyFill="1" applyBorder="1"/>
    <xf numFmtId="0" fontId="8" fillId="0" borderId="20" xfId="0" applyFont="1" applyFill="1" applyBorder="1"/>
    <xf numFmtId="0" fontId="8" fillId="0" borderId="23" xfId="0" applyFont="1" applyFill="1" applyBorder="1"/>
    <xf numFmtId="0" fontId="8" fillId="2" borderId="0" xfId="0" applyFont="1" applyFill="1" applyBorder="1" applyAlignment="1">
      <alignment horizontal="left" vertical="center" indent="1" shrinkToFit="1"/>
    </xf>
    <xf numFmtId="0" fontId="8" fillId="0" borderId="18" xfId="0" applyFont="1" applyFill="1" applyBorder="1" applyAlignment="1">
      <alignment horizontal="left" vertical="center" indent="1" shrinkToFit="1"/>
    </xf>
    <xf numFmtId="0" fontId="8" fillId="0" borderId="0" xfId="0" applyFont="1" applyFill="1" applyBorder="1" applyAlignment="1">
      <alignment horizontal="left" vertical="center" indent="1" shrinkToFit="1"/>
    </xf>
    <xf numFmtId="0" fontId="8" fillId="0" borderId="19" xfId="0" applyFont="1" applyFill="1" applyBorder="1" applyAlignment="1">
      <alignment horizontal="left" vertical="center" indent="1" shrinkToFit="1"/>
    </xf>
    <xf numFmtId="0" fontId="29" fillId="0" borderId="0" xfId="0" applyFont="1" applyFill="1" applyBorder="1" applyAlignment="1">
      <alignment horizontal="left" vertical="center" indent="1" shrinkToFit="1"/>
    </xf>
    <xf numFmtId="0" fontId="8" fillId="2" borderId="0" xfId="0" applyFont="1" applyFill="1" applyAlignment="1">
      <alignment horizontal="left" vertical="center" indent="1" shrinkToFit="1"/>
    </xf>
    <xf numFmtId="164" fontId="8" fillId="0" borderId="0" xfId="0" applyNumberFormat="1" applyFont="1" applyFill="1" applyBorder="1" applyAlignment="1">
      <alignment horizontal="left" vertical="center" indent="1" shrinkToFit="1"/>
    </xf>
    <xf numFmtId="0" fontId="8" fillId="0" borderId="0" xfId="0" quotePrefix="1" applyFont="1" applyFill="1" applyBorder="1" applyAlignment="1">
      <alignment horizontal="left" vertical="center" indent="1" shrinkToFit="1"/>
    </xf>
    <xf numFmtId="0" fontId="28" fillId="8" borderId="0" xfId="0" applyFont="1" applyFill="1" applyBorder="1" applyAlignment="1">
      <alignment horizontal="centerContinuous" vertical="center"/>
    </xf>
    <xf numFmtId="0" fontId="14" fillId="2" borderId="0" xfId="0" applyFont="1" applyFill="1" applyAlignment="1">
      <alignment horizontal="center" vertical="center" shrinkToFit="1"/>
    </xf>
    <xf numFmtId="0" fontId="14" fillId="0" borderId="18" xfId="0" applyFont="1" applyFill="1" applyBorder="1" applyAlignment="1">
      <alignment horizontal="center" vertical="center" shrinkToFit="1"/>
    </xf>
    <xf numFmtId="0" fontId="14" fillId="10" borderId="0"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0" fontId="14" fillId="2" borderId="0" xfId="0" applyFont="1" applyFill="1" applyBorder="1" applyAlignment="1">
      <alignment horizontal="center" vertical="center" shrinkToFit="1"/>
    </xf>
    <xf numFmtId="0" fontId="23" fillId="6" borderId="0" xfId="0" applyFont="1" applyFill="1" applyAlignment="1">
      <alignment horizontal="right" vertical="center"/>
    </xf>
    <xf numFmtId="0" fontId="22" fillId="4" borderId="0" xfId="0" applyFont="1" applyFill="1" applyAlignment="1">
      <alignment horizontal="right" vertical="center"/>
    </xf>
    <xf numFmtId="0" fontId="8" fillId="2" borderId="0" xfId="0" applyFont="1" applyFill="1" applyAlignment="1" applyProtection="1">
      <alignment vertical="center"/>
    </xf>
    <xf numFmtId="49" fontId="8" fillId="2" borderId="0" xfId="0" applyNumberFormat="1" applyFont="1" applyFill="1" applyAlignment="1" applyProtection="1">
      <alignment horizontal="center" vertical="center"/>
    </xf>
    <xf numFmtId="0" fontId="8" fillId="2" borderId="0" xfId="0" applyFont="1" applyFill="1" applyAlignment="1" applyProtection="1">
      <alignment horizontal="center" vertical="center"/>
    </xf>
    <xf numFmtId="0" fontId="24" fillId="2" borderId="0" xfId="0" applyFont="1" applyFill="1" applyAlignment="1" applyProtection="1">
      <alignment vertical="center"/>
    </xf>
    <xf numFmtId="49" fontId="13" fillId="3" borderId="0" xfId="0" applyNumberFormat="1" applyFont="1" applyFill="1" applyAlignment="1" applyProtection="1">
      <alignment horizontal="left" vertical="center" indent="1"/>
    </xf>
    <xf numFmtId="0" fontId="24" fillId="3" borderId="0" xfId="0" applyFont="1" applyFill="1" applyAlignment="1" applyProtection="1">
      <alignment horizontal="center" vertical="center"/>
    </xf>
    <xf numFmtId="0" fontId="22" fillId="4" borderId="0" xfId="0" applyFont="1" applyFill="1" applyBorder="1" applyAlignment="1" applyProtection="1">
      <alignment horizontal="right" vertical="center"/>
    </xf>
    <xf numFmtId="0" fontId="24" fillId="2" borderId="0" xfId="0" applyFont="1" applyFill="1" applyAlignment="1" applyProtection="1">
      <alignment horizontal="center" vertical="center"/>
    </xf>
    <xf numFmtId="0" fontId="9" fillId="2" borderId="0" xfId="0" applyFont="1" applyFill="1" applyAlignment="1" applyProtection="1">
      <alignment vertical="center"/>
    </xf>
    <xf numFmtId="49" fontId="10" fillId="5" borderId="0" xfId="0" applyNumberFormat="1" applyFont="1" applyFill="1" applyAlignment="1" applyProtection="1">
      <alignment horizontal="left" vertical="center" indent="1"/>
    </xf>
    <xf numFmtId="0" fontId="10" fillId="5" borderId="0" xfId="0" applyFont="1" applyFill="1" applyAlignment="1" applyProtection="1">
      <alignment horizontal="center" vertical="center"/>
    </xf>
    <xf numFmtId="0" fontId="23" fillId="6" borderId="0" xfId="0" applyFont="1" applyFill="1" applyBorder="1" applyAlignment="1" applyProtection="1">
      <alignment horizontal="right" vertical="center"/>
    </xf>
    <xf numFmtId="0" fontId="10" fillId="2" borderId="0" xfId="0" applyFont="1" applyFill="1" applyAlignment="1" applyProtection="1">
      <alignment horizontal="center" vertical="center"/>
    </xf>
    <xf numFmtId="0" fontId="7" fillId="2" borderId="0" xfId="1" applyFont="1" applyFill="1" applyAlignment="1" applyProtection="1">
      <alignment vertical="center"/>
    </xf>
    <xf numFmtId="0" fontId="8" fillId="2" borderId="0" xfId="0" applyFont="1" applyFill="1" applyProtection="1"/>
    <xf numFmtId="0" fontId="7" fillId="2" borderId="0" xfId="1" applyFont="1" applyFill="1" applyBorder="1" applyAlignment="1" applyProtection="1">
      <alignment vertical="center"/>
    </xf>
    <xf numFmtId="0" fontId="8" fillId="2" borderId="0" xfId="0" applyFont="1" applyFill="1" applyBorder="1" applyProtection="1"/>
    <xf numFmtId="0" fontId="0" fillId="2" borderId="0" xfId="0" applyFont="1" applyFill="1" applyAlignment="1" applyProtection="1">
      <alignment vertical="center"/>
    </xf>
    <xf numFmtId="0" fontId="0" fillId="7" borderId="0" xfId="0" applyFill="1" applyBorder="1" applyProtection="1"/>
    <xf numFmtId="0" fontId="0" fillId="7" borderId="0" xfId="0" applyFill="1" applyBorder="1" applyAlignment="1" applyProtection="1">
      <alignment horizontal="center"/>
    </xf>
    <xf numFmtId="0" fontId="8" fillId="2" borderId="0" xfId="0" applyFont="1" applyFill="1" applyBorder="1" applyAlignment="1" applyProtection="1">
      <alignment horizontal="center"/>
    </xf>
    <xf numFmtId="49" fontId="13" fillId="3" borderId="0" xfId="0" applyNumberFormat="1" applyFont="1" applyFill="1" applyAlignment="1" applyProtection="1">
      <alignment vertical="center"/>
    </xf>
    <xf numFmtId="49" fontId="13" fillId="3" borderId="0" xfId="0" applyNumberFormat="1" applyFont="1" applyFill="1" applyAlignment="1" applyProtection="1">
      <alignment horizontal="center" vertical="center"/>
    </xf>
    <xf numFmtId="49" fontId="10" fillId="5" borderId="0" xfId="0" applyNumberFormat="1" applyFont="1" applyFill="1" applyAlignment="1" applyProtection="1">
      <alignment vertical="center"/>
    </xf>
    <xf numFmtId="49" fontId="10" fillId="5" borderId="0" xfId="0" applyNumberFormat="1" applyFont="1" applyFill="1" applyAlignment="1" applyProtection="1">
      <alignment horizontal="center" vertical="center"/>
    </xf>
    <xf numFmtId="0" fontId="7" fillId="2" borderId="0" xfId="1" applyFont="1" applyFill="1" applyAlignment="1" applyProtection="1">
      <alignment horizontal="center" vertical="center"/>
    </xf>
    <xf numFmtId="3" fontId="8" fillId="2" borderId="0" xfId="0" applyNumberFormat="1" applyFont="1" applyFill="1" applyAlignment="1" applyProtection="1">
      <alignment horizontal="center" vertical="center"/>
    </xf>
    <xf numFmtId="3" fontId="24" fillId="3" borderId="0" xfId="0" applyNumberFormat="1" applyFont="1" applyFill="1" applyAlignment="1" applyProtection="1">
      <alignment horizontal="center" vertical="center"/>
    </xf>
    <xf numFmtId="3" fontId="10" fillId="5" borderId="0" xfId="0" applyNumberFormat="1" applyFont="1" applyFill="1" applyAlignment="1" applyProtection="1">
      <alignment horizontal="center" vertical="center"/>
    </xf>
    <xf numFmtId="3" fontId="7" fillId="2" borderId="0" xfId="1" applyNumberFormat="1" applyFont="1" applyFill="1" applyAlignment="1" applyProtection="1">
      <alignment horizontal="center" vertical="center"/>
    </xf>
    <xf numFmtId="0" fontId="8" fillId="10" borderId="0" xfId="0" applyFont="1" applyFill="1" applyAlignment="1" applyProtection="1">
      <alignment vertical="center"/>
    </xf>
    <xf numFmtId="0" fontId="24" fillId="10" borderId="0" xfId="0" applyFont="1" applyFill="1" applyAlignment="1" applyProtection="1">
      <alignment vertical="center"/>
    </xf>
    <xf numFmtId="0" fontId="9" fillId="10" borderId="0" xfId="0" applyFont="1" applyFill="1" applyAlignment="1" applyProtection="1">
      <alignment vertical="center"/>
    </xf>
    <xf numFmtId="0" fontId="8" fillId="10" borderId="0" xfId="0" applyFont="1" applyFill="1" applyProtection="1"/>
    <xf numFmtId="0" fontId="14" fillId="11" borderId="21" xfId="0" applyFont="1" applyFill="1" applyBorder="1" applyAlignment="1" applyProtection="1">
      <alignment horizontal="center" vertical="center"/>
    </xf>
    <xf numFmtId="0" fontId="8" fillId="10" borderId="0" xfId="0" applyFont="1" applyFill="1" applyBorder="1" applyProtection="1"/>
    <xf numFmtId="49" fontId="13" fillId="3" borderId="0" xfId="0" applyNumberFormat="1" applyFont="1" applyFill="1" applyAlignment="1">
      <alignment horizontal="left" vertical="center" indent="5"/>
    </xf>
    <xf numFmtId="49" fontId="10" fillId="5" borderId="0" xfId="0" applyNumberFormat="1" applyFont="1" applyFill="1" applyAlignment="1">
      <alignment horizontal="left" vertical="center" indent="5"/>
    </xf>
    <xf numFmtId="165" fontId="25" fillId="9" borderId="0" xfId="0" applyNumberFormat="1" applyFont="1" applyFill="1" applyBorder="1" applyAlignment="1">
      <alignment horizontal="center" vertical="center" wrapText="1" shrinkToFit="1"/>
    </xf>
    <xf numFmtId="0" fontId="0" fillId="2" borderId="21" xfId="0" applyFill="1" applyBorder="1" applyAlignment="1" applyProtection="1">
      <alignment horizontal="center" vertical="center" shrinkToFit="1"/>
      <protection hidden="1"/>
    </xf>
    <xf numFmtId="0" fontId="8" fillId="10" borderId="0" xfId="0" applyFont="1" applyFill="1" applyAlignment="1" applyProtection="1">
      <alignment horizontal="center" vertical="center"/>
    </xf>
    <xf numFmtId="0" fontId="24" fillId="10" borderId="0" xfId="0" applyFont="1" applyFill="1" applyAlignment="1" applyProtection="1">
      <alignment horizontal="center" vertical="center"/>
    </xf>
    <xf numFmtId="0" fontId="9" fillId="10" borderId="0" xfId="0" applyFont="1" applyFill="1" applyAlignment="1" applyProtection="1">
      <alignment horizontal="center" vertical="center"/>
    </xf>
    <xf numFmtId="0" fontId="8" fillId="10" borderId="0" xfId="0" applyFont="1" applyFill="1" applyAlignment="1" applyProtection="1">
      <alignment horizontal="center"/>
    </xf>
    <xf numFmtId="0" fontId="8" fillId="10" borderId="0" xfId="0" applyFont="1" applyFill="1" applyBorder="1" applyAlignment="1" applyProtection="1">
      <alignment horizontal="center"/>
    </xf>
    <xf numFmtId="0" fontId="0" fillId="2" borderId="21" xfId="0" applyFill="1" applyBorder="1" applyAlignment="1" applyProtection="1">
      <alignment horizontal="left" shrinkToFit="1"/>
      <protection hidden="1"/>
    </xf>
    <xf numFmtId="0" fontId="14" fillId="2" borderId="0" xfId="0" applyFont="1" applyFill="1" applyAlignment="1">
      <alignment horizontal="center" vertical="center"/>
    </xf>
    <xf numFmtId="0" fontId="14" fillId="2" borderId="0" xfId="0" applyFont="1" applyFill="1" applyBorder="1" applyAlignment="1">
      <alignment horizontal="center" vertical="center"/>
    </xf>
    <xf numFmtId="0" fontId="36" fillId="2" borderId="0" xfId="6" applyFont="1" applyFill="1" applyAlignment="1">
      <alignment vertical="center"/>
    </xf>
    <xf numFmtId="0" fontId="36" fillId="2" borderId="0" xfId="6" applyFont="1" applyFill="1" applyAlignment="1">
      <alignment horizontal="center" vertical="center"/>
    </xf>
    <xf numFmtId="0" fontId="35" fillId="0" borderId="0" xfId="0" applyFont="1" applyFill="1" applyBorder="1" applyAlignment="1" applyProtection="1">
      <alignment horizontal="center" vertical="center"/>
      <protection hidden="1"/>
    </xf>
    <xf numFmtId="0" fontId="35" fillId="0" borderId="0" xfId="0" applyFont="1" applyFill="1" applyBorder="1" applyAlignment="1" applyProtection="1">
      <alignment horizontal="left" vertical="center"/>
      <protection hidden="1"/>
    </xf>
    <xf numFmtId="0" fontId="8" fillId="2" borderId="0" xfId="0" applyFont="1" applyFill="1" applyBorder="1" applyAlignment="1" applyProtection="1">
      <alignment vertical="center"/>
    </xf>
    <xf numFmtId="0" fontId="28" fillId="12" borderId="0" xfId="1" applyFont="1" applyFill="1" applyBorder="1" applyAlignment="1" applyProtection="1">
      <alignment horizontal="centerContinuous" vertical="center"/>
    </xf>
    <xf numFmtId="0" fontId="7" fillId="2" borderId="0" xfId="1" applyFont="1" applyFill="1" applyBorder="1" applyAlignment="1" applyProtection="1">
      <alignment horizontal="center" vertical="center"/>
    </xf>
    <xf numFmtId="49" fontId="13" fillId="3" borderId="0" xfId="0" applyNumberFormat="1" applyFont="1" applyFill="1" applyAlignment="1" applyProtection="1">
      <alignment horizontal="left" vertical="center" indent="6"/>
    </xf>
    <xf numFmtId="49" fontId="10" fillId="5" borderId="0" xfId="0" applyNumberFormat="1" applyFont="1" applyFill="1" applyAlignment="1" applyProtection="1">
      <alignment horizontal="left" vertical="center" indent="6"/>
    </xf>
    <xf numFmtId="0" fontId="8" fillId="0" borderId="21" xfId="0" applyFont="1" applyFill="1" applyBorder="1" applyAlignment="1" applyProtection="1">
      <alignment vertical="center" shrinkToFit="1"/>
      <protection locked="0"/>
    </xf>
    <xf numFmtId="0" fontId="25" fillId="15" borderId="21" xfId="0" applyFont="1" applyFill="1" applyBorder="1" applyAlignment="1" applyProtection="1">
      <alignment horizontal="center" vertical="center"/>
    </xf>
    <xf numFmtId="0" fontId="25" fillId="15" borderId="21" xfId="0" applyFont="1" applyFill="1" applyBorder="1" applyAlignment="1" applyProtection="1">
      <alignment horizontal="center" vertical="center" wrapText="1"/>
    </xf>
    <xf numFmtId="3" fontId="25" fillId="15" borderId="21" xfId="0" applyNumberFormat="1" applyFont="1" applyFill="1" applyBorder="1" applyAlignment="1" applyProtection="1">
      <alignment horizontal="center" vertical="center" wrapText="1"/>
    </xf>
    <xf numFmtId="0" fontId="25" fillId="15" borderId="21" xfId="0" applyFont="1" applyFill="1" applyBorder="1" applyAlignment="1" applyProtection="1">
      <alignment horizontal="center" vertical="center" shrinkToFit="1"/>
    </xf>
    <xf numFmtId="0" fontId="8" fillId="10" borderId="0" xfId="0" applyFont="1" applyFill="1" applyBorder="1" applyAlignment="1" applyProtection="1">
      <alignment vertical="center"/>
    </xf>
    <xf numFmtId="0" fontId="8" fillId="0" borderId="21" xfId="0" applyFont="1" applyFill="1" applyBorder="1" applyAlignment="1" applyProtection="1">
      <alignment horizontal="left" vertical="center" shrinkToFit="1"/>
      <protection locked="0"/>
    </xf>
    <xf numFmtId="0" fontId="8" fillId="0" borderId="21" xfId="0" applyFont="1" applyFill="1" applyBorder="1" applyAlignment="1" applyProtection="1">
      <alignment horizontal="center" vertical="center" shrinkToFit="1"/>
      <protection locked="0"/>
    </xf>
    <xf numFmtId="0" fontId="8" fillId="10" borderId="21" xfId="0" applyFont="1" applyFill="1" applyBorder="1" applyAlignment="1" applyProtection="1">
      <alignment vertical="center"/>
      <protection hidden="1"/>
    </xf>
    <xf numFmtId="0" fontId="8" fillId="10" borderId="21" xfId="0" applyFont="1" applyFill="1" applyBorder="1" applyAlignment="1" applyProtection="1">
      <alignment horizontal="center" vertical="center"/>
      <protection hidden="1"/>
    </xf>
    <xf numFmtId="0" fontId="18" fillId="13" borderId="14" xfId="0" applyFont="1" applyFill="1" applyBorder="1" applyAlignment="1">
      <alignment horizontal="centerContinuous" vertical="center"/>
    </xf>
    <xf numFmtId="0" fontId="37" fillId="13" borderId="14" xfId="0" applyFont="1" applyFill="1" applyBorder="1" applyAlignment="1">
      <alignment horizontal="centerContinuous" vertical="center"/>
    </xf>
    <xf numFmtId="0" fontId="0" fillId="2" borderId="0" xfId="0" applyFill="1" applyBorder="1" applyAlignment="1" applyProtection="1">
      <alignment horizontal="left" shrinkToFit="1"/>
      <protection hidden="1"/>
    </xf>
    <xf numFmtId="0" fontId="25" fillId="2" borderId="0" xfId="0" applyFont="1" applyFill="1" applyBorder="1" applyAlignment="1" applyProtection="1">
      <alignment horizontal="centerContinuous" vertical="center" wrapText="1" shrinkToFit="1"/>
      <protection hidden="1"/>
    </xf>
    <xf numFmtId="0" fontId="25" fillId="9" borderId="21" xfId="0" applyFont="1" applyFill="1" applyBorder="1" applyAlignment="1" applyProtection="1">
      <alignment horizontal="centerContinuous" vertical="center" wrapText="1" shrinkToFit="1"/>
      <protection hidden="1"/>
    </xf>
    <xf numFmtId="0" fontId="3" fillId="2" borderId="0" xfId="6" applyFont="1" applyFill="1" applyAlignment="1">
      <alignment vertical="center"/>
    </xf>
    <xf numFmtId="0" fontId="3" fillId="2" borderId="0" xfId="0" applyFont="1" applyFill="1"/>
    <xf numFmtId="0" fontId="28" fillId="15" borderId="14" xfId="0" applyFont="1" applyFill="1" applyBorder="1" applyAlignment="1">
      <alignment horizontal="center" vertical="center"/>
    </xf>
    <xf numFmtId="0" fontId="27" fillId="2" borderId="0" xfId="0" applyFont="1" applyFill="1" applyBorder="1" applyAlignment="1">
      <alignment horizontal="center" vertical="center"/>
    </xf>
    <xf numFmtId="0" fontId="3" fillId="2" borderId="0" xfId="0" applyFont="1" applyFill="1" applyBorder="1"/>
    <xf numFmtId="0" fontId="3" fillId="2" borderId="0" xfId="0" applyFont="1" applyFill="1" applyBorder="1" applyAlignment="1">
      <alignment horizontal="center"/>
    </xf>
    <xf numFmtId="0" fontId="3" fillId="2" borderId="15" xfId="0" applyFont="1" applyFill="1" applyBorder="1"/>
    <xf numFmtId="0" fontId="3" fillId="2" borderId="16" xfId="0" applyFont="1" applyFill="1" applyBorder="1"/>
    <xf numFmtId="0" fontId="3" fillId="2" borderId="16" xfId="0" applyFont="1" applyFill="1" applyBorder="1" applyAlignment="1">
      <alignment horizontal="center"/>
    </xf>
    <xf numFmtId="0" fontId="3" fillId="2" borderId="17" xfId="0" applyFont="1" applyFill="1" applyBorder="1"/>
    <xf numFmtId="0" fontId="40" fillId="2" borderId="0" xfId="0" applyFont="1" applyFill="1"/>
    <xf numFmtId="0" fontId="40" fillId="2" borderId="18" xfId="0" applyFont="1" applyFill="1" applyBorder="1"/>
    <xf numFmtId="0" fontId="40" fillId="2" borderId="0" xfId="0" applyFont="1" applyFill="1" applyBorder="1"/>
    <xf numFmtId="0" fontId="40" fillId="2" borderId="0" xfId="0" applyFont="1" applyFill="1" applyBorder="1" applyAlignment="1">
      <alignment horizontal="center"/>
    </xf>
    <xf numFmtId="0" fontId="40" fillId="2" borderId="19" xfId="0" applyFont="1" applyFill="1" applyBorder="1"/>
    <xf numFmtId="0" fontId="3" fillId="2" borderId="18" xfId="0" applyFont="1" applyFill="1" applyBorder="1"/>
    <xf numFmtId="0" fontId="41" fillId="0" borderId="0" xfId="0" applyFont="1" applyFill="1" applyBorder="1" applyAlignment="1">
      <alignment horizontal="centerContinuous" vertical="center"/>
    </xf>
    <xf numFmtId="0" fontId="3" fillId="2" borderId="19" xfId="0" applyFont="1" applyFill="1" applyBorder="1"/>
    <xf numFmtId="3" fontId="42" fillId="0" borderId="0" xfId="0" applyNumberFormat="1" applyFont="1" applyFill="1" applyBorder="1" applyAlignment="1" applyProtection="1">
      <alignment horizontal="centerContinuous"/>
      <protection hidden="1"/>
    </xf>
    <xf numFmtId="3" fontId="41" fillId="0" borderId="0" xfId="0" applyNumberFormat="1" applyFont="1" applyFill="1" applyBorder="1" applyAlignment="1">
      <alignment horizontal="centerContinuous" vertical="center"/>
    </xf>
    <xf numFmtId="0" fontId="43" fillId="15" borderId="0" xfId="0" applyFont="1" applyFill="1" applyBorder="1" applyAlignment="1">
      <alignment horizontal="centerContinuous" vertical="center"/>
    </xf>
    <xf numFmtId="168" fontId="44" fillId="15" borderId="0" xfId="0" applyNumberFormat="1" applyFont="1" applyFill="1" applyBorder="1" applyAlignment="1" applyProtection="1">
      <alignment horizontal="centerContinuous"/>
      <protection hidden="1"/>
    </xf>
    <xf numFmtId="0" fontId="39" fillId="2" borderId="0" xfId="0" applyFont="1" applyFill="1" applyBorder="1" applyAlignment="1">
      <alignment horizontal="center"/>
    </xf>
    <xf numFmtId="3" fontId="43" fillId="15" borderId="0" xfId="0" applyNumberFormat="1" applyFont="1" applyFill="1" applyBorder="1" applyAlignment="1">
      <alignment horizontal="centerContinuous" vertical="center"/>
    </xf>
    <xf numFmtId="3" fontId="42" fillId="0" borderId="0" xfId="0" applyNumberFormat="1" applyFont="1" applyFill="1" applyBorder="1" applyAlignment="1" applyProtection="1">
      <alignment horizontal="centerContinuous" vertical="center"/>
      <protection hidden="1"/>
    </xf>
    <xf numFmtId="0" fontId="38" fillId="2" borderId="0" xfId="0" applyFont="1" applyFill="1"/>
    <xf numFmtId="0" fontId="3" fillId="2" borderId="0" xfId="0" applyFont="1" applyFill="1" applyAlignment="1">
      <alignment horizontal="center"/>
    </xf>
    <xf numFmtId="3" fontId="44" fillId="15" borderId="0" xfId="0" applyNumberFormat="1" applyFont="1" applyFill="1" applyBorder="1" applyAlignment="1" applyProtection="1">
      <alignment horizontal="centerContinuous"/>
      <protection hidden="1"/>
    </xf>
    <xf numFmtId="0" fontId="3" fillId="2" borderId="18" xfId="0" applyFont="1" applyFill="1" applyBorder="1" applyAlignment="1">
      <alignment horizontal="center"/>
    </xf>
    <xf numFmtId="0" fontId="3" fillId="2" borderId="19" xfId="0" applyFont="1" applyFill="1" applyBorder="1" applyAlignment="1">
      <alignment horizontal="center"/>
    </xf>
    <xf numFmtId="0" fontId="3" fillId="2" borderId="22" xfId="0" applyFont="1" applyFill="1" applyBorder="1"/>
    <xf numFmtId="0" fontId="3" fillId="2" borderId="20" xfId="0" applyFont="1" applyFill="1" applyBorder="1"/>
    <xf numFmtId="0" fontId="3" fillId="2" borderId="20" xfId="0" applyFont="1" applyFill="1" applyBorder="1" applyAlignment="1">
      <alignment horizontal="center"/>
    </xf>
    <xf numFmtId="0" fontId="3" fillId="2" borderId="23" xfId="0" applyFont="1" applyFill="1" applyBorder="1"/>
    <xf numFmtId="0" fontId="45" fillId="0" borderId="0" xfId="0" applyFont="1" applyFill="1" applyBorder="1" applyAlignment="1">
      <alignment horizontal="centerContinuous" shrinkToFit="1"/>
    </xf>
    <xf numFmtId="0" fontId="46" fillId="15" borderId="0" xfId="0" applyFont="1" applyFill="1" applyBorder="1" applyAlignment="1">
      <alignment horizontal="centerContinuous" shrinkToFit="1"/>
    </xf>
    <xf numFmtId="0" fontId="47" fillId="0" borderId="25" xfId="0" applyFont="1" applyFill="1" applyBorder="1" applyAlignment="1">
      <alignment vertical="center"/>
    </xf>
    <xf numFmtId="0" fontId="47" fillId="0" borderId="25" xfId="0" applyFont="1" applyFill="1" applyBorder="1" applyAlignment="1">
      <alignment horizontal="center" vertical="center"/>
    </xf>
    <xf numFmtId="0" fontId="0" fillId="2" borderId="21" xfId="0" quotePrefix="1" applyFill="1" applyBorder="1" applyAlignment="1" applyProtection="1">
      <alignment shrinkToFit="1"/>
      <protection hidden="1"/>
    </xf>
    <xf numFmtId="0" fontId="0" fillId="2" borderId="21" xfId="0" applyFill="1" applyBorder="1" applyAlignment="1" applyProtection="1">
      <alignment shrinkToFit="1"/>
      <protection hidden="1"/>
    </xf>
    <xf numFmtId="0" fontId="14" fillId="11" borderId="21" xfId="0" applyFont="1" applyFill="1" applyBorder="1" applyAlignment="1" applyProtection="1">
      <alignment horizontal="center" vertical="center" wrapText="1"/>
    </xf>
    <xf numFmtId="0" fontId="0" fillId="2" borderId="2" xfId="0" applyFont="1" applyFill="1" applyBorder="1" applyAlignment="1">
      <alignment horizontal="center" shrinkToFit="1"/>
    </xf>
    <xf numFmtId="0" fontId="0" fillId="2" borderId="1" xfId="0" applyFont="1" applyFill="1" applyBorder="1" applyAlignment="1">
      <alignment horizontal="center" shrinkToFit="1"/>
    </xf>
    <xf numFmtId="165" fontId="0" fillId="2" borderId="1" xfId="0" applyNumberFormat="1" applyFont="1" applyFill="1" applyBorder="1" applyAlignment="1">
      <alignment horizontal="center" shrinkToFit="1"/>
    </xf>
    <xf numFmtId="0" fontId="0" fillId="2" borderId="1" xfId="0" applyNumberFormat="1" applyFont="1" applyFill="1" applyBorder="1" applyAlignment="1">
      <alignment horizontal="center" shrinkToFit="1"/>
    </xf>
    <xf numFmtId="3" fontId="0" fillId="2" borderId="1" xfId="0" applyNumberFormat="1" applyFont="1" applyFill="1" applyBorder="1" applyAlignment="1">
      <alignment horizontal="center" shrinkToFit="1"/>
    </xf>
    <xf numFmtId="167" fontId="0" fillId="2" borderId="1" xfId="0" applyNumberFormat="1" applyFont="1" applyFill="1" applyBorder="1" applyAlignment="1">
      <alignment horizontal="center" shrinkToFit="1"/>
    </xf>
    <xf numFmtId="0" fontId="0" fillId="2" borderId="0" xfId="0" applyFill="1" applyAlignment="1" applyProtection="1">
      <alignment shrinkToFit="1"/>
      <protection hidden="1"/>
    </xf>
    <xf numFmtId="3" fontId="0" fillId="2" borderId="21" xfId="0" quotePrefix="1" applyNumberFormat="1" applyFill="1" applyBorder="1" applyAlignment="1" applyProtection="1">
      <alignment horizontal="center" shrinkToFit="1"/>
      <protection hidden="1"/>
    </xf>
    <xf numFmtId="0" fontId="14" fillId="2" borderId="21" xfId="0" applyFont="1" applyFill="1" applyBorder="1" applyAlignment="1" applyProtection="1">
      <alignment horizontal="center" shrinkToFit="1"/>
      <protection hidden="1"/>
    </xf>
    <xf numFmtId="0" fontId="0" fillId="2" borderId="21" xfId="0" applyFill="1" applyBorder="1" applyAlignment="1" applyProtection="1">
      <alignment horizontal="center" shrinkToFit="1"/>
      <protection hidden="1"/>
    </xf>
    <xf numFmtId="0" fontId="0" fillId="13" borderId="21" xfId="0" applyFill="1" applyBorder="1" applyAlignment="1" applyProtection="1">
      <alignment horizontal="left" shrinkToFit="1"/>
      <protection hidden="1"/>
    </xf>
    <xf numFmtId="0" fontId="0" fillId="2" borderId="0" xfId="0" applyFill="1" applyAlignment="1" applyProtection="1">
      <alignment horizontal="left" shrinkToFit="1"/>
      <protection hidden="1"/>
    </xf>
    <xf numFmtId="0" fontId="14" fillId="11" borderId="21" xfId="0" applyFont="1" applyFill="1" applyBorder="1" applyAlignment="1" applyProtection="1">
      <alignment shrinkToFit="1"/>
      <protection hidden="1"/>
    </xf>
    <xf numFmtId="0" fontId="0" fillId="2" borderId="8" xfId="0" applyFill="1" applyBorder="1" applyAlignment="1" applyProtection="1">
      <alignment horizontal="left" shrinkToFit="1"/>
      <protection hidden="1"/>
    </xf>
    <xf numFmtId="0" fontId="0" fillId="2" borderId="7" xfId="0" applyFill="1" applyBorder="1" applyAlignment="1" applyProtection="1">
      <alignment horizontal="left" shrinkToFit="1"/>
      <protection hidden="1"/>
    </xf>
    <xf numFmtId="0" fontId="0" fillId="2" borderId="13" xfId="0" applyFill="1" applyBorder="1" applyAlignment="1" applyProtection="1">
      <alignment horizontal="left" shrinkToFit="1"/>
      <protection hidden="1"/>
    </xf>
    <xf numFmtId="0" fontId="0" fillId="2" borderId="24" xfId="0" applyFill="1" applyBorder="1" applyAlignment="1" applyProtection="1">
      <alignment horizontal="left" shrinkToFit="1"/>
      <protection hidden="1"/>
    </xf>
    <xf numFmtId="0" fontId="14" fillId="11" borderId="21" xfId="0" applyFont="1" applyFill="1" applyBorder="1" applyAlignment="1" applyProtection="1">
      <alignment horizontal="center" shrinkToFit="1"/>
      <protection hidden="1"/>
    </xf>
    <xf numFmtId="0" fontId="25" fillId="9" borderId="12" xfId="0" applyFont="1" applyFill="1" applyBorder="1" applyAlignment="1" applyProtection="1">
      <alignment horizontal="center" vertical="center" shrinkToFit="1"/>
      <protection hidden="1"/>
    </xf>
    <xf numFmtId="14" fontId="8" fillId="2" borderId="13" xfId="0" applyNumberFormat="1" applyFont="1" applyFill="1" applyBorder="1" applyAlignment="1">
      <alignment vertical="center" shrinkToFit="1"/>
    </xf>
    <xf numFmtId="14" fontId="8" fillId="2" borderId="0" xfId="0" applyNumberFormat="1" applyFont="1" applyFill="1" applyBorder="1" applyAlignment="1">
      <alignment vertical="center" shrinkToFit="1"/>
    </xf>
    <xf numFmtId="0" fontId="0" fillId="2" borderId="13" xfId="0" applyFill="1" applyBorder="1" applyAlignment="1" applyProtection="1">
      <alignment shrinkToFit="1"/>
      <protection hidden="1"/>
    </xf>
    <xf numFmtId="0" fontId="0" fillId="2" borderId="0" xfId="0" applyFill="1" applyBorder="1" applyAlignment="1" applyProtection="1">
      <alignment shrinkToFit="1"/>
      <protection hidden="1"/>
    </xf>
    <xf numFmtId="0" fontId="0" fillId="2" borderId="0" xfId="0" applyFill="1" applyAlignment="1" applyProtection="1">
      <alignment horizontal="center" shrinkToFit="1"/>
      <protection hidden="1"/>
    </xf>
    <xf numFmtId="3" fontId="0" fillId="2" borderId="21" xfId="0" quotePrefix="1" applyNumberFormat="1" applyFill="1" applyBorder="1" applyAlignment="1" applyProtection="1">
      <alignment shrinkToFit="1"/>
      <protection hidden="1"/>
    </xf>
    <xf numFmtId="0" fontId="8" fillId="2" borderId="0" xfId="0" applyFont="1" applyFill="1" applyBorder="1" applyAlignment="1">
      <alignment vertical="center" shrinkToFit="1"/>
    </xf>
    <xf numFmtId="3" fontId="0" fillId="2" borderId="21" xfId="0" applyNumberFormat="1" applyFill="1" applyBorder="1" applyAlignment="1" applyProtection="1">
      <alignment shrinkToFit="1"/>
      <protection hidden="1"/>
    </xf>
    <xf numFmtId="166" fontId="0" fillId="2" borderId="21" xfId="0" applyNumberFormat="1" applyFill="1" applyBorder="1" applyAlignment="1" applyProtection="1">
      <alignment horizontal="right" shrinkToFit="1"/>
      <protection hidden="1"/>
    </xf>
    <xf numFmtId="0" fontId="0" fillId="2" borderId="9" xfId="0" applyFill="1" applyBorder="1" applyAlignment="1" applyProtection="1">
      <alignment shrinkToFit="1"/>
      <protection hidden="1"/>
    </xf>
    <xf numFmtId="0" fontId="0" fillId="2" borderId="9" xfId="0" applyFill="1" applyBorder="1" applyAlignment="1" applyProtection="1">
      <alignment horizontal="center" shrinkToFit="1"/>
      <protection hidden="1"/>
    </xf>
    <xf numFmtId="0" fontId="0" fillId="2" borderId="10" xfId="0" applyFill="1" applyBorder="1" applyAlignment="1" applyProtection="1">
      <alignment shrinkToFit="1"/>
      <protection hidden="1"/>
    </xf>
    <xf numFmtId="165" fontId="0" fillId="2" borderId="0" xfId="0" applyNumberFormat="1" applyFill="1" applyBorder="1" applyAlignment="1" applyProtection="1">
      <alignment shrinkToFit="1"/>
      <protection hidden="1"/>
    </xf>
    <xf numFmtId="0" fontId="0" fillId="2" borderId="0" xfId="0" applyFill="1" applyBorder="1" applyAlignment="1" applyProtection="1">
      <alignment horizontal="center" shrinkToFit="1"/>
      <protection hidden="1"/>
    </xf>
    <xf numFmtId="165" fontId="0" fillId="2" borderId="0" xfId="0" applyNumberFormat="1" applyFill="1" applyAlignment="1" applyProtection="1">
      <alignment horizontal="center" shrinkToFit="1"/>
      <protection hidden="1"/>
    </xf>
    <xf numFmtId="0" fontId="0" fillId="2" borderId="0" xfId="0" applyFill="1" applyAlignment="1">
      <alignment shrinkToFit="1"/>
    </xf>
    <xf numFmtId="0" fontId="0" fillId="2" borderId="0" xfId="0" applyFill="1" applyAlignment="1" applyProtection="1">
      <alignment horizontal="center" vertical="center" shrinkToFit="1"/>
      <protection hidden="1"/>
    </xf>
    <xf numFmtId="0" fontId="0" fillId="2" borderId="1" xfId="0" applyFont="1" applyFill="1" applyBorder="1" applyAlignment="1">
      <alignment horizontal="left" shrinkToFit="1"/>
    </xf>
    <xf numFmtId="0" fontId="14" fillId="11" borderId="21" xfId="0" applyFont="1" applyFill="1" applyBorder="1" applyAlignment="1" applyProtection="1">
      <alignment horizontal="centerContinuous" shrinkToFit="1"/>
      <protection hidden="1"/>
    </xf>
    <xf numFmtId="0" fontId="27" fillId="0" borderId="14" xfId="0" applyFont="1" applyFill="1" applyBorder="1" applyAlignment="1" applyProtection="1">
      <alignment horizontal="center" vertical="center" shrinkToFit="1"/>
      <protection locked="0"/>
    </xf>
    <xf numFmtId="0" fontId="14" fillId="11" borderId="11" xfId="0" applyFont="1" applyFill="1" applyBorder="1" applyAlignment="1" applyProtection="1">
      <alignment shrinkToFit="1"/>
      <protection hidden="1"/>
    </xf>
    <xf numFmtId="0" fontId="0" fillId="2" borderId="11" xfId="0" applyFill="1" applyBorder="1" applyAlignment="1" applyProtection="1">
      <alignment horizontal="center" shrinkToFit="1"/>
      <protection hidden="1"/>
    </xf>
    <xf numFmtId="0" fontId="0" fillId="2" borderId="11" xfId="0" applyFill="1" applyBorder="1" applyAlignment="1" applyProtection="1">
      <alignment shrinkToFit="1"/>
      <protection hidden="1"/>
    </xf>
    <xf numFmtId="0" fontId="0" fillId="13" borderId="11" xfId="0" applyFill="1" applyBorder="1" applyAlignment="1" applyProtection="1">
      <alignment horizontal="left" shrinkToFit="1"/>
      <protection hidden="1"/>
    </xf>
    <xf numFmtId="0" fontId="0" fillId="11" borderId="6" xfId="0" applyFill="1" applyBorder="1" applyAlignment="1" applyProtection="1">
      <alignment horizontal="left" shrinkToFit="1"/>
      <protection hidden="1"/>
    </xf>
    <xf numFmtId="0" fontId="0" fillId="11" borderId="11" xfId="0" applyFill="1" applyBorder="1" applyAlignment="1" applyProtection="1">
      <alignment horizontal="left" shrinkToFit="1"/>
      <protection hidden="1"/>
    </xf>
    <xf numFmtId="0" fontId="0" fillId="2" borderId="11" xfId="0" applyFill="1" applyBorder="1" applyAlignment="1" applyProtection="1">
      <alignment horizontal="center" vertical="center" shrinkToFit="1"/>
      <protection hidden="1"/>
    </xf>
    <xf numFmtId="0" fontId="0" fillId="2" borderId="4" xfId="0" applyFont="1" applyFill="1" applyBorder="1" applyAlignment="1">
      <alignment horizontal="left" shrinkToFit="1"/>
    </xf>
    <xf numFmtId="0" fontId="0" fillId="2" borderId="4" xfId="0" applyFont="1" applyFill="1" applyBorder="1" applyAlignment="1">
      <alignment horizontal="center" shrinkToFit="1"/>
    </xf>
    <xf numFmtId="165" fontId="0" fillId="2" borderId="4" xfId="0" applyNumberFormat="1" applyFont="1" applyFill="1" applyBorder="1" applyAlignment="1">
      <alignment horizontal="center" shrinkToFit="1"/>
    </xf>
    <xf numFmtId="1" fontId="0" fillId="2" borderId="4" xfId="0" applyNumberFormat="1" applyFont="1" applyFill="1" applyBorder="1" applyAlignment="1">
      <alignment horizontal="center" shrinkToFit="1"/>
    </xf>
    <xf numFmtId="0" fontId="0" fillId="2" borderId="4" xfId="0" applyNumberFormat="1" applyFont="1" applyFill="1" applyBorder="1" applyAlignment="1">
      <alignment horizontal="center" shrinkToFit="1"/>
    </xf>
    <xf numFmtId="3" fontId="0" fillId="2" borderId="4" xfId="0" applyNumberFormat="1" applyFont="1" applyFill="1" applyBorder="1" applyAlignment="1">
      <alignment horizontal="center" shrinkToFit="1"/>
    </xf>
    <xf numFmtId="167" fontId="0" fillId="2" borderId="4" xfId="0" applyNumberFormat="1" applyFont="1" applyFill="1" applyBorder="1" applyAlignment="1">
      <alignment horizontal="center" shrinkToFit="1"/>
    </xf>
    <xf numFmtId="0" fontId="25" fillId="9" borderId="21" xfId="0" applyFont="1" applyFill="1" applyBorder="1" applyAlignment="1" applyProtection="1">
      <alignment horizontal="centerContinuous" vertical="center"/>
      <protection hidden="1"/>
    </xf>
    <xf numFmtId="0" fontId="25" fillId="9" borderId="21" xfId="0" applyFont="1" applyFill="1" applyBorder="1" applyAlignment="1" applyProtection="1">
      <alignment horizontal="centerContinuous" vertical="center" wrapText="1"/>
      <protection hidden="1"/>
    </xf>
    <xf numFmtId="165" fontId="25" fillId="9" borderId="21" xfId="0" applyNumberFormat="1" applyFont="1" applyFill="1" applyBorder="1" applyAlignment="1">
      <alignment horizontal="center" vertical="center" wrapText="1" shrinkToFit="1"/>
    </xf>
    <xf numFmtId="0" fontId="14" fillId="2" borderId="0" xfId="0" applyFont="1" applyFill="1" applyProtection="1">
      <protection hidden="1"/>
    </xf>
    <xf numFmtId="0" fontId="14" fillId="14" borderId="12" xfId="0" applyFont="1" applyFill="1" applyBorder="1" applyAlignment="1" applyProtection="1">
      <alignment horizontal="centerContinuous" vertical="center"/>
      <protection hidden="1"/>
    </xf>
    <xf numFmtId="0" fontId="14" fillId="14" borderId="24" xfId="0" applyFont="1" applyFill="1" applyBorder="1" applyAlignment="1" applyProtection="1">
      <alignment horizontal="centerContinuous" vertical="center"/>
      <protection hidden="1"/>
    </xf>
    <xf numFmtId="165" fontId="14" fillId="14" borderId="24" xfId="0" applyNumberFormat="1" applyFont="1" applyFill="1" applyBorder="1" applyAlignment="1" applyProtection="1">
      <alignment horizontal="centerContinuous" vertical="center"/>
      <protection hidden="1"/>
    </xf>
    <xf numFmtId="0" fontId="14" fillId="14" borderId="13" xfId="0" applyFont="1" applyFill="1" applyBorder="1" applyAlignment="1" applyProtection="1">
      <alignment horizontal="centerContinuous" vertical="center"/>
      <protection hidden="1"/>
    </xf>
    <xf numFmtId="0" fontId="14" fillId="17" borderId="12" xfId="0" applyFont="1" applyFill="1" applyBorder="1" applyAlignment="1" applyProtection="1">
      <alignment horizontal="centerContinuous" vertical="center"/>
      <protection hidden="1"/>
    </xf>
    <xf numFmtId="0" fontId="14" fillId="17" borderId="24" xfId="0" applyFont="1" applyFill="1" applyBorder="1" applyAlignment="1" applyProtection="1">
      <alignment horizontal="centerContinuous" vertical="center"/>
      <protection hidden="1"/>
    </xf>
    <xf numFmtId="0" fontId="14" fillId="17" borderId="13" xfId="0" applyFont="1" applyFill="1" applyBorder="1" applyAlignment="1" applyProtection="1">
      <alignment horizontal="centerContinuous" vertical="center"/>
      <protection hidden="1"/>
    </xf>
    <xf numFmtId="0" fontId="14" fillId="2" borderId="0" xfId="0" applyFont="1" applyFill="1" applyAlignment="1" applyProtection="1">
      <alignment vertical="center"/>
      <protection hidden="1"/>
    </xf>
    <xf numFmtId="14" fontId="8" fillId="2" borderId="0" xfId="0" applyNumberFormat="1" applyFont="1" applyFill="1" applyProtection="1"/>
    <xf numFmtId="164" fontId="14" fillId="10" borderId="0" xfId="0" applyNumberFormat="1" applyFont="1" applyFill="1" applyBorder="1" applyAlignment="1" applyProtection="1">
      <alignment horizontal="center" vertical="center" shrinkToFit="1"/>
      <protection hidden="1"/>
    </xf>
    <xf numFmtId="0" fontId="8" fillId="0" borderId="0" xfId="0" applyFont="1" applyFill="1" applyBorder="1" applyAlignment="1" applyProtection="1">
      <alignment horizontal="left" vertical="center" indent="1" shrinkToFit="1"/>
      <protection hidden="1"/>
    </xf>
    <xf numFmtId="0" fontId="8" fillId="0" borderId="0" xfId="0" quotePrefix="1" applyFont="1" applyFill="1" applyBorder="1" applyAlignment="1" applyProtection="1">
      <alignment horizontal="left" vertical="center" indent="1" shrinkToFit="1"/>
      <protection hidden="1"/>
    </xf>
    <xf numFmtId="164" fontId="14" fillId="10" borderId="0" xfId="0" applyNumberFormat="1" applyFont="1" applyFill="1" applyBorder="1" applyAlignment="1" applyProtection="1">
      <alignment horizontal="center" vertical="center"/>
      <protection hidden="1"/>
    </xf>
    <xf numFmtId="0" fontId="29" fillId="0" borderId="0" xfId="0" applyFont="1" applyFill="1" applyBorder="1" applyAlignment="1" applyProtection="1">
      <alignment horizontal="left" vertical="center" indent="1" shrinkToFit="1"/>
      <protection hidden="1"/>
    </xf>
    <xf numFmtId="0" fontId="30" fillId="0" borderId="14" xfId="0" applyFont="1" applyFill="1" applyBorder="1" applyAlignment="1" applyProtection="1">
      <alignment horizontal="center" vertical="center"/>
      <protection locked="0"/>
    </xf>
    <xf numFmtId="0" fontId="46" fillId="15" borderId="0" xfId="0" applyFont="1" applyFill="1" applyBorder="1" applyAlignment="1" applyProtection="1">
      <alignment horizontal="centerContinuous" shrinkToFit="1"/>
      <protection hidden="1"/>
    </xf>
    <xf numFmtId="0" fontId="14" fillId="0" borderId="21" xfId="0" applyFont="1" applyFill="1" applyBorder="1" applyAlignment="1" applyProtection="1">
      <alignment horizontal="center" vertical="center" shrinkToFit="1"/>
      <protection locked="0"/>
    </xf>
    <xf numFmtId="3" fontId="14" fillId="0" borderId="21" xfId="0" applyNumberFormat="1" applyFont="1" applyFill="1" applyBorder="1" applyAlignment="1" applyProtection="1">
      <alignment horizontal="center" vertical="center" shrinkToFit="1"/>
      <protection locked="0"/>
    </xf>
    <xf numFmtId="0" fontId="8" fillId="2" borderId="0" xfId="0" applyFont="1" applyFill="1" applyAlignment="1" applyProtection="1">
      <alignment horizontal="center"/>
    </xf>
    <xf numFmtId="0" fontId="0" fillId="2" borderId="0" xfId="0" applyFill="1" applyBorder="1" applyAlignment="1" applyProtection="1">
      <alignment vertical="center"/>
    </xf>
    <xf numFmtId="0" fontId="0" fillId="2" borderId="0" xfId="0" applyFill="1" applyBorder="1" applyAlignment="1" applyProtection="1">
      <alignment horizontal="center" vertical="center"/>
    </xf>
    <xf numFmtId="0" fontId="14" fillId="13" borderId="26" xfId="0" applyFont="1" applyFill="1" applyBorder="1" applyAlignment="1" applyProtection="1">
      <alignment horizontal="center" vertical="center"/>
    </xf>
    <xf numFmtId="0" fontId="14" fillId="13" borderId="26" xfId="0" applyFont="1" applyFill="1" applyBorder="1" applyAlignment="1" applyProtection="1">
      <alignment horizontal="centerContinuous" vertical="center"/>
    </xf>
    <xf numFmtId="0" fontId="7" fillId="2" borderId="1" xfId="1" applyFont="1" applyFill="1" applyBorder="1" applyAlignment="1" applyProtection="1">
      <alignment vertical="center"/>
    </xf>
    <xf numFmtId="0" fontId="8" fillId="2" borderId="2" xfId="0" applyFont="1" applyFill="1" applyBorder="1" applyProtection="1"/>
    <xf numFmtId="0" fontId="7" fillId="2" borderId="3" xfId="1" applyFont="1" applyFill="1" applyBorder="1" applyAlignment="1" applyProtection="1">
      <alignment vertical="center"/>
    </xf>
    <xf numFmtId="0" fontId="7" fillId="2" borderId="4" xfId="1" applyFont="1" applyFill="1" applyBorder="1" applyAlignment="1" applyProtection="1">
      <alignment vertical="center"/>
    </xf>
    <xf numFmtId="0" fontId="7" fillId="2" borderId="5" xfId="1" applyFont="1" applyFill="1" applyBorder="1" applyAlignment="1" applyProtection="1">
      <alignment vertical="center"/>
    </xf>
    <xf numFmtId="0" fontId="7" fillId="2" borderId="4" xfId="1" applyFont="1" applyFill="1" applyBorder="1" applyAlignment="1" applyProtection="1">
      <alignment horizontal="center" vertical="center"/>
    </xf>
    <xf numFmtId="0" fontId="7" fillId="2" borderId="5" xfId="1" applyFont="1" applyFill="1" applyBorder="1" applyAlignment="1" applyProtection="1">
      <alignment horizontal="center" vertical="center"/>
    </xf>
    <xf numFmtId="0" fontId="28" fillId="2" borderId="4" xfId="1" applyFont="1" applyFill="1" applyBorder="1" applyAlignment="1" applyProtection="1">
      <alignment horizontal="centerContinuous" vertical="center"/>
    </xf>
    <xf numFmtId="0" fontId="28" fillId="2" borderId="5" xfId="1" applyFont="1" applyFill="1" applyBorder="1" applyAlignment="1" applyProtection="1">
      <alignment horizontal="centerContinuous" vertical="center"/>
    </xf>
    <xf numFmtId="0" fontId="0" fillId="2" borderId="4" xfId="0" applyFill="1" applyBorder="1" applyAlignment="1" applyProtection="1">
      <alignment vertical="center"/>
    </xf>
    <xf numFmtId="0" fontId="0" fillId="2" borderId="5" xfId="0" applyFill="1" applyBorder="1" applyAlignment="1" applyProtection="1">
      <alignment vertical="center"/>
    </xf>
    <xf numFmtId="0" fontId="0" fillId="2" borderId="4" xfId="0" applyFill="1" applyBorder="1" applyProtection="1"/>
    <xf numFmtId="0" fontId="0" fillId="2" borderId="5" xfId="0" applyFill="1" applyBorder="1" applyProtection="1"/>
    <xf numFmtId="0" fontId="0" fillId="2" borderId="6" xfId="0" applyFill="1" applyBorder="1" applyProtection="1"/>
    <xf numFmtId="0" fontId="0" fillId="2" borderId="8" xfId="0" applyFill="1" applyBorder="1" applyProtection="1"/>
    <xf numFmtId="0" fontId="25" fillId="2" borderId="0" xfId="0" applyFont="1" applyFill="1" applyBorder="1" applyAlignment="1" applyProtection="1">
      <alignment horizontal="center" vertical="center"/>
    </xf>
    <xf numFmtId="0" fontId="18" fillId="16" borderId="8" xfId="0" applyNumberFormat="1" applyFont="1" applyFill="1" applyBorder="1" applyAlignment="1" applyProtection="1">
      <alignment horizontal="center" vertical="center"/>
    </xf>
    <xf numFmtId="0" fontId="18" fillId="16" borderId="11" xfId="0" applyNumberFormat="1" applyFont="1" applyFill="1" applyBorder="1" applyAlignment="1" applyProtection="1">
      <alignment horizontal="center" vertical="center"/>
    </xf>
    <xf numFmtId="0" fontId="18" fillId="16" borderId="11" xfId="0" applyNumberFormat="1" applyFont="1" applyFill="1" applyBorder="1" applyAlignment="1" applyProtection="1">
      <alignment horizontal="center" vertical="center" wrapText="1"/>
    </xf>
    <xf numFmtId="0" fontId="18" fillId="16" borderId="6" xfId="0" applyNumberFormat="1" applyFont="1" applyFill="1" applyBorder="1" applyAlignment="1" applyProtection="1">
      <alignment horizontal="center" vertical="center" wrapText="1"/>
    </xf>
    <xf numFmtId="0" fontId="8" fillId="0" borderId="21" xfId="0" applyNumberFormat="1" applyFont="1" applyFill="1" applyBorder="1" applyAlignment="1" applyProtection="1">
      <alignment horizontal="left" vertical="center" shrinkToFit="1"/>
      <protection locked="0"/>
    </xf>
    <xf numFmtId="0" fontId="8" fillId="0" borderId="21" xfId="0" applyNumberFormat="1" applyFont="1" applyFill="1" applyBorder="1" applyAlignment="1" applyProtection="1">
      <alignment vertical="center" shrinkToFit="1"/>
      <protection locked="0"/>
    </xf>
    <xf numFmtId="0" fontId="0" fillId="2" borderId="1" xfId="0" applyFill="1" applyBorder="1" applyAlignment="1" applyProtection="1">
      <alignment horizontal="left" shrinkToFit="1"/>
      <protection hidden="1"/>
    </xf>
    <xf numFmtId="0" fontId="0" fillId="2" borderId="4" xfId="0" applyFill="1" applyBorder="1" applyAlignment="1" applyProtection="1">
      <alignment horizontal="left" shrinkToFit="1"/>
      <protection hidden="1"/>
    </xf>
    <xf numFmtId="0" fontId="0" fillId="2" borderId="4" xfId="0" applyFill="1" applyBorder="1" applyAlignment="1" applyProtection="1">
      <alignment shrinkToFit="1"/>
      <protection hidden="1"/>
    </xf>
    <xf numFmtId="0" fontId="33" fillId="16" borderId="8" xfId="0" applyFont="1" applyFill="1" applyBorder="1" applyAlignment="1" applyProtection="1">
      <alignment horizontal="center" vertical="center"/>
    </xf>
    <xf numFmtId="0" fontId="33" fillId="16" borderId="11" xfId="0" applyFont="1" applyFill="1" applyBorder="1" applyAlignment="1" applyProtection="1">
      <alignment horizontal="center" vertical="center" wrapText="1"/>
    </xf>
    <xf numFmtId="0" fontId="33" fillId="16" borderId="6" xfId="0" applyFont="1" applyFill="1" applyBorder="1" applyAlignment="1" applyProtection="1">
      <alignment horizontal="center" vertical="center" wrapText="1"/>
    </xf>
    <xf numFmtId="0" fontId="8" fillId="0" borderId="21" xfId="0" applyNumberFormat="1" applyFont="1" applyFill="1" applyBorder="1" applyAlignment="1" applyProtection="1">
      <alignment horizontal="center" vertical="center" shrinkToFit="1"/>
      <protection locked="0"/>
    </xf>
    <xf numFmtId="0" fontId="37" fillId="13" borderId="28" xfId="0" applyFont="1" applyFill="1" applyBorder="1" applyAlignment="1">
      <alignment horizontal="centerContinuous" vertical="center"/>
    </xf>
    <xf numFmtId="0" fontId="37" fillId="13" borderId="27" xfId="0" applyFont="1" applyFill="1" applyBorder="1" applyAlignment="1">
      <alignment horizontal="centerContinuous" vertical="center"/>
    </xf>
    <xf numFmtId="0" fontId="0" fillId="2" borderId="3" xfId="0" applyFill="1" applyBorder="1" applyAlignment="1" applyProtection="1">
      <alignment horizontal="left" shrinkToFit="1"/>
      <protection hidden="1"/>
    </xf>
    <xf numFmtId="0" fontId="0" fillId="2" borderId="5" xfId="0" applyFill="1" applyBorder="1" applyAlignment="1" applyProtection="1">
      <alignment horizontal="left" shrinkToFit="1"/>
      <protection hidden="1"/>
    </xf>
    <xf numFmtId="0" fontId="8" fillId="2" borderId="19" xfId="0" applyFont="1" applyFill="1" applyBorder="1"/>
    <xf numFmtId="0" fontId="27" fillId="2" borderId="19" xfId="0" applyFont="1" applyFill="1" applyBorder="1" applyAlignment="1">
      <alignment vertical="center"/>
    </xf>
    <xf numFmtId="0" fontId="14" fillId="2" borderId="19" xfId="0" applyFont="1" applyFill="1" applyBorder="1" applyAlignment="1">
      <alignment horizontal="center" vertical="center" shrinkToFit="1"/>
    </xf>
    <xf numFmtId="0" fontId="8" fillId="2" borderId="19" xfId="0" applyFont="1" applyFill="1" applyBorder="1" applyAlignment="1">
      <alignment horizontal="left" vertical="center" indent="1" shrinkToFit="1"/>
    </xf>
    <xf numFmtId="0" fontId="8" fillId="2" borderId="19" xfId="0" applyFont="1" applyFill="1" applyBorder="1" applyAlignment="1">
      <alignment vertical="center"/>
    </xf>
    <xf numFmtId="0" fontId="14" fillId="2" borderId="19" xfId="0" applyFont="1" applyFill="1" applyBorder="1" applyAlignment="1">
      <alignment vertical="center"/>
    </xf>
    <xf numFmtId="0" fontId="0" fillId="0" borderId="26" xfId="0" applyFill="1" applyBorder="1" applyAlignment="1" applyProtection="1">
      <alignment horizontal="left" vertical="center" shrinkToFit="1"/>
      <protection locked="0"/>
    </xf>
    <xf numFmtId="0" fontId="31" fillId="2" borderId="26" xfId="0" applyFont="1" applyFill="1" applyBorder="1" applyAlignment="1" applyProtection="1">
      <alignment horizontal="center" vertical="center"/>
    </xf>
    <xf numFmtId="0" fontId="0" fillId="0" borderId="26" xfId="0" applyFill="1" applyBorder="1" applyAlignment="1" applyProtection="1">
      <alignment horizontal="center" vertical="center" shrinkToFit="1"/>
      <protection locked="0"/>
    </xf>
    <xf numFmtId="0" fontId="0" fillId="2" borderId="0" xfId="0" applyFill="1" applyBorder="1" applyAlignment="1" applyProtection="1">
      <alignment horizontal="center" vertical="center" shrinkToFit="1"/>
      <protection locked="0"/>
    </xf>
    <xf numFmtId="0" fontId="0" fillId="2" borderId="7" xfId="0" applyFill="1" applyBorder="1" applyAlignment="1" applyProtection="1">
      <alignment vertical="center"/>
    </xf>
    <xf numFmtId="49" fontId="13" fillId="3" borderId="0" xfId="0" applyNumberFormat="1" applyFont="1" applyFill="1" applyAlignment="1" applyProtection="1">
      <alignment horizontal="left" vertical="center" indent="7"/>
    </xf>
    <xf numFmtId="49" fontId="10" fillId="5" borderId="0" xfId="0" applyNumberFormat="1" applyFont="1" applyFill="1" applyAlignment="1" applyProtection="1">
      <alignment horizontal="left" vertical="center" indent="7"/>
    </xf>
    <xf numFmtId="0" fontId="0" fillId="0" borderId="21" xfId="0" applyNumberFormat="1" applyFont="1" applyFill="1" applyBorder="1" applyAlignment="1" applyProtection="1">
      <alignment vertical="center" shrinkToFit="1"/>
      <protection locked="0"/>
    </xf>
    <xf numFmtId="0" fontId="47" fillId="0" borderId="25" xfId="0" applyFont="1" applyFill="1" applyBorder="1" applyAlignment="1">
      <alignment horizontal="left" vertical="center" indent="1"/>
    </xf>
    <xf numFmtId="0" fontId="32" fillId="18" borderId="21" xfId="0" applyFont="1" applyFill="1" applyBorder="1" applyAlignment="1" applyProtection="1">
      <alignment horizontal="center" vertical="center" shrinkToFit="1"/>
      <protection hidden="1"/>
    </xf>
    <xf numFmtId="3" fontId="35" fillId="0" borderId="0" xfId="0" applyNumberFormat="1" applyFont="1" applyFill="1" applyBorder="1" applyAlignment="1" applyProtection="1">
      <alignment horizontal="center" vertical="center" shrinkToFit="1"/>
      <protection hidden="1"/>
    </xf>
    <xf numFmtId="0" fontId="28" fillId="15" borderId="14" xfId="0" applyFont="1" applyFill="1" applyBorder="1" applyAlignment="1">
      <alignment horizontal="centerContinuous" vertical="center"/>
    </xf>
    <xf numFmtId="0" fontId="7" fillId="2" borderId="6" xfId="1" applyFont="1" applyFill="1" applyBorder="1" applyAlignment="1" applyProtection="1">
      <alignment vertical="center"/>
    </xf>
    <xf numFmtId="0" fontId="7" fillId="2" borderId="7" xfId="1" applyFont="1" applyFill="1" applyBorder="1" applyAlignment="1" applyProtection="1">
      <alignment vertical="center"/>
    </xf>
    <xf numFmtId="0" fontId="25" fillId="2" borderId="7" xfId="1" applyFont="1" applyFill="1" applyBorder="1" applyAlignment="1" applyProtection="1">
      <alignment horizontal="center" vertical="center"/>
    </xf>
    <xf numFmtId="0" fontId="7" fillId="2" borderId="8" xfId="1" applyFont="1" applyFill="1" applyBorder="1" applyAlignment="1" applyProtection="1">
      <alignment vertical="center"/>
    </xf>
    <xf numFmtId="49" fontId="13" fillId="3" borderId="0" xfId="0" applyNumberFormat="1" applyFont="1" applyFill="1" applyAlignment="1">
      <alignment horizontal="left" vertical="center" indent="6"/>
    </xf>
    <xf numFmtId="49" fontId="10" fillId="5" borderId="0" xfId="0" applyNumberFormat="1" applyFont="1" applyFill="1" applyAlignment="1">
      <alignment horizontal="left" vertical="center" indent="6"/>
    </xf>
    <xf numFmtId="3" fontId="25" fillId="15" borderId="21" xfId="0" applyNumberFormat="1" applyFont="1" applyFill="1" applyBorder="1" applyAlignment="1" applyProtection="1">
      <alignment horizontal="center" vertical="center" wrapText="1"/>
      <protection hidden="1"/>
    </xf>
    <xf numFmtId="0" fontId="8" fillId="10" borderId="0" xfId="0" applyFont="1" applyFill="1" applyBorder="1" applyAlignment="1" applyProtection="1">
      <alignment horizontal="center" vertical="center"/>
      <protection hidden="1"/>
    </xf>
    <xf numFmtId="4" fontId="8" fillId="10" borderId="13" xfId="0" applyNumberFormat="1" applyFont="1" applyFill="1" applyBorder="1" applyAlignment="1" applyProtection="1">
      <alignment horizontal="center" vertical="center"/>
      <protection hidden="1"/>
    </xf>
    <xf numFmtId="3" fontId="8" fillId="0" borderId="21" xfId="0" applyNumberFormat="1" applyFont="1" applyFill="1" applyBorder="1" applyAlignment="1" applyProtection="1">
      <alignment horizontal="center" vertical="center" shrinkToFit="1"/>
      <protection locked="0"/>
    </xf>
    <xf numFmtId="0" fontId="8" fillId="10" borderId="0" xfId="0" applyFont="1" applyFill="1" applyBorder="1" applyAlignment="1" applyProtection="1">
      <alignment horizontal="center" vertical="center"/>
    </xf>
    <xf numFmtId="0" fontId="0" fillId="0" borderId="21" xfId="0" applyFont="1" applyFill="1" applyBorder="1" applyAlignment="1" applyProtection="1">
      <alignment horizontal="center" vertical="center" shrinkToFit="1"/>
      <protection locked="0"/>
    </xf>
    <xf numFmtId="0" fontId="22" fillId="2" borderId="0" xfId="0" applyFont="1" applyFill="1" applyAlignment="1">
      <alignment horizontal="right" vertical="center"/>
    </xf>
    <xf numFmtId="0" fontId="23" fillId="2" borderId="0" xfId="0" applyFont="1" applyFill="1" applyAlignment="1">
      <alignment horizontal="right" vertical="center"/>
    </xf>
    <xf numFmtId="0" fontId="1" fillId="0" borderId="9" xfId="8" applyBorder="1" applyAlignment="1">
      <alignment horizontal="left" wrapText="1" indent="1"/>
    </xf>
    <xf numFmtId="0" fontId="1" fillId="2" borderId="0" xfId="8" applyFill="1"/>
    <xf numFmtId="0" fontId="1" fillId="0" borderId="10" xfId="8" applyBorder="1" applyAlignment="1">
      <alignment horizontal="left" indent="1"/>
    </xf>
    <xf numFmtId="0" fontId="1" fillId="0" borderId="10" xfId="8" applyBorder="1" applyAlignment="1">
      <alignment horizontal="left" vertical="center" wrapText="1" indent="1"/>
    </xf>
    <xf numFmtId="0" fontId="1" fillId="0" borderId="10" xfId="8" applyBorder="1" applyAlignment="1">
      <alignment horizontal="left" vertical="top" wrapText="1" indent="2"/>
    </xf>
    <xf numFmtId="0" fontId="14" fillId="0" borderId="10" xfId="8" applyFont="1" applyBorder="1" applyAlignment="1">
      <alignment horizontal="left" indent="1"/>
    </xf>
    <xf numFmtId="0" fontId="1" fillId="0" borderId="11" xfId="8" applyBorder="1" applyAlignment="1">
      <alignment horizontal="left" indent="1"/>
    </xf>
    <xf numFmtId="165" fontId="8" fillId="0" borderId="21" xfId="0" applyNumberFormat="1" applyFont="1" applyFill="1" applyBorder="1" applyAlignment="1" applyProtection="1">
      <alignment horizontal="center" vertical="center" shrinkToFit="1"/>
      <protection locked="0"/>
    </xf>
    <xf numFmtId="3" fontId="29" fillId="0" borderId="21" xfId="0" applyNumberFormat="1" applyFont="1" applyFill="1" applyBorder="1" applyAlignment="1" applyProtection="1">
      <alignment horizontal="center" vertical="center" shrinkToFit="1"/>
      <protection locked="0"/>
    </xf>
    <xf numFmtId="0" fontId="8" fillId="2" borderId="0" xfId="0" applyFont="1" applyFill="1" applyBorder="1" applyAlignment="1" applyProtection="1">
      <alignment shrinkToFit="1"/>
    </xf>
    <xf numFmtId="0" fontId="8" fillId="2" borderId="0" xfId="0" applyFont="1" applyFill="1" applyBorder="1" applyAlignment="1" applyProtection="1">
      <alignment horizontal="center" shrinkToFit="1"/>
    </xf>
    <xf numFmtId="3" fontId="8" fillId="2" borderId="0" xfId="0" applyNumberFormat="1" applyFont="1" applyFill="1" applyBorder="1" applyAlignment="1" applyProtection="1">
      <alignment horizontal="center" shrinkToFit="1"/>
    </xf>
    <xf numFmtId="0" fontId="30" fillId="0" borderId="21" xfId="0" applyFont="1" applyFill="1" applyBorder="1" applyAlignment="1" applyProtection="1">
      <alignment horizontal="center" vertical="center" shrinkToFit="1"/>
      <protection locked="0"/>
    </xf>
    <xf numFmtId="0" fontId="8" fillId="0" borderId="9" xfId="0" applyNumberFormat="1" applyFont="1" applyFill="1" applyBorder="1" applyAlignment="1" applyProtection="1">
      <alignment horizontal="left" vertical="center" shrinkToFit="1"/>
      <protection locked="0"/>
    </xf>
    <xf numFmtId="0" fontId="8" fillId="0" borderId="9" xfId="0" applyNumberFormat="1" applyFont="1" applyFill="1" applyBorder="1" applyAlignment="1" applyProtection="1">
      <alignment vertical="center" shrinkToFit="1"/>
      <protection locked="0"/>
    </xf>
    <xf numFmtId="0" fontId="8" fillId="0" borderId="9" xfId="0" applyNumberFormat="1" applyFont="1" applyFill="1" applyBorder="1" applyAlignment="1" applyProtection="1">
      <alignment horizontal="center" vertical="center" shrinkToFit="1"/>
      <protection locked="0"/>
    </xf>
    <xf numFmtId="3" fontId="8" fillId="0" borderId="9" xfId="0" applyNumberFormat="1" applyFont="1" applyFill="1" applyBorder="1" applyAlignment="1" applyProtection="1">
      <alignment horizontal="center" vertical="center" shrinkToFit="1"/>
      <protection locked="0"/>
    </xf>
    <xf numFmtId="0" fontId="8" fillId="19" borderId="29" xfId="0" applyNumberFormat="1" applyFont="1" applyFill="1" applyBorder="1" applyAlignment="1" applyProtection="1">
      <alignment vertical="center" shrinkToFit="1"/>
    </xf>
    <xf numFmtId="0" fontId="8" fillId="19" borderId="30" xfId="0" applyNumberFormat="1" applyFont="1" applyFill="1" applyBorder="1" applyAlignment="1" applyProtection="1">
      <alignment horizontal="center" vertical="center" shrinkToFit="1"/>
    </xf>
    <xf numFmtId="3" fontId="8" fillId="19" borderId="31" xfId="0" applyNumberFormat="1" applyFont="1" applyFill="1" applyBorder="1" applyAlignment="1" applyProtection="1">
      <alignment horizontal="center" vertical="center" shrinkToFit="1"/>
    </xf>
    <xf numFmtId="0" fontId="8" fillId="19" borderId="32" xfId="0" applyNumberFormat="1" applyFont="1" applyFill="1" applyBorder="1" applyAlignment="1" applyProtection="1">
      <alignment vertical="center" shrinkToFit="1"/>
    </xf>
    <xf numFmtId="0" fontId="8" fillId="19" borderId="33" xfId="0" applyNumberFormat="1" applyFont="1" applyFill="1" applyBorder="1" applyAlignment="1" applyProtection="1">
      <alignment horizontal="center" vertical="center" shrinkToFit="1"/>
    </xf>
    <xf numFmtId="3" fontId="8" fillId="19" borderId="34" xfId="0" applyNumberFormat="1" applyFont="1" applyFill="1" applyBorder="1" applyAlignment="1" applyProtection="1">
      <alignment horizontal="center" vertical="center" shrinkToFit="1"/>
    </xf>
    <xf numFmtId="0" fontId="8" fillId="19" borderId="29" xfId="0" applyNumberFormat="1" applyFont="1" applyFill="1" applyBorder="1" applyAlignment="1" applyProtection="1">
      <alignment horizontal="left" vertical="center" shrinkToFit="1"/>
    </xf>
    <xf numFmtId="0" fontId="8" fillId="19" borderId="30" xfId="0" applyNumberFormat="1" applyFont="1" applyFill="1" applyBorder="1" applyAlignment="1" applyProtection="1">
      <alignment horizontal="left" vertical="center" shrinkToFit="1"/>
    </xf>
    <xf numFmtId="0" fontId="8" fillId="19" borderId="31" xfId="0" applyNumberFormat="1" applyFont="1" applyFill="1" applyBorder="1" applyAlignment="1" applyProtection="1">
      <alignment horizontal="center" vertical="center" shrinkToFit="1"/>
    </xf>
    <xf numFmtId="0" fontId="8" fillId="19" borderId="30" xfId="0" applyNumberFormat="1" applyFont="1" applyFill="1" applyBorder="1" applyAlignment="1" applyProtection="1">
      <alignment vertical="center" shrinkToFit="1"/>
    </xf>
    <xf numFmtId="0" fontId="0" fillId="19" borderId="29" xfId="0" applyNumberFormat="1" applyFont="1" applyFill="1" applyBorder="1" applyAlignment="1" applyProtection="1">
      <alignment horizontal="left" vertical="center" shrinkToFit="1"/>
    </xf>
    <xf numFmtId="0" fontId="8" fillId="19" borderId="32" xfId="0" applyNumberFormat="1" applyFont="1" applyFill="1" applyBorder="1" applyAlignment="1" applyProtection="1">
      <alignment horizontal="left" vertical="center" shrinkToFit="1"/>
    </xf>
    <xf numFmtId="0" fontId="8" fillId="19" borderId="33" xfId="0" applyNumberFormat="1" applyFont="1" applyFill="1" applyBorder="1" applyAlignment="1" applyProtection="1">
      <alignment horizontal="left" vertical="center" shrinkToFit="1"/>
    </xf>
    <xf numFmtId="0" fontId="8" fillId="19" borderId="33" xfId="0" applyNumberFormat="1" applyFont="1" applyFill="1" applyBorder="1" applyAlignment="1" applyProtection="1">
      <alignment vertical="center" shrinkToFit="1"/>
    </xf>
    <xf numFmtId="0" fontId="8" fillId="19" borderId="34" xfId="0" applyNumberFormat="1" applyFont="1" applyFill="1" applyBorder="1" applyAlignment="1" applyProtection="1">
      <alignment horizontal="center" vertical="center" shrinkToFit="1"/>
    </xf>
    <xf numFmtId="0" fontId="8" fillId="0" borderId="9" xfId="0" applyFont="1" applyFill="1" applyBorder="1" applyAlignment="1" applyProtection="1">
      <alignment vertical="center" shrinkToFit="1"/>
      <protection locked="0"/>
    </xf>
    <xf numFmtId="165" fontId="8" fillId="0" borderId="9" xfId="0" applyNumberFormat="1" applyFont="1" applyFill="1" applyBorder="1" applyAlignment="1" applyProtection="1">
      <alignment horizontal="center" vertical="center" shrinkToFit="1"/>
      <protection locked="0"/>
    </xf>
    <xf numFmtId="3" fontId="29" fillId="0" borderId="9" xfId="0" applyNumberFormat="1" applyFont="1" applyFill="1" applyBorder="1" applyAlignment="1" applyProtection="1">
      <alignment horizontal="center" vertical="center" shrinkToFit="1"/>
      <protection locked="0"/>
    </xf>
    <xf numFmtId="3" fontId="14" fillId="0" borderId="9" xfId="0" applyNumberFormat="1" applyFont="1" applyFill="1" applyBorder="1" applyAlignment="1" applyProtection="1">
      <alignment horizontal="center" vertical="center" shrinkToFit="1"/>
      <protection locked="0"/>
    </xf>
    <xf numFmtId="0" fontId="8" fillId="19" borderId="29" xfId="0" applyFont="1" applyFill="1" applyBorder="1" applyAlignment="1" applyProtection="1">
      <alignment vertical="center" shrinkToFit="1"/>
    </xf>
    <xf numFmtId="165" fontId="8" fillId="19" borderId="30" xfId="0" applyNumberFormat="1" applyFont="1" applyFill="1" applyBorder="1" applyAlignment="1" applyProtection="1">
      <alignment horizontal="center" vertical="center" shrinkToFit="1"/>
    </xf>
    <xf numFmtId="3" fontId="8" fillId="19" borderId="30" xfId="0" applyNumberFormat="1" applyFont="1" applyFill="1" applyBorder="1" applyAlignment="1" applyProtection="1">
      <alignment horizontal="center" vertical="center" shrinkToFit="1"/>
    </xf>
    <xf numFmtId="3" fontId="29" fillId="19" borderId="30" xfId="0" applyNumberFormat="1" applyFont="1" applyFill="1" applyBorder="1" applyAlignment="1" applyProtection="1">
      <alignment horizontal="center" vertical="center" shrinkToFit="1"/>
    </xf>
    <xf numFmtId="3" fontId="14" fillId="19" borderId="31" xfId="0" applyNumberFormat="1" applyFont="1" applyFill="1" applyBorder="1" applyAlignment="1" applyProtection="1">
      <alignment horizontal="center" vertical="center" shrinkToFit="1"/>
    </xf>
    <xf numFmtId="0" fontId="8" fillId="19" borderId="32" xfId="0" applyFont="1" applyFill="1" applyBorder="1" applyAlignment="1" applyProtection="1">
      <alignment vertical="center" shrinkToFit="1"/>
    </xf>
    <xf numFmtId="165" fontId="8" fillId="19" borderId="33" xfId="0" applyNumberFormat="1" applyFont="1" applyFill="1" applyBorder="1" applyAlignment="1" applyProtection="1">
      <alignment horizontal="center" vertical="center" shrinkToFit="1"/>
    </xf>
    <xf numFmtId="3" fontId="8" fillId="19" borderId="33" xfId="0" applyNumberFormat="1" applyFont="1" applyFill="1" applyBorder="1" applyAlignment="1" applyProtection="1">
      <alignment horizontal="center" vertical="center" shrinkToFit="1"/>
    </xf>
    <xf numFmtId="3" fontId="29" fillId="19" borderId="33" xfId="0" applyNumberFormat="1" applyFont="1" applyFill="1" applyBorder="1" applyAlignment="1" applyProtection="1">
      <alignment horizontal="center" vertical="center" shrinkToFit="1"/>
    </xf>
    <xf numFmtId="3" fontId="14" fillId="19" borderId="34" xfId="0" applyNumberFormat="1" applyFont="1" applyFill="1" applyBorder="1" applyAlignment="1" applyProtection="1">
      <alignment horizontal="center" vertical="center" shrinkToFit="1"/>
    </xf>
    <xf numFmtId="0" fontId="8" fillId="0" borderId="9" xfId="0" applyFont="1" applyFill="1" applyBorder="1" applyAlignment="1" applyProtection="1">
      <alignment horizontal="left" vertical="center" shrinkToFit="1"/>
      <protection locked="0"/>
    </xf>
    <xf numFmtId="0" fontId="30" fillId="0" borderId="9" xfId="0" applyFont="1" applyFill="1" applyBorder="1" applyAlignment="1" applyProtection="1">
      <alignment horizontal="center" vertical="center" shrinkToFit="1"/>
      <protection locked="0"/>
    </xf>
    <xf numFmtId="0" fontId="32" fillId="18" borderId="9" xfId="0" applyFont="1" applyFill="1" applyBorder="1" applyAlignment="1" applyProtection="1">
      <alignment horizontal="center" vertical="center" shrinkToFit="1"/>
      <protection hidden="1"/>
    </xf>
    <xf numFmtId="0" fontId="8" fillId="0" borderId="9" xfId="0" applyFont="1" applyFill="1" applyBorder="1" applyAlignment="1" applyProtection="1">
      <alignment horizontal="center" vertical="center" shrinkToFit="1"/>
      <protection locked="0"/>
    </xf>
    <xf numFmtId="0" fontId="8" fillId="19" borderId="29" xfId="0" applyFont="1" applyFill="1" applyBorder="1" applyAlignment="1" applyProtection="1">
      <alignment horizontal="left" vertical="center" shrinkToFit="1"/>
    </xf>
    <xf numFmtId="0" fontId="30" fillId="19" borderId="30" xfId="0" applyFont="1" applyFill="1" applyBorder="1" applyAlignment="1" applyProtection="1">
      <alignment horizontal="center" vertical="center" shrinkToFit="1"/>
    </xf>
    <xf numFmtId="0" fontId="8" fillId="19" borderId="30" xfId="0" applyFont="1" applyFill="1" applyBorder="1" applyAlignment="1" applyProtection="1">
      <alignment horizontal="left" vertical="center" shrinkToFit="1"/>
    </xf>
    <xf numFmtId="0" fontId="32" fillId="19" borderId="30" xfId="0" applyFont="1" applyFill="1" applyBorder="1" applyAlignment="1" applyProtection="1">
      <alignment horizontal="center" vertical="center" shrinkToFit="1"/>
    </xf>
    <xf numFmtId="0" fontId="8" fillId="19" borderId="30" xfId="0" applyFont="1" applyFill="1" applyBorder="1" applyAlignment="1" applyProtection="1">
      <alignment horizontal="center" vertical="center" shrinkToFit="1"/>
    </xf>
    <xf numFmtId="0" fontId="8" fillId="19" borderId="31" xfId="0" applyFont="1" applyFill="1" applyBorder="1" applyAlignment="1" applyProtection="1">
      <alignment horizontal="center" vertical="center" shrinkToFit="1"/>
    </xf>
    <xf numFmtId="0" fontId="8" fillId="19" borderId="32" xfId="0" applyFont="1" applyFill="1" applyBorder="1" applyAlignment="1" applyProtection="1">
      <alignment horizontal="left" vertical="center" shrinkToFit="1"/>
    </xf>
    <xf numFmtId="0" fontId="30" fillId="19" borderId="33" xfId="0" applyFont="1" applyFill="1" applyBorder="1" applyAlignment="1" applyProtection="1">
      <alignment horizontal="center" vertical="center" shrinkToFit="1"/>
    </xf>
    <xf numFmtId="0" fontId="8" fillId="19" borderId="33" xfId="0" applyFont="1" applyFill="1" applyBorder="1" applyAlignment="1" applyProtection="1">
      <alignment horizontal="left" vertical="center" shrinkToFit="1"/>
    </xf>
    <xf numFmtId="0" fontId="32" fillId="19" borderId="33" xfId="0" applyFont="1" applyFill="1" applyBorder="1" applyAlignment="1" applyProtection="1">
      <alignment horizontal="center" vertical="center" shrinkToFit="1"/>
    </xf>
    <xf numFmtId="0" fontId="8" fillId="19" borderId="33" xfId="0" applyFont="1" applyFill="1" applyBorder="1" applyAlignment="1" applyProtection="1">
      <alignment horizontal="center" vertical="center" shrinkToFit="1"/>
    </xf>
    <xf numFmtId="0" fontId="8" fillId="19" borderId="34" xfId="0" applyFont="1" applyFill="1" applyBorder="1" applyAlignment="1" applyProtection="1">
      <alignment horizontal="center" vertical="center" shrinkToFit="1"/>
    </xf>
    <xf numFmtId="0" fontId="8" fillId="19" borderId="35" xfId="0" applyNumberFormat="1" applyFont="1" applyFill="1" applyBorder="1" applyAlignment="1" applyProtection="1">
      <alignment horizontal="left" vertical="center" shrinkToFit="1"/>
    </xf>
    <xf numFmtId="0" fontId="8" fillId="19" borderId="36" xfId="0" applyNumberFormat="1" applyFont="1" applyFill="1" applyBorder="1" applyAlignment="1" applyProtection="1">
      <alignment horizontal="left" vertical="center" shrinkToFit="1"/>
    </xf>
    <xf numFmtId="0" fontId="0" fillId="19" borderId="36" xfId="0" applyFill="1" applyBorder="1" applyAlignment="1" applyProtection="1">
      <alignment shrinkToFit="1"/>
    </xf>
    <xf numFmtId="0" fontId="8" fillId="19" borderId="37" xfId="0" applyNumberFormat="1" applyFont="1" applyFill="1" applyBorder="1" applyAlignment="1" applyProtection="1">
      <alignment horizontal="center" vertical="center" shrinkToFit="1"/>
    </xf>
    <xf numFmtId="0" fontId="8" fillId="19" borderId="35" xfId="0" applyNumberFormat="1" applyFont="1" applyFill="1" applyBorder="1" applyAlignment="1" applyProtection="1">
      <alignment vertical="center" shrinkToFit="1"/>
    </xf>
    <xf numFmtId="0" fontId="8" fillId="19" borderId="36" xfId="0" applyNumberFormat="1" applyFont="1" applyFill="1" applyBorder="1" applyAlignment="1" applyProtection="1">
      <alignment horizontal="center" vertical="center" shrinkToFit="1"/>
    </xf>
    <xf numFmtId="3" fontId="8" fillId="19" borderId="37" xfId="0" applyNumberFormat="1" applyFont="1" applyFill="1" applyBorder="1" applyAlignment="1" applyProtection="1">
      <alignment horizontal="center" vertical="center" shrinkToFit="1"/>
    </xf>
    <xf numFmtId="0" fontId="8" fillId="19" borderId="35" xfId="0" applyFont="1" applyFill="1" applyBorder="1" applyAlignment="1" applyProtection="1">
      <alignment vertical="center" shrinkToFit="1"/>
    </xf>
    <xf numFmtId="165" fontId="8" fillId="19" borderId="36" xfId="0" applyNumberFormat="1" applyFont="1" applyFill="1" applyBorder="1" applyAlignment="1" applyProtection="1">
      <alignment horizontal="center" vertical="center" shrinkToFit="1"/>
    </xf>
    <xf numFmtId="3" fontId="8" fillId="19" borderId="36" xfId="0" applyNumberFormat="1" applyFont="1" applyFill="1" applyBorder="1" applyAlignment="1" applyProtection="1">
      <alignment horizontal="center" vertical="center" shrinkToFit="1"/>
    </xf>
    <xf numFmtId="3" fontId="29" fillId="19" borderId="36" xfId="0" applyNumberFormat="1" applyFont="1" applyFill="1" applyBorder="1" applyAlignment="1" applyProtection="1">
      <alignment horizontal="center" vertical="center" shrinkToFit="1"/>
    </xf>
    <xf numFmtId="3" fontId="14" fillId="19" borderId="37" xfId="0" applyNumberFormat="1" applyFont="1" applyFill="1" applyBorder="1" applyAlignment="1" applyProtection="1">
      <alignment horizontal="center" vertical="center" shrinkToFit="1"/>
    </xf>
    <xf numFmtId="0" fontId="8" fillId="19" borderId="35" xfId="0" applyFont="1" applyFill="1" applyBorder="1" applyAlignment="1" applyProtection="1">
      <alignment horizontal="left" vertical="center" shrinkToFit="1"/>
    </xf>
    <xf numFmtId="0" fontId="30" fillId="19" borderId="36" xfId="0" applyFont="1" applyFill="1" applyBorder="1" applyAlignment="1" applyProtection="1">
      <alignment horizontal="center" vertical="center" shrinkToFit="1"/>
    </xf>
    <xf numFmtId="0" fontId="8" fillId="19" borderId="36" xfId="0" applyFont="1" applyFill="1" applyBorder="1" applyAlignment="1" applyProtection="1">
      <alignment horizontal="left" vertical="center" shrinkToFit="1"/>
    </xf>
    <xf numFmtId="0" fontId="32" fillId="19" borderId="36" xfId="0" applyFont="1" applyFill="1" applyBorder="1" applyAlignment="1" applyProtection="1">
      <alignment horizontal="center" vertical="center" shrinkToFit="1"/>
    </xf>
    <xf numFmtId="0" fontId="8" fillId="19" borderId="36" xfId="0" applyFont="1" applyFill="1" applyBorder="1" applyAlignment="1" applyProtection="1">
      <alignment horizontal="center" vertical="center" shrinkToFit="1"/>
    </xf>
    <xf numFmtId="0" fontId="8" fillId="19" borderId="37" xfId="0" applyFont="1" applyFill="1" applyBorder="1" applyAlignment="1" applyProtection="1">
      <alignment horizontal="center" vertical="center" shrinkToFit="1"/>
    </xf>
  </cellXfs>
  <cellStyles count="9">
    <cellStyle name="Hyperlink" xfId="2" builtinId="8"/>
    <cellStyle name="Normal" xfId="0" builtinId="0"/>
    <cellStyle name="Normal 2" xfId="1" xr:uid="{3954E752-B4A6-4129-A4B7-AFC294856010}"/>
    <cellStyle name="Normal 2 2" xfId="4" xr:uid="{536D19DF-F8AB-4192-80B1-9D84BD191CDA}"/>
    <cellStyle name="Normal 2 3" xfId="6" xr:uid="{7C251E93-7226-45B4-B280-661285655FD2}"/>
    <cellStyle name="Normal 3" xfId="3" xr:uid="{6CDF8B16-5B16-4C1E-8190-16EFBDFCEFB4}"/>
    <cellStyle name="Normal 3 2" xfId="5" xr:uid="{EBE6B589-17BD-473F-A3A7-5779EC871246}"/>
    <cellStyle name="Normal 3 2 2" xfId="7" xr:uid="{46EA8662-8EA3-424B-B4D6-A455CB423262}"/>
    <cellStyle name="Normal 3 2 3" xfId="8" xr:uid="{2764EC01-88C7-45B0-80F1-9B3CBEDD43AE}"/>
  </cellStyles>
  <dxfs count="78">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167" formatCode="0.0"/>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165" formatCode="dd/mm/yyyy"/>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numFmt numFmtId="165" formatCode="dd/mm/yyyy"/>
      <fill>
        <patternFill patternType="solid">
          <fgColor indexed="64"/>
          <bgColor theme="0" tint="-4.9989318521683403E-2"/>
        </patternFill>
      </fill>
      <alignment horizontal="center" vertical="bottom" textRotation="0" wrapText="0" indent="0" justifyLastLine="0" shrinkToFit="1" readingOrder="0"/>
      <border diagonalUp="0" diagonalDown="0" outline="0">
        <left/>
        <right/>
        <top style="thin">
          <color indexed="64"/>
        </top>
        <bottom/>
      </border>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4.9989318521683403E-2"/>
        </patternFill>
      </fill>
      <alignment horizontal="left" vertical="bottom" textRotation="0" wrapText="0" indent="0" justifyLastLine="0" shrinkToFit="1" readingOrder="0"/>
      <border diagonalUp="0" diagonalDown="0">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left" vertical="bottom"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border diagonalUp="0" diagonalDown="0" outline="0">
        <left/>
        <right style="thin">
          <color indexed="64"/>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bottom" textRotation="0" wrapText="0" indent="0" justifyLastLine="0" shrinkToFit="1" readingOrder="0"/>
    </dxf>
    <dxf>
      <font>
        <b/>
        <i val="0"/>
        <strike val="0"/>
        <condense val="0"/>
        <extend val="0"/>
        <outline val="0"/>
        <shadow val="0"/>
        <u val="none"/>
        <vertAlign val="baseline"/>
        <sz val="11"/>
        <color theme="0"/>
        <name val="Calibri"/>
        <family val="2"/>
        <charset val="162"/>
        <scheme val="minor"/>
      </font>
      <numFmt numFmtId="165" formatCode="dd/mm/yyyy"/>
      <fill>
        <patternFill patternType="solid">
          <fgColor indexed="64"/>
          <bgColor theme="8" tint="-0.499984740745262"/>
        </patternFill>
      </fill>
      <alignment horizontal="center" vertical="center" textRotation="0" wrapText="1" indent="0" justifyLastLine="0" shrinkToFit="1" readingOrder="0"/>
    </dxf>
    <dxf>
      <font>
        <color theme="0" tint="-0.14996795556505021"/>
      </font>
      <fill>
        <patternFill>
          <bgColor theme="0" tint="-0.14996795556505021"/>
        </patternFill>
      </fill>
    </dxf>
    <dxf>
      <border>
        <bottom style="thin">
          <color auto="1"/>
        </bottom>
        <vertical/>
        <horizontal/>
      </border>
    </dxf>
    <dxf>
      <font>
        <color theme="0" tint="-4.9989318521683403E-2"/>
      </font>
      <fill>
        <patternFill patternType="solid">
          <bgColor theme="0" tint="-4.9989318521683403E-2"/>
        </patternFill>
      </fill>
      <border>
        <left/>
        <right/>
        <top/>
        <bottom/>
        <vertical/>
        <horizontal/>
      </border>
    </dxf>
    <dxf>
      <font>
        <color theme="0" tint="-0.14996795556505021"/>
      </font>
      <fill>
        <patternFill>
          <bgColor theme="0" tint="-0.14996795556505021"/>
        </patternFill>
      </fill>
    </dxf>
    <dxf>
      <border>
        <bottom style="thin">
          <color auto="1"/>
        </bottom>
        <vertical/>
        <horizontal/>
      </border>
    </dxf>
    <dxf>
      <font>
        <color theme="0" tint="-4.9989318521683403E-2"/>
      </font>
      <fill>
        <patternFill>
          <bgColor theme="0" tint="-4.9989318521683403E-2"/>
        </patternFill>
      </fill>
      <border>
        <left/>
        <right/>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74E9BD"/>
        </patternFill>
      </fill>
    </dxf>
    <dxf>
      <fill>
        <patternFill>
          <bgColor rgb="FF6C63FF"/>
        </patternFill>
      </fill>
    </dxf>
    <dxf>
      <fill>
        <patternFill>
          <bgColor rgb="FF74E9BD"/>
        </patternFill>
      </fill>
    </dxf>
    <dxf>
      <fill>
        <patternFill>
          <bgColor rgb="FF6C63FF"/>
        </patternFill>
      </fill>
    </dxf>
    <dxf>
      <fill>
        <patternFill>
          <bgColor rgb="FF74E9BD"/>
        </patternFill>
      </fill>
    </dxf>
    <dxf>
      <font>
        <color theme="0"/>
      </font>
    </dxf>
    <dxf>
      <font>
        <color theme="0"/>
      </font>
    </dxf>
    <dxf>
      <font>
        <b/>
        <i val="0"/>
        <color rgb="FF00B050"/>
      </font>
    </dxf>
    <dxf>
      <font>
        <b/>
        <i val="0"/>
        <color rgb="FFFF0000"/>
      </font>
    </dxf>
    <dxf>
      <font>
        <color rgb="FF00B0F0"/>
      </font>
    </dxf>
    <dxf>
      <font>
        <color rgb="FFFF0000"/>
      </font>
    </dxf>
    <dxf>
      <font>
        <color rgb="FFFFC000"/>
      </font>
    </dxf>
    <dxf>
      <font>
        <color rgb="FF00B050"/>
      </font>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wrapText="0" indent="0" justifyLastLine="0" readingOrder="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3"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left"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left"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left"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wrapText="0" indent="0" justifyLastLine="0" shrinkToFit="1" readingOrder="0"/>
      <protection locked="0" hidden="0"/>
    </dxf>
    <dxf>
      <border outline="0">
        <bottom style="thin">
          <color indexed="64"/>
        </bottom>
      </border>
    </dxf>
    <dxf>
      <font>
        <b/>
        <i val="0"/>
        <strike val="0"/>
        <condense val="0"/>
        <extend val="0"/>
        <outline val="0"/>
        <shadow val="0"/>
        <u val="none"/>
        <vertAlign val="baseline"/>
        <sz val="11"/>
        <color auto="1"/>
        <name val="Calibri"/>
        <family val="2"/>
        <charset val="162"/>
        <scheme val="minor"/>
      </font>
      <numFmt numFmtId="0" formatCode="General"/>
      <fill>
        <patternFill patternType="solid">
          <fgColor indexed="64"/>
          <bgColor theme="3" tint="0.5999938962981048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s>
  <tableStyles count="1" defaultTableStyle="TableStyleMedium2" defaultPivotStyle="PivotStyleLight16">
    <tableStyle name="Invisible" pivot="0" table="0" count="0" xr9:uid="{2C58C8F3-B625-4FA4-921B-CED469A48497}"/>
  </tableStyles>
  <colors>
    <mruColors>
      <color rgb="FFA6A6A6"/>
      <color rgb="FFCCCCCC"/>
      <color rgb="FF74E9BD"/>
      <color rgb="FF1F4E79"/>
      <color rgb="FFE6E6E6"/>
      <color rgb="FFFFF2CC"/>
      <color rgb="FF626262"/>
      <color rgb="FFF3736A"/>
      <color rgb="FF333F4F"/>
      <color rgb="FFF5C9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Training Status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bar"/>
        <c:grouping val="clustered"/>
        <c:varyColors val="1"/>
        <c:ser>
          <c:idx val="0"/>
          <c:order val="0"/>
          <c:tx>
            <c:strRef>
              <c:f>Calc!$AA$9</c:f>
              <c:strCache>
                <c:ptCount val="1"/>
                <c:pt idx="0">
                  <c:v># of Trainings</c:v>
                </c:pt>
              </c:strCache>
            </c:strRef>
          </c:tx>
          <c:spPr>
            <a:solidFill>
              <a:srgbClr val="00B0F0"/>
            </a:solidFill>
          </c:spPr>
          <c:invertIfNegative val="0"/>
          <c:dPt>
            <c:idx val="0"/>
            <c:invertIfNegative val="0"/>
            <c:bubble3D val="0"/>
            <c:spPr>
              <a:solidFill>
                <a:srgbClr val="00B0F0"/>
              </a:solidFill>
              <a:ln>
                <a:noFill/>
              </a:ln>
              <a:effectLst/>
            </c:spPr>
            <c:extLst>
              <c:ext xmlns:c16="http://schemas.microsoft.com/office/drawing/2014/chart" uri="{C3380CC4-5D6E-409C-BE32-E72D297353CC}">
                <c16:uniqueId val="{00000002-1973-42CE-9E34-F801BE7B77F4}"/>
              </c:ext>
            </c:extLst>
          </c:dPt>
          <c:dPt>
            <c:idx val="1"/>
            <c:invertIfNegative val="0"/>
            <c:bubble3D val="0"/>
            <c:spPr>
              <a:solidFill>
                <a:srgbClr val="00B0F0"/>
              </a:solidFill>
              <a:ln>
                <a:noFill/>
              </a:ln>
              <a:effectLst/>
            </c:spPr>
            <c:extLst>
              <c:ext xmlns:c16="http://schemas.microsoft.com/office/drawing/2014/chart" uri="{C3380CC4-5D6E-409C-BE32-E72D297353CC}">
                <c16:uniqueId val="{00000003-0CB2-4FB3-9FAE-9048B1711894}"/>
              </c:ext>
            </c:extLst>
          </c:dPt>
          <c:dPt>
            <c:idx val="2"/>
            <c:invertIfNegative val="0"/>
            <c:bubble3D val="0"/>
            <c:spPr>
              <a:solidFill>
                <a:srgbClr val="00B0F0"/>
              </a:solidFill>
              <a:ln>
                <a:noFill/>
              </a:ln>
              <a:effectLst/>
            </c:spPr>
            <c:extLst>
              <c:ext xmlns:c16="http://schemas.microsoft.com/office/drawing/2014/chart" uri="{C3380CC4-5D6E-409C-BE32-E72D297353CC}">
                <c16:uniqueId val="{00000005-0CB2-4FB3-9FAE-9048B1711894}"/>
              </c:ext>
            </c:extLst>
          </c:dPt>
          <c:dPt>
            <c:idx val="3"/>
            <c:invertIfNegative val="0"/>
            <c:bubble3D val="0"/>
            <c:spPr>
              <a:solidFill>
                <a:srgbClr val="00B0F0"/>
              </a:solidFill>
              <a:ln>
                <a:noFill/>
              </a:ln>
              <a:effectLst/>
            </c:spPr>
            <c:extLst>
              <c:ext xmlns:c16="http://schemas.microsoft.com/office/drawing/2014/chart" uri="{C3380CC4-5D6E-409C-BE32-E72D297353CC}">
                <c16:uniqueId val="{00000001-1973-42CE-9E34-F801BE7B77F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1F4E79"/>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Calc!$Z$10:$Z$13</c:f>
              <c:strCache>
                <c:ptCount val="4"/>
                <c:pt idx="0">
                  <c:v>Not Started</c:v>
                </c:pt>
                <c:pt idx="1">
                  <c:v>In-Progress</c:v>
                </c:pt>
                <c:pt idx="2">
                  <c:v>Completed</c:v>
                </c:pt>
                <c:pt idx="3">
                  <c:v>Cancelled</c:v>
                </c:pt>
              </c:strCache>
            </c:strRef>
          </c:cat>
          <c:val>
            <c:numRef>
              <c:f>Calc!$AA$10:$AA$13</c:f>
              <c:numCache>
                <c:formatCode>General</c:formatCode>
                <c:ptCount val="4"/>
                <c:pt idx="0">
                  <c:v>3</c:v>
                </c:pt>
                <c:pt idx="1">
                  <c:v>2</c:v>
                </c:pt>
                <c:pt idx="2">
                  <c:v>7</c:v>
                </c:pt>
                <c:pt idx="3">
                  <c:v>1</c:v>
                </c:pt>
              </c:numCache>
            </c:numRef>
          </c:val>
          <c:extLst>
            <c:ext xmlns:c16="http://schemas.microsoft.com/office/drawing/2014/chart" uri="{C3380CC4-5D6E-409C-BE32-E72D297353CC}">
              <c16:uniqueId val="{00000000-2249-410B-B615-6295240C70FE}"/>
            </c:ext>
          </c:extLst>
        </c:ser>
        <c:dLbls>
          <c:dLblPos val="outEnd"/>
          <c:showLegendKey val="0"/>
          <c:showVal val="1"/>
          <c:showCatName val="0"/>
          <c:showSerName val="0"/>
          <c:showPercent val="0"/>
          <c:showBubbleSize val="0"/>
        </c:dLbls>
        <c:gapWidth val="59"/>
        <c:axId val="2023321455"/>
        <c:axId val="2023321871"/>
      </c:barChart>
      <c:catAx>
        <c:axId val="202332145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2023321871"/>
        <c:crosses val="autoZero"/>
        <c:auto val="1"/>
        <c:lblAlgn val="ctr"/>
        <c:lblOffset val="100"/>
        <c:noMultiLvlLbl val="0"/>
      </c:catAx>
      <c:valAx>
        <c:axId val="2023321871"/>
        <c:scaling>
          <c:orientation val="minMax"/>
        </c:scaling>
        <c:delete val="1"/>
        <c:axPos val="b"/>
        <c:numFmt formatCode="General" sourceLinked="1"/>
        <c:majorTickMark val="none"/>
        <c:minorTickMark val="none"/>
        <c:tickLblPos val="nextTo"/>
        <c:crossAx val="202332145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kumimoji="0" lang="tr-TR"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Training Types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1"/>
        <c:ser>
          <c:idx val="0"/>
          <c:order val="0"/>
          <c:spPr>
            <a:solidFill>
              <a:srgbClr val="74E9BD"/>
            </a:solidFill>
          </c:spPr>
          <c:invertIfNegative val="0"/>
          <c:dPt>
            <c:idx val="0"/>
            <c:invertIfNegative val="0"/>
            <c:bubble3D val="0"/>
            <c:spPr>
              <a:solidFill>
                <a:srgbClr val="74E9BD"/>
              </a:solidFill>
              <a:ln>
                <a:noFill/>
              </a:ln>
              <a:effectLst/>
            </c:spPr>
            <c:extLst>
              <c:ext xmlns:c16="http://schemas.microsoft.com/office/drawing/2014/chart" uri="{C3380CC4-5D6E-409C-BE32-E72D297353CC}">
                <c16:uniqueId val="{00000001-4788-45A6-8443-1AF74FE55B31}"/>
              </c:ext>
            </c:extLst>
          </c:dPt>
          <c:dPt>
            <c:idx val="1"/>
            <c:invertIfNegative val="0"/>
            <c:bubble3D val="0"/>
            <c:spPr>
              <a:solidFill>
                <a:srgbClr val="74E9BD"/>
              </a:solidFill>
              <a:ln>
                <a:noFill/>
              </a:ln>
              <a:effectLst/>
            </c:spPr>
            <c:extLst>
              <c:ext xmlns:c16="http://schemas.microsoft.com/office/drawing/2014/chart" uri="{C3380CC4-5D6E-409C-BE32-E72D297353CC}">
                <c16:uniqueId val="{00000003-4788-45A6-8443-1AF74FE55B31}"/>
              </c:ext>
            </c:extLst>
          </c:dPt>
          <c:dPt>
            <c:idx val="2"/>
            <c:invertIfNegative val="0"/>
            <c:bubble3D val="0"/>
            <c:spPr>
              <a:solidFill>
                <a:srgbClr val="74E9BD"/>
              </a:solidFill>
              <a:ln>
                <a:noFill/>
              </a:ln>
              <a:effectLst/>
            </c:spPr>
            <c:extLst>
              <c:ext xmlns:c16="http://schemas.microsoft.com/office/drawing/2014/chart" uri="{C3380CC4-5D6E-409C-BE32-E72D297353CC}">
                <c16:uniqueId val="{00000005-4788-45A6-8443-1AF74FE55B3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1F4E79"/>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[0]!Types</c:f>
              <c:strCache>
                <c:ptCount val="3"/>
                <c:pt idx="0">
                  <c:v>Online</c:v>
                </c:pt>
                <c:pt idx="1">
                  <c:v>In House</c:v>
                </c:pt>
                <c:pt idx="2">
                  <c:v>External</c:v>
                </c:pt>
              </c:strCache>
            </c:strRef>
          </c:cat>
          <c:val>
            <c:numRef>
              <c:f>[0]!TypeNumbers</c:f>
              <c:numCache>
                <c:formatCode>General</c:formatCode>
                <c:ptCount val="3"/>
                <c:pt idx="0">
                  <c:v>2</c:v>
                </c:pt>
                <c:pt idx="1">
                  <c:v>8</c:v>
                </c:pt>
                <c:pt idx="2">
                  <c:v>3</c:v>
                </c:pt>
              </c:numCache>
            </c:numRef>
          </c:val>
          <c:extLst>
            <c:ext xmlns:c16="http://schemas.microsoft.com/office/drawing/2014/chart" uri="{C3380CC4-5D6E-409C-BE32-E72D297353CC}">
              <c16:uniqueId val="{00000000-465E-44EE-8D3D-43E0BCF98AC7}"/>
            </c:ext>
          </c:extLst>
        </c:ser>
        <c:dLbls>
          <c:dLblPos val="inEnd"/>
          <c:showLegendKey val="0"/>
          <c:showVal val="1"/>
          <c:showCatName val="0"/>
          <c:showSerName val="0"/>
          <c:showPercent val="0"/>
          <c:showBubbleSize val="0"/>
        </c:dLbls>
        <c:gapWidth val="55"/>
        <c:axId val="611780304"/>
        <c:axId val="611760752"/>
      </c:barChart>
      <c:catAx>
        <c:axId val="611780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611760752"/>
        <c:crosses val="autoZero"/>
        <c:auto val="1"/>
        <c:lblAlgn val="ctr"/>
        <c:lblOffset val="100"/>
        <c:noMultiLvlLbl val="0"/>
      </c:catAx>
      <c:valAx>
        <c:axId val="611760752"/>
        <c:scaling>
          <c:orientation val="minMax"/>
        </c:scaling>
        <c:delete val="1"/>
        <c:axPos val="l"/>
        <c:numFmt formatCode="General" sourceLinked="1"/>
        <c:majorTickMark val="none"/>
        <c:minorTickMark val="none"/>
        <c:tickLblPos val="nextTo"/>
        <c:crossAx val="6117803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Trainee Numbers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F0"/>
              </a:solidFill>
              <a:ln>
                <a:noFill/>
              </a:ln>
              <a:effectLst/>
            </c:spPr>
            <c:extLst>
              <c:ext xmlns:c16="http://schemas.microsoft.com/office/drawing/2014/chart" uri="{C3380CC4-5D6E-409C-BE32-E72D297353CC}">
                <c16:uniqueId val="{00000001-95D4-490E-AC70-624AD3F294EC}"/>
              </c:ext>
            </c:extLst>
          </c:dPt>
          <c:dPt>
            <c:idx val="1"/>
            <c:invertIfNegative val="0"/>
            <c:bubble3D val="0"/>
            <c:spPr>
              <a:solidFill>
                <a:srgbClr val="1F4E79"/>
              </a:solidFill>
              <a:ln>
                <a:noFill/>
              </a:ln>
              <a:effectLst/>
            </c:spPr>
            <c:extLst>
              <c:ext xmlns:c16="http://schemas.microsoft.com/office/drawing/2014/chart" uri="{C3380CC4-5D6E-409C-BE32-E72D297353CC}">
                <c16:uniqueId val="{00000003-95D4-490E-AC70-624AD3F294EC}"/>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1F4E79"/>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Calc!$Z$25:$Z$26</c:f>
              <c:strCache>
                <c:ptCount val="2"/>
                <c:pt idx="0">
                  <c:v>Expected</c:v>
                </c:pt>
                <c:pt idx="1">
                  <c:v>Participated</c:v>
                </c:pt>
              </c:strCache>
            </c:strRef>
          </c:cat>
          <c:val>
            <c:numRef>
              <c:f>Calc!$AA$25:$AA$26</c:f>
              <c:numCache>
                <c:formatCode>#,##0</c:formatCode>
                <c:ptCount val="2"/>
                <c:pt idx="0">
                  <c:v>115</c:v>
                </c:pt>
                <c:pt idx="1">
                  <c:v>10</c:v>
                </c:pt>
              </c:numCache>
            </c:numRef>
          </c:val>
          <c:extLst>
            <c:ext xmlns:c16="http://schemas.microsoft.com/office/drawing/2014/chart" uri="{C3380CC4-5D6E-409C-BE32-E72D297353CC}">
              <c16:uniqueId val="{00000004-95D4-490E-AC70-624AD3F294EC}"/>
            </c:ext>
          </c:extLst>
        </c:ser>
        <c:dLbls>
          <c:dLblPos val="outEnd"/>
          <c:showLegendKey val="0"/>
          <c:showVal val="1"/>
          <c:showCatName val="0"/>
          <c:showSerName val="0"/>
          <c:showPercent val="0"/>
          <c:showBubbleSize val="0"/>
        </c:dLbls>
        <c:gapWidth val="77"/>
        <c:overlap val="-72"/>
        <c:axId val="541163968"/>
        <c:axId val="541153152"/>
      </c:barChart>
      <c:catAx>
        <c:axId val="541163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541153152"/>
        <c:crosses val="autoZero"/>
        <c:auto val="1"/>
        <c:lblAlgn val="ctr"/>
        <c:lblOffset val="100"/>
        <c:noMultiLvlLbl val="0"/>
      </c:catAx>
      <c:valAx>
        <c:axId val="541153152"/>
        <c:scaling>
          <c:orientation val="minMax"/>
        </c:scaling>
        <c:delete val="1"/>
        <c:axPos val="l"/>
        <c:numFmt formatCode="#,##0" sourceLinked="1"/>
        <c:majorTickMark val="none"/>
        <c:minorTickMark val="none"/>
        <c:tickLblPos val="nextTo"/>
        <c:crossAx val="541163968"/>
        <c:crosses val="autoZero"/>
        <c:crossBetween val="between"/>
      </c:valAx>
      <c:spPr>
        <a:noFill/>
        <a:ln w="25400">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0" i="0" u="none" strike="noStrike" kern="1200" spc="0" baseline="0">
                <a:solidFill>
                  <a:sysClr val="windowText" lastClr="000000">
                    <a:lumMod val="65000"/>
                    <a:lumOff val="35000"/>
                  </a:sysClr>
                </a:solidFill>
                <a:latin typeface="+mn-lt"/>
                <a:ea typeface="+mn-ea"/>
                <a:cs typeface="+mn-cs"/>
              </a:defRPr>
            </a:pPr>
            <a:r>
              <a:rPr lang="en-US" sz="1400" b="0" i="0" u="none" strike="noStrike" kern="1200" spc="0" baseline="0">
                <a:solidFill>
                  <a:sysClr val="windowText" lastClr="000000">
                    <a:lumMod val="65000"/>
                    <a:lumOff val="35000"/>
                  </a:sysClr>
                </a:solidFill>
                <a:latin typeface="+mn-lt"/>
                <a:ea typeface="+mn-ea"/>
                <a:cs typeface="+mn-cs"/>
              </a:rPr>
              <a:t>Duration</a:t>
            </a:r>
          </a:p>
        </c:rich>
      </c:tx>
      <c:overlay val="0"/>
      <c:spPr>
        <a:noFill/>
        <a:ln>
          <a:noFill/>
        </a:ln>
        <a:effectLst/>
      </c:spPr>
      <c:txPr>
        <a:bodyPr rot="0" spcFirstLastPara="1" vertOverflow="ellipsis" vert="horz" wrap="square" anchor="ctr" anchorCtr="1"/>
        <a:lstStyle/>
        <a:p>
          <a:pPr algn="ctr" rtl="0">
            <a:defRPr lang="en-US" sz="1400" b="0" i="0" u="none" strike="noStrike" kern="1200" spc="0" baseline="0">
              <a:solidFill>
                <a:sysClr val="windowText" lastClr="000000">
                  <a:lumMod val="65000"/>
                  <a:lumOff val="35000"/>
                </a:sysClr>
              </a:solidFill>
              <a:latin typeface="+mn-lt"/>
              <a:ea typeface="+mn-ea"/>
              <a:cs typeface="+mn-cs"/>
            </a:defRPr>
          </a:pPr>
          <a:endParaRPr lang="tr-TR"/>
        </a:p>
      </c:txPr>
    </c:title>
    <c:autoTitleDeleted val="0"/>
    <c:plotArea>
      <c:layout/>
      <c:doughnutChart>
        <c:varyColors val="1"/>
        <c:ser>
          <c:idx val="0"/>
          <c:order val="0"/>
          <c:spPr>
            <a:solidFill>
              <a:schemeClr val="bg2">
                <a:lumMod val="75000"/>
              </a:schemeClr>
            </a:solidFill>
          </c:spPr>
          <c:dPt>
            <c:idx val="0"/>
            <c:bubble3D val="0"/>
            <c:spPr>
              <a:solidFill>
                <a:srgbClr val="74E9BD"/>
              </a:solidFill>
              <a:ln w="19050">
                <a:solidFill>
                  <a:schemeClr val="lt1"/>
                </a:solidFill>
              </a:ln>
              <a:effectLst/>
            </c:spPr>
            <c:extLst>
              <c:ext xmlns:c16="http://schemas.microsoft.com/office/drawing/2014/chart" uri="{C3380CC4-5D6E-409C-BE32-E72D297353CC}">
                <c16:uniqueId val="{00000001-0417-4C2C-8F4E-7290F7505393}"/>
              </c:ext>
            </c:extLst>
          </c:dPt>
          <c:dPt>
            <c:idx val="1"/>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03-0417-4C2C-8F4E-7290F7505393}"/>
              </c:ext>
            </c:extLst>
          </c:dPt>
          <c:cat>
            <c:strRef>
              <c:f>Calc!$Z$30:$Z$31</c:f>
              <c:strCache>
                <c:ptCount val="2"/>
                <c:pt idx="0">
                  <c:v>Completed</c:v>
                </c:pt>
                <c:pt idx="1">
                  <c:v>Remaining</c:v>
                </c:pt>
              </c:strCache>
            </c:strRef>
          </c:cat>
          <c:val>
            <c:numRef>
              <c:f>Calc!$AA$30:$AA$31</c:f>
              <c:numCache>
                <c:formatCode>#,##0</c:formatCode>
                <c:ptCount val="2"/>
                <c:pt idx="0">
                  <c:v>225</c:v>
                </c:pt>
                <c:pt idx="1">
                  <c:v>160</c:v>
                </c:pt>
              </c:numCache>
            </c:numRef>
          </c:val>
          <c:extLst>
            <c:ext xmlns:c16="http://schemas.microsoft.com/office/drawing/2014/chart" uri="{C3380CC4-5D6E-409C-BE32-E72D297353CC}">
              <c16:uniqueId val="{00000004-0417-4C2C-8F4E-7290F7505393}"/>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tr-TR"/>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tr-TR" sz="1400" b="0" i="0" u="none" strike="noStrike" kern="1200" spc="0" baseline="0">
                <a:solidFill>
                  <a:sysClr val="windowText" lastClr="000000">
                    <a:lumMod val="65000"/>
                    <a:lumOff val="35000"/>
                  </a:sysClr>
                </a:solidFill>
                <a:latin typeface="+mn-lt"/>
                <a:ea typeface="+mn-ea"/>
                <a:cs typeface="+mn-cs"/>
              </a:defRPr>
            </a:pPr>
            <a:r>
              <a:rPr lang="tr-TR" sz="1400" b="0" i="0" u="none" strike="noStrike" kern="1200" spc="0" baseline="0">
                <a:solidFill>
                  <a:sysClr val="windowText" lastClr="000000">
                    <a:lumMod val="65000"/>
                    <a:lumOff val="35000"/>
                  </a:sysClr>
                </a:solidFill>
                <a:latin typeface="+mn-lt"/>
                <a:ea typeface="+mn-ea"/>
                <a:cs typeface="+mn-cs"/>
              </a:rPr>
              <a:t>Budget</a:t>
            </a:r>
          </a:p>
        </c:rich>
      </c:tx>
      <c:overlay val="0"/>
      <c:spPr>
        <a:noFill/>
        <a:ln>
          <a:noFill/>
        </a:ln>
        <a:effectLst/>
      </c:spPr>
      <c:txPr>
        <a:bodyPr rot="0" spcFirstLastPara="1" vertOverflow="ellipsis" vert="horz" wrap="square" anchor="ctr" anchorCtr="1"/>
        <a:lstStyle/>
        <a:p>
          <a:pPr algn="ctr" rtl="0">
            <a:defRPr lang="tr-TR" sz="1400" b="0" i="0" u="none" strike="noStrike" kern="1200" spc="0" baseline="0">
              <a:solidFill>
                <a:sysClr val="windowText" lastClr="000000">
                  <a:lumMod val="65000"/>
                  <a:lumOff val="35000"/>
                </a:sysClr>
              </a:solidFill>
              <a:latin typeface="+mn-lt"/>
              <a:ea typeface="+mn-ea"/>
              <a:cs typeface="+mn-cs"/>
            </a:defRPr>
          </a:pPr>
          <a:endParaRPr lang="tr-TR"/>
        </a:p>
      </c:txPr>
    </c:title>
    <c:autoTitleDeleted val="0"/>
    <c:plotArea>
      <c:layout/>
      <c:doughnutChart>
        <c:varyColors val="1"/>
        <c:ser>
          <c:idx val="0"/>
          <c:order val="0"/>
          <c:dPt>
            <c:idx val="0"/>
            <c:bubble3D val="0"/>
            <c:spPr>
              <a:solidFill>
                <a:srgbClr val="74E9BD"/>
              </a:solidFill>
              <a:ln w="19050">
                <a:solidFill>
                  <a:schemeClr val="lt1"/>
                </a:solidFill>
              </a:ln>
              <a:effectLst/>
            </c:spPr>
            <c:extLst>
              <c:ext xmlns:c16="http://schemas.microsoft.com/office/drawing/2014/chart" uri="{C3380CC4-5D6E-409C-BE32-E72D297353CC}">
                <c16:uniqueId val="{00000001-4112-4BF1-A6E4-604ADA1E4033}"/>
              </c:ext>
            </c:extLst>
          </c:dPt>
          <c:dPt>
            <c:idx val="1"/>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03-4112-4BF1-A6E4-604ADA1E4033}"/>
              </c:ext>
            </c:extLst>
          </c:dPt>
          <c:cat>
            <c:strRef>
              <c:f>Calc!$Z$36:$Z$37</c:f>
              <c:strCache>
                <c:ptCount val="2"/>
                <c:pt idx="0">
                  <c:v>Completed</c:v>
                </c:pt>
                <c:pt idx="1">
                  <c:v>Remaining</c:v>
                </c:pt>
              </c:strCache>
            </c:strRef>
          </c:cat>
          <c:val>
            <c:numRef>
              <c:f>Calc!$AA$36:$AA$37</c:f>
              <c:numCache>
                <c:formatCode>#,##0</c:formatCode>
                <c:ptCount val="2"/>
                <c:pt idx="0">
                  <c:v>152500</c:v>
                </c:pt>
                <c:pt idx="1">
                  <c:v>87500</c:v>
                </c:pt>
              </c:numCache>
            </c:numRef>
          </c:val>
          <c:extLst>
            <c:ext xmlns:c16="http://schemas.microsoft.com/office/drawing/2014/chart" uri="{C3380CC4-5D6E-409C-BE32-E72D297353CC}">
              <c16:uniqueId val="{00000004-4112-4BF1-A6E4-604ADA1E4033}"/>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tr-TR"/>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Monthly Training Numbers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0"/>
        <c:ser>
          <c:idx val="0"/>
          <c:order val="0"/>
          <c:tx>
            <c:strRef>
              <c:f>Calc!$AB$46</c:f>
              <c:strCache>
                <c:ptCount val="1"/>
                <c:pt idx="0">
                  <c:v>Total</c:v>
                </c:pt>
              </c:strCache>
            </c:strRef>
          </c:tx>
          <c:spPr>
            <a:solidFill>
              <a:srgbClr val="1F4E79"/>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1F4E79"/>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Calc!$AA$47:$AA$58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Calc!$AB$47:$AB$58</c:f>
              <c:numCache>
                <c:formatCode>General</c:formatCode>
                <c:ptCount val="12"/>
                <c:pt idx="0">
                  <c:v>2</c:v>
                </c:pt>
                <c:pt idx="1">
                  <c:v>1</c:v>
                </c:pt>
                <c:pt idx="2">
                  <c:v>1</c:v>
                </c:pt>
                <c:pt idx="3">
                  <c:v>2</c:v>
                </c:pt>
                <c:pt idx="4">
                  <c:v>1</c:v>
                </c:pt>
                <c:pt idx="5">
                  <c:v>1</c:v>
                </c:pt>
                <c:pt idx="6">
                  <c:v>1</c:v>
                </c:pt>
                <c:pt idx="7">
                  <c:v>0</c:v>
                </c:pt>
                <c:pt idx="8">
                  <c:v>2</c:v>
                </c:pt>
                <c:pt idx="9">
                  <c:v>1</c:v>
                </c:pt>
                <c:pt idx="10">
                  <c:v>1</c:v>
                </c:pt>
                <c:pt idx="11">
                  <c:v>0</c:v>
                </c:pt>
              </c:numCache>
            </c:numRef>
          </c:val>
          <c:extLst>
            <c:ext xmlns:c16="http://schemas.microsoft.com/office/drawing/2014/chart" uri="{C3380CC4-5D6E-409C-BE32-E72D297353CC}">
              <c16:uniqueId val="{00000000-756A-4BAB-9B0D-85487311181D}"/>
            </c:ext>
          </c:extLst>
        </c:ser>
        <c:ser>
          <c:idx val="1"/>
          <c:order val="1"/>
          <c:tx>
            <c:strRef>
              <c:f>Calc!$AC$46</c:f>
              <c:strCache>
                <c:ptCount val="1"/>
                <c:pt idx="0">
                  <c:v>Completed</c:v>
                </c:pt>
              </c:strCache>
            </c:strRef>
          </c:tx>
          <c:spPr>
            <a:solidFill>
              <a:srgbClr val="74E9BD"/>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1F4E79"/>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Calc!$AA$47:$AA$58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Calc!$AC$47:$AC$58</c:f>
              <c:numCache>
                <c:formatCode>General</c:formatCode>
                <c:ptCount val="12"/>
                <c:pt idx="0">
                  <c:v>1</c:v>
                </c:pt>
                <c:pt idx="1">
                  <c:v>1</c:v>
                </c:pt>
                <c:pt idx="2">
                  <c:v>0</c:v>
                </c:pt>
                <c:pt idx="3">
                  <c:v>2</c:v>
                </c:pt>
                <c:pt idx="4">
                  <c:v>1</c:v>
                </c:pt>
                <c:pt idx="5">
                  <c:v>1</c:v>
                </c:pt>
                <c:pt idx="6">
                  <c:v>0</c:v>
                </c:pt>
                <c:pt idx="7">
                  <c:v>0</c:v>
                </c:pt>
                <c:pt idx="8">
                  <c:v>1</c:v>
                </c:pt>
                <c:pt idx="9">
                  <c:v>0</c:v>
                </c:pt>
                <c:pt idx="10">
                  <c:v>0</c:v>
                </c:pt>
                <c:pt idx="11">
                  <c:v>0</c:v>
                </c:pt>
              </c:numCache>
            </c:numRef>
          </c:val>
          <c:extLst>
            <c:ext xmlns:c16="http://schemas.microsoft.com/office/drawing/2014/chart" uri="{C3380CC4-5D6E-409C-BE32-E72D297353CC}">
              <c16:uniqueId val="{00000001-756A-4BAB-9B0D-85487311181D}"/>
            </c:ext>
          </c:extLst>
        </c:ser>
        <c:dLbls>
          <c:showLegendKey val="0"/>
          <c:showVal val="0"/>
          <c:showCatName val="0"/>
          <c:showSerName val="0"/>
          <c:showPercent val="0"/>
          <c:showBubbleSize val="0"/>
        </c:dLbls>
        <c:gapWidth val="219"/>
        <c:overlap val="-27"/>
        <c:axId val="769156128"/>
        <c:axId val="769153216"/>
      </c:barChart>
      <c:catAx>
        <c:axId val="769156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769153216"/>
        <c:crosses val="autoZero"/>
        <c:auto val="1"/>
        <c:lblAlgn val="ctr"/>
        <c:lblOffset val="100"/>
        <c:noMultiLvlLbl val="0"/>
      </c:catAx>
      <c:valAx>
        <c:axId val="769153216"/>
        <c:scaling>
          <c:orientation val="minMax"/>
        </c:scaling>
        <c:delete val="1"/>
        <c:axPos val="l"/>
        <c:numFmt formatCode="General" sourceLinked="1"/>
        <c:majorTickMark val="none"/>
        <c:minorTickMark val="none"/>
        <c:tickLblPos val="nextTo"/>
        <c:crossAx val="769156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image" Target="../media/image3.png"/><Relationship Id="rId3" Type="http://schemas.openxmlformats.org/officeDocument/2006/relationships/hyperlink" Target="#Calendar!A10"/><Relationship Id="rId7" Type="http://schemas.openxmlformats.org/officeDocument/2006/relationships/hyperlink" Target="#Trainings!A6"/><Relationship Id="rId2" Type="http://schemas.openxmlformats.org/officeDocument/2006/relationships/hyperlink" Target="#Summary!A7"/><Relationship Id="rId1" Type="http://schemas.openxmlformats.org/officeDocument/2006/relationships/hyperlink" Target="#Scheduling!A6"/><Relationship Id="rId6" Type="http://schemas.openxmlformats.org/officeDocument/2006/relationships/hyperlink" Target="#Employees!A6"/><Relationship Id="rId11" Type="http://schemas.microsoft.com/office/2007/relationships/hdphoto" Target="../media/hdphoto1.wdp"/><Relationship Id="rId5" Type="http://schemas.openxmlformats.org/officeDocument/2006/relationships/image" Target="../media/image1.png"/><Relationship Id="rId15" Type="http://schemas.openxmlformats.org/officeDocument/2006/relationships/image" Target="../media/image4.png"/><Relationship Id="rId10" Type="http://schemas.openxmlformats.org/officeDocument/2006/relationships/image" Target="../media/image2.png"/><Relationship Id="rId4" Type="http://schemas.openxmlformats.org/officeDocument/2006/relationships/hyperlink" Target="#Registration!A6"/><Relationship Id="rId16" Type="http://schemas.openxmlformats.org/officeDocument/2006/relationships/image" Target="../media/image7.png"/><Relationship Id="rId17"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6.png"/><Relationship Id="rId2" Type="http://schemas.openxmlformats.org/officeDocument/2006/relationships/hyperlink" Target="#Dashboard!A5"/><Relationship Id="rId1" Type="http://schemas.openxmlformats.org/officeDocument/2006/relationships/image" Target="../media/image1.png"/><Relationship Id="rId5" Type="http://schemas.openxmlformats.org/officeDocument/2006/relationships/image" Target="../media/image3.png"/><Relationship Id="rId8" Type="http://schemas.openxmlformats.org/officeDocument/2006/relationships/image" Target="../media/image8.png"/><Relationship Id="rId9"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1" Type="http://schemas.openxmlformats.org/officeDocument/2006/relationships/image" Target="../media/image1.png"/><Relationship Id="rId6" Type="http://schemas.openxmlformats.org/officeDocument/2006/relationships/hyperlink" Target="#Dashboard!A5"/><Relationship Id="rId5" Type="http://schemas.openxmlformats.org/officeDocument/2006/relationships/image" Target="../media/image6.png"/><Relationship Id="rId8" Type="http://schemas.openxmlformats.org/officeDocument/2006/relationships/image" Target="../media/image9.png"/><Relationship Id="rId9"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1" Type="http://schemas.openxmlformats.org/officeDocument/2006/relationships/image" Target="../media/image1.png"/><Relationship Id="rId6" Type="http://schemas.openxmlformats.org/officeDocument/2006/relationships/hyperlink" Target="#Dashboard!A5"/><Relationship Id="rId5" Type="http://schemas.openxmlformats.org/officeDocument/2006/relationships/image" Target="../media/image6.png"/><Relationship Id="rId8" Type="http://schemas.openxmlformats.org/officeDocument/2006/relationships/image" Target="../media/image10.png"/><Relationship Id="rId9"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1" Type="http://schemas.openxmlformats.org/officeDocument/2006/relationships/image" Target="../media/image1.png"/><Relationship Id="rId6" Type="http://schemas.openxmlformats.org/officeDocument/2006/relationships/hyperlink" Target="#Dashboard!A5"/><Relationship Id="rId5" Type="http://schemas.openxmlformats.org/officeDocument/2006/relationships/image" Target="../media/image6.png"/><Relationship Id="rId8" Type="http://schemas.openxmlformats.org/officeDocument/2006/relationships/image" Target="../media/image11.png"/><Relationship Id="rId9"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13" Type="http://schemas.openxmlformats.org/officeDocument/2006/relationships/image" Target="../media/image5.png"/><Relationship Id="rId3" Type="http://schemas.openxmlformats.org/officeDocument/2006/relationships/chart" Target="../charts/chart3.xml"/><Relationship Id="rId7" Type="http://schemas.openxmlformats.org/officeDocument/2006/relationships/image" Target="../media/image1.png"/><Relationship Id="rId12" Type="http://schemas.openxmlformats.org/officeDocument/2006/relationships/hyperlink" Target="#Dashboard!A5"/><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4.png"/><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3.png"/><Relationship Id="rId14" Type="http://schemas.openxmlformats.org/officeDocument/2006/relationships/image" Target="../media/image12.png"/><Relationship Id="rId15" Type="http://schemas.openxmlformats.org/officeDocument/2006/relationships/hyperlink" Target="https://masterproductivitykit.com/" TargetMode="External"/></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hyperlink" Target="#Dashboard!A5"/><Relationship Id="rId8" Type="http://schemas.openxmlformats.org/officeDocument/2006/relationships/image" Target="../media/image13.png"/><Relationship Id="rId9" Type="http://schemas.openxmlformats.org/officeDocument/2006/relationships/hyperlink" Target="https://masterproductivitykit.com/"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ashboard!A5"/><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1371728</xdr:colOff>
      <xdr:row>6</xdr:row>
      <xdr:rowOff>229693</xdr:rowOff>
    </xdr:from>
    <xdr:to>
      <xdr:col>6</xdr:col>
      <xdr:colOff>849578</xdr:colOff>
      <xdr:row>10</xdr:row>
      <xdr:rowOff>24793</xdr:rowOff>
    </xdr:to>
    <xdr:sp macro="" textlink="">
      <xdr:nvSpPr>
        <xdr:cNvPr id="15" name="Rectangle: Rounded Corners 14">
          <a:hlinkClick xmlns:r="http://schemas.openxmlformats.org/officeDocument/2006/relationships" r:id="rId1" tooltip="Go To"/>
          <a:extLst>
            <a:ext uri="{FF2B5EF4-FFF2-40B4-BE49-F238E27FC236}">
              <a16:creationId xmlns:a16="http://schemas.microsoft.com/office/drawing/2014/main" id="{A81AFEDD-8370-47F4-B425-CFD494A4428D}"/>
            </a:ext>
          </a:extLst>
        </xdr:cNvPr>
        <xdr:cNvSpPr/>
      </xdr:nvSpPr>
      <xdr:spPr>
        <a:xfrm>
          <a:off x="3695828" y="1258393"/>
          <a:ext cx="1440000" cy="900000"/>
        </a:xfrm>
        <a:prstGeom prst="roundRect">
          <a:avLst/>
        </a:prstGeom>
        <a:solidFill>
          <a:srgbClr val="70AD47"/>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200" b="1">
              <a:solidFill>
                <a:schemeClr val="lt1"/>
              </a:solidFill>
              <a:effectLst>
                <a:outerShdw blurRad="50800" dist="38100" dir="13500000" algn="br" rotWithShape="0">
                  <a:prstClr val="black">
                    <a:alpha val="40000"/>
                  </a:prstClr>
                </a:outerShdw>
              </a:effectLst>
              <a:latin typeface="Arial"/>
              <a:ea typeface="+mn-ea"/>
              <a:cs typeface="Arial"/>
            </a:rPr>
            <a:t>TRAINING</a:t>
          </a:r>
        </a:p>
        <a:p>
          <a:pPr marL="0" indent="0" algn="ctr"/>
          <a:r>
            <a:rPr lang="tr-TR" sz="1200" b="1">
              <a:solidFill>
                <a:schemeClr val="lt1"/>
              </a:solidFill>
              <a:effectLst>
                <a:outerShdw blurRad="50800" dist="38100" dir="13500000" algn="br" rotWithShape="0">
                  <a:prstClr val="black">
                    <a:alpha val="40000"/>
                  </a:prstClr>
                </a:outerShdw>
              </a:effectLst>
              <a:latin typeface="Arial"/>
              <a:ea typeface="+mn-ea"/>
              <a:cs typeface="Arial"/>
            </a:rPr>
            <a:t>SCHEDULE</a:t>
          </a:r>
        </a:p>
      </xdr:txBody>
    </xdr:sp>
    <xdr:clientData/>
  </xdr:twoCellAnchor>
  <xdr:twoCellAnchor editAs="oneCell">
    <xdr:from>
      <xdr:col>9</xdr:col>
      <xdr:colOff>1142887</xdr:colOff>
      <xdr:row>6</xdr:row>
      <xdr:rowOff>105867</xdr:rowOff>
    </xdr:from>
    <xdr:to>
      <xdr:col>11</xdr:col>
      <xdr:colOff>1340737</xdr:colOff>
      <xdr:row>7</xdr:row>
      <xdr:rowOff>261642</xdr:rowOff>
    </xdr:to>
    <xdr:sp macro="" textlink="">
      <xdr:nvSpPr>
        <xdr:cNvPr id="12" name="Rectangle: Rounded Corners 11">
          <a:hlinkClick xmlns:r="http://schemas.openxmlformats.org/officeDocument/2006/relationships" r:id="rId2" tooltip="Go To"/>
          <a:extLst>
            <a:ext uri="{FF2B5EF4-FFF2-40B4-BE49-F238E27FC236}">
              <a16:creationId xmlns:a16="http://schemas.microsoft.com/office/drawing/2014/main" id="{177474E3-8FE1-4194-817F-89640EF8D3CB}"/>
            </a:ext>
          </a:extLst>
        </xdr:cNvPr>
        <xdr:cNvSpPr/>
      </xdr:nvSpPr>
      <xdr:spPr>
        <a:xfrm>
          <a:off x="7572262" y="1134567"/>
          <a:ext cx="2160000" cy="432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200" b="1">
              <a:solidFill>
                <a:schemeClr val="bg1"/>
              </a:solidFill>
              <a:effectLst>
                <a:outerShdw blurRad="50800" dist="38100" dir="13500000" algn="br" rotWithShape="0">
                  <a:prstClr val="black">
                    <a:alpha val="40000"/>
                  </a:prstClr>
                </a:outerShdw>
              </a:effectLst>
              <a:latin typeface="Arial"/>
              <a:ea typeface="+mn-ea"/>
              <a:cs typeface="Arial"/>
            </a:rPr>
            <a:t>SUMMARY</a:t>
          </a:r>
        </a:p>
      </xdr:txBody>
    </xdr:sp>
    <xdr:clientData/>
  </xdr:twoCellAnchor>
  <xdr:twoCellAnchor editAs="oneCell">
    <xdr:from>
      <xdr:col>9</xdr:col>
      <xdr:colOff>1142887</xdr:colOff>
      <xdr:row>9</xdr:row>
      <xdr:rowOff>0</xdr:rowOff>
    </xdr:from>
    <xdr:to>
      <xdr:col>11</xdr:col>
      <xdr:colOff>1340737</xdr:colOff>
      <xdr:row>10</xdr:row>
      <xdr:rowOff>155775</xdr:rowOff>
    </xdr:to>
    <xdr:sp macro="" textlink="">
      <xdr:nvSpPr>
        <xdr:cNvPr id="16" name="Rectangle: Rounded Corners 15">
          <a:hlinkClick xmlns:r="http://schemas.openxmlformats.org/officeDocument/2006/relationships" r:id="rId3" tooltip="Go To"/>
          <a:extLst>
            <a:ext uri="{FF2B5EF4-FFF2-40B4-BE49-F238E27FC236}">
              <a16:creationId xmlns:a16="http://schemas.microsoft.com/office/drawing/2014/main" id="{ABF56759-FADF-4E9A-83CE-B5123917CD4B}"/>
            </a:ext>
          </a:extLst>
        </xdr:cNvPr>
        <xdr:cNvSpPr/>
      </xdr:nvSpPr>
      <xdr:spPr>
        <a:xfrm>
          <a:off x="7572262" y="1857375"/>
          <a:ext cx="2160000" cy="432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200" b="1">
              <a:solidFill>
                <a:schemeClr val="bg1"/>
              </a:solidFill>
              <a:effectLst>
                <a:outerShdw blurRad="50800" dist="38100" dir="13500000" algn="br" rotWithShape="0">
                  <a:prstClr val="black">
                    <a:alpha val="40000"/>
                  </a:prstClr>
                </a:outerShdw>
              </a:effectLst>
              <a:latin typeface="Arial"/>
              <a:ea typeface="+mn-ea"/>
              <a:cs typeface="Arial"/>
            </a:rPr>
            <a:t>CALENDAR</a:t>
          </a:r>
        </a:p>
      </xdr:txBody>
    </xdr:sp>
    <xdr:clientData/>
  </xdr:twoCellAnchor>
  <xdr:twoCellAnchor editAs="oneCell">
    <xdr:from>
      <xdr:col>6</xdr:col>
      <xdr:colOff>1091236</xdr:colOff>
      <xdr:row>6</xdr:row>
      <xdr:rowOff>229693</xdr:rowOff>
    </xdr:from>
    <xdr:to>
      <xdr:col>9</xdr:col>
      <xdr:colOff>388111</xdr:colOff>
      <xdr:row>10</xdr:row>
      <xdr:rowOff>24793</xdr:rowOff>
    </xdr:to>
    <xdr:sp macro="" textlink="">
      <xdr:nvSpPr>
        <xdr:cNvPr id="18" name="Rectangle: Rounded Corners 17">
          <a:hlinkClick xmlns:r="http://schemas.openxmlformats.org/officeDocument/2006/relationships" r:id="rId4" tooltip="Go To"/>
          <a:extLst>
            <a:ext uri="{FF2B5EF4-FFF2-40B4-BE49-F238E27FC236}">
              <a16:creationId xmlns:a16="http://schemas.microsoft.com/office/drawing/2014/main" id="{C12303A0-F77B-4D2F-ACFB-F32EDCCD6944}"/>
            </a:ext>
          </a:extLst>
        </xdr:cNvPr>
        <xdr:cNvSpPr/>
      </xdr:nvSpPr>
      <xdr:spPr>
        <a:xfrm>
          <a:off x="5377486" y="1258393"/>
          <a:ext cx="1440000" cy="900000"/>
        </a:xfrm>
        <a:prstGeom prst="roundRect">
          <a:avLst/>
        </a:prstGeom>
        <a:solidFill>
          <a:srgbClr val="70AD47"/>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200" b="1" baseline="0">
              <a:solidFill>
                <a:schemeClr val="lt1"/>
              </a:solidFill>
              <a:effectLst>
                <a:outerShdw blurRad="50800" dist="38100" dir="13500000" algn="br" rotWithShape="0">
                  <a:prstClr val="black">
                    <a:alpha val="40000"/>
                  </a:prstClr>
                </a:outerShdw>
              </a:effectLst>
              <a:latin typeface="Arial"/>
              <a:ea typeface="+mn-ea"/>
              <a:cs typeface="Arial"/>
            </a:rPr>
            <a:t>EMPLOYEE</a:t>
          </a:r>
        </a:p>
        <a:p>
          <a:pPr marL="0" indent="0" algn="ctr"/>
          <a:r>
            <a:rPr lang="tr-TR" sz="1200" b="1" baseline="0">
              <a:solidFill>
                <a:schemeClr val="lt1"/>
              </a:solidFill>
              <a:effectLst>
                <a:outerShdw blurRad="50800" dist="38100" dir="13500000" algn="br" rotWithShape="0">
                  <a:prstClr val="black">
                    <a:alpha val="40000"/>
                  </a:prstClr>
                </a:outerShdw>
              </a:effectLst>
              <a:latin typeface="Arial"/>
              <a:ea typeface="+mn-ea"/>
              <a:cs typeface="Arial"/>
            </a:rPr>
            <a:t>REGISTRATION</a:t>
          </a:r>
          <a:endParaRPr lang="tr-TR" sz="1200" b="1">
            <a:solidFill>
              <a:schemeClr val="lt1"/>
            </a:solidFill>
            <a:effectLst>
              <a:outerShdw blurRad="50800" dist="38100" dir="13500000" algn="br" rotWithShape="0">
                <a:prstClr val="black">
                  <a:alpha val="40000"/>
                </a:prstClr>
              </a:outerShdw>
            </a:effectLst>
            <a:latin typeface="Arial"/>
            <a:ea typeface="+mn-ea"/>
            <a:cs typeface="Arial"/>
          </a:endParaRPr>
        </a:p>
      </xdr:txBody>
    </xdr:sp>
    <xdr:clientData/>
  </xdr:twoCellAnchor>
  <xdr:twoCellAnchor editAs="oneCell">
    <xdr:from>
      <xdr:col>1</xdr:col>
      <xdr:colOff>85726</xdr:colOff>
      <xdr:row>1</xdr:row>
      <xdr:rowOff>61911</xdr:rowOff>
    </xdr:from>
    <xdr:to>
      <xdr:col>2</xdr:col>
      <xdr:colOff>390526</xdr:colOff>
      <xdr:row>2</xdr:row>
      <xdr:rowOff>233361</xdr:rowOff>
    </xdr:to>
    <xdr:pic>
      <xdr:nvPicPr>
        <xdr:cNvPr id="2" name="mainicon">
          <a:extLst>
            <a:ext uri="{FF2B5EF4-FFF2-40B4-BE49-F238E27FC236}">
              <a16:creationId xmlns:a16="http://schemas.microsoft.com/office/drawing/2014/main" id="{2752959A-5B64-4C22-A56B-733F90561027}"/>
            </a:ext>
          </a:extLst>
        </xdr:cNvPr>
        <xdr:cNvPicPr>
          <a:picLocks noChangeAspect="1"/>
        </xdr:cNvPicPr>
      </xdr:nvPicPr>
      <xdr:blipFill>
        <a:blip xmlns:r="http://schemas.openxmlformats.org/officeDocument/2006/relationships" r:embed="rId5"/>
        <a:stretch>
          <a:fillRect/>
        </a:stretch>
      </xdr:blipFill>
      <xdr:spPr>
        <a:xfrm>
          <a:off x="333376" y="147636"/>
          <a:ext cx="419100" cy="419100"/>
        </a:xfrm>
        <a:prstGeom prst="rect">
          <a:avLst/>
        </a:prstGeom>
      </xdr:spPr>
    </xdr:pic>
    <xdr:clientData/>
  </xdr:twoCellAnchor>
  <xdr:twoCellAnchor editAs="oneCell">
    <xdr:from>
      <xdr:col>13</xdr:col>
      <xdr:colOff>85725</xdr:colOff>
      <xdr:row>5</xdr:row>
      <xdr:rowOff>0</xdr:rowOff>
    </xdr:from>
    <xdr:to>
      <xdr:col>14</xdr:col>
      <xdr:colOff>0</xdr:colOff>
      <xdr:row>5</xdr:row>
      <xdr:rowOff>262620</xdr:rowOff>
    </xdr:to>
    <xdr:sp macro="" textlink="">
      <xdr:nvSpPr>
        <xdr:cNvPr id="26" name="Left Arrow 1">
          <a:extLst>
            <a:ext uri="{FF2B5EF4-FFF2-40B4-BE49-F238E27FC236}">
              <a16:creationId xmlns:a16="http://schemas.microsoft.com/office/drawing/2014/main" id="{8869A503-9EE7-425F-A103-E635FD51CB72}"/>
            </a:ext>
          </a:extLst>
        </xdr:cNvPr>
        <xdr:cNvSpPr/>
      </xdr:nvSpPr>
      <xdr:spPr>
        <a:xfrm>
          <a:off x="11601450" y="756555"/>
          <a:ext cx="295275"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13</xdr:col>
      <xdr:colOff>85725</xdr:colOff>
      <xdr:row>13</xdr:row>
      <xdr:rowOff>57150</xdr:rowOff>
    </xdr:from>
    <xdr:to>
      <xdr:col>14</xdr:col>
      <xdr:colOff>0</xdr:colOff>
      <xdr:row>14</xdr:row>
      <xdr:rowOff>72120</xdr:rowOff>
    </xdr:to>
    <xdr:sp macro="" textlink="">
      <xdr:nvSpPr>
        <xdr:cNvPr id="28" name="Left Arrow 1">
          <a:extLst>
            <a:ext uri="{FF2B5EF4-FFF2-40B4-BE49-F238E27FC236}">
              <a16:creationId xmlns:a16="http://schemas.microsoft.com/office/drawing/2014/main" id="{AD1B4FD4-DFE7-4241-95B1-C9906F544533}"/>
            </a:ext>
          </a:extLst>
        </xdr:cNvPr>
        <xdr:cNvSpPr/>
      </xdr:nvSpPr>
      <xdr:spPr>
        <a:xfrm>
          <a:off x="10372725" y="2838450"/>
          <a:ext cx="295275"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4</xdr:col>
      <xdr:colOff>858608</xdr:colOff>
      <xdr:row>7</xdr:row>
      <xdr:rowOff>86762</xdr:rowOff>
    </xdr:from>
    <xdr:to>
      <xdr:col>4</xdr:col>
      <xdr:colOff>1130070</xdr:colOff>
      <xdr:row>9</xdr:row>
      <xdr:rowOff>167724</xdr:rowOff>
    </xdr:to>
    <xdr:sp macro="" textlink="">
      <xdr:nvSpPr>
        <xdr:cNvPr id="19" name="Flowchart: Extract 18">
          <a:extLst>
            <a:ext uri="{FF2B5EF4-FFF2-40B4-BE49-F238E27FC236}">
              <a16:creationId xmlns:a16="http://schemas.microsoft.com/office/drawing/2014/main" id="{31246F54-8A2A-45F1-89B4-2214D6844769}"/>
            </a:ext>
          </a:extLst>
        </xdr:cNvPr>
        <xdr:cNvSpPr/>
      </xdr:nvSpPr>
      <xdr:spPr>
        <a:xfrm rot="5400000">
          <a:off x="3001733" y="1572662"/>
          <a:ext cx="633412" cy="271462"/>
        </a:xfrm>
        <a:prstGeom prst="flowChartExtract">
          <a:avLst/>
        </a:prstGeom>
        <a:solidFill>
          <a:srgbClr val="D9E2EC"/>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2</xdr:col>
      <xdr:colOff>419100</xdr:colOff>
      <xdr:row>6</xdr:row>
      <xdr:rowOff>105867</xdr:rowOff>
    </xdr:from>
    <xdr:to>
      <xdr:col>4</xdr:col>
      <xdr:colOff>616950</xdr:colOff>
      <xdr:row>7</xdr:row>
      <xdr:rowOff>261642</xdr:rowOff>
    </xdr:to>
    <xdr:sp macro="" textlink="">
      <xdr:nvSpPr>
        <xdr:cNvPr id="13" name="Rectangle: Rounded Corners 12">
          <a:hlinkClick xmlns:r="http://schemas.openxmlformats.org/officeDocument/2006/relationships" r:id="rId6" tooltip="Go To"/>
          <a:extLst>
            <a:ext uri="{FF2B5EF4-FFF2-40B4-BE49-F238E27FC236}">
              <a16:creationId xmlns:a16="http://schemas.microsoft.com/office/drawing/2014/main" id="{F07DAA32-64D0-4CAF-9E60-FB9D9C093A65}"/>
            </a:ext>
          </a:extLst>
        </xdr:cNvPr>
        <xdr:cNvSpPr/>
      </xdr:nvSpPr>
      <xdr:spPr>
        <a:xfrm>
          <a:off x="781050" y="1134567"/>
          <a:ext cx="2160000" cy="432000"/>
        </a:xfrm>
        <a:prstGeom prst="roundRect">
          <a:avLst/>
        </a:prstGeom>
        <a:solidFill>
          <a:srgbClr val="626262"/>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200" b="1">
              <a:solidFill>
                <a:schemeClr val="lt1"/>
              </a:solidFill>
              <a:effectLst>
                <a:outerShdw blurRad="50800" dist="38100" dir="13500000" algn="br" rotWithShape="0">
                  <a:prstClr val="black">
                    <a:alpha val="40000"/>
                  </a:prstClr>
                </a:outerShdw>
              </a:effectLst>
              <a:latin typeface="Arial"/>
              <a:ea typeface="+mn-ea"/>
              <a:cs typeface="Arial"/>
            </a:rPr>
            <a:t>EMPLOYEE DATABASE</a:t>
          </a:r>
        </a:p>
      </xdr:txBody>
    </xdr:sp>
    <xdr:clientData/>
  </xdr:twoCellAnchor>
  <xdr:twoCellAnchor editAs="oneCell">
    <xdr:from>
      <xdr:col>2</xdr:col>
      <xdr:colOff>419100</xdr:colOff>
      <xdr:row>9</xdr:row>
      <xdr:rowOff>0</xdr:rowOff>
    </xdr:from>
    <xdr:to>
      <xdr:col>4</xdr:col>
      <xdr:colOff>616950</xdr:colOff>
      <xdr:row>10</xdr:row>
      <xdr:rowOff>155775</xdr:rowOff>
    </xdr:to>
    <xdr:sp macro="" textlink="">
      <xdr:nvSpPr>
        <xdr:cNvPr id="17" name="Rectangle: Rounded Corners 16">
          <a:hlinkClick xmlns:r="http://schemas.openxmlformats.org/officeDocument/2006/relationships" r:id="rId7" tooltip="Go To"/>
          <a:extLst>
            <a:ext uri="{FF2B5EF4-FFF2-40B4-BE49-F238E27FC236}">
              <a16:creationId xmlns:a16="http://schemas.microsoft.com/office/drawing/2014/main" id="{87570A0B-FC67-4F36-9F17-03CAC70FA08F}"/>
            </a:ext>
          </a:extLst>
        </xdr:cNvPr>
        <xdr:cNvSpPr/>
      </xdr:nvSpPr>
      <xdr:spPr>
        <a:xfrm>
          <a:off x="781050" y="1857375"/>
          <a:ext cx="2160000" cy="432000"/>
        </a:xfrm>
        <a:prstGeom prst="roundRect">
          <a:avLst/>
        </a:prstGeom>
        <a:solidFill>
          <a:srgbClr val="626262"/>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200" b="1">
              <a:solidFill>
                <a:schemeClr val="lt1"/>
              </a:solidFill>
              <a:effectLst>
                <a:outerShdw blurRad="50800" dist="38100" dir="13500000" algn="br" rotWithShape="0">
                  <a:prstClr val="black">
                    <a:alpha val="40000"/>
                  </a:prstClr>
                </a:outerShdw>
              </a:effectLst>
              <a:latin typeface="Arial"/>
              <a:ea typeface="+mn-ea"/>
              <a:cs typeface="Arial"/>
            </a:rPr>
            <a:t>TRAINING DATABASE</a:t>
          </a:r>
        </a:p>
      </xdr:txBody>
    </xdr:sp>
    <xdr:clientData/>
  </xdr:twoCellAnchor>
  <xdr:twoCellAnchor editAs="oneCell">
    <xdr:from>
      <xdr:col>9</xdr:col>
      <xdr:colOff>629769</xdr:colOff>
      <xdr:row>7</xdr:row>
      <xdr:rowOff>86762</xdr:rowOff>
    </xdr:from>
    <xdr:to>
      <xdr:col>9</xdr:col>
      <xdr:colOff>901231</xdr:colOff>
      <xdr:row>9</xdr:row>
      <xdr:rowOff>167724</xdr:rowOff>
    </xdr:to>
    <xdr:sp macro="" textlink="">
      <xdr:nvSpPr>
        <xdr:cNvPr id="21" name="Flowchart: Extract 20">
          <a:extLst>
            <a:ext uri="{FF2B5EF4-FFF2-40B4-BE49-F238E27FC236}">
              <a16:creationId xmlns:a16="http://schemas.microsoft.com/office/drawing/2014/main" id="{E699FE4E-2DF8-40C3-988A-CBF49665D6D7}"/>
            </a:ext>
          </a:extLst>
        </xdr:cNvPr>
        <xdr:cNvSpPr/>
      </xdr:nvSpPr>
      <xdr:spPr>
        <a:xfrm rot="5400000">
          <a:off x="6878169" y="1572662"/>
          <a:ext cx="633412" cy="271462"/>
        </a:xfrm>
        <a:prstGeom prst="flowChartExtract">
          <a:avLst/>
        </a:prstGeom>
        <a:solidFill>
          <a:srgbClr val="D9E2EC"/>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oneCellAnchor>
    <xdr:from>
      <xdr:col>11</xdr:col>
      <xdr:colOff>285750</xdr:colOff>
      <xdr:row>1</xdr:row>
      <xdr:rowOff>104775</xdr:rowOff>
    </xdr:from>
    <xdr:ext cx="1014221" cy="291600"/>
    <xdr:pic>
      <xdr:nvPicPr>
        <xdr:cNvPr id="1028" name="mpkLogo">
          <a:hlinkClick xmlns:a="http://schemas.openxmlformats.org/drawingml/2006/main" xmlns:r="http://schemas.openxmlformats.org/officeDocument/2006/relationships" r:id="rId17"/>
        </xdr:cNvPr>
        <xdr:cNvPicPr>
          <a:picLocks xmlns:a="http://schemas.openxmlformats.org/drawingml/2006/main" noChangeAspect="1"/>
        </xdr:cNvPicPr>
      </xdr:nvPicPr>
      <xdr:blipFill>
        <a:blip xmlns:a="http://schemas.openxmlformats.org/drawingml/2006/main" xmlns:r="http://schemas.openxmlformats.org/officeDocument/2006/relationships" r:embed="rId16"/>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71437</xdr:rowOff>
    </xdr:from>
    <xdr:to>
      <xdr:col>1</xdr:col>
      <xdr:colOff>504825</xdr:colOff>
      <xdr:row>2</xdr:row>
      <xdr:rowOff>242887</xdr:rowOff>
    </xdr:to>
    <xdr:pic>
      <xdr:nvPicPr>
        <xdr:cNvPr id="13" name="mainicon">
          <a:extLst>
            <a:ext uri="{FF2B5EF4-FFF2-40B4-BE49-F238E27FC236}">
              <a16:creationId xmlns:a16="http://schemas.microsoft.com/office/drawing/2014/main" id="{64DEF462-C57E-4C4B-BCC8-409FBECC19D3}"/>
            </a:ext>
          </a:extLst>
        </xdr:cNvPr>
        <xdr:cNvPicPr>
          <a:picLocks noChangeAspect="1"/>
        </xdr:cNvPicPr>
      </xdr:nvPicPr>
      <xdr:blipFill>
        <a:blip xmlns:r="http://schemas.openxmlformats.org/officeDocument/2006/relationships" r:embed="rId1"/>
        <a:stretch>
          <a:fillRect/>
        </a:stretch>
      </xdr:blipFill>
      <xdr:spPr>
        <a:xfrm>
          <a:off x="333375" y="157162"/>
          <a:ext cx="419100" cy="419100"/>
        </a:xfrm>
        <a:prstGeom prst="rect">
          <a:avLst/>
        </a:prstGeom>
      </xdr:spPr>
    </xdr:pic>
    <xdr:clientData/>
  </xdr:twoCellAnchor>
  <xdr:twoCellAnchor editAs="oneCell">
    <xdr:from>
      <xdr:col>3</xdr:col>
      <xdr:colOff>0</xdr:colOff>
      <xdr:row>1</xdr:row>
      <xdr:rowOff>51225</xdr:rowOff>
    </xdr:from>
    <xdr:to>
      <xdr:col>3</xdr:col>
      <xdr:colOff>1044000</xdr:colOff>
      <xdr:row>2</xdr:row>
      <xdr:rowOff>253575</xdr:rowOff>
    </xdr:to>
    <xdr:grpSp>
      <xdr:nvGrpSpPr>
        <xdr:cNvPr id="15" name="backtomenu">
          <a:hlinkClick xmlns:r="http://schemas.openxmlformats.org/officeDocument/2006/relationships" r:id="rId2" tooltip="Go to"/>
          <a:extLst>
            <a:ext uri="{FF2B5EF4-FFF2-40B4-BE49-F238E27FC236}">
              <a16:creationId xmlns:a16="http://schemas.microsoft.com/office/drawing/2014/main" id="{5AB1F478-CB05-4896-920C-FBED03AB8CDA}"/>
            </a:ext>
          </a:extLst>
        </xdr:cNvPr>
        <xdr:cNvGrpSpPr/>
      </xdr:nvGrpSpPr>
      <xdr:grpSpPr>
        <a:xfrm>
          <a:off x="4667250" y="136950"/>
          <a:ext cx="1044000" cy="450000"/>
          <a:chOff x="6972831" y="127063"/>
          <a:chExt cx="1044000" cy="450000"/>
        </a:xfrm>
      </xdr:grpSpPr>
      <xdr:sp macro="" textlink="">
        <xdr:nvSpPr>
          <xdr:cNvPr id="17" name="Rounded Rectangle 2">
            <a:hlinkClick xmlns:r="http://schemas.openxmlformats.org/officeDocument/2006/relationships" r:id="rId2" tooltip="Go to"/>
            <a:extLst>
              <a:ext uri="{FF2B5EF4-FFF2-40B4-BE49-F238E27FC236}">
                <a16:creationId xmlns:a16="http://schemas.microsoft.com/office/drawing/2014/main" id="{A0D49871-8A45-6055-626C-CB0FFC78551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8" name="Picture 17" descr="http://swiss-delicious.com/images/1024/icons/back.png">
            <a:hlinkClick xmlns:r="http://schemas.openxmlformats.org/officeDocument/2006/relationships" r:id="rId2" tooltip="Go to"/>
            <a:extLst>
              <a:ext uri="{FF2B5EF4-FFF2-40B4-BE49-F238E27FC236}">
                <a16:creationId xmlns:a16="http://schemas.microsoft.com/office/drawing/2014/main" id="{D889C9A9-F7A4-2443-FB2F-9B2F3C9385F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4</xdr:col>
      <xdr:colOff>1743075</xdr:colOff>
      <xdr:row>1</xdr:row>
      <xdr:rowOff>104775</xdr:rowOff>
    </xdr:from>
    <xdr:ext cx="1014221" cy="291600"/>
    <xdr:pic>
      <xdr:nvPicPr>
        <xdr:cNvPr id="1018"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1</xdr:row>
      <xdr:rowOff>71437</xdr:rowOff>
    </xdr:from>
    <xdr:to>
      <xdr:col>1</xdr:col>
      <xdr:colOff>504825</xdr:colOff>
      <xdr:row>2</xdr:row>
      <xdr:rowOff>242887</xdr:rowOff>
    </xdr:to>
    <xdr:pic>
      <xdr:nvPicPr>
        <xdr:cNvPr id="14" name="mainicon">
          <a:extLst>
            <a:ext uri="{FF2B5EF4-FFF2-40B4-BE49-F238E27FC236}">
              <a16:creationId xmlns:a16="http://schemas.microsoft.com/office/drawing/2014/main" id="{0CC51433-3566-4804-98D6-5188D5B9613F}"/>
            </a:ext>
          </a:extLst>
        </xdr:cNvPr>
        <xdr:cNvPicPr>
          <a:picLocks noChangeAspect="1"/>
        </xdr:cNvPicPr>
      </xdr:nvPicPr>
      <xdr:blipFill>
        <a:blip xmlns:r="http://schemas.openxmlformats.org/officeDocument/2006/relationships" r:embed="rId1"/>
        <a:stretch>
          <a:fillRect/>
        </a:stretch>
      </xdr:blipFill>
      <xdr:spPr>
        <a:xfrm>
          <a:off x="333375" y="157162"/>
          <a:ext cx="419100" cy="419100"/>
        </a:xfrm>
        <a:prstGeom prst="rect">
          <a:avLst/>
        </a:prstGeom>
      </xdr:spPr>
    </xdr:pic>
    <xdr:clientData/>
  </xdr:twoCellAnchor>
  <xdr:twoCellAnchor editAs="oneCell">
    <xdr:from>
      <xdr:col>2</xdr:col>
      <xdr:colOff>1371600</xdr:colOff>
      <xdr:row>1</xdr:row>
      <xdr:rowOff>51225</xdr:rowOff>
    </xdr:from>
    <xdr:to>
      <xdr:col>3</xdr:col>
      <xdr:colOff>634425</xdr:colOff>
      <xdr:row>2</xdr:row>
      <xdr:rowOff>253575</xdr:rowOff>
    </xdr:to>
    <xdr:grpSp>
      <xdr:nvGrpSpPr>
        <xdr:cNvPr id="10" name="backtomenu">
          <a:hlinkClick xmlns:r="http://schemas.openxmlformats.org/officeDocument/2006/relationships" r:id="rId6" tooltip="Go to"/>
          <a:extLst>
            <a:ext uri="{FF2B5EF4-FFF2-40B4-BE49-F238E27FC236}">
              <a16:creationId xmlns:a16="http://schemas.microsoft.com/office/drawing/2014/main" id="{829494A8-0C4C-45D9-84BA-17F745B474B4}"/>
            </a:ext>
          </a:extLst>
        </xdr:cNvPr>
        <xdr:cNvGrpSpPr/>
      </xdr:nvGrpSpPr>
      <xdr:grpSpPr>
        <a:xfrm>
          <a:off x="4667250" y="136950"/>
          <a:ext cx="1044000" cy="450000"/>
          <a:chOff x="6972831" y="127063"/>
          <a:chExt cx="1044000" cy="450000"/>
        </a:xfrm>
      </xdr:grpSpPr>
      <xdr:sp macro="" textlink="">
        <xdr:nvSpPr>
          <xdr:cNvPr id="11" name="Rounded Rectangle 2">
            <a:hlinkClick xmlns:r="http://schemas.openxmlformats.org/officeDocument/2006/relationships" r:id="rId6" tooltip="Go to"/>
            <a:extLst>
              <a:ext uri="{FF2B5EF4-FFF2-40B4-BE49-F238E27FC236}">
                <a16:creationId xmlns:a16="http://schemas.microsoft.com/office/drawing/2014/main" id="{204029F1-8164-9DAF-2958-B9FB8555EC0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6" tooltip="Go to"/>
            <a:extLst>
              <a:ext uri="{FF2B5EF4-FFF2-40B4-BE49-F238E27FC236}">
                <a16:creationId xmlns:a16="http://schemas.microsoft.com/office/drawing/2014/main" id="{B6E1A8AC-5A5C-DB90-1A3F-3F08AB8335A2}"/>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4</xdr:col>
      <xdr:colOff>104775</xdr:colOff>
      <xdr:row>1</xdr:row>
      <xdr:rowOff>104775</xdr:rowOff>
    </xdr:from>
    <xdr:ext cx="1014221" cy="2916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85725</xdr:colOff>
      <xdr:row>1</xdr:row>
      <xdr:rowOff>71437</xdr:rowOff>
    </xdr:from>
    <xdr:to>
      <xdr:col>1</xdr:col>
      <xdr:colOff>504825</xdr:colOff>
      <xdr:row>2</xdr:row>
      <xdr:rowOff>242887</xdr:rowOff>
    </xdr:to>
    <xdr:pic>
      <xdr:nvPicPr>
        <xdr:cNvPr id="12" name="mainicon">
          <a:extLst>
            <a:ext uri="{FF2B5EF4-FFF2-40B4-BE49-F238E27FC236}">
              <a16:creationId xmlns:a16="http://schemas.microsoft.com/office/drawing/2014/main" id="{9EBB3EC4-F92B-4A0D-B790-A32ED396D89F}"/>
            </a:ext>
          </a:extLst>
        </xdr:cNvPr>
        <xdr:cNvPicPr>
          <a:picLocks noChangeAspect="1"/>
        </xdr:cNvPicPr>
      </xdr:nvPicPr>
      <xdr:blipFill>
        <a:blip xmlns:r="http://schemas.openxmlformats.org/officeDocument/2006/relationships" r:embed="rId1"/>
        <a:stretch>
          <a:fillRect/>
        </a:stretch>
      </xdr:blipFill>
      <xdr:spPr>
        <a:xfrm>
          <a:off x="333375" y="157162"/>
          <a:ext cx="419100" cy="419100"/>
        </a:xfrm>
        <a:prstGeom prst="rect">
          <a:avLst/>
        </a:prstGeom>
      </xdr:spPr>
    </xdr:pic>
    <xdr:clientData/>
  </xdr:twoCellAnchor>
  <xdr:twoCellAnchor editAs="oneCell">
    <xdr:from>
      <xdr:col>2</xdr:col>
      <xdr:colOff>1371600</xdr:colOff>
      <xdr:row>1</xdr:row>
      <xdr:rowOff>51225</xdr:rowOff>
    </xdr:from>
    <xdr:to>
      <xdr:col>3</xdr:col>
      <xdr:colOff>1034475</xdr:colOff>
      <xdr:row>2</xdr:row>
      <xdr:rowOff>253575</xdr:rowOff>
    </xdr:to>
    <xdr:grpSp>
      <xdr:nvGrpSpPr>
        <xdr:cNvPr id="17" name="backtomenu">
          <a:hlinkClick xmlns:r="http://schemas.openxmlformats.org/officeDocument/2006/relationships" r:id="rId6" tooltip="Go to"/>
          <a:extLst>
            <a:ext uri="{FF2B5EF4-FFF2-40B4-BE49-F238E27FC236}">
              <a16:creationId xmlns:a16="http://schemas.microsoft.com/office/drawing/2014/main" id="{37B77431-D46D-4C69-9649-03314F4A47C6}"/>
            </a:ext>
          </a:extLst>
        </xdr:cNvPr>
        <xdr:cNvGrpSpPr/>
      </xdr:nvGrpSpPr>
      <xdr:grpSpPr>
        <a:xfrm>
          <a:off x="4667250" y="136950"/>
          <a:ext cx="1044000" cy="450000"/>
          <a:chOff x="6972831" y="127063"/>
          <a:chExt cx="1044000" cy="450000"/>
        </a:xfrm>
      </xdr:grpSpPr>
      <xdr:sp macro="" textlink="">
        <xdr:nvSpPr>
          <xdr:cNvPr id="18" name="Rounded Rectangle 2">
            <a:hlinkClick xmlns:r="http://schemas.openxmlformats.org/officeDocument/2006/relationships" r:id="rId6" tooltip="Go to"/>
            <a:extLst>
              <a:ext uri="{FF2B5EF4-FFF2-40B4-BE49-F238E27FC236}">
                <a16:creationId xmlns:a16="http://schemas.microsoft.com/office/drawing/2014/main" id="{4C9028F2-E205-70CB-E891-EFFE3D8F113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9" name="Picture 18" descr="http://swiss-delicious.com/images/1024/icons/back.png">
            <a:hlinkClick xmlns:r="http://schemas.openxmlformats.org/officeDocument/2006/relationships" r:id="rId6" tooltip="Go to"/>
            <a:extLst>
              <a:ext uri="{FF2B5EF4-FFF2-40B4-BE49-F238E27FC236}">
                <a16:creationId xmlns:a16="http://schemas.microsoft.com/office/drawing/2014/main" id="{DE83B377-3550-0894-421F-E32BB94C6ED3}"/>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5</xdr:col>
      <xdr:colOff>990600</xdr:colOff>
      <xdr:row>1</xdr:row>
      <xdr:rowOff>104775</xdr:rowOff>
    </xdr:from>
    <xdr:ext cx="1014221" cy="291600"/>
    <xdr:pic>
      <xdr:nvPicPr>
        <xdr:cNvPr id="101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76200</xdr:colOff>
      <xdr:row>1</xdr:row>
      <xdr:rowOff>71437</xdr:rowOff>
    </xdr:from>
    <xdr:to>
      <xdr:col>1</xdr:col>
      <xdr:colOff>495300</xdr:colOff>
      <xdr:row>2</xdr:row>
      <xdr:rowOff>242887</xdr:rowOff>
    </xdr:to>
    <xdr:pic>
      <xdr:nvPicPr>
        <xdr:cNvPr id="14" name="mainicon">
          <a:extLst>
            <a:ext uri="{FF2B5EF4-FFF2-40B4-BE49-F238E27FC236}">
              <a16:creationId xmlns:a16="http://schemas.microsoft.com/office/drawing/2014/main" id="{E8E6DC47-E587-4F27-8433-C1A1B75F60E9}"/>
            </a:ext>
          </a:extLst>
        </xdr:cNvPr>
        <xdr:cNvPicPr>
          <a:picLocks noChangeAspect="1"/>
        </xdr:cNvPicPr>
      </xdr:nvPicPr>
      <xdr:blipFill>
        <a:blip xmlns:r="http://schemas.openxmlformats.org/officeDocument/2006/relationships" r:embed="rId1"/>
        <a:stretch>
          <a:fillRect/>
        </a:stretch>
      </xdr:blipFill>
      <xdr:spPr>
        <a:xfrm>
          <a:off x="323850" y="157162"/>
          <a:ext cx="419100" cy="419100"/>
        </a:xfrm>
        <a:prstGeom prst="rect">
          <a:avLst/>
        </a:prstGeom>
      </xdr:spPr>
    </xdr:pic>
    <xdr:clientData/>
  </xdr:twoCellAnchor>
  <xdr:twoCellAnchor editAs="oneCell">
    <xdr:from>
      <xdr:col>3</xdr:col>
      <xdr:colOff>857250</xdr:colOff>
      <xdr:row>1</xdr:row>
      <xdr:rowOff>51225</xdr:rowOff>
    </xdr:from>
    <xdr:to>
      <xdr:col>4</xdr:col>
      <xdr:colOff>167700</xdr:colOff>
      <xdr:row>2</xdr:row>
      <xdr:rowOff>253575</xdr:rowOff>
    </xdr:to>
    <xdr:grpSp>
      <xdr:nvGrpSpPr>
        <xdr:cNvPr id="9" name="backtomenu">
          <a:hlinkClick xmlns:r="http://schemas.openxmlformats.org/officeDocument/2006/relationships" r:id="rId6" tooltip="Go to"/>
          <a:extLst>
            <a:ext uri="{FF2B5EF4-FFF2-40B4-BE49-F238E27FC236}">
              <a16:creationId xmlns:a16="http://schemas.microsoft.com/office/drawing/2014/main" id="{59075A46-F1E9-4EE7-8659-257E8ABEE6E2}"/>
            </a:ext>
          </a:extLst>
        </xdr:cNvPr>
        <xdr:cNvGrpSpPr/>
      </xdr:nvGrpSpPr>
      <xdr:grpSpPr>
        <a:xfrm>
          <a:off x="4667250" y="136950"/>
          <a:ext cx="1044000" cy="450000"/>
          <a:chOff x="6972831" y="127063"/>
          <a:chExt cx="1044000" cy="450000"/>
        </a:xfrm>
      </xdr:grpSpPr>
      <xdr:sp macro="" textlink="">
        <xdr:nvSpPr>
          <xdr:cNvPr id="10" name="Rounded Rectangle 2">
            <a:hlinkClick xmlns:r="http://schemas.openxmlformats.org/officeDocument/2006/relationships" r:id="rId6" tooltip="Go to"/>
            <a:extLst>
              <a:ext uri="{FF2B5EF4-FFF2-40B4-BE49-F238E27FC236}">
                <a16:creationId xmlns:a16="http://schemas.microsoft.com/office/drawing/2014/main" id="{10E9E315-7A0B-752A-81FF-357019BEF471}"/>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1" name="Picture 10" descr="http://swiss-delicious.com/images/1024/icons/back.png">
            <a:hlinkClick xmlns:r="http://schemas.openxmlformats.org/officeDocument/2006/relationships" r:id="rId6" tooltip="Go to"/>
            <a:extLst>
              <a:ext uri="{FF2B5EF4-FFF2-40B4-BE49-F238E27FC236}">
                <a16:creationId xmlns:a16="http://schemas.microsoft.com/office/drawing/2014/main" id="{3CB0E988-1F91-E9E4-B3F9-D86052E51719}"/>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419100</xdr:colOff>
      <xdr:row>1</xdr:row>
      <xdr:rowOff>104775</xdr:rowOff>
    </xdr:from>
    <xdr:ext cx="1014221" cy="291600"/>
    <xdr:pic>
      <xdr:nvPicPr>
        <xdr:cNvPr id="1014"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3</xdr:col>
      <xdr:colOff>123825</xdr:colOff>
      <xdr:row>8</xdr:row>
      <xdr:rowOff>0</xdr:rowOff>
    </xdr:from>
    <xdr:to>
      <xdr:col>6</xdr:col>
      <xdr:colOff>765225</xdr:colOff>
      <xdr:row>17</xdr:row>
      <xdr:rowOff>675</xdr:rowOff>
    </xdr:to>
    <xdr:graphicFrame macro="">
      <xdr:nvGraphicFramePr>
        <xdr:cNvPr id="14" name="Chart 13">
          <a:extLst>
            <a:ext uri="{FF2B5EF4-FFF2-40B4-BE49-F238E27FC236}">
              <a16:creationId xmlns:a16="http://schemas.microsoft.com/office/drawing/2014/main" id="{7CE3D734-DC1E-4BDB-A781-8B22FD12BB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920700</xdr:colOff>
      <xdr:row>8</xdr:row>
      <xdr:rowOff>0</xdr:rowOff>
    </xdr:from>
    <xdr:to>
      <xdr:col>12</xdr:col>
      <xdr:colOff>0</xdr:colOff>
      <xdr:row>17</xdr:row>
      <xdr:rowOff>675</xdr:rowOff>
    </xdr:to>
    <xdr:graphicFrame macro="">
      <xdr:nvGraphicFramePr>
        <xdr:cNvPr id="23" name="Chart 22">
          <a:extLst>
            <a:ext uri="{FF2B5EF4-FFF2-40B4-BE49-F238E27FC236}">
              <a16:creationId xmlns:a16="http://schemas.microsoft.com/office/drawing/2014/main" id="{29BFB0C3-7795-47E2-BAA7-7F86975079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920700</xdr:colOff>
      <xdr:row>18</xdr:row>
      <xdr:rowOff>0</xdr:rowOff>
    </xdr:from>
    <xdr:to>
      <xdr:col>8</xdr:col>
      <xdr:colOff>999074</xdr:colOff>
      <xdr:row>27</xdr:row>
      <xdr:rowOff>675</xdr:rowOff>
    </xdr:to>
    <xdr:graphicFrame macro="">
      <xdr:nvGraphicFramePr>
        <xdr:cNvPr id="24" name="Chart 23">
          <a:extLst>
            <a:ext uri="{FF2B5EF4-FFF2-40B4-BE49-F238E27FC236}">
              <a16:creationId xmlns:a16="http://schemas.microsoft.com/office/drawing/2014/main" id="{D2C83BAB-8FC9-4541-B3EC-5EAA3DA7D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xdr:col>
      <xdr:colOff>123825</xdr:colOff>
      <xdr:row>18</xdr:row>
      <xdr:rowOff>0</xdr:rowOff>
    </xdr:from>
    <xdr:to>
      <xdr:col>5</xdr:col>
      <xdr:colOff>401100</xdr:colOff>
      <xdr:row>27</xdr:row>
      <xdr:rowOff>675</xdr:rowOff>
    </xdr:to>
    <xdr:graphicFrame macro="">
      <xdr:nvGraphicFramePr>
        <xdr:cNvPr id="25" name="Chart 24">
          <a:extLst>
            <a:ext uri="{FF2B5EF4-FFF2-40B4-BE49-F238E27FC236}">
              <a16:creationId xmlns:a16="http://schemas.microsoft.com/office/drawing/2014/main" id="{88CAAA10-2B2C-4EA8-A566-36AEFAC89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5</xdr:col>
      <xdr:colOff>545100</xdr:colOff>
      <xdr:row>17</xdr:row>
      <xdr:rowOff>123150</xdr:rowOff>
    </xdr:from>
    <xdr:to>
      <xdr:col>6</xdr:col>
      <xdr:colOff>765225</xdr:colOff>
      <xdr:row>27</xdr:row>
      <xdr:rowOff>0</xdr:rowOff>
    </xdr:to>
    <xdr:graphicFrame macro="">
      <xdr:nvGraphicFramePr>
        <xdr:cNvPr id="28" name="Chart 27">
          <a:extLst>
            <a:ext uri="{FF2B5EF4-FFF2-40B4-BE49-F238E27FC236}">
              <a16:creationId xmlns:a16="http://schemas.microsoft.com/office/drawing/2014/main" id="{085F2EC8-A441-4756-AB54-718D97FC5F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2</xdr:col>
      <xdr:colOff>0</xdr:colOff>
      <xdr:row>28</xdr:row>
      <xdr:rowOff>0</xdr:rowOff>
    </xdr:from>
    <xdr:to>
      <xdr:col>12</xdr:col>
      <xdr:colOff>0</xdr:colOff>
      <xdr:row>39</xdr:row>
      <xdr:rowOff>0</xdr:rowOff>
    </xdr:to>
    <xdr:graphicFrame macro="">
      <xdr:nvGraphicFramePr>
        <xdr:cNvPr id="16" name="Chart 15">
          <a:extLst>
            <a:ext uri="{FF2B5EF4-FFF2-40B4-BE49-F238E27FC236}">
              <a16:creationId xmlns:a16="http://schemas.microsoft.com/office/drawing/2014/main" id="{1E085346-5161-495E-9407-AC0C82815C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11</xdr:col>
      <xdr:colOff>421486</xdr:colOff>
      <xdr:row>4</xdr:row>
      <xdr:rowOff>57639</xdr:rowOff>
    </xdr:from>
    <xdr:to>
      <xdr:col>13</xdr:col>
      <xdr:colOff>19050</xdr:colOff>
      <xdr:row>4</xdr:row>
      <xdr:rowOff>284539</xdr:rowOff>
    </xdr:to>
    <xdr:sp macro="" textlink="">
      <xdr:nvSpPr>
        <xdr:cNvPr id="17" name="Left Arrow 1">
          <a:extLst>
            <a:ext uri="{FF2B5EF4-FFF2-40B4-BE49-F238E27FC236}">
              <a16:creationId xmlns:a16="http://schemas.microsoft.com/office/drawing/2014/main" id="{A6FCC90B-BEF0-4405-B4A3-0583E55CD61D}"/>
            </a:ext>
          </a:extLst>
        </xdr:cNvPr>
        <xdr:cNvSpPr/>
      </xdr:nvSpPr>
      <xdr:spPr>
        <a:xfrm>
          <a:off x="11889586" y="791064"/>
          <a:ext cx="283364" cy="22690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1</xdr:col>
      <xdr:colOff>66675</xdr:colOff>
      <xdr:row>1</xdr:row>
      <xdr:rowOff>71437</xdr:rowOff>
    </xdr:from>
    <xdr:to>
      <xdr:col>2</xdr:col>
      <xdr:colOff>371475</xdr:colOff>
      <xdr:row>2</xdr:row>
      <xdr:rowOff>242887</xdr:rowOff>
    </xdr:to>
    <xdr:pic>
      <xdr:nvPicPr>
        <xdr:cNvPr id="21" name="mainicon">
          <a:extLst>
            <a:ext uri="{FF2B5EF4-FFF2-40B4-BE49-F238E27FC236}">
              <a16:creationId xmlns:a16="http://schemas.microsoft.com/office/drawing/2014/main" id="{1A444571-171F-4077-967E-BD2EDB215CB0}"/>
            </a:ext>
          </a:extLst>
        </xdr:cNvPr>
        <xdr:cNvPicPr>
          <a:picLocks noChangeAspect="1"/>
        </xdr:cNvPicPr>
      </xdr:nvPicPr>
      <xdr:blipFill>
        <a:blip xmlns:r="http://schemas.openxmlformats.org/officeDocument/2006/relationships" r:embed="rId7"/>
        <a:stretch>
          <a:fillRect/>
        </a:stretch>
      </xdr:blipFill>
      <xdr:spPr>
        <a:xfrm>
          <a:off x="314325" y="157162"/>
          <a:ext cx="419100" cy="419100"/>
        </a:xfrm>
        <a:prstGeom prst="rect">
          <a:avLst/>
        </a:prstGeom>
      </xdr:spPr>
    </xdr:pic>
    <xdr:clientData/>
  </xdr:twoCellAnchor>
  <xdr:twoCellAnchor editAs="oneCell">
    <xdr:from>
      <xdr:col>5</xdr:col>
      <xdr:colOff>266700</xdr:colOff>
      <xdr:row>1</xdr:row>
      <xdr:rowOff>51225</xdr:rowOff>
    </xdr:from>
    <xdr:to>
      <xdr:col>5</xdr:col>
      <xdr:colOff>1310700</xdr:colOff>
      <xdr:row>2</xdr:row>
      <xdr:rowOff>253575</xdr:rowOff>
    </xdr:to>
    <xdr:grpSp>
      <xdr:nvGrpSpPr>
        <xdr:cNvPr id="7" name="backtomenu">
          <a:hlinkClick xmlns:r="http://schemas.openxmlformats.org/officeDocument/2006/relationships" r:id="rId12" tooltip="Go to"/>
          <a:extLst>
            <a:ext uri="{FF2B5EF4-FFF2-40B4-BE49-F238E27FC236}">
              <a16:creationId xmlns:a16="http://schemas.microsoft.com/office/drawing/2014/main" id="{69D87727-1B8F-44BC-9944-3D098E1A601F}"/>
            </a:ext>
          </a:extLst>
        </xdr:cNvPr>
        <xdr:cNvGrpSpPr/>
      </xdr:nvGrpSpPr>
      <xdr:grpSpPr>
        <a:xfrm>
          <a:off x="4667250" y="136950"/>
          <a:ext cx="1044000" cy="450000"/>
          <a:chOff x="6972831" y="127063"/>
          <a:chExt cx="1044000" cy="450000"/>
        </a:xfrm>
      </xdr:grpSpPr>
      <xdr:sp macro="" textlink="">
        <xdr:nvSpPr>
          <xdr:cNvPr id="8" name="Rounded Rectangle 2">
            <a:hlinkClick xmlns:r="http://schemas.openxmlformats.org/officeDocument/2006/relationships" r:id="rId12" tooltip="Go to"/>
            <a:extLst>
              <a:ext uri="{FF2B5EF4-FFF2-40B4-BE49-F238E27FC236}">
                <a16:creationId xmlns:a16="http://schemas.microsoft.com/office/drawing/2014/main" id="{70B847EB-2CC9-6A58-C109-3040D035BAC8}"/>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12" tooltip="Go to"/>
            <a:extLst>
              <a:ext uri="{FF2B5EF4-FFF2-40B4-BE49-F238E27FC236}">
                <a16:creationId xmlns:a16="http://schemas.microsoft.com/office/drawing/2014/main" id="{6189792D-AACA-491C-6E13-2B491118AD4E}"/>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10</xdr:col>
      <xdr:colOff>638175</xdr:colOff>
      <xdr:row>1</xdr:row>
      <xdr:rowOff>104775</xdr:rowOff>
    </xdr:from>
    <xdr:ext cx="1014221" cy="291600"/>
    <xdr:pic>
      <xdr:nvPicPr>
        <xdr:cNvPr id="1028" name="mpkLogo">
          <a:hlinkClick xmlns:a="http://schemas.openxmlformats.org/drawingml/2006/main" xmlns:r="http://schemas.openxmlformats.org/officeDocument/2006/relationships" r:id="rId15"/>
        </xdr:cNvPr>
        <xdr:cNvPicPr>
          <a:picLocks xmlns:a="http://schemas.openxmlformats.org/drawingml/2006/main" noChangeAspect="1"/>
        </xdr:cNvPicPr>
      </xdr:nvPicPr>
      <xdr:blipFill>
        <a:blip xmlns:a="http://schemas.openxmlformats.org/drawingml/2006/main" xmlns:r="http://schemas.openxmlformats.org/officeDocument/2006/relationships" r:embed="rId14"/>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7.xml><?xml version="1.0" encoding="utf-8"?>
<c:userShapes xmlns:c="http://schemas.openxmlformats.org/drawingml/2006/chart">
  <cdr:relSizeAnchor xmlns:cdr="http://schemas.openxmlformats.org/drawingml/2006/chartDrawing">
    <cdr:from>
      <cdr:x>0.1439</cdr:x>
      <cdr:y>0.42533</cdr:y>
    </cdr:from>
    <cdr:to>
      <cdr:x>0.84481</cdr:x>
      <cdr:y>0.55731</cdr:y>
    </cdr:to>
    <cdr:sp macro="" textlink="HoursCompleted">
      <cdr:nvSpPr>
        <cdr:cNvPr id="2" name="Rectangle 1">
          <a:extLst xmlns:a="http://schemas.openxmlformats.org/drawingml/2006/main">
            <a:ext uri="{FF2B5EF4-FFF2-40B4-BE49-F238E27FC236}">
              <a16:creationId xmlns:a16="http://schemas.microsoft.com/office/drawing/2014/main" id="{C9D594D9-8126-421A-9F7A-ED1C03E82A6A}"/>
            </a:ext>
          </a:extLst>
        </cdr:cNvPr>
        <cdr:cNvSpPr/>
      </cdr:nvSpPr>
      <cdr:spPr>
        <a:xfrm xmlns:a="http://schemas.openxmlformats.org/drawingml/2006/main">
          <a:off x="295275" y="1009058"/>
          <a:ext cx="1438275" cy="3130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overflow" horzOverflow="overflow" wrap="square" lIns="36000" tIns="0" rIns="36000" bIns="0" anchor="ctr">
          <a:spAutoFit/>
        </a:bodyPr>
        <a:lstStyle xmlns:a="http://schemas.openxmlformats.org/drawingml/2006/main"/>
        <a:p xmlns:a="http://schemas.openxmlformats.org/drawingml/2006/main">
          <a:pPr marL="0" indent="0" algn="ctr"/>
          <a:fld id="{047529BC-D1FB-41D1-B873-9891A320AB9C}" type="TxLink">
            <a:rPr lang="en-US" sz="2000" b="0" i="0" u="none" strike="noStrike">
              <a:solidFill>
                <a:srgbClr val="1F4E78"/>
              </a:solidFill>
              <a:latin typeface="Arial"/>
              <a:ea typeface="+mn-ea"/>
              <a:cs typeface="Arial"/>
            </a:rPr>
            <a:pPr marL="0" indent="0" algn="ctr"/>
            <a:t>%58,4</a:t>
          </a:fld>
          <a:endParaRPr lang="tr-TR" sz="2000" b="0" i="0" u="none" strike="noStrike">
            <a:solidFill>
              <a:srgbClr val="1F4E78"/>
            </a:solidFill>
            <a:latin typeface="Arial"/>
            <a:ea typeface="+mn-ea"/>
            <a:cs typeface="Arial"/>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0.16195</cdr:x>
      <cdr:y>0.41202</cdr:y>
    </cdr:from>
    <cdr:to>
      <cdr:x>0.83037</cdr:x>
      <cdr:y>0.55406</cdr:y>
    </cdr:to>
    <cdr:sp macro="" textlink="BudgetCompleted">
      <cdr:nvSpPr>
        <cdr:cNvPr id="2" name="Rectangle 1">
          <a:extLst xmlns:a="http://schemas.openxmlformats.org/drawingml/2006/main">
            <a:ext uri="{FF2B5EF4-FFF2-40B4-BE49-F238E27FC236}">
              <a16:creationId xmlns:a16="http://schemas.microsoft.com/office/drawing/2014/main" id="{0B3AC100-45F7-4D34-862E-142D21E3050E}"/>
            </a:ext>
          </a:extLst>
        </cdr:cNvPr>
        <cdr:cNvSpPr/>
      </cdr:nvSpPr>
      <cdr:spPr>
        <a:xfrm xmlns:a="http://schemas.openxmlformats.org/drawingml/2006/main">
          <a:off x="332325" y="977470"/>
          <a:ext cx="1371599" cy="33698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ctr"/>
          <a:fld id="{678F0666-6F7F-4CED-BB32-55DBFB9C96B7}" type="TxLink">
            <a:rPr lang="en-US" sz="2000" b="0" i="0" u="none" strike="noStrike">
              <a:solidFill>
                <a:srgbClr val="1F4E78"/>
              </a:solidFill>
              <a:latin typeface="Arial"/>
              <a:cs typeface="Arial"/>
            </a:rPr>
            <a:pPr algn="ctr"/>
            <a:t>%63,5</a:t>
          </a:fld>
          <a:endParaRPr lang="tr-TR" sz="2000">
            <a:solidFill>
              <a:srgbClr val="1F4E78"/>
            </a:solidFill>
          </a:endParaRP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23</xdr:col>
      <xdr:colOff>83315</xdr:colOff>
      <xdr:row>4</xdr:row>
      <xdr:rowOff>120768</xdr:rowOff>
    </xdr:from>
    <xdr:to>
      <xdr:col>24</xdr:col>
      <xdr:colOff>248146</xdr:colOff>
      <xdr:row>5</xdr:row>
      <xdr:rowOff>40181</xdr:rowOff>
    </xdr:to>
    <xdr:sp macro="" textlink="">
      <xdr:nvSpPr>
        <xdr:cNvPr id="15" name="Left Arrow 1">
          <a:extLst>
            <a:ext uri="{FF2B5EF4-FFF2-40B4-BE49-F238E27FC236}">
              <a16:creationId xmlns:a16="http://schemas.microsoft.com/office/drawing/2014/main" id="{27BEA5CF-25EA-408C-A7A1-0118C56F25B4}"/>
            </a:ext>
          </a:extLst>
        </xdr:cNvPr>
        <xdr:cNvSpPr/>
      </xdr:nvSpPr>
      <xdr:spPr>
        <a:xfrm>
          <a:off x="13629982" y="808685"/>
          <a:ext cx="281247" cy="236913"/>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1</xdr:col>
      <xdr:colOff>85726</xdr:colOff>
      <xdr:row>1</xdr:row>
      <xdr:rowOff>60231</xdr:rowOff>
    </xdr:from>
    <xdr:to>
      <xdr:col>3</xdr:col>
      <xdr:colOff>336737</xdr:colOff>
      <xdr:row>2</xdr:row>
      <xdr:rowOff>232802</xdr:rowOff>
    </xdr:to>
    <xdr:pic>
      <xdr:nvPicPr>
        <xdr:cNvPr id="14" name="mainicon">
          <a:extLst>
            <a:ext uri="{FF2B5EF4-FFF2-40B4-BE49-F238E27FC236}">
              <a16:creationId xmlns:a16="http://schemas.microsoft.com/office/drawing/2014/main" id="{9A4A68AF-1540-4EC1-9EA8-9A1E2DF9BF6C}"/>
            </a:ext>
          </a:extLst>
        </xdr:cNvPr>
        <xdr:cNvPicPr>
          <a:picLocks noChangeAspect="1"/>
        </xdr:cNvPicPr>
      </xdr:nvPicPr>
      <xdr:blipFill>
        <a:blip xmlns:r="http://schemas.openxmlformats.org/officeDocument/2006/relationships" r:embed="rId1"/>
        <a:stretch>
          <a:fillRect/>
        </a:stretch>
      </xdr:blipFill>
      <xdr:spPr>
        <a:xfrm>
          <a:off x="332255" y="149878"/>
          <a:ext cx="419100" cy="419100"/>
        </a:xfrm>
        <a:prstGeom prst="rect">
          <a:avLst/>
        </a:prstGeom>
      </xdr:spPr>
    </xdr:pic>
    <xdr:clientData/>
  </xdr:twoCellAnchor>
  <xdr:twoCellAnchor editAs="oneCell">
    <xdr:from>
      <xdr:col>9</xdr:col>
      <xdr:colOff>476250</xdr:colOff>
      <xdr:row>1</xdr:row>
      <xdr:rowOff>51225</xdr:rowOff>
    </xdr:from>
    <xdr:to>
      <xdr:col>9</xdr:col>
      <xdr:colOff>1520250</xdr:colOff>
      <xdr:row>2</xdr:row>
      <xdr:rowOff>253575</xdr:rowOff>
    </xdr:to>
    <xdr:grpSp>
      <xdr:nvGrpSpPr>
        <xdr:cNvPr id="7" name="backtomenu">
          <a:hlinkClick xmlns:r="http://schemas.openxmlformats.org/officeDocument/2006/relationships" r:id="rId4" tooltip="Go to"/>
          <a:extLst>
            <a:ext uri="{FF2B5EF4-FFF2-40B4-BE49-F238E27FC236}">
              <a16:creationId xmlns:a16="http://schemas.microsoft.com/office/drawing/2014/main" id="{037685AD-398C-4EAC-A1DF-99BD1E1252E7}"/>
            </a:ext>
          </a:extLst>
        </xdr:cNvPr>
        <xdr:cNvGrpSpPr/>
      </xdr:nvGrpSpPr>
      <xdr:grpSpPr>
        <a:xfrm>
          <a:off x="4667250" y="136950"/>
          <a:ext cx="1044000" cy="450000"/>
          <a:chOff x="6972831" y="127063"/>
          <a:chExt cx="1044000" cy="450000"/>
        </a:xfrm>
      </xdr:grpSpPr>
      <xdr:sp macro="" textlink="">
        <xdr:nvSpPr>
          <xdr:cNvPr id="8" name="Rounded Rectangle 2">
            <a:hlinkClick xmlns:r="http://schemas.openxmlformats.org/officeDocument/2006/relationships" r:id="rId4" tooltip="Go to"/>
            <a:extLst>
              <a:ext uri="{FF2B5EF4-FFF2-40B4-BE49-F238E27FC236}">
                <a16:creationId xmlns:a16="http://schemas.microsoft.com/office/drawing/2014/main" id="{A00B71AE-47AE-FC9D-E621-DE7650421FC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4" tooltip="Go to"/>
            <a:extLst>
              <a:ext uri="{FF2B5EF4-FFF2-40B4-BE49-F238E27FC236}">
                <a16:creationId xmlns:a16="http://schemas.microsoft.com/office/drawing/2014/main" id="{3CAABB7D-C1DB-FD86-6C99-C4C427EAFC46}"/>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21</xdr:col>
      <xdr:colOff>219075</xdr:colOff>
      <xdr:row>1</xdr:row>
      <xdr:rowOff>104775</xdr:rowOff>
    </xdr:from>
    <xdr:ext cx="1014221" cy="291600"/>
    <xdr:pic>
      <xdr:nvPicPr>
        <xdr:cNvPr id="1015"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2" name="backtomenu">
          <a:hlinkClick xmlns:r="http://schemas.openxmlformats.org/officeDocument/2006/relationships" r:id="rId1" tooltip="Go to"/>
          <a:extLst>
            <a:ext uri="{FF2B5EF4-FFF2-40B4-BE49-F238E27FC236}">
              <a16:creationId xmlns:a16="http://schemas.microsoft.com/office/drawing/2014/main" id="{072A1CBE-7E02-4928-82D7-9FDD8E545010}"/>
            </a:ext>
          </a:extLst>
        </xdr:cNvPr>
        <xdr:cNvGrpSpPr/>
      </xdr:nvGrpSpPr>
      <xdr:grpSpPr>
        <a:xfrm>
          <a:off x="10309269" y="104775"/>
          <a:ext cx="1044000" cy="450000"/>
          <a:chOff x="6972831" y="127063"/>
          <a:chExt cx="1044000" cy="450000"/>
        </a:xfrm>
      </xdr:grpSpPr>
      <xdr:sp macro="" textlink="">
        <xdr:nvSpPr>
          <xdr:cNvPr id="3" name="Rounded Rectangle 2">
            <a:hlinkClick xmlns:r="http://schemas.openxmlformats.org/officeDocument/2006/relationships" r:id="rId1" tooltip="Go to"/>
            <a:extLst>
              <a:ext uri="{FF2B5EF4-FFF2-40B4-BE49-F238E27FC236}">
                <a16:creationId xmlns:a16="http://schemas.microsoft.com/office/drawing/2014/main" id="{6E9ACBA4-D346-6750-059C-9A1A538B4A70}"/>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4" name="Picture 3" descr="http://swiss-delicious.com/images/1024/icons/back.png">
            <a:hlinkClick xmlns:r="http://schemas.openxmlformats.org/officeDocument/2006/relationships" r:id="rId1" tooltip="Go to"/>
            <a:extLst>
              <a:ext uri="{FF2B5EF4-FFF2-40B4-BE49-F238E27FC236}">
                <a16:creationId xmlns:a16="http://schemas.microsoft.com/office/drawing/2014/main" id="{68863E53-D726-8AD9-7944-5F50B19D304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55634C-5A5A-4B55-B0DF-4E09BF91A0C5}" name="Table1" displayName="Table1" ref="B5:F1005" totalsRowShown="0" headerRowDxfId="77" dataDxfId="75" headerRowBorderDxfId="76" tableBorderDxfId="74" totalsRowBorderDxfId="73">
  <tableColumns count="5">
    <tableColumn id="1" xr3:uid="{3A58F691-385E-4157-BB76-A9D3108666B7}" name="Name" dataDxfId="72"/>
    <tableColumn id="2" xr3:uid="{A937D411-AAE7-4375-AA81-06A0D611856F}" name="Department" dataDxfId="71"/>
    <tableColumn id="3" xr3:uid="{93381A65-4D40-41AD-BB4D-0A0100646F1A}" name="Job Title" dataDxfId="70"/>
    <tableColumn id="4" xr3:uid="{D693A3AE-6722-4BAA-88F4-2FF49AF5FB3D}" name="E-mail_x000a_(Optional)" dataDxfId="69"/>
    <tableColumn id="5" xr3:uid="{D20C979C-E4D8-4923-B459-E0405354D905}" name="Phone_x000a_(Optional)" dataDxfId="68"/>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883530-5795-48EE-AA7F-2AD6CA16650B}" name="Table3" displayName="Table3" ref="B5:E55" totalsRowShown="0" headerRowDxfId="67" dataDxfId="65" headerRowBorderDxfId="66" tableBorderDxfId="64" totalsRowBorderDxfId="63">
  <tableColumns count="4">
    <tableColumn id="1" xr3:uid="{9F5F5633-68AC-4206-929D-A7BE4A2FAE14}" name="Training" dataDxfId="62"/>
    <tableColumn id="2" xr3:uid="{DCFA5591-619F-413B-9F4D-298466C29A93}" name="Category" dataDxfId="61"/>
    <tableColumn id="3" xr3:uid="{A79A9140-0803-4788-B9F7-F4A6C797DC69}" name="Type" dataDxfId="60"/>
    <tableColumn id="4" xr3:uid="{89061616-8972-4DE4-A96B-D4034BCADE7A}" name="Duration_x000a_(Hours)" dataDxfId="59"/>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273334-9A8E-44C5-A585-DB62967C4EC0}" name="Table2" displayName="Table2" ref="B5:S20" totalsRowShown="0" headerRowDxfId="37" dataDxfId="36" tableBorderDxfId="35">
  <tableColumns count="18">
    <tableColumn id="1" xr3:uid="{F266B204-C3CE-4A07-966D-ADE1B8D6F04E}" name="#" dataDxfId="34" totalsRowDxfId="33">
      <calculatedColumnFormula>IFERROR(IF(LEN($C6)=0,"",ROW($A6)-ROW($A$5)),"")</calculatedColumnFormula>
    </tableColumn>
    <tableColumn id="2" xr3:uid="{5FE907EF-CE6E-4971-956C-E803E6C083AC}" name="Training" dataDxfId="32" totalsRowDxfId="31">
      <calculatedColumnFormula>IFERROR(IF(LEN(Scheduling!B6)=0,"",Scheduling!B6),"")</calculatedColumnFormula>
    </tableColumn>
    <tableColumn id="19" xr3:uid="{68CEE15B-1978-49BE-9F86-10EE603F6B8E}" name="Calendar Trainings (Cancelled)" dataDxfId="30">
      <calculatedColumnFormula>IFERROR(IF(LEN(C6)=0,"",IF(M6="Cancelled","",C6)),"")</calculatedColumnFormula>
    </tableColumn>
    <tableColumn id="5" xr3:uid="{C0C662D0-7442-4AD0-A71D-5706B30CFF30}" name="Start Date" dataDxfId="29" totalsRowDxfId="28">
      <calculatedColumnFormula>IFERROR(IF(LEN(Scheduling!C6)=0,"",Scheduling!C6),"")</calculatedColumnFormula>
    </tableColumn>
    <tableColumn id="6" xr3:uid="{E27C4588-B4B0-4AD0-B357-40F1D2E88976}" name="Start Month_x000a_Index" dataDxfId="27" totalsRowDxfId="26">
      <calculatedColumnFormula>IFERROR(MONTH(E6),"")</calculatedColumnFormula>
    </tableColumn>
    <tableColumn id="7" xr3:uid="{804F2696-1CDB-4984-8971-E90A189618FC}" name="Start Month " dataDxfId="25" totalsRowDxfId="24">
      <calculatedColumnFormula>IFERROR(INDEX($AN$6:$AN$17,MATCH($F6,$AM$6:$AM$17,0),1),"")</calculatedColumnFormula>
    </tableColumn>
    <tableColumn id="8" xr3:uid="{B0C2D792-8FBB-4AF2-8B75-4872BB4E0E0F}" name="End Date" dataDxfId="23" totalsRowDxfId="22">
      <calculatedColumnFormula>IFERROR(IF(LEN(Scheduling!D6)=0,"",Scheduling!D6),"")</calculatedColumnFormula>
    </tableColumn>
    <tableColumn id="9" xr3:uid="{95DC16EB-3994-4ED5-AFAB-96F83AEC7885}" name="End Month_x000a_Index" dataDxfId="21" totalsRowDxfId="20">
      <calculatedColumnFormula>IFERROR(MONTH(H6),"")</calculatedColumnFormula>
    </tableColumn>
    <tableColumn id="10" xr3:uid="{6869593B-8A18-4FC1-99D7-719A2BCC649E}" name="End Month" dataDxfId="19" totalsRowDxfId="18">
      <calculatedColumnFormula>IFERROR(INDEX($AN$6:$AN$17,MATCH($I6,$AM$6:$AM$17,0),1),"")</calculatedColumnFormula>
    </tableColumn>
    <tableColumn id="11" xr3:uid="{7CE3D66D-EFF3-429E-A949-3318095B379C}" name="Category" dataDxfId="17" totalsRowDxfId="16">
      <calculatedColumnFormula>IFERROR(INDEX(Trainings!$C$6:$C$55,MATCH($C6,Trainings!$B$6:$B$55,0)),"")</calculatedColumnFormula>
    </tableColumn>
    <tableColumn id="12" xr3:uid="{6AE23321-61A0-4146-976F-7300CC17C315}" name="Type" dataDxfId="15" totalsRowDxfId="14">
      <calculatedColumnFormula>IFERROR(INDEX(Trainings!$D$6:$D$55,MATCH($C6,Trainings!$B$6:$B$55,0)),"")</calculatedColumnFormula>
    </tableColumn>
    <tableColumn id="14" xr3:uid="{C2C5B19D-0008-422E-BE5D-45FEDE87494A}" name="Status" dataDxfId="13" totalsRowDxfId="12">
      <calculatedColumnFormula>IFERROR(IF(LEN(Scheduling!G6)=0,"",Scheduling!G6),"")</calculatedColumnFormula>
    </tableColumn>
    <tableColumn id="13" xr3:uid="{40288F8B-A8AD-462A-9374-D588462603BD}" name="Duration_x000a_(Hours)" dataDxfId="11" totalsRowDxfId="10">
      <calculatedColumnFormula>IFERROR(INDEX(Trainings!$E$6:$E$55,MATCH($C6,Trainings!$B$6:$B$55,0)),"")</calculatedColumnFormula>
    </tableColumn>
    <tableColumn id="22" xr3:uid="{AD6B87DA-76BB-4A92-B811-8562C8B202A9}" name="Completed Duration" dataDxfId="9" totalsRowDxfId="8">
      <calculatedColumnFormula>IF(LEN(N6)=0,"",IF(M6="Completed",N6,0))</calculatedColumnFormula>
    </tableColumn>
    <tableColumn id="16" xr3:uid="{4516BC7B-D771-47B9-8DCB-FF13347A1F68}" name="Expected # of Trainees" dataDxfId="7" totalsRowDxfId="6">
      <calculatedColumnFormula>IFERROR(IF(LEN(Scheduling!E6)=0,"",Scheduling!E6),"")</calculatedColumnFormula>
    </tableColumn>
    <tableColumn id="17" xr3:uid="{513A86B9-96C3-4DC7-8A1B-5D1F60BE5B92}" name="Total Cost" dataDxfId="5" totalsRowDxfId="4">
      <calculatedColumnFormula>IFERROR(IF(LEN(#REF!)=0,"",Scheduling!$F6),"")</calculatedColumnFormula>
    </tableColumn>
    <tableColumn id="15" xr3:uid="{421D64FE-6C7B-4FCA-AC22-37A082DCBE38}" name="Completed Total Cost" dataDxfId="3" totalsRowDxfId="2">
      <calculatedColumnFormula>IF(LEN(#REF!)=0,"",IF(M6="Completed",Q6,0))</calculatedColumnFormula>
    </tableColumn>
    <tableColumn id="20" xr3:uid="{EA1A89DA-CD1E-4093-895C-0484C3A0AFDF}" name="Average Ratings" dataDxfId="1" totalsRowDxfId="0">
      <calculatedColumnFormula>IFERROR(AVERAGEIF(Registration!$B$6:$B$4005,#REF!,Registration!$P$6:$P$4005),"")</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D097B-6A5A-412E-9F84-89E2CD96EF6A}">
  <sheetPr codeName="Sheet2">
    <pageSetUpPr autoPageBreaks="0" fitToPage="1"/>
  </sheetPr>
  <dimension ref="A1:AF51"/>
  <sheetViews>
    <sheetView showGridLines="0" showRowColHeaders="0" tabSelected="1" zoomScaleNormal="100" zoomScaleSheetLayoutView="85" workbookViewId="0">
      <pane ySplit="4" topLeftCell="A5" activePane="bottomLeft" state="frozen"/>
      <selection pane="bottomLeft" activeCell="A5" sqref="A5"/>
    </sheetView>
  </sheetViews>
  <sheetFormatPr defaultColWidth="8.85546875" defaultRowHeight="15" outlineLevelRow="1" x14ac:dyDescent="0.25"/>
  <cols>
    <col min="1" max="1" width="3.7109375" style="98" customWidth="1"/>
    <col min="2" max="2" width="1.7109375" style="98" customWidth="1"/>
    <col min="3" max="3" width="26.7109375" style="98" customWidth="1"/>
    <col min="4" max="4" width="2.7109375" style="98" customWidth="1"/>
    <col min="5" max="5" width="26.7109375" style="98" customWidth="1"/>
    <col min="6" max="6" width="2.7109375" style="98" customWidth="1"/>
    <col min="7" max="7" width="26.7109375" style="98" customWidth="1"/>
    <col min="8" max="9" width="2.7109375" style="98" customWidth="1"/>
    <col min="10" max="10" width="26.7109375" style="98" customWidth="1"/>
    <col min="11" max="11" width="2.7109375" style="98" customWidth="1"/>
    <col min="12" max="12" width="26.7109375" style="98" customWidth="1"/>
    <col min="13" max="13" width="1.7109375" style="98" customWidth="1"/>
    <col min="14" max="14" width="5.7109375" style="98" customWidth="1"/>
    <col min="15" max="16" width="8.85546875" style="98"/>
    <col min="17" max="17" width="5.7109375" style="98" customWidth="1"/>
    <col min="18" max="18" width="3.7109375" style="98" customWidth="1"/>
    <col min="19" max="19" width="8.85546875" style="98"/>
    <col min="20" max="20" width="22.7109375" style="98" customWidth="1"/>
    <col min="21" max="16384" width="8.85546875" style="98"/>
  </cols>
  <sheetData>
    <row r="1" spans="1:15" s="82" customFormat="1" ht="6.75" customHeight="1" x14ac:dyDescent="0.25">
      <c r="B1" s="83"/>
      <c r="E1" s="84"/>
      <c r="F1" s="84"/>
      <c r="G1" s="84"/>
    </row>
    <row r="2" spans="1:15" s="85" customFormat="1" ht="20.100000000000001" customHeight="1" x14ac:dyDescent="0.25">
      <c r="B2" s="86"/>
      <c r="C2" s="137" t="s">
        <v>178</v>
      </c>
      <c r="D2" s="87"/>
      <c r="E2" s="87"/>
      <c r="F2" s="87"/>
      <c r="G2" s="87"/>
      <c r="H2" s="87"/>
      <c r="I2" s="88"/>
      <c r="J2" s="88"/>
      <c r="K2" s="87"/>
      <c r="L2" s="87"/>
      <c r="M2" s="87"/>
      <c r="N2" s="89"/>
    </row>
    <row r="3" spans="1:15" s="90" customFormat="1" ht="24" customHeight="1" x14ac:dyDescent="0.25">
      <c r="B3" s="91"/>
      <c r="C3" s="138" t="s">
        <v>0</v>
      </c>
      <c r="D3" s="92"/>
      <c r="E3" s="92"/>
      <c r="F3" s="92"/>
      <c r="G3" s="92"/>
      <c r="H3" s="92"/>
      <c r="I3" s="93"/>
      <c r="J3" s="93"/>
      <c r="K3" s="92"/>
      <c r="L3" s="92"/>
      <c r="M3" s="92"/>
      <c r="N3" s="94"/>
    </row>
    <row r="4" spans="1:15" s="96" customFormat="1" ht="4.9000000000000004" customHeight="1" x14ac:dyDescent="0.25">
      <c r="A4" s="95"/>
      <c r="B4" s="95"/>
      <c r="C4" s="95"/>
      <c r="D4" s="95"/>
      <c r="E4" s="95"/>
      <c r="F4" s="95"/>
      <c r="G4" s="95"/>
      <c r="H4" s="95"/>
      <c r="I4" s="95"/>
      <c r="J4" s="95"/>
      <c r="K4" s="95"/>
      <c r="L4" s="95"/>
      <c r="M4" s="95"/>
      <c r="N4" s="95"/>
    </row>
    <row r="5" spans="1:15" s="96" customFormat="1" ht="4.9000000000000004" customHeight="1" x14ac:dyDescent="0.25">
      <c r="A5" s="95"/>
      <c r="B5" s="95"/>
      <c r="C5" s="95"/>
      <c r="D5" s="95"/>
      <c r="E5" s="95"/>
      <c r="F5" s="95"/>
      <c r="G5" s="95"/>
      <c r="H5" s="95"/>
      <c r="I5" s="95"/>
      <c r="J5" s="95"/>
      <c r="K5" s="95"/>
      <c r="L5" s="95"/>
      <c r="M5" s="95"/>
      <c r="N5" s="95"/>
    </row>
    <row r="6" spans="1:15" s="96" customFormat="1" ht="21.75" customHeight="1" x14ac:dyDescent="0.25">
      <c r="A6" s="97"/>
      <c r="B6" s="275"/>
      <c r="C6" s="276"/>
      <c r="D6" s="276"/>
      <c r="E6" s="276"/>
      <c r="F6" s="276"/>
      <c r="G6" s="276"/>
      <c r="H6" s="276"/>
      <c r="I6" s="276"/>
      <c r="J6" s="276"/>
      <c r="K6" s="276"/>
      <c r="L6" s="276"/>
      <c r="M6" s="277"/>
      <c r="N6" s="97"/>
    </row>
    <row r="7" spans="1:15" s="96" customFormat="1" ht="21.75" customHeight="1" x14ac:dyDescent="0.25">
      <c r="A7" s="97"/>
      <c r="B7" s="278"/>
      <c r="C7" s="98"/>
      <c r="D7" s="98"/>
      <c r="E7" s="98"/>
      <c r="F7" s="98"/>
      <c r="G7" s="98"/>
      <c r="H7" s="98"/>
      <c r="I7" s="98"/>
      <c r="J7" s="98"/>
      <c r="K7" s="98"/>
      <c r="L7" s="98"/>
      <c r="M7" s="279"/>
      <c r="N7" s="97"/>
    </row>
    <row r="8" spans="1:15" s="96" customFormat="1" ht="21.75" customHeight="1" x14ac:dyDescent="0.25">
      <c r="A8" s="97"/>
      <c r="B8" s="278"/>
      <c r="C8" s="98"/>
      <c r="D8" s="98"/>
      <c r="E8" s="290"/>
      <c r="F8" s="98"/>
      <c r="G8" s="98"/>
      <c r="H8" s="98"/>
      <c r="I8" s="98"/>
      <c r="J8" s="98"/>
      <c r="K8" s="98"/>
      <c r="L8" s="98"/>
      <c r="M8" s="279"/>
      <c r="N8" s="97"/>
    </row>
    <row r="9" spans="1:15" s="96" customFormat="1" ht="21.75" customHeight="1" x14ac:dyDescent="0.25">
      <c r="A9" s="97"/>
      <c r="B9" s="278"/>
      <c r="C9" s="98"/>
      <c r="D9" s="98"/>
      <c r="E9" s="98"/>
      <c r="F9" s="98"/>
      <c r="G9" s="98"/>
      <c r="H9" s="98"/>
      <c r="I9" s="98"/>
      <c r="J9" s="290"/>
      <c r="K9" s="98"/>
      <c r="L9" s="98"/>
      <c r="M9" s="279"/>
      <c r="N9" s="97"/>
    </row>
    <row r="10" spans="1:15" s="96" customFormat="1" ht="21.75" customHeight="1" x14ac:dyDescent="0.25">
      <c r="A10" s="97"/>
      <c r="B10" s="278"/>
      <c r="C10" s="98"/>
      <c r="D10" s="98"/>
      <c r="E10" s="290"/>
      <c r="F10" s="98"/>
      <c r="G10" s="98"/>
      <c r="H10" s="98"/>
      <c r="I10" s="98"/>
      <c r="J10" s="98"/>
      <c r="K10" s="98"/>
      <c r="L10" s="98"/>
      <c r="M10" s="279"/>
      <c r="N10" s="97"/>
    </row>
    <row r="11" spans="1:15" s="270" customFormat="1" ht="21.75" customHeight="1" x14ac:dyDescent="0.25">
      <c r="A11" s="136"/>
      <c r="B11" s="280"/>
      <c r="C11" s="98"/>
      <c r="D11" s="98"/>
      <c r="E11" s="98"/>
      <c r="F11" s="98"/>
      <c r="G11" s="98"/>
      <c r="H11" s="98"/>
      <c r="I11" s="98"/>
      <c r="J11" s="290"/>
      <c r="K11" s="98"/>
      <c r="L11" s="98"/>
      <c r="M11" s="281"/>
      <c r="N11" s="136"/>
    </row>
    <row r="12" spans="1:15" s="96" customFormat="1" ht="21.75" customHeight="1" x14ac:dyDescent="0.25">
      <c r="A12" s="97"/>
      <c r="B12" s="326"/>
      <c r="C12" s="327"/>
      <c r="D12" s="327"/>
      <c r="E12" s="328"/>
      <c r="F12" s="327"/>
      <c r="G12" s="327"/>
      <c r="H12" s="327"/>
      <c r="I12" s="327"/>
      <c r="J12" s="327"/>
      <c r="K12" s="327"/>
      <c r="L12" s="327"/>
      <c r="M12" s="329"/>
      <c r="N12" s="97"/>
      <c r="O12" s="98"/>
    </row>
    <row r="13" spans="1:15" s="96" customFormat="1" ht="8.1" customHeight="1" x14ac:dyDescent="0.25">
      <c r="A13" s="97"/>
      <c r="B13" s="278"/>
      <c r="C13" s="97"/>
      <c r="D13" s="97"/>
      <c r="E13" s="97"/>
      <c r="F13" s="97"/>
      <c r="G13" s="97"/>
      <c r="H13" s="97"/>
      <c r="I13" s="97"/>
      <c r="J13" s="97"/>
      <c r="K13" s="97"/>
      <c r="L13" s="97"/>
      <c r="M13" s="279"/>
      <c r="N13" s="97"/>
      <c r="O13" s="98"/>
    </row>
    <row r="14" spans="1:15" s="96" customFormat="1" ht="20.100000000000001" customHeight="1" x14ac:dyDescent="0.25">
      <c r="A14" s="97"/>
      <c r="B14" s="282" t="s">
        <v>41</v>
      </c>
      <c r="C14" s="135"/>
      <c r="D14" s="135"/>
      <c r="E14" s="135"/>
      <c r="F14" s="135"/>
      <c r="G14" s="135"/>
      <c r="H14" s="135"/>
      <c r="I14" s="135"/>
      <c r="J14" s="135"/>
      <c r="K14" s="135"/>
      <c r="L14" s="135"/>
      <c r="M14" s="283"/>
      <c r="N14" s="97"/>
      <c r="O14" s="98"/>
    </row>
    <row r="15" spans="1:15" s="96" customFormat="1" ht="8.1" customHeight="1" x14ac:dyDescent="0.25">
      <c r="A15" s="97"/>
      <c r="B15" s="278"/>
      <c r="C15" s="97"/>
      <c r="D15" s="97"/>
      <c r="E15" s="97"/>
      <c r="F15" s="97"/>
      <c r="G15" s="97"/>
      <c r="H15" s="97"/>
      <c r="I15" s="97"/>
      <c r="J15" s="97"/>
      <c r="K15" s="97"/>
      <c r="L15" s="97"/>
      <c r="M15" s="279"/>
      <c r="N15" s="97"/>
      <c r="O15" s="98"/>
    </row>
    <row r="16" spans="1:15" s="82" customFormat="1" ht="20.100000000000001" customHeight="1" x14ac:dyDescent="0.25">
      <c r="B16" s="284"/>
      <c r="C16" s="273" t="s">
        <v>13</v>
      </c>
      <c r="D16" s="272"/>
      <c r="E16" s="273" t="s">
        <v>11</v>
      </c>
      <c r="F16" s="272"/>
      <c r="G16" s="273" t="s">
        <v>92</v>
      </c>
      <c r="H16" s="272"/>
      <c r="I16" s="274" t="s">
        <v>94</v>
      </c>
      <c r="J16" s="274"/>
      <c r="K16" s="271"/>
      <c r="L16" s="273" t="s">
        <v>93</v>
      </c>
      <c r="M16" s="285"/>
      <c r="N16" s="134"/>
      <c r="O16" s="134"/>
    </row>
    <row r="17" spans="1:32" s="96" customFormat="1" ht="20.100000000000001" customHeight="1" x14ac:dyDescent="0.25">
      <c r="A17" s="98"/>
      <c r="B17" s="286"/>
      <c r="C17" s="314" t="s">
        <v>47</v>
      </c>
      <c r="D17" s="272"/>
      <c r="E17" s="314" t="s">
        <v>50</v>
      </c>
      <c r="F17" s="272"/>
      <c r="G17" s="314" t="s">
        <v>44</v>
      </c>
      <c r="H17" s="272"/>
      <c r="I17" s="315">
        <v>1</v>
      </c>
      <c r="J17" s="314" t="s">
        <v>73</v>
      </c>
      <c r="K17" s="271"/>
      <c r="L17" s="314" t="s">
        <v>62</v>
      </c>
      <c r="M17" s="287"/>
      <c r="N17" s="98"/>
      <c r="O17" s="98"/>
    </row>
    <row r="18" spans="1:32" ht="20.100000000000001" customHeight="1" x14ac:dyDescent="0.25">
      <c r="B18" s="286"/>
      <c r="C18" s="314" t="s">
        <v>44</v>
      </c>
      <c r="D18" s="272"/>
      <c r="E18" s="314" t="s">
        <v>51</v>
      </c>
      <c r="F18" s="272"/>
      <c r="G18" s="314" t="s">
        <v>55</v>
      </c>
      <c r="H18" s="272"/>
      <c r="I18" s="315">
        <v>2</v>
      </c>
      <c r="J18" s="314" t="s">
        <v>74</v>
      </c>
      <c r="K18" s="271"/>
      <c r="L18" s="314" t="s">
        <v>78</v>
      </c>
      <c r="M18" s="287"/>
      <c r="P18" s="96"/>
      <c r="Q18" s="96"/>
      <c r="R18" s="96"/>
      <c r="S18" s="96"/>
      <c r="T18" s="96"/>
      <c r="U18" s="96"/>
      <c r="V18" s="96"/>
      <c r="W18" s="96"/>
      <c r="X18" s="96"/>
      <c r="Y18" s="96"/>
      <c r="Z18" s="96"/>
      <c r="AA18" s="96"/>
      <c r="AB18" s="96"/>
      <c r="AC18" s="96"/>
      <c r="AD18" s="96"/>
      <c r="AE18" s="96"/>
      <c r="AF18" s="96"/>
    </row>
    <row r="19" spans="1:32" ht="20.100000000000001" customHeight="1" x14ac:dyDescent="0.25">
      <c r="B19" s="286"/>
      <c r="C19" s="314" t="s">
        <v>45</v>
      </c>
      <c r="D19" s="272"/>
      <c r="E19" s="314" t="s">
        <v>49</v>
      </c>
      <c r="F19" s="272"/>
      <c r="G19" s="314" t="s">
        <v>56</v>
      </c>
      <c r="H19" s="272"/>
      <c r="I19" s="315">
        <v>3</v>
      </c>
      <c r="J19" s="314" t="s">
        <v>75</v>
      </c>
      <c r="K19" s="271"/>
      <c r="L19" s="314" t="s">
        <v>63</v>
      </c>
      <c r="M19" s="287"/>
      <c r="P19" s="96"/>
      <c r="Q19" s="96"/>
      <c r="R19" s="96"/>
      <c r="S19" s="96"/>
      <c r="T19" s="96"/>
      <c r="U19" s="96"/>
      <c r="V19" s="96"/>
      <c r="W19" s="96"/>
      <c r="X19" s="96"/>
      <c r="Y19" s="96"/>
      <c r="Z19" s="96"/>
      <c r="AA19" s="96"/>
      <c r="AB19" s="96"/>
      <c r="AC19" s="96"/>
      <c r="AD19" s="96"/>
      <c r="AE19" s="96"/>
      <c r="AF19" s="96"/>
    </row>
    <row r="20" spans="1:32" ht="20.100000000000001" customHeight="1" x14ac:dyDescent="0.25">
      <c r="B20" s="286"/>
      <c r="C20" s="314" t="s">
        <v>46</v>
      </c>
      <c r="D20" s="272"/>
      <c r="E20" s="314" t="s">
        <v>48</v>
      </c>
      <c r="F20" s="272"/>
      <c r="G20" s="314" t="s">
        <v>57</v>
      </c>
      <c r="H20" s="272"/>
      <c r="I20" s="315">
        <v>4</v>
      </c>
      <c r="J20" s="314" t="s">
        <v>76</v>
      </c>
      <c r="K20" s="271"/>
      <c r="L20" s="314"/>
      <c r="M20" s="287"/>
      <c r="P20" s="96"/>
      <c r="Q20" s="96"/>
      <c r="R20" s="96"/>
      <c r="S20" s="96"/>
      <c r="T20" s="96"/>
      <c r="U20" s="96"/>
      <c r="V20" s="96"/>
      <c r="W20" s="96"/>
      <c r="X20" s="96"/>
      <c r="Y20" s="96"/>
      <c r="Z20" s="96"/>
      <c r="AA20" s="96"/>
      <c r="AB20" s="96"/>
      <c r="AC20" s="96"/>
      <c r="AD20" s="96"/>
      <c r="AE20" s="96"/>
      <c r="AF20" s="96"/>
    </row>
    <row r="21" spans="1:32" ht="20.100000000000001" customHeight="1" x14ac:dyDescent="0.25">
      <c r="B21" s="286"/>
      <c r="C21" s="314"/>
      <c r="D21" s="272"/>
      <c r="E21" s="314"/>
      <c r="F21" s="272"/>
      <c r="G21" s="314" t="s">
        <v>45</v>
      </c>
      <c r="H21" s="272"/>
      <c r="I21" s="315">
        <v>5</v>
      </c>
      <c r="J21" s="314"/>
      <c r="K21" s="271"/>
      <c r="L21" s="314"/>
      <c r="M21" s="287"/>
      <c r="P21" s="96"/>
      <c r="Q21" s="96"/>
      <c r="R21" s="96"/>
      <c r="S21" s="96"/>
      <c r="T21" s="96"/>
      <c r="U21" s="96"/>
      <c r="V21" s="96"/>
      <c r="W21" s="96"/>
      <c r="X21" s="96"/>
      <c r="Y21" s="96"/>
      <c r="Z21" s="96"/>
      <c r="AA21" s="96"/>
      <c r="AB21" s="96"/>
      <c r="AC21" s="96"/>
      <c r="AD21" s="96"/>
      <c r="AE21" s="96"/>
      <c r="AF21" s="96"/>
    </row>
    <row r="22" spans="1:32" ht="20.100000000000001" customHeight="1" x14ac:dyDescent="0.25">
      <c r="B22" s="286"/>
      <c r="C22" s="314"/>
      <c r="D22" s="272"/>
      <c r="E22" s="314"/>
      <c r="F22" s="272"/>
      <c r="G22" s="314"/>
      <c r="H22" s="272"/>
      <c r="I22" s="315">
        <v>6</v>
      </c>
      <c r="J22" s="314"/>
      <c r="K22" s="271"/>
      <c r="L22" s="314"/>
      <c r="M22" s="287"/>
      <c r="P22" s="96"/>
      <c r="Q22" s="96"/>
      <c r="R22" s="96"/>
      <c r="S22" s="96"/>
      <c r="T22" s="96"/>
      <c r="U22" s="96"/>
      <c r="V22" s="96"/>
      <c r="W22" s="96"/>
      <c r="X22" s="96"/>
      <c r="Y22" s="96"/>
      <c r="Z22" s="96"/>
      <c r="AA22" s="96"/>
      <c r="AB22" s="96"/>
      <c r="AC22" s="96"/>
      <c r="AD22" s="96"/>
      <c r="AE22" s="96"/>
      <c r="AF22" s="96"/>
    </row>
    <row r="23" spans="1:32" ht="20.100000000000001" customHeight="1" x14ac:dyDescent="0.25">
      <c r="B23" s="286"/>
      <c r="C23" s="314"/>
      <c r="D23" s="272"/>
      <c r="E23" s="314"/>
      <c r="F23" s="272"/>
      <c r="G23" s="314"/>
      <c r="H23" s="272"/>
      <c r="I23" s="315">
        <v>7</v>
      </c>
      <c r="J23" s="314"/>
      <c r="K23" s="271"/>
      <c r="L23" s="314"/>
      <c r="M23" s="287"/>
      <c r="P23" s="96"/>
      <c r="Q23" s="96"/>
      <c r="R23" s="96"/>
      <c r="S23" s="96"/>
      <c r="T23" s="96"/>
      <c r="U23" s="96"/>
      <c r="V23" s="96"/>
      <c r="W23" s="96"/>
      <c r="X23" s="96"/>
      <c r="Y23" s="96"/>
      <c r="Z23" s="96"/>
      <c r="AA23" s="96"/>
      <c r="AB23" s="96"/>
      <c r="AC23" s="96"/>
      <c r="AD23" s="96"/>
      <c r="AE23" s="96"/>
      <c r="AF23" s="96"/>
    </row>
    <row r="24" spans="1:32" ht="20.100000000000001" customHeight="1" x14ac:dyDescent="0.25">
      <c r="B24" s="286"/>
      <c r="C24" s="314"/>
      <c r="D24" s="272"/>
      <c r="E24" s="314"/>
      <c r="F24" s="272"/>
      <c r="G24" s="314"/>
      <c r="H24" s="272"/>
      <c r="I24" s="315">
        <v>8</v>
      </c>
      <c r="J24" s="314"/>
      <c r="K24" s="271"/>
      <c r="L24" s="271"/>
      <c r="M24" s="287"/>
      <c r="P24" s="96"/>
      <c r="Q24" s="96"/>
      <c r="R24" s="96"/>
      <c r="S24" s="96"/>
      <c r="T24" s="96"/>
      <c r="U24" s="96"/>
      <c r="V24" s="96"/>
      <c r="W24" s="96"/>
      <c r="X24" s="96"/>
      <c r="Y24" s="96"/>
      <c r="Z24" s="96"/>
      <c r="AA24" s="96"/>
      <c r="AB24" s="96"/>
      <c r="AC24" s="96"/>
      <c r="AD24" s="96"/>
      <c r="AE24" s="96"/>
      <c r="AF24" s="96"/>
    </row>
    <row r="25" spans="1:32" ht="20.100000000000001" customHeight="1" x14ac:dyDescent="0.25">
      <c r="B25" s="286"/>
      <c r="C25" s="314"/>
      <c r="D25" s="272"/>
      <c r="E25" s="314"/>
      <c r="F25" s="272"/>
      <c r="G25" s="314"/>
      <c r="H25" s="272"/>
      <c r="I25" s="315">
        <v>9</v>
      </c>
      <c r="J25" s="314"/>
      <c r="K25" s="271"/>
      <c r="L25" s="273" t="s">
        <v>107</v>
      </c>
      <c r="M25" s="287"/>
      <c r="P25" s="96"/>
      <c r="Q25" s="96"/>
      <c r="R25" s="96"/>
      <c r="S25" s="96"/>
      <c r="T25" s="96"/>
      <c r="U25" s="96"/>
      <c r="V25" s="96"/>
      <c r="W25" s="96"/>
      <c r="X25" s="96"/>
      <c r="Y25" s="96"/>
      <c r="Z25" s="96"/>
      <c r="AA25" s="96"/>
      <c r="AB25" s="96"/>
      <c r="AC25" s="96"/>
      <c r="AD25" s="96"/>
      <c r="AE25" s="96"/>
      <c r="AF25" s="96"/>
    </row>
    <row r="26" spans="1:32" ht="20.100000000000001" customHeight="1" x14ac:dyDescent="0.25">
      <c r="B26" s="286"/>
      <c r="C26" s="314"/>
      <c r="D26" s="272"/>
      <c r="E26" s="314"/>
      <c r="F26" s="272"/>
      <c r="G26" s="314"/>
      <c r="H26" s="272"/>
      <c r="I26" s="315">
        <v>10</v>
      </c>
      <c r="J26" s="314"/>
      <c r="K26" s="271"/>
      <c r="L26" s="316" t="s">
        <v>108</v>
      </c>
      <c r="M26" s="287"/>
      <c r="P26" s="96"/>
      <c r="Q26" s="96"/>
      <c r="R26" s="96"/>
      <c r="S26" s="96"/>
      <c r="T26" s="96"/>
      <c r="U26" s="96"/>
      <c r="V26" s="96"/>
      <c r="W26" s="96"/>
      <c r="X26" s="96"/>
      <c r="Y26" s="96"/>
      <c r="Z26" s="96"/>
      <c r="AA26" s="96"/>
      <c r="AB26" s="96"/>
      <c r="AC26" s="96"/>
      <c r="AD26" s="96"/>
      <c r="AE26" s="96"/>
      <c r="AF26" s="96"/>
    </row>
    <row r="27" spans="1:32" ht="20.100000000000001" hidden="1" customHeight="1" outlineLevel="1" x14ac:dyDescent="0.25">
      <c r="B27" s="286"/>
      <c r="C27" s="314"/>
      <c r="D27" s="272"/>
      <c r="E27" s="314"/>
      <c r="F27" s="272"/>
      <c r="G27" s="272"/>
      <c r="H27" s="272"/>
      <c r="I27" s="272"/>
      <c r="J27" s="272"/>
      <c r="K27" s="271"/>
      <c r="L27" s="271"/>
      <c r="M27" s="287"/>
      <c r="P27" s="96"/>
      <c r="Q27" s="96"/>
      <c r="R27" s="96"/>
      <c r="S27" s="96"/>
      <c r="T27" s="96"/>
      <c r="U27" s="96"/>
      <c r="V27" s="96"/>
      <c r="W27" s="96"/>
      <c r="X27" s="96"/>
      <c r="Y27" s="96"/>
      <c r="Z27" s="96"/>
      <c r="AA27" s="96"/>
      <c r="AB27" s="96"/>
      <c r="AC27" s="96"/>
      <c r="AD27" s="96"/>
      <c r="AE27" s="96"/>
      <c r="AF27" s="96"/>
    </row>
    <row r="28" spans="1:32" ht="20.100000000000001" hidden="1" customHeight="1" outlineLevel="1" x14ac:dyDescent="0.25">
      <c r="B28" s="286"/>
      <c r="C28" s="314"/>
      <c r="D28" s="272"/>
      <c r="E28" s="314"/>
      <c r="F28" s="272"/>
      <c r="G28" s="272"/>
      <c r="H28" s="272"/>
      <c r="I28" s="271"/>
      <c r="J28" s="271"/>
      <c r="K28" s="271"/>
      <c r="L28" s="271"/>
      <c r="M28" s="287"/>
      <c r="P28" s="96"/>
      <c r="Q28" s="96"/>
      <c r="R28" s="96"/>
      <c r="S28" s="96"/>
      <c r="T28" s="96"/>
      <c r="U28" s="96"/>
      <c r="V28" s="96"/>
      <c r="W28" s="96"/>
      <c r="X28" s="96"/>
      <c r="Y28" s="96"/>
      <c r="Z28" s="96"/>
      <c r="AA28" s="96"/>
      <c r="AB28" s="96"/>
      <c r="AC28" s="96"/>
      <c r="AD28" s="96"/>
      <c r="AE28" s="96"/>
      <c r="AF28" s="96"/>
    </row>
    <row r="29" spans="1:32" ht="20.100000000000001" hidden="1" customHeight="1" outlineLevel="1" x14ac:dyDescent="0.25">
      <c r="B29" s="286"/>
      <c r="C29" s="314"/>
      <c r="D29" s="272"/>
      <c r="E29" s="314"/>
      <c r="F29" s="272"/>
      <c r="G29" s="272"/>
      <c r="H29" s="272"/>
      <c r="I29" s="271"/>
      <c r="J29" s="271"/>
      <c r="K29" s="271"/>
      <c r="L29" s="271"/>
      <c r="M29" s="287"/>
      <c r="P29" s="96"/>
      <c r="Q29" s="96"/>
      <c r="R29" s="96"/>
      <c r="S29" s="96"/>
      <c r="T29" s="96"/>
      <c r="U29" s="96"/>
      <c r="V29" s="96"/>
      <c r="W29" s="96"/>
      <c r="X29" s="96"/>
      <c r="Y29" s="96"/>
      <c r="Z29" s="96"/>
      <c r="AA29" s="96"/>
      <c r="AB29" s="96"/>
      <c r="AC29" s="96"/>
      <c r="AD29" s="96"/>
      <c r="AE29" s="96"/>
      <c r="AF29" s="96"/>
    </row>
    <row r="30" spans="1:32" ht="20.100000000000001" hidden="1" customHeight="1" outlineLevel="1" x14ac:dyDescent="0.25">
      <c r="B30" s="286"/>
      <c r="C30" s="314"/>
      <c r="D30" s="272"/>
      <c r="E30" s="314"/>
      <c r="F30" s="272"/>
      <c r="G30" s="134"/>
      <c r="H30" s="271"/>
      <c r="I30" s="134"/>
      <c r="J30" s="134"/>
      <c r="K30" s="134"/>
      <c r="L30" s="134"/>
      <c r="M30" s="287"/>
      <c r="P30" s="96"/>
      <c r="Q30" s="96"/>
      <c r="R30" s="96"/>
      <c r="S30" s="96"/>
      <c r="T30" s="96"/>
      <c r="U30" s="96"/>
      <c r="V30" s="96"/>
      <c r="W30" s="96"/>
      <c r="X30" s="96"/>
      <c r="Y30" s="96"/>
      <c r="Z30" s="96"/>
      <c r="AA30" s="96"/>
      <c r="AB30" s="96"/>
      <c r="AC30" s="96"/>
      <c r="AD30" s="96"/>
      <c r="AE30" s="96"/>
      <c r="AF30" s="96"/>
    </row>
    <row r="31" spans="1:32" ht="20.100000000000001" hidden="1" customHeight="1" outlineLevel="1" x14ac:dyDescent="0.25">
      <c r="B31" s="286"/>
      <c r="C31" s="314"/>
      <c r="D31" s="272"/>
      <c r="E31" s="314"/>
      <c r="F31" s="272"/>
      <c r="G31" s="134"/>
      <c r="H31" s="271"/>
      <c r="I31" s="134"/>
      <c r="J31" s="134"/>
      <c r="K31" s="134"/>
      <c r="L31" s="134"/>
      <c r="M31" s="287"/>
      <c r="P31" s="96"/>
      <c r="Q31" s="96"/>
      <c r="R31" s="96"/>
      <c r="S31" s="96"/>
      <c r="T31" s="96"/>
      <c r="U31" s="96"/>
      <c r="V31" s="96"/>
      <c r="W31" s="96"/>
      <c r="X31" s="96"/>
      <c r="Y31" s="96"/>
      <c r="Z31" s="96"/>
      <c r="AA31" s="96"/>
      <c r="AB31" s="96"/>
      <c r="AC31" s="96"/>
      <c r="AD31" s="96"/>
      <c r="AE31" s="96"/>
      <c r="AF31" s="96"/>
    </row>
    <row r="32" spans="1:32" ht="20.100000000000001" hidden="1" customHeight="1" outlineLevel="1" x14ac:dyDescent="0.25">
      <c r="B32" s="286"/>
      <c r="C32" s="314"/>
      <c r="D32" s="272"/>
      <c r="E32" s="314"/>
      <c r="F32" s="272"/>
      <c r="G32" s="317"/>
      <c r="H32" s="271"/>
      <c r="I32" s="134"/>
      <c r="J32" s="272"/>
      <c r="K32" s="134"/>
      <c r="L32" s="134"/>
      <c r="M32" s="287"/>
      <c r="P32" s="96"/>
      <c r="Q32" s="96"/>
      <c r="R32" s="96"/>
      <c r="S32" s="96"/>
      <c r="T32" s="96"/>
      <c r="U32" s="96"/>
      <c r="V32" s="96"/>
      <c r="W32" s="96"/>
      <c r="X32" s="96"/>
      <c r="Y32" s="96"/>
      <c r="Z32" s="96"/>
      <c r="AA32" s="96"/>
      <c r="AB32" s="96"/>
      <c r="AC32" s="96"/>
      <c r="AD32" s="96"/>
      <c r="AE32" s="96"/>
      <c r="AF32" s="96"/>
    </row>
    <row r="33" spans="2:32" ht="20.100000000000001" hidden="1" customHeight="1" outlineLevel="1" x14ac:dyDescent="0.25">
      <c r="B33" s="286"/>
      <c r="C33" s="314"/>
      <c r="D33" s="272"/>
      <c r="E33" s="314"/>
      <c r="F33" s="272"/>
      <c r="G33" s="317"/>
      <c r="H33" s="271"/>
      <c r="I33" s="134"/>
      <c r="J33" s="272"/>
      <c r="K33" s="134"/>
      <c r="L33" s="134"/>
      <c r="M33" s="287"/>
      <c r="P33" s="96"/>
      <c r="Q33" s="96"/>
      <c r="R33" s="96"/>
      <c r="S33" s="96"/>
      <c r="T33" s="96"/>
      <c r="U33" s="96"/>
      <c r="V33" s="96"/>
      <c r="W33" s="96"/>
      <c r="X33" s="96"/>
      <c r="Y33" s="96"/>
      <c r="Z33" s="96"/>
      <c r="AA33" s="96"/>
      <c r="AB33" s="96"/>
      <c r="AC33" s="96"/>
      <c r="AD33" s="96"/>
      <c r="AE33" s="96"/>
      <c r="AF33" s="96"/>
    </row>
    <row r="34" spans="2:32" ht="20.100000000000001" hidden="1" customHeight="1" outlineLevel="1" x14ac:dyDescent="0.25">
      <c r="B34" s="286"/>
      <c r="C34" s="314"/>
      <c r="D34" s="272"/>
      <c r="E34" s="314"/>
      <c r="F34" s="272"/>
      <c r="G34" s="317"/>
      <c r="H34" s="271"/>
      <c r="I34" s="134"/>
      <c r="J34" s="272"/>
      <c r="K34" s="134"/>
      <c r="L34" s="134"/>
      <c r="M34" s="287"/>
      <c r="P34" s="96"/>
      <c r="Q34" s="96"/>
      <c r="R34" s="96"/>
      <c r="S34" s="96"/>
      <c r="T34" s="96"/>
      <c r="U34" s="96"/>
      <c r="V34" s="96"/>
      <c r="W34" s="96"/>
      <c r="X34" s="96"/>
      <c r="Y34" s="96"/>
      <c r="Z34" s="96"/>
      <c r="AA34" s="96"/>
      <c r="AB34" s="96"/>
      <c r="AC34" s="96"/>
      <c r="AD34" s="96"/>
      <c r="AE34" s="96"/>
      <c r="AF34" s="96"/>
    </row>
    <row r="35" spans="2:32" ht="20.100000000000001" hidden="1" customHeight="1" outlineLevel="1" x14ac:dyDescent="0.25">
      <c r="B35" s="286"/>
      <c r="C35" s="314"/>
      <c r="D35" s="272"/>
      <c r="E35" s="314"/>
      <c r="F35" s="272"/>
      <c r="G35" s="317"/>
      <c r="H35" s="271"/>
      <c r="I35" s="134"/>
      <c r="J35" s="272"/>
      <c r="K35" s="134"/>
      <c r="L35" s="134"/>
      <c r="M35" s="287"/>
      <c r="P35" s="96"/>
      <c r="Q35" s="96"/>
      <c r="R35" s="96"/>
      <c r="S35" s="96"/>
      <c r="T35" s="96"/>
      <c r="U35" s="96"/>
      <c r="V35" s="96"/>
      <c r="W35" s="96"/>
      <c r="X35" s="96"/>
      <c r="Y35" s="96"/>
      <c r="Z35" s="96"/>
      <c r="AA35" s="96"/>
      <c r="AB35" s="96"/>
      <c r="AC35" s="96"/>
      <c r="AD35" s="96"/>
      <c r="AE35" s="96"/>
      <c r="AF35" s="96"/>
    </row>
    <row r="36" spans="2:32" ht="20.100000000000001" hidden="1" customHeight="1" outlineLevel="1" x14ac:dyDescent="0.25">
      <c r="B36" s="286"/>
      <c r="C36" s="314"/>
      <c r="D36" s="272"/>
      <c r="E36" s="314"/>
      <c r="F36" s="272"/>
      <c r="G36" s="317"/>
      <c r="H36" s="271"/>
      <c r="I36" s="134"/>
      <c r="J36" s="272"/>
      <c r="K36" s="134"/>
      <c r="L36" s="134"/>
      <c r="M36" s="287"/>
      <c r="P36" s="96"/>
      <c r="Q36" s="96"/>
      <c r="R36" s="96"/>
      <c r="S36" s="96"/>
      <c r="T36" s="96"/>
      <c r="U36" s="96"/>
      <c r="V36" s="96"/>
      <c r="W36" s="96"/>
      <c r="X36" s="96"/>
      <c r="Y36" s="96"/>
      <c r="Z36" s="96"/>
      <c r="AA36" s="96"/>
      <c r="AB36" s="96"/>
      <c r="AC36" s="96"/>
      <c r="AD36" s="96"/>
      <c r="AE36" s="96"/>
      <c r="AF36" s="96"/>
    </row>
    <row r="37" spans="2:32" ht="20.100000000000001" hidden="1" customHeight="1" outlineLevel="1" x14ac:dyDescent="0.25">
      <c r="B37" s="286"/>
      <c r="C37" s="314"/>
      <c r="D37" s="272"/>
      <c r="E37" s="314"/>
      <c r="F37" s="272"/>
      <c r="G37" s="317"/>
      <c r="H37" s="271"/>
      <c r="I37" s="134"/>
      <c r="J37" s="272"/>
      <c r="K37" s="134"/>
      <c r="L37" s="134"/>
      <c r="M37" s="287"/>
      <c r="P37" s="96"/>
      <c r="Q37" s="96"/>
      <c r="R37" s="96"/>
      <c r="S37" s="96"/>
      <c r="T37" s="96"/>
      <c r="U37" s="96"/>
      <c r="V37" s="96"/>
      <c r="W37" s="96"/>
      <c r="X37" s="96"/>
      <c r="Y37" s="96"/>
      <c r="Z37" s="96"/>
      <c r="AA37" s="96"/>
      <c r="AB37" s="96"/>
      <c r="AC37" s="96"/>
      <c r="AD37" s="96"/>
      <c r="AE37" s="96"/>
      <c r="AF37" s="96"/>
    </row>
    <row r="38" spans="2:32" ht="20.100000000000001" hidden="1" customHeight="1" outlineLevel="1" x14ac:dyDescent="0.25">
      <c r="B38" s="286"/>
      <c r="C38" s="314"/>
      <c r="D38" s="272"/>
      <c r="E38" s="314"/>
      <c r="F38" s="272"/>
      <c r="G38" s="317"/>
      <c r="H38" s="271"/>
      <c r="I38" s="134"/>
      <c r="J38" s="272"/>
      <c r="K38" s="134"/>
      <c r="L38" s="134"/>
      <c r="M38" s="287"/>
      <c r="P38" s="96"/>
      <c r="Q38" s="96"/>
      <c r="R38" s="96"/>
      <c r="S38" s="96"/>
      <c r="T38" s="96"/>
      <c r="U38" s="96"/>
      <c r="V38" s="96"/>
      <c r="W38" s="96"/>
      <c r="X38" s="96"/>
      <c r="Y38" s="96"/>
      <c r="Z38" s="96"/>
      <c r="AA38" s="96"/>
      <c r="AB38" s="96"/>
      <c r="AC38" s="96"/>
      <c r="AD38" s="96"/>
      <c r="AE38" s="96"/>
      <c r="AF38" s="96"/>
    </row>
    <row r="39" spans="2:32" ht="20.100000000000001" hidden="1" customHeight="1" outlineLevel="1" x14ac:dyDescent="0.25">
      <c r="B39" s="286"/>
      <c r="C39" s="314"/>
      <c r="D39" s="272"/>
      <c r="E39" s="314"/>
      <c r="F39" s="272"/>
      <c r="G39" s="317"/>
      <c r="H39" s="271"/>
      <c r="I39" s="134"/>
      <c r="J39" s="272"/>
      <c r="K39" s="134"/>
      <c r="L39" s="134"/>
      <c r="M39" s="287"/>
      <c r="P39" s="96"/>
      <c r="Q39" s="96"/>
      <c r="R39" s="96"/>
      <c r="S39" s="96"/>
      <c r="T39" s="96"/>
      <c r="U39" s="96"/>
      <c r="V39" s="96"/>
      <c r="W39" s="96"/>
      <c r="X39" s="96"/>
      <c r="Y39" s="96"/>
      <c r="Z39" s="96"/>
      <c r="AA39" s="96"/>
      <c r="AB39" s="96"/>
      <c r="AC39" s="96"/>
      <c r="AD39" s="96"/>
      <c r="AE39" s="96"/>
      <c r="AF39" s="96"/>
    </row>
    <row r="40" spans="2:32" ht="20.100000000000001" hidden="1" customHeight="1" outlineLevel="1" x14ac:dyDescent="0.25">
      <c r="B40" s="286"/>
      <c r="C40" s="314"/>
      <c r="D40" s="272"/>
      <c r="E40" s="314"/>
      <c r="F40" s="272"/>
      <c r="G40" s="317"/>
      <c r="H40" s="271"/>
      <c r="I40" s="134"/>
      <c r="J40" s="272"/>
      <c r="K40" s="134"/>
      <c r="L40" s="134"/>
      <c r="M40" s="287"/>
      <c r="P40" s="96"/>
      <c r="Q40" s="96"/>
      <c r="R40" s="96"/>
      <c r="S40" s="96"/>
      <c r="T40" s="96"/>
      <c r="U40" s="96"/>
      <c r="V40" s="96"/>
      <c r="W40" s="96"/>
      <c r="X40" s="96"/>
      <c r="Y40" s="96"/>
      <c r="Z40" s="96"/>
      <c r="AA40" s="96"/>
      <c r="AB40" s="96"/>
      <c r="AC40" s="96"/>
      <c r="AD40" s="96"/>
      <c r="AE40" s="96"/>
      <c r="AF40" s="96"/>
    </row>
    <row r="41" spans="2:32" ht="20.100000000000001" hidden="1" customHeight="1" outlineLevel="1" x14ac:dyDescent="0.25">
      <c r="B41" s="286"/>
      <c r="C41" s="314"/>
      <c r="D41" s="272"/>
      <c r="E41" s="314"/>
      <c r="F41" s="272"/>
      <c r="G41" s="317"/>
      <c r="H41" s="271"/>
      <c r="I41" s="134"/>
      <c r="J41" s="272"/>
      <c r="K41" s="134"/>
      <c r="L41" s="134"/>
      <c r="M41" s="287"/>
      <c r="P41" s="96"/>
      <c r="Q41" s="96"/>
      <c r="R41" s="96"/>
      <c r="S41" s="96"/>
      <c r="T41" s="96"/>
      <c r="U41" s="96"/>
      <c r="V41" s="96"/>
      <c r="W41" s="96"/>
      <c r="X41" s="96"/>
      <c r="Y41" s="96"/>
      <c r="Z41" s="96"/>
      <c r="AA41" s="96"/>
      <c r="AB41" s="96"/>
      <c r="AC41" s="96"/>
      <c r="AD41" s="96"/>
      <c r="AE41" s="96"/>
      <c r="AF41" s="96"/>
    </row>
    <row r="42" spans="2:32" ht="20.100000000000001" hidden="1" customHeight="1" outlineLevel="1" x14ac:dyDescent="0.25">
      <c r="B42" s="286"/>
      <c r="C42" s="314"/>
      <c r="D42" s="272"/>
      <c r="E42" s="314"/>
      <c r="F42" s="272"/>
      <c r="G42" s="271"/>
      <c r="H42" s="271"/>
      <c r="I42" s="271"/>
      <c r="J42" s="134"/>
      <c r="K42" s="134"/>
      <c r="L42" s="134"/>
      <c r="M42" s="287"/>
      <c r="P42" s="96"/>
      <c r="Q42" s="96"/>
      <c r="R42" s="96"/>
      <c r="S42" s="96"/>
      <c r="T42" s="96"/>
      <c r="U42" s="96"/>
      <c r="V42" s="96"/>
      <c r="W42" s="96"/>
      <c r="X42" s="96"/>
      <c r="Y42" s="96"/>
      <c r="Z42" s="96"/>
      <c r="AA42" s="96"/>
      <c r="AB42" s="96"/>
      <c r="AC42" s="96"/>
      <c r="AD42" s="96"/>
      <c r="AE42" s="96"/>
      <c r="AF42" s="96"/>
    </row>
    <row r="43" spans="2:32" ht="20.100000000000001" hidden="1" customHeight="1" outlineLevel="1" x14ac:dyDescent="0.25">
      <c r="B43" s="286"/>
      <c r="C43" s="314"/>
      <c r="D43" s="272"/>
      <c r="E43" s="314"/>
      <c r="F43" s="272"/>
      <c r="G43" s="134"/>
      <c r="H43" s="271"/>
      <c r="I43" s="271"/>
      <c r="J43" s="134"/>
      <c r="K43" s="134"/>
      <c r="L43" s="134"/>
      <c r="M43" s="287"/>
      <c r="P43" s="96"/>
      <c r="Q43" s="96"/>
      <c r="R43" s="96"/>
      <c r="S43" s="96"/>
      <c r="T43" s="96"/>
      <c r="U43" s="96"/>
      <c r="V43" s="96"/>
      <c r="W43" s="96"/>
      <c r="X43" s="96"/>
      <c r="Y43" s="96"/>
      <c r="Z43" s="96"/>
      <c r="AA43" s="96"/>
      <c r="AB43" s="96"/>
      <c r="AC43" s="96"/>
      <c r="AD43" s="96"/>
      <c r="AE43" s="96"/>
      <c r="AF43" s="96"/>
    </row>
    <row r="44" spans="2:32" ht="20.100000000000001" hidden="1" customHeight="1" outlineLevel="1" x14ac:dyDescent="0.25">
      <c r="B44" s="286"/>
      <c r="C44" s="314"/>
      <c r="D44" s="272"/>
      <c r="E44" s="314"/>
      <c r="F44" s="272"/>
      <c r="G44" s="134"/>
      <c r="H44" s="271"/>
      <c r="I44" s="271"/>
      <c r="J44" s="134"/>
      <c r="K44" s="134"/>
      <c r="L44" s="134"/>
      <c r="M44" s="287"/>
      <c r="P44" s="96"/>
      <c r="Q44" s="96"/>
      <c r="R44" s="96"/>
      <c r="S44" s="96"/>
      <c r="T44" s="96"/>
      <c r="U44" s="96"/>
      <c r="V44" s="96"/>
      <c r="W44" s="96"/>
      <c r="X44" s="96"/>
      <c r="Y44" s="96"/>
      <c r="Z44" s="96"/>
      <c r="AA44" s="96"/>
      <c r="AB44" s="96"/>
      <c r="AC44" s="96"/>
      <c r="AD44" s="96"/>
      <c r="AE44" s="96"/>
      <c r="AF44" s="96"/>
    </row>
    <row r="45" spans="2:32" ht="20.100000000000001" hidden="1" customHeight="1" outlineLevel="1" x14ac:dyDescent="0.25">
      <c r="B45" s="286"/>
      <c r="C45" s="314"/>
      <c r="D45" s="272"/>
      <c r="E45" s="314"/>
      <c r="F45" s="272"/>
      <c r="G45" s="272"/>
      <c r="H45" s="272"/>
      <c r="I45" s="271"/>
      <c r="J45" s="271"/>
      <c r="K45" s="271"/>
      <c r="L45" s="271"/>
      <c r="M45" s="287"/>
      <c r="P45" s="96"/>
      <c r="Q45" s="96"/>
      <c r="R45" s="96"/>
      <c r="S45" s="96"/>
      <c r="T45" s="96"/>
      <c r="U45" s="96"/>
      <c r="V45" s="96"/>
      <c r="W45" s="96"/>
      <c r="X45" s="96"/>
      <c r="Y45" s="96"/>
      <c r="Z45" s="96"/>
      <c r="AA45" s="96"/>
      <c r="AB45" s="96"/>
      <c r="AC45" s="96"/>
      <c r="AD45" s="96"/>
      <c r="AE45" s="96"/>
      <c r="AF45" s="96"/>
    </row>
    <row r="46" spans="2:32" ht="20.100000000000001" hidden="1" customHeight="1" outlineLevel="1" x14ac:dyDescent="0.25">
      <c r="B46" s="286"/>
      <c r="C46" s="314"/>
      <c r="D46" s="272"/>
      <c r="E46" s="314"/>
      <c r="F46" s="272"/>
      <c r="G46" s="272"/>
      <c r="H46" s="272"/>
      <c r="I46" s="271"/>
      <c r="J46" s="271"/>
      <c r="K46" s="271"/>
      <c r="L46" s="271"/>
      <c r="M46" s="287"/>
      <c r="P46" s="96"/>
      <c r="Q46" s="96"/>
      <c r="R46" s="96"/>
      <c r="S46" s="96"/>
      <c r="T46" s="96"/>
      <c r="U46" s="96"/>
      <c r="V46" s="96"/>
      <c r="W46" s="96"/>
      <c r="X46" s="96"/>
      <c r="Y46" s="96"/>
      <c r="Z46" s="96"/>
      <c r="AA46" s="96"/>
      <c r="AB46" s="96"/>
      <c r="AC46" s="96"/>
      <c r="AD46" s="96"/>
      <c r="AE46" s="96"/>
      <c r="AF46" s="96"/>
    </row>
    <row r="47" spans="2:32" ht="15" customHeight="1" collapsed="1" x14ac:dyDescent="0.25">
      <c r="B47" s="288"/>
      <c r="C47" s="318"/>
      <c r="D47" s="318"/>
      <c r="E47" s="318"/>
      <c r="F47" s="318"/>
      <c r="G47" s="318"/>
      <c r="H47" s="318"/>
      <c r="I47" s="318"/>
      <c r="J47" s="318"/>
      <c r="K47" s="318"/>
      <c r="L47" s="318"/>
      <c r="M47" s="289"/>
      <c r="P47" s="96"/>
      <c r="Q47" s="96"/>
      <c r="S47" s="96"/>
      <c r="T47" s="96"/>
      <c r="U47" s="96"/>
      <c r="V47" s="96"/>
      <c r="W47" s="96"/>
      <c r="X47" s="96"/>
      <c r="Y47" s="96"/>
      <c r="Z47" s="96"/>
      <c r="AA47" s="96"/>
      <c r="AB47" s="96"/>
      <c r="AC47" s="96"/>
      <c r="AD47" s="96"/>
      <c r="AE47" s="96"/>
      <c r="AF47" s="96"/>
    </row>
    <row r="48" spans="2:32" ht="7.15" customHeight="1" x14ac:dyDescent="0.25">
      <c r="U48" s="96"/>
    </row>
    <row r="49" spans="2:21" s="99" customFormat="1" ht="22.9" customHeight="1" x14ac:dyDescent="0.25">
      <c r="B49" s="100"/>
      <c r="C49" s="100"/>
      <c r="D49" s="12"/>
      <c r="E49" s="101"/>
      <c r="F49" s="101"/>
      <c r="G49" s="101"/>
      <c r="H49" s="100"/>
      <c r="I49" s="100"/>
      <c r="J49" s="100"/>
      <c r="K49" s="100"/>
      <c r="L49" s="100"/>
      <c r="M49" s="100"/>
      <c r="U49" s="96"/>
    </row>
    <row r="50" spans="2:21" x14ac:dyDescent="0.25">
      <c r="U50" s="96"/>
    </row>
    <row r="51" spans="2:21" x14ac:dyDescent="0.25">
      <c r="U51" s="96"/>
    </row>
  </sheetData>
  <sheetProtection algorithmName="SHA-512" hashValue="akAHDL8BFERzz3N4rOfIXip6ywGcjY6p5sAY0qCatXIw2vB8alL6Hv2CuBZMSdLn140hf+NWQNY3G7KqClz+gA==" saltValue="szXf+9HSwwLEzenh8M5mFA==" spinCount="100000" sheet="1" objects="1" scenarios="1"/>
  <dataValidations count="1">
    <dataValidation type="list" allowBlank="1" showInputMessage="1" showErrorMessage="1" sqref="G32:G41" xr:uid="{24B775E0-B745-4204-A20F-34AC424234A5}">
      <formula1>"Total Cost Per Program, Cost Per Person"</formula1>
    </dataValidation>
  </dataValidations>
  <printOptions horizontalCentered="1"/>
  <pageMargins left="0.31496062992125984" right="0.31496062992125984" top="0.31496062992125984" bottom="0.31496062992125984" header="0.31496062992125984" footer="0.31496062992125984"/>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99D6-91F0-4944-AB7C-66FB570D1E1E}">
  <sheetPr codeName="Sheet3">
    <pageSetUpPr autoPageBreaks="0" fitToPage="1"/>
  </sheetPr>
  <dimension ref="A1:S1005"/>
  <sheetViews>
    <sheetView showGridLines="0" showRowColHeaders="0" zoomScaleNormal="100" zoomScaleSheetLayoutView="85" workbookViewId="0">
      <pane ySplit="5" topLeftCell="A6" activePane="bottomLeft" state="frozen"/>
      <selection pane="bottomLeft" activeCell="A6" sqref="A6"/>
    </sheetView>
  </sheetViews>
  <sheetFormatPr defaultColWidth="8.85546875" defaultRowHeight="15" x14ac:dyDescent="0.25"/>
  <cols>
    <col min="1" max="1" width="3.7109375" style="98" customWidth="1"/>
    <col min="2" max="2" width="35.5703125" style="98" customWidth="1"/>
    <col min="3" max="5" width="30.7109375" style="98" customWidth="1"/>
    <col min="6" max="6" width="19.5703125" style="102" customWidth="1"/>
    <col min="7" max="7" width="1.7109375" style="98" customWidth="1"/>
    <col min="8" max="16384" width="8.85546875" style="98"/>
  </cols>
  <sheetData>
    <row r="1" spans="1:7" s="82" customFormat="1" ht="6.75" customHeight="1" x14ac:dyDescent="0.25">
      <c r="D1" s="84"/>
      <c r="E1" s="84"/>
      <c r="F1" s="84"/>
    </row>
    <row r="2" spans="1:7" s="85" customFormat="1" ht="20.100000000000001" customHeight="1" x14ac:dyDescent="0.25">
      <c r="B2" s="319" t="s">
        <v>178</v>
      </c>
      <c r="C2" s="87"/>
      <c r="D2" s="87"/>
      <c r="E2" s="87"/>
      <c r="F2" s="87"/>
      <c r="G2" s="89"/>
    </row>
    <row r="3" spans="1:7" s="90" customFormat="1" ht="24" customHeight="1" x14ac:dyDescent="0.25">
      <c r="B3" s="320" t="s">
        <v>38</v>
      </c>
      <c r="C3" s="92"/>
      <c r="D3" s="92"/>
      <c r="E3" s="92"/>
      <c r="F3" s="92"/>
      <c r="G3" s="94"/>
    </row>
    <row r="4" spans="1:7" s="96" customFormat="1" ht="4.9000000000000004" customHeight="1" x14ac:dyDescent="0.25">
      <c r="A4" s="97"/>
      <c r="B4" s="97"/>
      <c r="C4" s="97"/>
      <c r="D4" s="97"/>
      <c r="E4" s="97"/>
      <c r="F4" s="136"/>
      <c r="G4" s="97"/>
    </row>
    <row r="5" spans="1:7" s="84" customFormat="1" ht="30" customHeight="1" x14ac:dyDescent="0.25">
      <c r="B5" s="291" t="s">
        <v>9</v>
      </c>
      <c r="C5" s="292" t="s">
        <v>10</v>
      </c>
      <c r="D5" s="292" t="s">
        <v>42</v>
      </c>
      <c r="E5" s="293" t="s">
        <v>109</v>
      </c>
      <c r="F5" s="294" t="s">
        <v>110</v>
      </c>
    </row>
    <row r="6" spans="1:7" s="82" customFormat="1" ht="20.100000000000001" customHeight="1" x14ac:dyDescent="0.25">
      <c r="B6" s="295" t="s">
        <v>141</v>
      </c>
      <c r="C6" s="295" t="s">
        <v>47</v>
      </c>
      <c r="D6" s="295" t="s">
        <v>50</v>
      </c>
      <c r="E6" s="321" t="s">
        <v>152</v>
      </c>
      <c r="F6" s="303"/>
    </row>
    <row r="7" spans="1:7" s="82" customFormat="1" ht="20.100000000000001" customHeight="1" x14ac:dyDescent="0.25">
      <c r="B7" s="295" t="s">
        <v>142</v>
      </c>
      <c r="C7" s="295" t="s">
        <v>47</v>
      </c>
      <c r="D7" s="295" t="s">
        <v>48</v>
      </c>
      <c r="E7" s="296" t="s">
        <v>153</v>
      </c>
      <c r="F7" s="303">
        <v>1325</v>
      </c>
    </row>
    <row r="8" spans="1:7" s="82" customFormat="1" ht="20.100000000000001" customHeight="1" x14ac:dyDescent="0.25">
      <c r="B8" s="295" t="s">
        <v>143</v>
      </c>
      <c r="C8" s="295" t="s">
        <v>47</v>
      </c>
      <c r="D8" s="295" t="s">
        <v>48</v>
      </c>
      <c r="E8" s="296" t="s">
        <v>154</v>
      </c>
      <c r="F8" s="303"/>
    </row>
    <row r="9" spans="1:7" s="82" customFormat="1" ht="20.100000000000001" customHeight="1" x14ac:dyDescent="0.25">
      <c r="B9" s="295" t="s">
        <v>144</v>
      </c>
      <c r="C9" s="295" t="s">
        <v>47</v>
      </c>
      <c r="D9" s="295" t="s">
        <v>48</v>
      </c>
      <c r="E9" s="296" t="s">
        <v>155</v>
      </c>
      <c r="F9" s="303"/>
    </row>
    <row r="10" spans="1:7" s="82" customFormat="1" ht="20.100000000000001" customHeight="1" x14ac:dyDescent="0.25">
      <c r="B10" s="295" t="s">
        <v>145</v>
      </c>
      <c r="C10" s="295" t="s">
        <v>44</v>
      </c>
      <c r="D10" s="295" t="s">
        <v>50</v>
      </c>
      <c r="E10" s="296" t="s">
        <v>156</v>
      </c>
      <c r="F10" s="303"/>
    </row>
    <row r="11" spans="1:7" s="82" customFormat="1" ht="20.100000000000001" customHeight="1" x14ac:dyDescent="0.25">
      <c r="B11" s="295" t="s">
        <v>146</v>
      </c>
      <c r="C11" s="295" t="s">
        <v>44</v>
      </c>
      <c r="D11" s="295" t="s">
        <v>51</v>
      </c>
      <c r="E11" s="296" t="s">
        <v>157</v>
      </c>
      <c r="F11" s="303"/>
    </row>
    <row r="12" spans="1:7" s="82" customFormat="1" ht="20.100000000000001" customHeight="1" x14ac:dyDescent="0.25">
      <c r="B12" s="295" t="s">
        <v>147</v>
      </c>
      <c r="C12" s="295" t="s">
        <v>44</v>
      </c>
      <c r="D12" s="295" t="s">
        <v>49</v>
      </c>
      <c r="E12" s="296" t="s">
        <v>158</v>
      </c>
      <c r="F12" s="303">
        <v>1211</v>
      </c>
    </row>
    <row r="13" spans="1:7" s="82" customFormat="1" ht="20.100000000000001" customHeight="1" x14ac:dyDescent="0.25">
      <c r="B13" s="295" t="s">
        <v>148</v>
      </c>
      <c r="C13" s="295" t="s">
        <v>44</v>
      </c>
      <c r="D13" s="295" t="s">
        <v>48</v>
      </c>
      <c r="E13" s="296" t="s">
        <v>159</v>
      </c>
      <c r="F13" s="303"/>
    </row>
    <row r="14" spans="1:7" s="82" customFormat="1" ht="20.100000000000001" customHeight="1" x14ac:dyDescent="0.25">
      <c r="B14" s="295" t="s">
        <v>149</v>
      </c>
      <c r="C14" s="295" t="s">
        <v>45</v>
      </c>
      <c r="D14" s="295" t="s">
        <v>50</v>
      </c>
      <c r="E14" s="296" t="s">
        <v>160</v>
      </c>
      <c r="F14" s="303"/>
    </row>
    <row r="15" spans="1:7" s="82" customFormat="1" ht="20.100000000000001" customHeight="1" x14ac:dyDescent="0.25">
      <c r="B15" s="295" t="s">
        <v>150</v>
      </c>
      <c r="C15" s="295" t="s">
        <v>45</v>
      </c>
      <c r="D15" s="295" t="s">
        <v>51</v>
      </c>
      <c r="E15" s="296" t="s">
        <v>161</v>
      </c>
      <c r="F15" s="303"/>
    </row>
    <row r="16" spans="1:7" s="82" customFormat="1" ht="20.100000000000001" customHeight="1" x14ac:dyDescent="0.25">
      <c r="B16" s="295"/>
      <c r="C16" s="295"/>
      <c r="D16" s="295"/>
      <c r="E16" s="296"/>
      <c r="F16" s="303"/>
    </row>
    <row r="17" spans="1:19" s="82" customFormat="1" ht="20.100000000000001" customHeight="1" x14ac:dyDescent="0.25">
      <c r="B17" s="295"/>
      <c r="C17" s="295"/>
      <c r="D17" s="295"/>
      <c r="E17" s="296"/>
      <c r="F17" s="303"/>
    </row>
    <row r="18" spans="1:19" s="134" customFormat="1" ht="20.100000000000001" customHeight="1" x14ac:dyDescent="0.25">
      <c r="A18" s="82"/>
      <c r="B18" s="295"/>
      <c r="C18" s="295"/>
      <c r="D18" s="295"/>
      <c r="E18" s="296"/>
      <c r="F18" s="303"/>
      <c r="G18" s="82"/>
      <c r="H18" s="82"/>
      <c r="I18" s="82"/>
      <c r="J18" s="82"/>
      <c r="K18" s="82"/>
      <c r="L18" s="82"/>
      <c r="M18" s="82"/>
      <c r="N18" s="82"/>
      <c r="O18" s="82"/>
      <c r="P18" s="82"/>
      <c r="Q18" s="82"/>
      <c r="R18" s="82"/>
      <c r="S18" s="82"/>
    </row>
    <row r="19" spans="1:19" s="134" customFormat="1" ht="20.100000000000001" customHeight="1" x14ac:dyDescent="0.25">
      <c r="A19" s="82"/>
      <c r="B19" s="353"/>
      <c r="C19" s="353"/>
      <c r="D19" s="353"/>
      <c r="E19" s="354"/>
      <c r="F19" s="355"/>
      <c r="G19" s="82"/>
      <c r="H19" s="82"/>
      <c r="I19" s="82"/>
      <c r="J19" s="82"/>
      <c r="K19" s="82"/>
      <c r="L19" s="82"/>
      <c r="M19" s="82"/>
      <c r="N19" s="82"/>
      <c r="O19" s="82"/>
      <c r="P19" s="82"/>
      <c r="Q19" s="82"/>
      <c r="R19" s="82"/>
      <c r="S19" s="82"/>
    </row>
    <row r="20" spans="1:19" s="134" customFormat="1" ht="20.100000000000001" customHeight="1" x14ac:dyDescent="0.25">
      <c r="A20" s="82"/>
      <c r="B20" s="353"/>
      <c r="C20" s="353"/>
      <c r="D20" s="353"/>
      <c r="E20" s="354"/>
      <c r="F20" s="355"/>
      <c r="G20" s="82"/>
      <c r="H20" s="82"/>
      <c r="I20" s="82"/>
      <c r="J20" s="82"/>
      <c r="K20" s="82"/>
      <c r="L20" s="82"/>
      <c r="M20" s="82"/>
      <c r="N20" s="82"/>
      <c r="O20" s="82"/>
      <c r="P20" s="82"/>
      <c r="Q20" s="82"/>
      <c r="R20" s="82"/>
      <c r="S20" s="82"/>
    </row>
    <row r="21" spans="1:19" s="134" customFormat="1" ht="20.100000000000001" customHeight="1" x14ac:dyDescent="0.25">
      <c r="A21" s="82"/>
      <c r="B21" s="402"/>
      <c r="C21" s="403"/>
      <c r="D21" s="403"/>
      <c r="E21" s="404"/>
      <c r="F21" s="405"/>
      <c r="G21" s="82"/>
      <c r="H21" s="82"/>
      <c r="I21" s="82"/>
      <c r="J21" s="82"/>
      <c r="K21" s="82"/>
      <c r="L21" s="82"/>
      <c r="M21" s="82"/>
      <c r="N21" s="82"/>
      <c r="O21" s="82"/>
      <c r="P21" s="82"/>
      <c r="Q21" s="82"/>
      <c r="R21" s="82"/>
      <c r="S21" s="82"/>
    </row>
    <row r="22" spans="1:19" s="134" customFormat="1" ht="20.100000000000001" customHeight="1" x14ac:dyDescent="0.25">
      <c r="A22" s="82"/>
      <c r="B22" s="363"/>
      <c r="C22" s="364"/>
      <c r="D22" s="364"/>
      <c r="E22" s="366"/>
      <c r="F22" s="365"/>
      <c r="G22" s="82"/>
      <c r="H22" s="82"/>
      <c r="I22" s="82"/>
      <c r="J22" s="82"/>
      <c r="K22" s="82"/>
      <c r="L22" s="82"/>
      <c r="M22" s="82"/>
      <c r="N22" s="82"/>
      <c r="O22" s="82"/>
      <c r="P22" s="82"/>
      <c r="Q22" s="82"/>
      <c r="R22" s="82"/>
      <c r="S22" s="82"/>
    </row>
    <row r="23" spans="1:19" s="134" customFormat="1" ht="20.100000000000001" customHeight="1" x14ac:dyDescent="0.25">
      <c r="A23" s="82"/>
      <c r="B23" s="363"/>
      <c r="C23" s="364"/>
      <c r="D23" s="364"/>
      <c r="E23" s="366"/>
      <c r="F23" s="365"/>
      <c r="G23" s="82"/>
      <c r="H23" s="82"/>
      <c r="I23" s="82"/>
      <c r="J23" s="82"/>
      <c r="K23" s="82"/>
      <c r="L23" s="82"/>
      <c r="M23" s="82"/>
      <c r="N23" s="82"/>
      <c r="O23" s="82"/>
      <c r="P23" s="82"/>
      <c r="Q23" s="82"/>
      <c r="R23" s="82"/>
      <c r="S23" s="82"/>
    </row>
    <row r="24" spans="1:19" s="134" customFormat="1" ht="20.100000000000001" customHeight="1" x14ac:dyDescent="0.25">
      <c r="A24" s="82"/>
      <c r="B24" s="363"/>
      <c r="C24" s="364"/>
      <c r="D24" s="364"/>
      <c r="E24" s="366"/>
      <c r="F24" s="365"/>
      <c r="G24" s="82"/>
      <c r="H24" s="82"/>
      <c r="I24" s="82"/>
      <c r="J24" s="82"/>
      <c r="K24" s="82"/>
      <c r="L24" s="82"/>
      <c r="M24" s="82"/>
      <c r="N24" s="82"/>
      <c r="O24" s="82"/>
      <c r="P24" s="82"/>
      <c r="Q24" s="82"/>
      <c r="R24" s="82"/>
      <c r="S24" s="82"/>
    </row>
    <row r="25" spans="1:19" s="134" customFormat="1" ht="20.100000000000001" customHeight="1" x14ac:dyDescent="0.25">
      <c r="A25" s="82"/>
      <c r="B25" s="363"/>
      <c r="C25" s="364"/>
      <c r="D25" s="364"/>
      <c r="E25" s="366"/>
      <c r="F25" s="365"/>
      <c r="G25" s="82"/>
      <c r="H25" s="82"/>
      <c r="I25" s="82"/>
      <c r="J25" s="82"/>
      <c r="K25" s="82"/>
      <c r="L25" s="82"/>
      <c r="M25" s="82"/>
      <c r="N25" s="82"/>
      <c r="O25" s="82"/>
      <c r="P25" s="82"/>
      <c r="Q25" s="82"/>
      <c r="R25" s="82"/>
      <c r="S25" s="82"/>
    </row>
    <row r="26" spans="1:19" s="134" customFormat="1" ht="20.100000000000001" customHeight="1" x14ac:dyDescent="0.25">
      <c r="A26" s="82"/>
      <c r="B26" s="363"/>
      <c r="C26" s="364"/>
      <c r="D26" s="364"/>
      <c r="E26" s="366"/>
      <c r="F26" s="365"/>
      <c r="G26" s="82"/>
      <c r="H26" s="82"/>
      <c r="I26" s="82"/>
      <c r="J26" s="82"/>
      <c r="K26" s="82"/>
      <c r="L26" s="82"/>
      <c r="M26" s="82"/>
      <c r="N26" s="82"/>
      <c r="O26" s="82"/>
      <c r="P26" s="82"/>
      <c r="Q26" s="82"/>
      <c r="R26" s="82"/>
      <c r="S26" s="82"/>
    </row>
    <row r="27" spans="1:19" s="134" customFormat="1" ht="20.100000000000001" customHeight="1" x14ac:dyDescent="0.25">
      <c r="A27" s="82"/>
      <c r="B27" s="363"/>
      <c r="C27" s="364"/>
      <c r="D27" s="364"/>
      <c r="E27" s="366"/>
      <c r="F27" s="365"/>
      <c r="G27" s="82"/>
      <c r="H27" s="82"/>
      <c r="I27" s="82"/>
      <c r="J27" s="82"/>
      <c r="K27" s="82"/>
      <c r="L27" s="82"/>
      <c r="M27" s="82"/>
      <c r="N27" s="82"/>
      <c r="O27" s="82"/>
      <c r="P27" s="82"/>
      <c r="Q27" s="82"/>
      <c r="R27" s="82"/>
      <c r="S27" s="82"/>
    </row>
    <row r="28" spans="1:19" s="134" customFormat="1" ht="20.100000000000001" customHeight="1" x14ac:dyDescent="0.25">
      <c r="A28" s="82"/>
      <c r="B28" s="363"/>
      <c r="C28" s="364"/>
      <c r="D28" s="364"/>
      <c r="E28" s="366"/>
      <c r="F28" s="365"/>
      <c r="G28" s="82"/>
      <c r="H28" s="82"/>
      <c r="I28" s="82"/>
      <c r="J28" s="82"/>
      <c r="K28" s="82"/>
      <c r="L28" s="82"/>
      <c r="M28" s="82"/>
      <c r="N28" s="82"/>
      <c r="O28" s="82"/>
      <c r="P28" s="82"/>
      <c r="Q28" s="82"/>
      <c r="R28" s="82"/>
      <c r="S28" s="82"/>
    </row>
    <row r="29" spans="1:19" s="134" customFormat="1" ht="20.100000000000001" customHeight="1" x14ac:dyDescent="0.25">
      <c r="A29" s="82"/>
      <c r="B29" s="363"/>
      <c r="C29" s="364"/>
      <c r="D29" s="364"/>
      <c r="E29" s="366"/>
      <c r="F29" s="365"/>
      <c r="G29" s="82"/>
      <c r="H29" s="82"/>
      <c r="I29" s="82"/>
      <c r="J29" s="82"/>
      <c r="K29" s="82"/>
      <c r="L29" s="82"/>
      <c r="M29" s="82"/>
      <c r="N29" s="82"/>
      <c r="O29" s="82"/>
      <c r="P29" s="82"/>
      <c r="Q29" s="82"/>
      <c r="R29" s="82"/>
      <c r="S29" s="82"/>
    </row>
    <row r="30" spans="1:19" s="134" customFormat="1" ht="20.100000000000001" customHeight="1" x14ac:dyDescent="0.25">
      <c r="A30" s="82"/>
      <c r="B30" s="363"/>
      <c r="C30" s="364"/>
      <c r="D30" s="364"/>
      <c r="E30" s="366"/>
      <c r="F30" s="365"/>
      <c r="G30" s="82"/>
      <c r="H30" s="82"/>
      <c r="I30" s="82"/>
      <c r="J30" s="82"/>
      <c r="K30" s="82"/>
      <c r="L30" s="82"/>
      <c r="M30" s="82"/>
      <c r="N30" s="82"/>
      <c r="O30" s="82"/>
      <c r="P30" s="82"/>
      <c r="Q30" s="82"/>
      <c r="R30" s="82"/>
      <c r="S30" s="82"/>
    </row>
    <row r="31" spans="1:19" s="134" customFormat="1" ht="20.100000000000001" customHeight="1" x14ac:dyDescent="0.25">
      <c r="A31" s="82"/>
      <c r="B31" s="363"/>
      <c r="C31" s="364"/>
      <c r="D31" s="364"/>
      <c r="E31" s="366"/>
      <c r="F31" s="365"/>
      <c r="G31" s="82"/>
      <c r="H31" s="82"/>
      <c r="I31" s="82"/>
      <c r="J31" s="82"/>
      <c r="K31" s="82"/>
      <c r="L31" s="82"/>
      <c r="M31" s="82"/>
      <c r="N31" s="82"/>
      <c r="O31" s="82"/>
      <c r="P31" s="82"/>
      <c r="Q31" s="82"/>
      <c r="R31" s="82"/>
      <c r="S31" s="82"/>
    </row>
    <row r="32" spans="1:19" s="134" customFormat="1" ht="20.100000000000001" customHeight="1" x14ac:dyDescent="0.25">
      <c r="A32" s="82"/>
      <c r="B32" s="363"/>
      <c r="C32" s="364"/>
      <c r="D32" s="364"/>
      <c r="E32" s="366"/>
      <c r="F32" s="365"/>
      <c r="G32" s="82"/>
      <c r="H32" s="82"/>
      <c r="I32" s="82"/>
      <c r="J32" s="82"/>
      <c r="K32" s="82"/>
      <c r="L32" s="82"/>
      <c r="M32" s="82"/>
      <c r="N32" s="82"/>
      <c r="O32" s="82"/>
      <c r="P32" s="82"/>
      <c r="Q32" s="82"/>
      <c r="R32" s="82"/>
      <c r="S32" s="82"/>
    </row>
    <row r="33" spans="1:8" s="134" customFormat="1" ht="20.100000000000001" customHeight="1" x14ac:dyDescent="0.25">
      <c r="A33" s="82"/>
      <c r="B33" s="363"/>
      <c r="C33" s="364"/>
      <c r="D33" s="364"/>
      <c r="E33" s="366"/>
      <c r="F33" s="365"/>
      <c r="G33" s="82"/>
      <c r="H33" s="82"/>
    </row>
    <row r="34" spans="1:8" s="134" customFormat="1" ht="20.100000000000001" customHeight="1" x14ac:dyDescent="0.25">
      <c r="A34" s="82"/>
      <c r="B34" s="363"/>
      <c r="C34" s="364"/>
      <c r="D34" s="364"/>
      <c r="E34" s="366"/>
      <c r="F34" s="365"/>
      <c r="G34" s="82"/>
      <c r="H34" s="82"/>
    </row>
    <row r="35" spans="1:8" s="134" customFormat="1" ht="20.100000000000001" customHeight="1" x14ac:dyDescent="0.25">
      <c r="B35" s="363"/>
      <c r="C35" s="364"/>
      <c r="D35" s="364"/>
      <c r="E35" s="366"/>
      <c r="F35" s="365"/>
    </row>
    <row r="36" spans="1:8" s="134" customFormat="1" ht="20.100000000000001" customHeight="1" x14ac:dyDescent="0.25">
      <c r="B36" s="363"/>
      <c r="C36" s="364"/>
      <c r="D36" s="364"/>
      <c r="E36" s="366"/>
      <c r="F36" s="365"/>
    </row>
    <row r="37" spans="1:8" s="134" customFormat="1" ht="20.100000000000001" customHeight="1" x14ac:dyDescent="0.25">
      <c r="B37" s="363"/>
      <c r="C37" s="364"/>
      <c r="D37" s="364"/>
      <c r="E37" s="366"/>
      <c r="F37" s="365"/>
    </row>
    <row r="38" spans="1:8" s="134" customFormat="1" ht="20.100000000000001" customHeight="1" x14ac:dyDescent="0.25">
      <c r="B38" s="363"/>
      <c r="C38" s="364"/>
      <c r="D38" s="364"/>
      <c r="E38" s="366"/>
      <c r="F38" s="365"/>
    </row>
    <row r="39" spans="1:8" s="134" customFormat="1" ht="20.100000000000001" customHeight="1" x14ac:dyDescent="0.25">
      <c r="B39" s="363"/>
      <c r="C39" s="364"/>
      <c r="D39" s="364"/>
      <c r="E39" s="366"/>
      <c r="F39" s="365"/>
    </row>
    <row r="40" spans="1:8" s="134" customFormat="1" ht="20.100000000000001" customHeight="1" x14ac:dyDescent="0.25">
      <c r="B40" s="363"/>
      <c r="C40" s="364"/>
      <c r="D40" s="364"/>
      <c r="E40" s="366"/>
      <c r="F40" s="365"/>
    </row>
    <row r="41" spans="1:8" s="134" customFormat="1" ht="20.100000000000001" customHeight="1" x14ac:dyDescent="0.25">
      <c r="B41" s="363"/>
      <c r="C41" s="364"/>
      <c r="D41" s="364"/>
      <c r="E41" s="366"/>
      <c r="F41" s="365"/>
    </row>
    <row r="42" spans="1:8" s="134" customFormat="1" ht="20.100000000000001" customHeight="1" x14ac:dyDescent="0.25">
      <c r="B42" s="363"/>
      <c r="C42" s="364"/>
      <c r="D42" s="364"/>
      <c r="E42" s="366"/>
      <c r="F42" s="365"/>
    </row>
    <row r="43" spans="1:8" s="134" customFormat="1" ht="20.100000000000001" customHeight="1" x14ac:dyDescent="0.25">
      <c r="B43" s="363"/>
      <c r="C43" s="364"/>
      <c r="D43" s="364"/>
      <c r="E43" s="366"/>
      <c r="F43" s="365"/>
    </row>
    <row r="44" spans="1:8" s="134" customFormat="1" ht="20.100000000000001" customHeight="1" x14ac:dyDescent="0.25">
      <c r="B44" s="363"/>
      <c r="C44" s="364"/>
      <c r="D44" s="364"/>
      <c r="E44" s="366"/>
      <c r="F44" s="365"/>
    </row>
    <row r="45" spans="1:8" s="134" customFormat="1" ht="20.100000000000001" customHeight="1" x14ac:dyDescent="0.25">
      <c r="B45" s="363"/>
      <c r="C45" s="364"/>
      <c r="D45" s="364"/>
      <c r="E45" s="366"/>
      <c r="F45" s="365"/>
    </row>
    <row r="46" spans="1:8" s="134" customFormat="1" ht="20.100000000000001" customHeight="1" x14ac:dyDescent="0.25">
      <c r="B46" s="363"/>
      <c r="C46" s="364"/>
      <c r="D46" s="364"/>
      <c r="E46" s="366"/>
      <c r="F46" s="365"/>
    </row>
    <row r="47" spans="1:8" s="134" customFormat="1" ht="20.100000000000001" customHeight="1" x14ac:dyDescent="0.25">
      <c r="B47" s="363"/>
      <c r="C47" s="364"/>
      <c r="D47" s="364"/>
      <c r="E47" s="366"/>
      <c r="F47" s="365"/>
    </row>
    <row r="48" spans="1:8" s="134" customFormat="1" ht="20.100000000000001" customHeight="1" x14ac:dyDescent="0.25">
      <c r="B48" s="363"/>
      <c r="C48" s="364"/>
      <c r="D48" s="364"/>
      <c r="E48" s="366"/>
      <c r="F48" s="365"/>
    </row>
    <row r="49" spans="2:6" s="134" customFormat="1" ht="20.100000000000001" customHeight="1" x14ac:dyDescent="0.25">
      <c r="B49" s="363"/>
      <c r="C49" s="364"/>
      <c r="D49" s="364"/>
      <c r="E49" s="366"/>
      <c r="F49" s="365"/>
    </row>
    <row r="50" spans="2:6" s="134" customFormat="1" ht="20.100000000000001" customHeight="1" x14ac:dyDescent="0.25">
      <c r="B50" s="363"/>
      <c r="C50" s="364"/>
      <c r="D50" s="364"/>
      <c r="E50" s="366"/>
      <c r="F50" s="365"/>
    </row>
    <row r="51" spans="2:6" s="134" customFormat="1" ht="20.100000000000001" customHeight="1" x14ac:dyDescent="0.25">
      <c r="B51" s="363"/>
      <c r="C51" s="364"/>
      <c r="D51" s="364"/>
      <c r="E51" s="366"/>
      <c r="F51" s="365"/>
    </row>
    <row r="52" spans="2:6" s="134" customFormat="1" ht="20.100000000000001" customHeight="1" x14ac:dyDescent="0.25">
      <c r="B52" s="363"/>
      <c r="C52" s="364"/>
      <c r="D52" s="364"/>
      <c r="E52" s="366"/>
      <c r="F52" s="365"/>
    </row>
    <row r="53" spans="2:6" s="134" customFormat="1" ht="20.100000000000001" customHeight="1" x14ac:dyDescent="0.25">
      <c r="B53" s="363"/>
      <c r="C53" s="364"/>
      <c r="D53" s="364"/>
      <c r="E53" s="366"/>
      <c r="F53" s="365"/>
    </row>
    <row r="54" spans="2:6" s="134" customFormat="1" ht="20.100000000000001" customHeight="1" x14ac:dyDescent="0.25">
      <c r="B54" s="363"/>
      <c r="C54" s="364"/>
      <c r="D54" s="364"/>
      <c r="E54" s="366"/>
      <c r="F54" s="365"/>
    </row>
    <row r="55" spans="2:6" s="134" customFormat="1" ht="20.100000000000001" customHeight="1" x14ac:dyDescent="0.25">
      <c r="B55" s="363"/>
      <c r="C55" s="364"/>
      <c r="D55" s="364"/>
      <c r="E55" s="366"/>
      <c r="F55" s="365"/>
    </row>
    <row r="56" spans="2:6" s="134" customFormat="1" ht="20.100000000000001" customHeight="1" x14ac:dyDescent="0.25">
      <c r="B56" s="363"/>
      <c r="C56" s="364"/>
      <c r="D56" s="364"/>
      <c r="E56" s="366"/>
      <c r="F56" s="365"/>
    </row>
    <row r="57" spans="2:6" s="134" customFormat="1" ht="20.100000000000001" customHeight="1" x14ac:dyDescent="0.25">
      <c r="B57" s="363"/>
      <c r="C57" s="364"/>
      <c r="D57" s="364"/>
      <c r="E57" s="366"/>
      <c r="F57" s="365"/>
    </row>
    <row r="58" spans="2:6" s="134" customFormat="1" ht="20.100000000000001" customHeight="1" x14ac:dyDescent="0.25">
      <c r="B58" s="363"/>
      <c r="C58" s="364"/>
      <c r="D58" s="364"/>
      <c r="E58" s="366"/>
      <c r="F58" s="365"/>
    </row>
    <row r="59" spans="2:6" s="134" customFormat="1" ht="20.100000000000001" customHeight="1" x14ac:dyDescent="0.25">
      <c r="B59" s="363"/>
      <c r="C59" s="364"/>
      <c r="D59" s="364"/>
      <c r="E59" s="366"/>
      <c r="F59" s="365"/>
    </row>
    <row r="60" spans="2:6" s="134" customFormat="1" ht="20.100000000000001" customHeight="1" x14ac:dyDescent="0.25">
      <c r="B60" s="363"/>
      <c r="C60" s="364"/>
      <c r="D60" s="364"/>
      <c r="E60" s="366"/>
      <c r="F60" s="365"/>
    </row>
    <row r="61" spans="2:6" s="134" customFormat="1" ht="20.100000000000001" customHeight="1" x14ac:dyDescent="0.25">
      <c r="B61" s="363"/>
      <c r="C61" s="364"/>
      <c r="D61" s="364"/>
      <c r="E61" s="366"/>
      <c r="F61" s="365"/>
    </row>
    <row r="62" spans="2:6" s="134" customFormat="1" ht="20.100000000000001" customHeight="1" x14ac:dyDescent="0.25">
      <c r="B62" s="363"/>
      <c r="C62" s="364"/>
      <c r="D62" s="364"/>
      <c r="E62" s="366"/>
      <c r="F62" s="365"/>
    </row>
    <row r="63" spans="2:6" s="134" customFormat="1" ht="20.100000000000001" customHeight="1" x14ac:dyDescent="0.25">
      <c r="B63" s="363"/>
      <c r="C63" s="364"/>
      <c r="D63" s="364"/>
      <c r="E63" s="366"/>
      <c r="F63" s="365"/>
    </row>
    <row r="64" spans="2:6" s="134" customFormat="1" ht="20.100000000000001" customHeight="1" x14ac:dyDescent="0.25">
      <c r="B64" s="367"/>
      <c r="C64" s="364"/>
      <c r="D64" s="364"/>
      <c r="E64" s="366"/>
      <c r="F64" s="365"/>
    </row>
    <row r="65" spans="2:6" s="134" customFormat="1" ht="20.100000000000001" customHeight="1" x14ac:dyDescent="0.25">
      <c r="B65" s="367"/>
      <c r="C65" s="364"/>
      <c r="D65" s="364"/>
      <c r="E65" s="366"/>
      <c r="F65" s="365"/>
    </row>
    <row r="66" spans="2:6" s="134" customFormat="1" ht="20.100000000000001" customHeight="1" x14ac:dyDescent="0.25">
      <c r="B66" s="367"/>
      <c r="C66" s="364"/>
      <c r="D66" s="364"/>
      <c r="E66" s="366"/>
      <c r="F66" s="365"/>
    </row>
    <row r="67" spans="2:6" s="134" customFormat="1" ht="20.100000000000001" customHeight="1" x14ac:dyDescent="0.25">
      <c r="B67" s="367"/>
      <c r="C67" s="364"/>
      <c r="D67" s="364"/>
      <c r="E67" s="366"/>
      <c r="F67" s="365"/>
    </row>
    <row r="68" spans="2:6" s="134" customFormat="1" ht="20.100000000000001" customHeight="1" x14ac:dyDescent="0.25">
      <c r="B68" s="367"/>
      <c r="C68" s="364"/>
      <c r="D68" s="364"/>
      <c r="E68" s="366"/>
      <c r="F68" s="365"/>
    </row>
    <row r="69" spans="2:6" s="134" customFormat="1" ht="20.100000000000001" customHeight="1" x14ac:dyDescent="0.25">
      <c r="B69" s="367"/>
      <c r="C69" s="364"/>
      <c r="D69" s="364"/>
      <c r="E69" s="366"/>
      <c r="F69" s="365"/>
    </row>
    <row r="70" spans="2:6" s="134" customFormat="1" ht="20.100000000000001" customHeight="1" x14ac:dyDescent="0.25">
      <c r="B70" s="367"/>
      <c r="C70" s="364"/>
      <c r="D70" s="364"/>
      <c r="E70" s="366"/>
      <c r="F70" s="365"/>
    </row>
    <row r="71" spans="2:6" s="134" customFormat="1" ht="20.100000000000001" customHeight="1" x14ac:dyDescent="0.25">
      <c r="B71" s="367"/>
      <c r="C71" s="364"/>
      <c r="D71" s="364"/>
      <c r="E71" s="366"/>
      <c r="F71" s="365"/>
    </row>
    <row r="72" spans="2:6" s="134" customFormat="1" ht="20.100000000000001" customHeight="1" x14ac:dyDescent="0.25">
      <c r="B72" s="367"/>
      <c r="C72" s="364"/>
      <c r="D72" s="364"/>
      <c r="E72" s="366"/>
      <c r="F72" s="365"/>
    </row>
    <row r="73" spans="2:6" s="134" customFormat="1" ht="20.100000000000001" customHeight="1" x14ac:dyDescent="0.25">
      <c r="B73" s="367"/>
      <c r="C73" s="364"/>
      <c r="D73" s="364"/>
      <c r="E73" s="366"/>
      <c r="F73" s="365"/>
    </row>
    <row r="74" spans="2:6" s="134" customFormat="1" ht="20.100000000000001" customHeight="1" x14ac:dyDescent="0.25">
      <c r="B74" s="367"/>
      <c r="C74" s="364"/>
      <c r="D74" s="364"/>
      <c r="E74" s="366"/>
      <c r="F74" s="365"/>
    </row>
    <row r="75" spans="2:6" s="134" customFormat="1" ht="20.100000000000001" customHeight="1" x14ac:dyDescent="0.25">
      <c r="B75" s="367"/>
      <c r="C75" s="364"/>
      <c r="D75" s="364"/>
      <c r="E75" s="366"/>
      <c r="F75" s="365"/>
    </row>
    <row r="76" spans="2:6" s="134" customFormat="1" ht="20.100000000000001" customHeight="1" x14ac:dyDescent="0.25">
      <c r="B76" s="367"/>
      <c r="C76" s="364"/>
      <c r="D76" s="364"/>
      <c r="E76" s="366"/>
      <c r="F76" s="365"/>
    </row>
    <row r="77" spans="2:6" s="134" customFormat="1" ht="20.100000000000001" customHeight="1" x14ac:dyDescent="0.25">
      <c r="B77" s="367"/>
      <c r="C77" s="364"/>
      <c r="D77" s="364"/>
      <c r="E77" s="366"/>
      <c r="F77" s="365"/>
    </row>
    <row r="78" spans="2:6" s="134" customFormat="1" ht="20.100000000000001" customHeight="1" x14ac:dyDescent="0.25">
      <c r="B78" s="367"/>
      <c r="C78" s="364"/>
      <c r="D78" s="364"/>
      <c r="E78" s="366"/>
      <c r="F78" s="365"/>
    </row>
    <row r="79" spans="2:6" s="134" customFormat="1" ht="20.100000000000001" customHeight="1" x14ac:dyDescent="0.25">
      <c r="B79" s="367"/>
      <c r="C79" s="364"/>
      <c r="D79" s="364"/>
      <c r="E79" s="366"/>
      <c r="F79" s="365"/>
    </row>
    <row r="80" spans="2:6" s="134" customFormat="1" ht="20.100000000000001" customHeight="1" x14ac:dyDescent="0.25">
      <c r="B80" s="367"/>
      <c r="C80" s="364"/>
      <c r="D80" s="364"/>
      <c r="E80" s="366"/>
      <c r="F80" s="365"/>
    </row>
    <row r="81" spans="2:6" s="134" customFormat="1" ht="20.100000000000001" customHeight="1" x14ac:dyDescent="0.25">
      <c r="B81" s="367"/>
      <c r="C81" s="364"/>
      <c r="D81" s="364"/>
      <c r="E81" s="366"/>
      <c r="F81" s="365"/>
    </row>
    <row r="82" spans="2:6" s="134" customFormat="1" ht="20.100000000000001" customHeight="1" x14ac:dyDescent="0.25">
      <c r="B82" s="367"/>
      <c r="C82" s="364"/>
      <c r="D82" s="364"/>
      <c r="E82" s="366"/>
      <c r="F82" s="365"/>
    </row>
    <row r="83" spans="2:6" s="134" customFormat="1" ht="20.100000000000001" customHeight="1" x14ac:dyDescent="0.25">
      <c r="B83" s="367"/>
      <c r="C83" s="364"/>
      <c r="D83" s="364"/>
      <c r="E83" s="366"/>
      <c r="F83" s="365"/>
    </row>
    <row r="84" spans="2:6" s="134" customFormat="1" ht="20.100000000000001" customHeight="1" x14ac:dyDescent="0.25">
      <c r="B84" s="367"/>
      <c r="C84" s="364"/>
      <c r="D84" s="364"/>
      <c r="E84" s="366"/>
      <c r="F84" s="365"/>
    </row>
    <row r="85" spans="2:6" s="134" customFormat="1" ht="20.100000000000001" customHeight="1" x14ac:dyDescent="0.25">
      <c r="B85" s="367"/>
      <c r="C85" s="364"/>
      <c r="D85" s="364"/>
      <c r="E85" s="366"/>
      <c r="F85" s="365"/>
    </row>
    <row r="86" spans="2:6" s="134" customFormat="1" ht="20.100000000000001" customHeight="1" x14ac:dyDescent="0.25">
      <c r="B86" s="367"/>
      <c r="C86" s="364"/>
      <c r="D86" s="364"/>
      <c r="E86" s="366"/>
      <c r="F86" s="365"/>
    </row>
    <row r="87" spans="2:6" s="134" customFormat="1" ht="20.100000000000001" customHeight="1" x14ac:dyDescent="0.25">
      <c r="B87" s="367"/>
      <c r="C87" s="364"/>
      <c r="D87" s="364"/>
      <c r="E87" s="366"/>
      <c r="F87" s="365"/>
    </row>
    <row r="88" spans="2:6" s="134" customFormat="1" ht="20.100000000000001" customHeight="1" x14ac:dyDescent="0.25">
      <c r="B88" s="363"/>
      <c r="C88" s="364"/>
      <c r="D88" s="364"/>
      <c r="E88" s="366"/>
      <c r="F88" s="365"/>
    </row>
    <row r="89" spans="2:6" s="134" customFormat="1" ht="20.100000000000001" customHeight="1" x14ac:dyDescent="0.25">
      <c r="B89" s="363"/>
      <c r="C89" s="364"/>
      <c r="D89" s="364"/>
      <c r="E89" s="366"/>
      <c r="F89" s="365"/>
    </row>
    <row r="90" spans="2:6" s="134" customFormat="1" ht="20.100000000000001" customHeight="1" x14ac:dyDescent="0.25">
      <c r="B90" s="363"/>
      <c r="C90" s="364"/>
      <c r="D90" s="364"/>
      <c r="E90" s="366"/>
      <c r="F90" s="365"/>
    </row>
    <row r="91" spans="2:6" s="134" customFormat="1" ht="20.100000000000001" customHeight="1" x14ac:dyDescent="0.25">
      <c r="B91" s="363"/>
      <c r="C91" s="364"/>
      <c r="D91" s="364"/>
      <c r="E91" s="366"/>
      <c r="F91" s="365"/>
    </row>
    <row r="92" spans="2:6" s="134" customFormat="1" ht="20.100000000000001" customHeight="1" x14ac:dyDescent="0.25">
      <c r="B92" s="363"/>
      <c r="C92" s="364"/>
      <c r="D92" s="364"/>
      <c r="E92" s="366"/>
      <c r="F92" s="365"/>
    </row>
    <row r="93" spans="2:6" s="134" customFormat="1" ht="20.100000000000001" customHeight="1" x14ac:dyDescent="0.25">
      <c r="B93" s="363"/>
      <c r="C93" s="364"/>
      <c r="D93" s="364"/>
      <c r="E93" s="366"/>
      <c r="F93" s="365"/>
    </row>
    <row r="94" spans="2:6" s="134" customFormat="1" ht="20.100000000000001" customHeight="1" x14ac:dyDescent="0.25">
      <c r="B94" s="363"/>
      <c r="C94" s="364"/>
      <c r="D94" s="364"/>
      <c r="E94" s="366"/>
      <c r="F94" s="365"/>
    </row>
    <row r="95" spans="2:6" s="134" customFormat="1" ht="20.100000000000001" customHeight="1" x14ac:dyDescent="0.25">
      <c r="B95" s="363"/>
      <c r="C95" s="364"/>
      <c r="D95" s="364"/>
      <c r="E95" s="366"/>
      <c r="F95" s="365"/>
    </row>
    <row r="96" spans="2:6" s="134" customFormat="1" ht="20.100000000000001" customHeight="1" x14ac:dyDescent="0.25">
      <c r="B96" s="363"/>
      <c r="C96" s="364"/>
      <c r="D96" s="364"/>
      <c r="E96" s="366"/>
      <c r="F96" s="365"/>
    </row>
    <row r="97" spans="2:6" s="134" customFormat="1" ht="20.100000000000001" customHeight="1" x14ac:dyDescent="0.25">
      <c r="B97" s="363"/>
      <c r="C97" s="364"/>
      <c r="D97" s="364"/>
      <c r="E97" s="366"/>
      <c r="F97" s="365"/>
    </row>
    <row r="98" spans="2:6" s="134" customFormat="1" ht="20.100000000000001" customHeight="1" x14ac:dyDescent="0.25">
      <c r="B98" s="363"/>
      <c r="C98" s="364"/>
      <c r="D98" s="364"/>
      <c r="E98" s="366"/>
      <c r="F98" s="365"/>
    </row>
    <row r="99" spans="2:6" s="134" customFormat="1" ht="20.100000000000001" customHeight="1" x14ac:dyDescent="0.25">
      <c r="B99" s="363"/>
      <c r="C99" s="364"/>
      <c r="D99" s="364"/>
      <c r="E99" s="366"/>
      <c r="F99" s="365"/>
    </row>
    <row r="100" spans="2:6" s="134" customFormat="1" ht="20.100000000000001" customHeight="1" x14ac:dyDescent="0.25">
      <c r="B100" s="363"/>
      <c r="C100" s="364"/>
      <c r="D100" s="364"/>
      <c r="E100" s="366"/>
      <c r="F100" s="365"/>
    </row>
    <row r="101" spans="2:6" s="134" customFormat="1" ht="20.100000000000001" customHeight="1" x14ac:dyDescent="0.25">
      <c r="B101" s="363"/>
      <c r="C101" s="364"/>
      <c r="D101" s="364"/>
      <c r="E101" s="366"/>
      <c r="F101" s="365"/>
    </row>
    <row r="102" spans="2:6" s="134" customFormat="1" ht="20.100000000000001" customHeight="1" x14ac:dyDescent="0.25">
      <c r="B102" s="363"/>
      <c r="C102" s="364"/>
      <c r="D102" s="364"/>
      <c r="E102" s="366"/>
      <c r="F102" s="365"/>
    </row>
    <row r="103" spans="2:6" s="134" customFormat="1" ht="20.100000000000001" customHeight="1" x14ac:dyDescent="0.25">
      <c r="B103" s="363"/>
      <c r="C103" s="364"/>
      <c r="D103" s="364"/>
      <c r="E103" s="366"/>
      <c r="F103" s="365"/>
    </row>
    <row r="104" spans="2:6" s="134" customFormat="1" ht="20.100000000000001" customHeight="1" x14ac:dyDescent="0.25">
      <c r="B104" s="363"/>
      <c r="C104" s="364"/>
      <c r="D104" s="364"/>
      <c r="E104" s="366"/>
      <c r="F104" s="365"/>
    </row>
    <row r="105" spans="2:6" s="134" customFormat="1" ht="20.100000000000001" customHeight="1" x14ac:dyDescent="0.25">
      <c r="B105" s="363"/>
      <c r="C105" s="364"/>
      <c r="D105" s="364"/>
      <c r="E105" s="366"/>
      <c r="F105" s="365"/>
    </row>
    <row r="106" spans="2:6" s="134" customFormat="1" ht="20.100000000000001" customHeight="1" x14ac:dyDescent="0.25">
      <c r="B106" s="363"/>
      <c r="C106" s="364"/>
      <c r="D106" s="364"/>
      <c r="E106" s="366"/>
      <c r="F106" s="365"/>
    </row>
    <row r="107" spans="2:6" s="134" customFormat="1" ht="20.100000000000001" customHeight="1" x14ac:dyDescent="0.25">
      <c r="B107" s="363"/>
      <c r="C107" s="364"/>
      <c r="D107" s="364"/>
      <c r="E107" s="366"/>
      <c r="F107" s="365"/>
    </row>
    <row r="108" spans="2:6" s="134" customFormat="1" ht="20.100000000000001" customHeight="1" x14ac:dyDescent="0.25">
      <c r="B108" s="363"/>
      <c r="C108" s="364"/>
      <c r="D108" s="364"/>
      <c r="E108" s="366"/>
      <c r="F108" s="365"/>
    </row>
    <row r="109" spans="2:6" s="134" customFormat="1" ht="20.100000000000001" customHeight="1" x14ac:dyDescent="0.25">
      <c r="B109" s="363"/>
      <c r="C109" s="364"/>
      <c r="D109" s="364"/>
      <c r="E109" s="366"/>
      <c r="F109" s="365"/>
    </row>
    <row r="110" spans="2:6" s="134" customFormat="1" ht="20.100000000000001" customHeight="1" x14ac:dyDescent="0.25">
      <c r="B110" s="363"/>
      <c r="C110" s="364"/>
      <c r="D110" s="364"/>
      <c r="E110" s="366"/>
      <c r="F110" s="365"/>
    </row>
    <row r="111" spans="2:6" s="134" customFormat="1" ht="20.100000000000001" customHeight="1" x14ac:dyDescent="0.25">
      <c r="B111" s="363"/>
      <c r="C111" s="364"/>
      <c r="D111" s="364"/>
      <c r="E111" s="366"/>
      <c r="F111" s="365"/>
    </row>
    <row r="112" spans="2:6" s="134" customFormat="1" ht="20.100000000000001" customHeight="1" x14ac:dyDescent="0.25">
      <c r="B112" s="363"/>
      <c r="C112" s="364"/>
      <c r="D112" s="364"/>
      <c r="E112" s="366"/>
      <c r="F112" s="365"/>
    </row>
    <row r="113" spans="2:6" s="134" customFormat="1" ht="20.100000000000001" customHeight="1" x14ac:dyDescent="0.25">
      <c r="B113" s="363"/>
      <c r="C113" s="364"/>
      <c r="D113" s="364"/>
      <c r="E113" s="366"/>
      <c r="F113" s="365"/>
    </row>
    <row r="114" spans="2:6" s="134" customFormat="1" ht="20.100000000000001" customHeight="1" x14ac:dyDescent="0.25">
      <c r="B114" s="363"/>
      <c r="C114" s="364"/>
      <c r="D114" s="364"/>
      <c r="E114" s="366"/>
      <c r="F114" s="365"/>
    </row>
    <row r="115" spans="2:6" s="134" customFormat="1" ht="20.100000000000001" customHeight="1" x14ac:dyDescent="0.25">
      <c r="B115" s="363"/>
      <c r="C115" s="364"/>
      <c r="D115" s="364"/>
      <c r="E115" s="366"/>
      <c r="F115" s="365"/>
    </row>
    <row r="116" spans="2:6" s="134" customFormat="1" ht="20.100000000000001" customHeight="1" x14ac:dyDescent="0.25">
      <c r="B116" s="363"/>
      <c r="C116" s="364"/>
      <c r="D116" s="364"/>
      <c r="E116" s="366"/>
      <c r="F116" s="365"/>
    </row>
    <row r="117" spans="2:6" s="134" customFormat="1" ht="20.100000000000001" customHeight="1" x14ac:dyDescent="0.25">
      <c r="B117" s="363"/>
      <c r="C117" s="364"/>
      <c r="D117" s="364"/>
      <c r="E117" s="366"/>
      <c r="F117" s="365"/>
    </row>
    <row r="118" spans="2:6" s="134" customFormat="1" ht="20.100000000000001" customHeight="1" x14ac:dyDescent="0.25">
      <c r="B118" s="363"/>
      <c r="C118" s="364"/>
      <c r="D118" s="364"/>
      <c r="E118" s="366"/>
      <c r="F118" s="365"/>
    </row>
    <row r="119" spans="2:6" s="134" customFormat="1" ht="20.100000000000001" customHeight="1" x14ac:dyDescent="0.25">
      <c r="B119" s="363"/>
      <c r="C119" s="364"/>
      <c r="D119" s="364"/>
      <c r="E119" s="366"/>
      <c r="F119" s="365"/>
    </row>
    <row r="120" spans="2:6" s="134" customFormat="1" ht="20.100000000000001" customHeight="1" x14ac:dyDescent="0.25">
      <c r="B120" s="363"/>
      <c r="C120" s="364"/>
      <c r="D120" s="364"/>
      <c r="E120" s="366"/>
      <c r="F120" s="365"/>
    </row>
    <row r="121" spans="2:6" s="134" customFormat="1" ht="20.100000000000001" customHeight="1" x14ac:dyDescent="0.25">
      <c r="B121" s="363"/>
      <c r="C121" s="364"/>
      <c r="D121" s="364"/>
      <c r="E121" s="366"/>
      <c r="F121" s="365"/>
    </row>
    <row r="122" spans="2:6" s="134" customFormat="1" ht="20.100000000000001" customHeight="1" x14ac:dyDescent="0.25">
      <c r="B122" s="363"/>
      <c r="C122" s="364"/>
      <c r="D122" s="364"/>
      <c r="E122" s="366"/>
      <c r="F122" s="365"/>
    </row>
    <row r="123" spans="2:6" s="134" customFormat="1" ht="20.100000000000001" customHeight="1" x14ac:dyDescent="0.25">
      <c r="B123" s="363"/>
      <c r="C123" s="364"/>
      <c r="D123" s="364"/>
      <c r="E123" s="366"/>
      <c r="F123" s="365"/>
    </row>
    <row r="124" spans="2:6" s="134" customFormat="1" ht="20.100000000000001" customHeight="1" x14ac:dyDescent="0.25">
      <c r="B124" s="363"/>
      <c r="C124" s="364"/>
      <c r="D124" s="364"/>
      <c r="E124" s="366"/>
      <c r="F124" s="365"/>
    </row>
    <row r="125" spans="2:6" s="134" customFormat="1" ht="20.100000000000001" customHeight="1" x14ac:dyDescent="0.25">
      <c r="B125" s="363"/>
      <c r="C125" s="364"/>
      <c r="D125" s="364"/>
      <c r="E125" s="366"/>
      <c r="F125" s="365"/>
    </row>
    <row r="126" spans="2:6" s="134" customFormat="1" ht="20.100000000000001" customHeight="1" x14ac:dyDescent="0.25">
      <c r="B126" s="363"/>
      <c r="C126" s="364"/>
      <c r="D126" s="364"/>
      <c r="E126" s="366"/>
      <c r="F126" s="365"/>
    </row>
    <row r="127" spans="2:6" s="134" customFormat="1" ht="20.100000000000001" customHeight="1" x14ac:dyDescent="0.25">
      <c r="B127" s="363"/>
      <c r="C127" s="364"/>
      <c r="D127" s="364"/>
      <c r="E127" s="366"/>
      <c r="F127" s="365"/>
    </row>
    <row r="128" spans="2:6" s="134" customFormat="1" ht="20.100000000000001" customHeight="1" x14ac:dyDescent="0.25">
      <c r="B128" s="363"/>
      <c r="C128" s="364"/>
      <c r="D128" s="364"/>
      <c r="E128" s="366"/>
      <c r="F128" s="365"/>
    </row>
    <row r="129" spans="2:6" s="134" customFormat="1" ht="20.100000000000001" customHeight="1" x14ac:dyDescent="0.25">
      <c r="B129" s="363"/>
      <c r="C129" s="364"/>
      <c r="D129" s="364"/>
      <c r="E129" s="366"/>
      <c r="F129" s="365"/>
    </row>
    <row r="130" spans="2:6" s="134" customFormat="1" ht="20.100000000000001" customHeight="1" x14ac:dyDescent="0.25">
      <c r="B130" s="363"/>
      <c r="C130" s="364"/>
      <c r="D130" s="364"/>
      <c r="E130" s="366"/>
      <c r="F130" s="365"/>
    </row>
    <row r="131" spans="2:6" s="134" customFormat="1" ht="20.100000000000001" customHeight="1" x14ac:dyDescent="0.25">
      <c r="B131" s="363"/>
      <c r="C131" s="364"/>
      <c r="D131" s="364"/>
      <c r="E131" s="366"/>
      <c r="F131" s="365"/>
    </row>
    <row r="132" spans="2:6" s="134" customFormat="1" ht="20.100000000000001" customHeight="1" x14ac:dyDescent="0.25">
      <c r="B132" s="363"/>
      <c r="C132" s="364"/>
      <c r="D132" s="364"/>
      <c r="E132" s="366"/>
      <c r="F132" s="365"/>
    </row>
    <row r="133" spans="2:6" s="134" customFormat="1" ht="20.100000000000001" customHeight="1" x14ac:dyDescent="0.25">
      <c r="B133" s="363"/>
      <c r="C133" s="364"/>
      <c r="D133" s="364"/>
      <c r="E133" s="366"/>
      <c r="F133" s="365"/>
    </row>
    <row r="134" spans="2:6" s="134" customFormat="1" ht="20.100000000000001" customHeight="1" x14ac:dyDescent="0.25">
      <c r="B134" s="363"/>
      <c r="C134" s="364"/>
      <c r="D134" s="364"/>
      <c r="E134" s="366"/>
      <c r="F134" s="365"/>
    </row>
    <row r="135" spans="2:6" s="134" customFormat="1" ht="20.100000000000001" customHeight="1" x14ac:dyDescent="0.25">
      <c r="B135" s="363"/>
      <c r="C135" s="364"/>
      <c r="D135" s="364"/>
      <c r="E135" s="366"/>
      <c r="F135" s="365"/>
    </row>
    <row r="136" spans="2:6" s="134" customFormat="1" ht="20.100000000000001" customHeight="1" x14ac:dyDescent="0.25">
      <c r="B136" s="363"/>
      <c r="C136" s="364"/>
      <c r="D136" s="364"/>
      <c r="E136" s="366"/>
      <c r="F136" s="365"/>
    </row>
    <row r="137" spans="2:6" s="134" customFormat="1" ht="20.100000000000001" customHeight="1" x14ac:dyDescent="0.25">
      <c r="B137" s="363"/>
      <c r="C137" s="364"/>
      <c r="D137" s="364"/>
      <c r="E137" s="366"/>
      <c r="F137" s="365"/>
    </row>
    <row r="138" spans="2:6" s="134" customFormat="1" ht="20.100000000000001" customHeight="1" x14ac:dyDescent="0.25">
      <c r="B138" s="363"/>
      <c r="C138" s="364"/>
      <c r="D138" s="364"/>
      <c r="E138" s="366"/>
      <c r="F138" s="365"/>
    </row>
    <row r="139" spans="2:6" s="134" customFormat="1" ht="20.100000000000001" customHeight="1" x14ac:dyDescent="0.25">
      <c r="B139" s="363"/>
      <c r="C139" s="364"/>
      <c r="D139" s="364"/>
      <c r="E139" s="366"/>
      <c r="F139" s="365"/>
    </row>
    <row r="140" spans="2:6" s="134" customFormat="1" ht="20.100000000000001" customHeight="1" x14ac:dyDescent="0.25">
      <c r="B140" s="363"/>
      <c r="C140" s="364"/>
      <c r="D140" s="364"/>
      <c r="E140" s="366"/>
      <c r="F140" s="365"/>
    </row>
    <row r="141" spans="2:6" s="134" customFormat="1" ht="20.100000000000001" customHeight="1" x14ac:dyDescent="0.25">
      <c r="B141" s="363"/>
      <c r="C141" s="364"/>
      <c r="D141" s="364"/>
      <c r="E141" s="366"/>
      <c r="F141" s="365"/>
    </row>
    <row r="142" spans="2:6" s="134" customFormat="1" ht="20.100000000000001" customHeight="1" x14ac:dyDescent="0.25">
      <c r="B142" s="363"/>
      <c r="C142" s="364"/>
      <c r="D142" s="364"/>
      <c r="E142" s="366"/>
      <c r="F142" s="365"/>
    </row>
    <row r="143" spans="2:6" s="134" customFormat="1" ht="20.100000000000001" customHeight="1" x14ac:dyDescent="0.25">
      <c r="B143" s="363"/>
      <c r="C143" s="364"/>
      <c r="D143" s="364"/>
      <c r="E143" s="366"/>
      <c r="F143" s="365"/>
    </row>
    <row r="144" spans="2:6" s="134" customFormat="1" ht="20.100000000000001" customHeight="1" x14ac:dyDescent="0.25">
      <c r="B144" s="363"/>
      <c r="C144" s="364"/>
      <c r="D144" s="364"/>
      <c r="E144" s="366"/>
      <c r="F144" s="365"/>
    </row>
    <row r="145" spans="2:6" s="134" customFormat="1" ht="20.100000000000001" customHeight="1" x14ac:dyDescent="0.25">
      <c r="B145" s="363"/>
      <c r="C145" s="364"/>
      <c r="D145" s="364"/>
      <c r="E145" s="366"/>
      <c r="F145" s="365"/>
    </row>
    <row r="146" spans="2:6" s="134" customFormat="1" ht="20.100000000000001" customHeight="1" x14ac:dyDescent="0.25">
      <c r="B146" s="363"/>
      <c r="C146" s="364"/>
      <c r="D146" s="364"/>
      <c r="E146" s="366"/>
      <c r="F146" s="365"/>
    </row>
    <row r="147" spans="2:6" s="134" customFormat="1" ht="20.100000000000001" customHeight="1" x14ac:dyDescent="0.25">
      <c r="B147" s="363"/>
      <c r="C147" s="364"/>
      <c r="D147" s="364"/>
      <c r="E147" s="366"/>
      <c r="F147" s="365"/>
    </row>
    <row r="148" spans="2:6" s="134" customFormat="1" ht="20.100000000000001" customHeight="1" x14ac:dyDescent="0.25">
      <c r="B148" s="363"/>
      <c r="C148" s="364"/>
      <c r="D148" s="364"/>
      <c r="E148" s="366"/>
      <c r="F148" s="365"/>
    </row>
    <row r="149" spans="2:6" s="134" customFormat="1" ht="20.100000000000001" customHeight="1" x14ac:dyDescent="0.25">
      <c r="B149" s="363"/>
      <c r="C149" s="364"/>
      <c r="D149" s="364"/>
      <c r="E149" s="366"/>
      <c r="F149" s="365"/>
    </row>
    <row r="150" spans="2:6" s="134" customFormat="1" ht="20.100000000000001" customHeight="1" x14ac:dyDescent="0.25">
      <c r="B150" s="363"/>
      <c r="C150" s="364"/>
      <c r="D150" s="364"/>
      <c r="E150" s="366"/>
      <c r="F150" s="365"/>
    </row>
    <row r="151" spans="2:6" s="134" customFormat="1" ht="20.100000000000001" customHeight="1" x14ac:dyDescent="0.25">
      <c r="B151" s="363"/>
      <c r="C151" s="364"/>
      <c r="D151" s="364"/>
      <c r="E151" s="366"/>
      <c r="F151" s="365"/>
    </row>
    <row r="152" spans="2:6" s="134" customFormat="1" ht="20.100000000000001" customHeight="1" x14ac:dyDescent="0.25">
      <c r="B152" s="363"/>
      <c r="C152" s="364"/>
      <c r="D152" s="364"/>
      <c r="E152" s="366"/>
      <c r="F152" s="365"/>
    </row>
    <row r="153" spans="2:6" s="134" customFormat="1" ht="20.100000000000001" customHeight="1" x14ac:dyDescent="0.25">
      <c r="B153" s="363"/>
      <c r="C153" s="364"/>
      <c r="D153" s="364"/>
      <c r="E153" s="366"/>
      <c r="F153" s="365"/>
    </row>
    <row r="154" spans="2:6" s="134" customFormat="1" ht="20.100000000000001" customHeight="1" x14ac:dyDescent="0.25">
      <c r="B154" s="363"/>
      <c r="C154" s="364"/>
      <c r="D154" s="364"/>
      <c r="E154" s="366"/>
      <c r="F154" s="365"/>
    </row>
    <row r="155" spans="2:6" s="134" customFormat="1" ht="20.100000000000001" customHeight="1" x14ac:dyDescent="0.25">
      <c r="B155" s="363"/>
      <c r="C155" s="364"/>
      <c r="D155" s="364"/>
      <c r="E155" s="366"/>
      <c r="F155" s="365"/>
    </row>
    <row r="156" spans="2:6" s="134" customFormat="1" ht="20.100000000000001" customHeight="1" x14ac:dyDescent="0.25">
      <c r="B156" s="363"/>
      <c r="C156" s="364"/>
      <c r="D156" s="364"/>
      <c r="E156" s="366"/>
      <c r="F156" s="365"/>
    </row>
    <row r="157" spans="2:6" s="134" customFormat="1" ht="20.100000000000001" customHeight="1" x14ac:dyDescent="0.25">
      <c r="B157" s="363"/>
      <c r="C157" s="364"/>
      <c r="D157" s="364"/>
      <c r="E157" s="366"/>
      <c r="F157" s="365"/>
    </row>
    <row r="158" spans="2:6" s="134" customFormat="1" ht="20.100000000000001" customHeight="1" x14ac:dyDescent="0.25">
      <c r="B158" s="363"/>
      <c r="C158" s="364"/>
      <c r="D158" s="364"/>
      <c r="E158" s="366"/>
      <c r="F158" s="365"/>
    </row>
    <row r="159" spans="2:6" s="134" customFormat="1" ht="20.100000000000001" customHeight="1" x14ac:dyDescent="0.25">
      <c r="B159" s="363"/>
      <c r="C159" s="364"/>
      <c r="D159" s="364"/>
      <c r="E159" s="366"/>
      <c r="F159" s="365"/>
    </row>
    <row r="160" spans="2:6" s="134" customFormat="1" ht="20.100000000000001" customHeight="1" x14ac:dyDescent="0.25">
      <c r="B160" s="363"/>
      <c r="C160" s="364"/>
      <c r="D160" s="364"/>
      <c r="E160" s="366"/>
      <c r="F160" s="365"/>
    </row>
    <row r="161" spans="2:6" s="134" customFormat="1" ht="20.100000000000001" customHeight="1" x14ac:dyDescent="0.25">
      <c r="B161" s="363"/>
      <c r="C161" s="364"/>
      <c r="D161" s="364"/>
      <c r="E161" s="366"/>
      <c r="F161" s="365"/>
    </row>
    <row r="162" spans="2:6" s="134" customFormat="1" ht="20.100000000000001" customHeight="1" x14ac:dyDescent="0.25">
      <c r="B162" s="363"/>
      <c r="C162" s="364"/>
      <c r="D162" s="364"/>
      <c r="E162" s="366"/>
      <c r="F162" s="365"/>
    </row>
    <row r="163" spans="2:6" s="134" customFormat="1" ht="20.100000000000001" customHeight="1" x14ac:dyDescent="0.25">
      <c r="B163" s="363"/>
      <c r="C163" s="364"/>
      <c r="D163" s="364"/>
      <c r="E163" s="366"/>
      <c r="F163" s="365"/>
    </row>
    <row r="164" spans="2:6" s="134" customFormat="1" ht="20.100000000000001" customHeight="1" x14ac:dyDescent="0.25">
      <c r="B164" s="363"/>
      <c r="C164" s="364"/>
      <c r="D164" s="364"/>
      <c r="E164" s="366"/>
      <c r="F164" s="365"/>
    </row>
    <row r="165" spans="2:6" s="134" customFormat="1" ht="20.100000000000001" customHeight="1" x14ac:dyDescent="0.25">
      <c r="B165" s="363"/>
      <c r="C165" s="364"/>
      <c r="D165" s="364"/>
      <c r="E165" s="366"/>
      <c r="F165" s="365"/>
    </row>
    <row r="166" spans="2:6" s="134" customFormat="1" ht="20.100000000000001" customHeight="1" x14ac:dyDescent="0.25">
      <c r="B166" s="363"/>
      <c r="C166" s="364"/>
      <c r="D166" s="364"/>
      <c r="E166" s="366"/>
      <c r="F166" s="365"/>
    </row>
    <row r="167" spans="2:6" s="134" customFormat="1" ht="20.100000000000001" customHeight="1" x14ac:dyDescent="0.25">
      <c r="B167" s="363"/>
      <c r="C167" s="364"/>
      <c r="D167" s="364"/>
      <c r="E167" s="366"/>
      <c r="F167" s="365"/>
    </row>
    <row r="168" spans="2:6" s="134" customFormat="1" ht="20.100000000000001" customHeight="1" x14ac:dyDescent="0.25">
      <c r="B168" s="363"/>
      <c r="C168" s="364"/>
      <c r="D168" s="364"/>
      <c r="E168" s="366"/>
      <c r="F168" s="365"/>
    </row>
    <row r="169" spans="2:6" s="134" customFormat="1" ht="20.100000000000001" customHeight="1" x14ac:dyDescent="0.25">
      <c r="B169" s="363"/>
      <c r="C169" s="364"/>
      <c r="D169" s="364"/>
      <c r="E169" s="366"/>
      <c r="F169" s="365"/>
    </row>
    <row r="170" spans="2:6" s="134" customFormat="1" ht="20.100000000000001" customHeight="1" x14ac:dyDescent="0.25">
      <c r="B170" s="363"/>
      <c r="C170" s="364"/>
      <c r="D170" s="364"/>
      <c r="E170" s="366"/>
      <c r="F170" s="365"/>
    </row>
    <row r="171" spans="2:6" s="134" customFormat="1" ht="20.100000000000001" customHeight="1" x14ac:dyDescent="0.25">
      <c r="B171" s="363"/>
      <c r="C171" s="364"/>
      <c r="D171" s="364"/>
      <c r="E171" s="366"/>
      <c r="F171" s="365"/>
    </row>
    <row r="172" spans="2:6" s="134" customFormat="1" ht="20.100000000000001" customHeight="1" x14ac:dyDescent="0.25">
      <c r="B172" s="363"/>
      <c r="C172" s="364"/>
      <c r="D172" s="364"/>
      <c r="E172" s="366"/>
      <c r="F172" s="365"/>
    </row>
    <row r="173" spans="2:6" s="134" customFormat="1" ht="20.100000000000001" customHeight="1" x14ac:dyDescent="0.25">
      <c r="B173" s="363"/>
      <c r="C173" s="364"/>
      <c r="D173" s="364"/>
      <c r="E173" s="366"/>
      <c r="F173" s="365"/>
    </row>
    <row r="174" spans="2:6" s="134" customFormat="1" ht="20.100000000000001" customHeight="1" x14ac:dyDescent="0.25">
      <c r="B174" s="363"/>
      <c r="C174" s="364"/>
      <c r="D174" s="364"/>
      <c r="E174" s="366"/>
      <c r="F174" s="365"/>
    </row>
    <row r="175" spans="2:6" s="134" customFormat="1" ht="20.100000000000001" customHeight="1" x14ac:dyDescent="0.25">
      <c r="B175" s="363"/>
      <c r="C175" s="364"/>
      <c r="D175" s="364"/>
      <c r="E175" s="366"/>
      <c r="F175" s="365"/>
    </row>
    <row r="176" spans="2:6" s="134" customFormat="1" ht="20.100000000000001" customHeight="1" x14ac:dyDescent="0.25">
      <c r="B176" s="363"/>
      <c r="C176" s="364"/>
      <c r="D176" s="364"/>
      <c r="E176" s="366"/>
      <c r="F176" s="365"/>
    </row>
    <row r="177" spans="2:6" s="134" customFormat="1" ht="20.100000000000001" customHeight="1" x14ac:dyDescent="0.25">
      <c r="B177" s="363"/>
      <c r="C177" s="364"/>
      <c r="D177" s="364"/>
      <c r="E177" s="366"/>
      <c r="F177" s="365"/>
    </row>
    <row r="178" spans="2:6" s="134" customFormat="1" ht="20.100000000000001" customHeight="1" x14ac:dyDescent="0.25">
      <c r="B178" s="363"/>
      <c r="C178" s="364"/>
      <c r="D178" s="364"/>
      <c r="E178" s="366"/>
      <c r="F178" s="365"/>
    </row>
    <row r="179" spans="2:6" s="134" customFormat="1" ht="20.100000000000001" customHeight="1" x14ac:dyDescent="0.25">
      <c r="B179" s="363"/>
      <c r="C179" s="364"/>
      <c r="D179" s="364"/>
      <c r="E179" s="366"/>
      <c r="F179" s="365"/>
    </row>
    <row r="180" spans="2:6" s="134" customFormat="1" ht="20.100000000000001" customHeight="1" x14ac:dyDescent="0.25">
      <c r="B180" s="363"/>
      <c r="C180" s="364"/>
      <c r="D180" s="364"/>
      <c r="E180" s="366"/>
      <c r="F180" s="365"/>
    </row>
    <row r="181" spans="2:6" s="134" customFormat="1" ht="20.100000000000001" customHeight="1" x14ac:dyDescent="0.25">
      <c r="B181" s="363"/>
      <c r="C181" s="364"/>
      <c r="D181" s="364"/>
      <c r="E181" s="366"/>
      <c r="F181" s="365"/>
    </row>
    <row r="182" spans="2:6" s="134" customFormat="1" ht="20.100000000000001" customHeight="1" x14ac:dyDescent="0.25">
      <c r="B182" s="363"/>
      <c r="C182" s="364"/>
      <c r="D182" s="364"/>
      <c r="E182" s="366"/>
      <c r="F182" s="365"/>
    </row>
    <row r="183" spans="2:6" s="134" customFormat="1" ht="20.100000000000001" customHeight="1" x14ac:dyDescent="0.25">
      <c r="B183" s="363"/>
      <c r="C183" s="364"/>
      <c r="D183" s="364"/>
      <c r="E183" s="366"/>
      <c r="F183" s="365"/>
    </row>
    <row r="184" spans="2:6" s="134" customFormat="1" ht="20.100000000000001" customHeight="1" x14ac:dyDescent="0.25">
      <c r="B184" s="363"/>
      <c r="C184" s="364"/>
      <c r="D184" s="364"/>
      <c r="E184" s="366"/>
      <c r="F184" s="365"/>
    </row>
    <row r="185" spans="2:6" s="134" customFormat="1" ht="20.100000000000001" customHeight="1" x14ac:dyDescent="0.25">
      <c r="B185" s="363"/>
      <c r="C185" s="364"/>
      <c r="D185" s="364"/>
      <c r="E185" s="366"/>
      <c r="F185" s="365"/>
    </row>
    <row r="186" spans="2:6" s="134" customFormat="1" ht="20.100000000000001" customHeight="1" x14ac:dyDescent="0.25">
      <c r="B186" s="363"/>
      <c r="C186" s="364"/>
      <c r="D186" s="364"/>
      <c r="E186" s="366"/>
      <c r="F186" s="365"/>
    </row>
    <row r="187" spans="2:6" s="134" customFormat="1" ht="20.100000000000001" customHeight="1" x14ac:dyDescent="0.25">
      <c r="B187" s="363"/>
      <c r="C187" s="364"/>
      <c r="D187" s="364"/>
      <c r="E187" s="366"/>
      <c r="F187" s="365"/>
    </row>
    <row r="188" spans="2:6" s="134" customFormat="1" ht="20.100000000000001" customHeight="1" x14ac:dyDescent="0.25">
      <c r="B188" s="363"/>
      <c r="C188" s="364"/>
      <c r="D188" s="364"/>
      <c r="E188" s="366"/>
      <c r="F188" s="365"/>
    </row>
    <row r="189" spans="2:6" s="134" customFormat="1" ht="20.100000000000001" customHeight="1" x14ac:dyDescent="0.25">
      <c r="B189" s="363"/>
      <c r="C189" s="364"/>
      <c r="D189" s="364"/>
      <c r="E189" s="366"/>
      <c r="F189" s="365"/>
    </row>
    <row r="190" spans="2:6" s="134" customFormat="1" ht="20.100000000000001" customHeight="1" x14ac:dyDescent="0.25">
      <c r="B190" s="363"/>
      <c r="C190" s="364"/>
      <c r="D190" s="364"/>
      <c r="E190" s="366"/>
      <c r="F190" s="365"/>
    </row>
    <row r="191" spans="2:6" s="134" customFormat="1" ht="20.100000000000001" customHeight="1" x14ac:dyDescent="0.25">
      <c r="B191" s="363"/>
      <c r="C191" s="364"/>
      <c r="D191" s="364"/>
      <c r="E191" s="366"/>
      <c r="F191" s="365"/>
    </row>
    <row r="192" spans="2:6" s="134" customFormat="1" ht="20.100000000000001" customHeight="1" x14ac:dyDescent="0.25">
      <c r="B192" s="363"/>
      <c r="C192" s="364"/>
      <c r="D192" s="364"/>
      <c r="E192" s="366"/>
      <c r="F192" s="365"/>
    </row>
    <row r="193" spans="2:6" s="134" customFormat="1" ht="20.100000000000001" customHeight="1" x14ac:dyDescent="0.25">
      <c r="B193" s="363"/>
      <c r="C193" s="364"/>
      <c r="D193" s="364"/>
      <c r="E193" s="366"/>
      <c r="F193" s="365"/>
    </row>
    <row r="194" spans="2:6" s="134" customFormat="1" ht="20.100000000000001" customHeight="1" x14ac:dyDescent="0.25">
      <c r="B194" s="363"/>
      <c r="C194" s="364"/>
      <c r="D194" s="364"/>
      <c r="E194" s="366"/>
      <c r="F194" s="365"/>
    </row>
    <row r="195" spans="2:6" s="134" customFormat="1" ht="20.100000000000001" customHeight="1" x14ac:dyDescent="0.25">
      <c r="B195" s="363"/>
      <c r="C195" s="364"/>
      <c r="D195" s="364"/>
      <c r="E195" s="366"/>
      <c r="F195" s="365"/>
    </row>
    <row r="196" spans="2:6" s="134" customFormat="1" ht="20.100000000000001" customHeight="1" x14ac:dyDescent="0.25">
      <c r="B196" s="363"/>
      <c r="C196" s="364"/>
      <c r="D196" s="364"/>
      <c r="E196" s="366"/>
      <c r="F196" s="365"/>
    </row>
    <row r="197" spans="2:6" s="134" customFormat="1" ht="20.100000000000001" customHeight="1" x14ac:dyDescent="0.25">
      <c r="B197" s="363"/>
      <c r="C197" s="364"/>
      <c r="D197" s="364"/>
      <c r="E197" s="366"/>
      <c r="F197" s="365"/>
    </row>
    <row r="198" spans="2:6" s="134" customFormat="1" ht="20.100000000000001" customHeight="1" x14ac:dyDescent="0.25">
      <c r="B198" s="363"/>
      <c r="C198" s="364"/>
      <c r="D198" s="364"/>
      <c r="E198" s="366"/>
      <c r="F198" s="365"/>
    </row>
    <row r="199" spans="2:6" s="134" customFormat="1" ht="20.100000000000001" customHeight="1" x14ac:dyDescent="0.25">
      <c r="B199" s="363"/>
      <c r="C199" s="364"/>
      <c r="D199" s="364"/>
      <c r="E199" s="366"/>
      <c r="F199" s="365"/>
    </row>
    <row r="200" spans="2:6" s="134" customFormat="1" ht="20.100000000000001" customHeight="1" x14ac:dyDescent="0.25">
      <c r="B200" s="363"/>
      <c r="C200" s="364"/>
      <c r="D200" s="364"/>
      <c r="E200" s="366"/>
      <c r="F200" s="365"/>
    </row>
    <row r="201" spans="2:6" s="134" customFormat="1" ht="20.100000000000001" customHeight="1" x14ac:dyDescent="0.25">
      <c r="B201" s="363"/>
      <c r="C201" s="364"/>
      <c r="D201" s="364"/>
      <c r="E201" s="366"/>
      <c r="F201" s="365"/>
    </row>
    <row r="202" spans="2:6" s="134" customFormat="1" ht="20.100000000000001" customHeight="1" x14ac:dyDescent="0.25">
      <c r="B202" s="363"/>
      <c r="C202" s="364"/>
      <c r="D202" s="364"/>
      <c r="E202" s="366"/>
      <c r="F202" s="365"/>
    </row>
    <row r="203" spans="2:6" s="134" customFormat="1" ht="20.100000000000001" customHeight="1" x14ac:dyDescent="0.25">
      <c r="B203" s="363"/>
      <c r="C203" s="364"/>
      <c r="D203" s="364"/>
      <c r="E203" s="366"/>
      <c r="F203" s="365"/>
    </row>
    <row r="204" spans="2:6" s="134" customFormat="1" ht="20.100000000000001" customHeight="1" x14ac:dyDescent="0.25">
      <c r="B204" s="363"/>
      <c r="C204" s="364"/>
      <c r="D204" s="364"/>
      <c r="E204" s="366"/>
      <c r="F204" s="365"/>
    </row>
    <row r="205" spans="2:6" s="134" customFormat="1" ht="20.100000000000001" customHeight="1" x14ac:dyDescent="0.25">
      <c r="B205" s="363"/>
      <c r="C205" s="364"/>
      <c r="D205" s="364"/>
      <c r="E205" s="366"/>
      <c r="F205" s="365"/>
    </row>
    <row r="206" spans="2:6" s="134" customFormat="1" ht="20.100000000000001" customHeight="1" x14ac:dyDescent="0.25">
      <c r="B206" s="363"/>
      <c r="C206" s="364"/>
      <c r="D206" s="364"/>
      <c r="E206" s="366"/>
      <c r="F206" s="365"/>
    </row>
    <row r="207" spans="2:6" s="134" customFormat="1" ht="20.100000000000001" customHeight="1" x14ac:dyDescent="0.25">
      <c r="B207" s="363"/>
      <c r="C207" s="364"/>
      <c r="D207" s="364"/>
      <c r="E207" s="366"/>
      <c r="F207" s="365"/>
    </row>
    <row r="208" spans="2:6" s="134" customFormat="1" ht="20.100000000000001" customHeight="1" x14ac:dyDescent="0.25">
      <c r="B208" s="363"/>
      <c r="C208" s="364"/>
      <c r="D208" s="364"/>
      <c r="E208" s="366"/>
      <c r="F208" s="365"/>
    </row>
    <row r="209" spans="2:6" s="134" customFormat="1" ht="20.100000000000001" customHeight="1" x14ac:dyDescent="0.25">
      <c r="B209" s="363"/>
      <c r="C209" s="364"/>
      <c r="D209" s="364"/>
      <c r="E209" s="366"/>
      <c r="F209" s="365"/>
    </row>
    <row r="210" spans="2:6" s="134" customFormat="1" ht="20.100000000000001" customHeight="1" x14ac:dyDescent="0.25">
      <c r="B210" s="363"/>
      <c r="C210" s="364"/>
      <c r="D210" s="364"/>
      <c r="E210" s="366"/>
      <c r="F210" s="365"/>
    </row>
    <row r="211" spans="2:6" s="134" customFormat="1" ht="20.100000000000001" customHeight="1" x14ac:dyDescent="0.25">
      <c r="B211" s="363"/>
      <c r="C211" s="364"/>
      <c r="D211" s="364"/>
      <c r="E211" s="366"/>
      <c r="F211" s="365"/>
    </row>
    <row r="212" spans="2:6" s="134" customFormat="1" ht="20.100000000000001" customHeight="1" x14ac:dyDescent="0.25">
      <c r="B212" s="363"/>
      <c r="C212" s="364"/>
      <c r="D212" s="364"/>
      <c r="E212" s="366"/>
      <c r="F212" s="365"/>
    </row>
    <row r="213" spans="2:6" s="134" customFormat="1" ht="20.100000000000001" customHeight="1" x14ac:dyDescent="0.25">
      <c r="B213" s="363"/>
      <c r="C213" s="364"/>
      <c r="D213" s="364"/>
      <c r="E213" s="366"/>
      <c r="F213" s="365"/>
    </row>
    <row r="214" spans="2:6" s="134" customFormat="1" ht="20.100000000000001" customHeight="1" x14ac:dyDescent="0.25">
      <c r="B214" s="363"/>
      <c r="C214" s="364"/>
      <c r="D214" s="364"/>
      <c r="E214" s="366"/>
      <c r="F214" s="365"/>
    </row>
    <row r="215" spans="2:6" s="134" customFormat="1" ht="20.100000000000001" customHeight="1" x14ac:dyDescent="0.25">
      <c r="B215" s="363"/>
      <c r="C215" s="364"/>
      <c r="D215" s="364"/>
      <c r="E215" s="366"/>
      <c r="F215" s="365"/>
    </row>
    <row r="216" spans="2:6" s="134" customFormat="1" ht="20.100000000000001" customHeight="1" x14ac:dyDescent="0.25">
      <c r="B216" s="363"/>
      <c r="C216" s="364"/>
      <c r="D216" s="364"/>
      <c r="E216" s="366"/>
      <c r="F216" s="365"/>
    </row>
    <row r="217" spans="2:6" s="134" customFormat="1" ht="20.100000000000001" customHeight="1" x14ac:dyDescent="0.25">
      <c r="B217" s="363"/>
      <c r="C217" s="364"/>
      <c r="D217" s="364"/>
      <c r="E217" s="366"/>
      <c r="F217" s="365"/>
    </row>
    <row r="218" spans="2:6" s="134" customFormat="1" ht="20.100000000000001" customHeight="1" x14ac:dyDescent="0.25">
      <c r="B218" s="363"/>
      <c r="C218" s="364"/>
      <c r="D218" s="364"/>
      <c r="E218" s="366"/>
      <c r="F218" s="365"/>
    </row>
    <row r="219" spans="2:6" s="134" customFormat="1" ht="20.100000000000001" customHeight="1" x14ac:dyDescent="0.25">
      <c r="B219" s="363"/>
      <c r="C219" s="364"/>
      <c r="D219" s="364"/>
      <c r="E219" s="366"/>
      <c r="F219" s="365"/>
    </row>
    <row r="220" spans="2:6" s="134" customFormat="1" ht="20.100000000000001" customHeight="1" x14ac:dyDescent="0.25">
      <c r="B220" s="363"/>
      <c r="C220" s="364"/>
      <c r="D220" s="364"/>
      <c r="E220" s="366"/>
      <c r="F220" s="365"/>
    </row>
    <row r="221" spans="2:6" s="134" customFormat="1" ht="20.100000000000001" customHeight="1" x14ac:dyDescent="0.25">
      <c r="B221" s="363"/>
      <c r="C221" s="364"/>
      <c r="D221" s="364"/>
      <c r="E221" s="366"/>
      <c r="F221" s="365"/>
    </row>
    <row r="222" spans="2:6" s="134" customFormat="1" ht="20.100000000000001" customHeight="1" x14ac:dyDescent="0.25">
      <c r="B222" s="363"/>
      <c r="C222" s="364"/>
      <c r="D222" s="364"/>
      <c r="E222" s="366"/>
      <c r="F222" s="365"/>
    </row>
    <row r="223" spans="2:6" s="134" customFormat="1" ht="20.100000000000001" customHeight="1" x14ac:dyDescent="0.25">
      <c r="B223" s="363"/>
      <c r="C223" s="364"/>
      <c r="D223" s="364"/>
      <c r="E223" s="366"/>
      <c r="F223" s="365"/>
    </row>
    <row r="224" spans="2:6" s="134" customFormat="1" ht="20.100000000000001" customHeight="1" x14ac:dyDescent="0.25">
      <c r="B224" s="363"/>
      <c r="C224" s="364"/>
      <c r="D224" s="364"/>
      <c r="E224" s="366"/>
      <c r="F224" s="365"/>
    </row>
    <row r="225" spans="2:6" s="134" customFormat="1" ht="20.100000000000001" customHeight="1" x14ac:dyDescent="0.25">
      <c r="B225" s="363"/>
      <c r="C225" s="364"/>
      <c r="D225" s="364"/>
      <c r="E225" s="366"/>
      <c r="F225" s="365"/>
    </row>
    <row r="226" spans="2:6" s="134" customFormat="1" ht="20.100000000000001" customHeight="1" x14ac:dyDescent="0.25">
      <c r="B226" s="363"/>
      <c r="C226" s="364"/>
      <c r="D226" s="364"/>
      <c r="E226" s="366"/>
      <c r="F226" s="365"/>
    </row>
    <row r="227" spans="2:6" s="134" customFormat="1" ht="20.100000000000001" customHeight="1" x14ac:dyDescent="0.25">
      <c r="B227" s="363"/>
      <c r="C227" s="364"/>
      <c r="D227" s="364"/>
      <c r="E227" s="366"/>
      <c r="F227" s="365"/>
    </row>
    <row r="228" spans="2:6" s="134" customFormat="1" ht="20.100000000000001" customHeight="1" x14ac:dyDescent="0.25">
      <c r="B228" s="363"/>
      <c r="C228" s="364"/>
      <c r="D228" s="364"/>
      <c r="E228" s="366"/>
      <c r="F228" s="365"/>
    </row>
    <row r="229" spans="2:6" s="134" customFormat="1" ht="20.100000000000001" customHeight="1" x14ac:dyDescent="0.25">
      <c r="B229" s="363"/>
      <c r="C229" s="364"/>
      <c r="D229" s="364"/>
      <c r="E229" s="366"/>
      <c r="F229" s="365"/>
    </row>
    <row r="230" spans="2:6" s="134" customFormat="1" ht="20.100000000000001" customHeight="1" x14ac:dyDescent="0.25">
      <c r="B230" s="363"/>
      <c r="C230" s="364"/>
      <c r="D230" s="364"/>
      <c r="E230" s="366"/>
      <c r="F230" s="365"/>
    </row>
    <row r="231" spans="2:6" s="134" customFormat="1" ht="20.100000000000001" customHeight="1" x14ac:dyDescent="0.25">
      <c r="B231" s="363"/>
      <c r="C231" s="364"/>
      <c r="D231" s="364"/>
      <c r="E231" s="366"/>
      <c r="F231" s="365"/>
    </row>
    <row r="232" spans="2:6" s="134" customFormat="1" ht="20.100000000000001" customHeight="1" x14ac:dyDescent="0.25">
      <c r="B232" s="363"/>
      <c r="C232" s="364"/>
      <c r="D232" s="364"/>
      <c r="E232" s="366"/>
      <c r="F232" s="365"/>
    </row>
    <row r="233" spans="2:6" s="134" customFormat="1" ht="20.100000000000001" customHeight="1" x14ac:dyDescent="0.25">
      <c r="B233" s="363"/>
      <c r="C233" s="364"/>
      <c r="D233" s="364"/>
      <c r="E233" s="366"/>
      <c r="F233" s="365"/>
    </row>
    <row r="234" spans="2:6" s="134" customFormat="1" ht="20.100000000000001" customHeight="1" x14ac:dyDescent="0.25">
      <c r="B234" s="363"/>
      <c r="C234" s="364"/>
      <c r="D234" s="364"/>
      <c r="E234" s="366"/>
      <c r="F234" s="365"/>
    </row>
    <row r="235" spans="2:6" s="134" customFormat="1" ht="20.100000000000001" customHeight="1" x14ac:dyDescent="0.25">
      <c r="B235" s="363"/>
      <c r="C235" s="364"/>
      <c r="D235" s="364"/>
      <c r="E235" s="366"/>
      <c r="F235" s="365"/>
    </row>
    <row r="236" spans="2:6" s="134" customFormat="1" ht="20.100000000000001" customHeight="1" x14ac:dyDescent="0.25">
      <c r="B236" s="363"/>
      <c r="C236" s="364"/>
      <c r="D236" s="364"/>
      <c r="E236" s="366"/>
      <c r="F236" s="365"/>
    </row>
    <row r="237" spans="2:6" s="134" customFormat="1" ht="20.100000000000001" customHeight="1" x14ac:dyDescent="0.25">
      <c r="B237" s="363"/>
      <c r="C237" s="364"/>
      <c r="D237" s="364"/>
      <c r="E237" s="366"/>
      <c r="F237" s="365"/>
    </row>
    <row r="238" spans="2:6" s="134" customFormat="1" ht="20.100000000000001" customHeight="1" x14ac:dyDescent="0.25">
      <c r="B238" s="363"/>
      <c r="C238" s="364"/>
      <c r="D238" s="364"/>
      <c r="E238" s="366"/>
      <c r="F238" s="365"/>
    </row>
    <row r="239" spans="2:6" s="134" customFormat="1" ht="20.100000000000001" customHeight="1" x14ac:dyDescent="0.25">
      <c r="B239" s="363"/>
      <c r="C239" s="364"/>
      <c r="D239" s="364"/>
      <c r="E239" s="366"/>
      <c r="F239" s="365"/>
    </row>
    <row r="240" spans="2:6" s="134" customFormat="1" ht="20.100000000000001" customHeight="1" x14ac:dyDescent="0.25">
      <c r="B240" s="363"/>
      <c r="C240" s="364"/>
      <c r="D240" s="364"/>
      <c r="E240" s="366"/>
      <c r="F240" s="365"/>
    </row>
    <row r="241" spans="2:6" s="134" customFormat="1" ht="20.100000000000001" customHeight="1" x14ac:dyDescent="0.25">
      <c r="B241" s="363"/>
      <c r="C241" s="364"/>
      <c r="D241" s="364"/>
      <c r="E241" s="366"/>
      <c r="F241" s="365"/>
    </row>
    <row r="242" spans="2:6" s="134" customFormat="1" ht="20.100000000000001" customHeight="1" x14ac:dyDescent="0.25">
      <c r="B242" s="363"/>
      <c r="C242" s="364"/>
      <c r="D242" s="364"/>
      <c r="E242" s="366"/>
      <c r="F242" s="365"/>
    </row>
    <row r="243" spans="2:6" s="134" customFormat="1" ht="20.100000000000001" customHeight="1" x14ac:dyDescent="0.25">
      <c r="B243" s="363"/>
      <c r="C243" s="364"/>
      <c r="D243" s="364"/>
      <c r="E243" s="366"/>
      <c r="F243" s="365"/>
    </row>
    <row r="244" spans="2:6" s="134" customFormat="1" ht="20.100000000000001" customHeight="1" x14ac:dyDescent="0.25">
      <c r="B244" s="363"/>
      <c r="C244" s="364"/>
      <c r="D244" s="364"/>
      <c r="E244" s="366"/>
      <c r="F244" s="365"/>
    </row>
    <row r="245" spans="2:6" s="134" customFormat="1" ht="20.100000000000001" customHeight="1" x14ac:dyDescent="0.25">
      <c r="B245" s="363"/>
      <c r="C245" s="364"/>
      <c r="D245" s="364"/>
      <c r="E245" s="366"/>
      <c r="F245" s="365"/>
    </row>
    <row r="246" spans="2:6" s="134" customFormat="1" ht="20.100000000000001" customHeight="1" x14ac:dyDescent="0.25">
      <c r="B246" s="363"/>
      <c r="C246" s="364"/>
      <c r="D246" s="364"/>
      <c r="E246" s="366"/>
      <c r="F246" s="365"/>
    </row>
    <row r="247" spans="2:6" s="134" customFormat="1" ht="20.100000000000001" customHeight="1" x14ac:dyDescent="0.25">
      <c r="B247" s="363"/>
      <c r="C247" s="364"/>
      <c r="D247" s="364"/>
      <c r="E247" s="366"/>
      <c r="F247" s="365"/>
    </row>
    <row r="248" spans="2:6" s="134" customFormat="1" ht="20.100000000000001" customHeight="1" x14ac:dyDescent="0.25">
      <c r="B248" s="363"/>
      <c r="C248" s="364"/>
      <c r="D248" s="364"/>
      <c r="E248" s="366"/>
      <c r="F248" s="365"/>
    </row>
    <row r="249" spans="2:6" s="134" customFormat="1" ht="20.100000000000001" customHeight="1" x14ac:dyDescent="0.25">
      <c r="B249" s="363"/>
      <c r="C249" s="364"/>
      <c r="D249" s="364"/>
      <c r="E249" s="366"/>
      <c r="F249" s="365"/>
    </row>
    <row r="250" spans="2:6" s="134" customFormat="1" ht="20.100000000000001" customHeight="1" x14ac:dyDescent="0.25">
      <c r="B250" s="363"/>
      <c r="C250" s="364"/>
      <c r="D250" s="364"/>
      <c r="E250" s="366"/>
      <c r="F250" s="365"/>
    </row>
    <row r="251" spans="2:6" s="134" customFormat="1" ht="20.100000000000001" customHeight="1" x14ac:dyDescent="0.25">
      <c r="B251" s="363"/>
      <c r="C251" s="364"/>
      <c r="D251" s="364"/>
      <c r="E251" s="366"/>
      <c r="F251" s="365"/>
    </row>
    <row r="252" spans="2:6" s="134" customFormat="1" ht="20.100000000000001" customHeight="1" x14ac:dyDescent="0.25">
      <c r="B252" s="363"/>
      <c r="C252" s="364"/>
      <c r="D252" s="364"/>
      <c r="E252" s="366"/>
      <c r="F252" s="365"/>
    </row>
    <row r="253" spans="2:6" s="134" customFormat="1" ht="20.100000000000001" customHeight="1" x14ac:dyDescent="0.25">
      <c r="B253" s="363"/>
      <c r="C253" s="364"/>
      <c r="D253" s="364"/>
      <c r="E253" s="366"/>
      <c r="F253" s="365"/>
    </row>
    <row r="254" spans="2:6" s="134" customFormat="1" ht="20.100000000000001" customHeight="1" x14ac:dyDescent="0.25">
      <c r="B254" s="363"/>
      <c r="C254" s="364"/>
      <c r="D254" s="364"/>
      <c r="E254" s="366"/>
      <c r="F254" s="365"/>
    </row>
    <row r="255" spans="2:6" s="134" customFormat="1" ht="20.100000000000001" customHeight="1" x14ac:dyDescent="0.25">
      <c r="B255" s="363"/>
      <c r="C255" s="364"/>
      <c r="D255" s="364"/>
      <c r="E255" s="366"/>
      <c r="F255" s="365"/>
    </row>
    <row r="256" spans="2:6" s="134" customFormat="1" ht="20.100000000000001" customHeight="1" x14ac:dyDescent="0.25">
      <c r="B256" s="363"/>
      <c r="C256" s="364"/>
      <c r="D256" s="364"/>
      <c r="E256" s="366"/>
      <c r="F256" s="365"/>
    </row>
    <row r="257" spans="2:6" s="134" customFormat="1" ht="20.100000000000001" customHeight="1" x14ac:dyDescent="0.25">
      <c r="B257" s="363"/>
      <c r="C257" s="364"/>
      <c r="D257" s="364"/>
      <c r="E257" s="366"/>
      <c r="F257" s="365"/>
    </row>
    <row r="258" spans="2:6" s="134" customFormat="1" ht="20.100000000000001" customHeight="1" x14ac:dyDescent="0.25">
      <c r="B258" s="363"/>
      <c r="C258" s="364"/>
      <c r="D258" s="364"/>
      <c r="E258" s="366"/>
      <c r="F258" s="365"/>
    </row>
    <row r="259" spans="2:6" s="134" customFormat="1" ht="20.100000000000001" customHeight="1" x14ac:dyDescent="0.25">
      <c r="B259" s="363"/>
      <c r="C259" s="364"/>
      <c r="D259" s="364"/>
      <c r="E259" s="366"/>
      <c r="F259" s="365"/>
    </row>
    <row r="260" spans="2:6" s="134" customFormat="1" ht="20.100000000000001" customHeight="1" x14ac:dyDescent="0.25">
      <c r="B260" s="363"/>
      <c r="C260" s="364"/>
      <c r="D260" s="364"/>
      <c r="E260" s="366"/>
      <c r="F260" s="365"/>
    </row>
    <row r="261" spans="2:6" s="134" customFormat="1" ht="20.100000000000001" customHeight="1" x14ac:dyDescent="0.25">
      <c r="B261" s="363"/>
      <c r="C261" s="364"/>
      <c r="D261" s="364"/>
      <c r="E261" s="366"/>
      <c r="F261" s="365"/>
    </row>
    <row r="262" spans="2:6" s="134" customFormat="1" ht="20.100000000000001" customHeight="1" x14ac:dyDescent="0.25">
      <c r="B262" s="363"/>
      <c r="C262" s="364"/>
      <c r="D262" s="364"/>
      <c r="E262" s="366"/>
      <c r="F262" s="365"/>
    </row>
    <row r="263" spans="2:6" s="134" customFormat="1" ht="20.100000000000001" customHeight="1" x14ac:dyDescent="0.25">
      <c r="B263" s="363"/>
      <c r="C263" s="364"/>
      <c r="D263" s="364"/>
      <c r="E263" s="366"/>
      <c r="F263" s="365"/>
    </row>
    <row r="264" spans="2:6" s="134" customFormat="1" ht="20.100000000000001" customHeight="1" x14ac:dyDescent="0.25">
      <c r="B264" s="363"/>
      <c r="C264" s="364"/>
      <c r="D264" s="364"/>
      <c r="E264" s="366"/>
      <c r="F264" s="365"/>
    </row>
    <row r="265" spans="2:6" s="134" customFormat="1" ht="20.100000000000001" customHeight="1" x14ac:dyDescent="0.25">
      <c r="B265" s="363"/>
      <c r="C265" s="364"/>
      <c r="D265" s="364"/>
      <c r="E265" s="366"/>
      <c r="F265" s="365"/>
    </row>
    <row r="266" spans="2:6" s="134" customFormat="1" ht="20.100000000000001" customHeight="1" x14ac:dyDescent="0.25">
      <c r="B266" s="363"/>
      <c r="C266" s="364"/>
      <c r="D266" s="364"/>
      <c r="E266" s="366"/>
      <c r="F266" s="365"/>
    </row>
    <row r="267" spans="2:6" s="134" customFormat="1" ht="20.100000000000001" customHeight="1" x14ac:dyDescent="0.25">
      <c r="B267" s="363"/>
      <c r="C267" s="364"/>
      <c r="D267" s="364"/>
      <c r="E267" s="366"/>
      <c r="F267" s="365"/>
    </row>
    <row r="268" spans="2:6" s="134" customFormat="1" ht="20.100000000000001" customHeight="1" x14ac:dyDescent="0.25">
      <c r="B268" s="363"/>
      <c r="C268" s="364"/>
      <c r="D268" s="364"/>
      <c r="E268" s="366"/>
      <c r="F268" s="365"/>
    </row>
    <row r="269" spans="2:6" s="134" customFormat="1" ht="20.100000000000001" customHeight="1" x14ac:dyDescent="0.25">
      <c r="B269" s="363"/>
      <c r="C269" s="364"/>
      <c r="D269" s="364"/>
      <c r="E269" s="366"/>
      <c r="F269" s="365"/>
    </row>
    <row r="270" spans="2:6" s="134" customFormat="1" ht="20.100000000000001" customHeight="1" x14ac:dyDescent="0.25">
      <c r="B270" s="363"/>
      <c r="C270" s="364"/>
      <c r="D270" s="364"/>
      <c r="E270" s="366"/>
      <c r="F270" s="365"/>
    </row>
    <row r="271" spans="2:6" s="134" customFormat="1" ht="20.100000000000001" customHeight="1" x14ac:dyDescent="0.25">
      <c r="B271" s="363"/>
      <c r="C271" s="364"/>
      <c r="D271" s="364"/>
      <c r="E271" s="366"/>
      <c r="F271" s="365"/>
    </row>
    <row r="272" spans="2:6" s="134" customFormat="1" ht="20.100000000000001" customHeight="1" x14ac:dyDescent="0.25">
      <c r="B272" s="363"/>
      <c r="C272" s="364"/>
      <c r="D272" s="364"/>
      <c r="E272" s="366"/>
      <c r="F272" s="365"/>
    </row>
    <row r="273" spans="2:6" s="134" customFormat="1" ht="20.100000000000001" customHeight="1" x14ac:dyDescent="0.25">
      <c r="B273" s="363"/>
      <c r="C273" s="364"/>
      <c r="D273" s="364"/>
      <c r="E273" s="366"/>
      <c r="F273" s="365"/>
    </row>
    <row r="274" spans="2:6" s="134" customFormat="1" ht="20.100000000000001" customHeight="1" x14ac:dyDescent="0.25">
      <c r="B274" s="363"/>
      <c r="C274" s="364"/>
      <c r="D274" s="364"/>
      <c r="E274" s="366"/>
      <c r="F274" s="365"/>
    </row>
    <row r="275" spans="2:6" s="134" customFormat="1" ht="20.100000000000001" customHeight="1" x14ac:dyDescent="0.25">
      <c r="B275" s="363"/>
      <c r="C275" s="364"/>
      <c r="D275" s="364"/>
      <c r="E275" s="366"/>
      <c r="F275" s="365"/>
    </row>
    <row r="276" spans="2:6" s="134" customFormat="1" ht="20.100000000000001" customHeight="1" x14ac:dyDescent="0.25">
      <c r="B276" s="363"/>
      <c r="C276" s="364"/>
      <c r="D276" s="364"/>
      <c r="E276" s="366"/>
      <c r="F276" s="365"/>
    </row>
    <row r="277" spans="2:6" s="134" customFormat="1" ht="20.100000000000001" customHeight="1" x14ac:dyDescent="0.25">
      <c r="B277" s="363"/>
      <c r="C277" s="364"/>
      <c r="D277" s="364"/>
      <c r="E277" s="366"/>
      <c r="F277" s="365"/>
    </row>
    <row r="278" spans="2:6" s="134" customFormat="1" ht="20.100000000000001" customHeight="1" x14ac:dyDescent="0.25">
      <c r="B278" s="363"/>
      <c r="C278" s="364"/>
      <c r="D278" s="364"/>
      <c r="E278" s="366"/>
      <c r="F278" s="365"/>
    </row>
    <row r="279" spans="2:6" s="134" customFormat="1" ht="20.100000000000001" customHeight="1" x14ac:dyDescent="0.25">
      <c r="B279" s="363"/>
      <c r="C279" s="364"/>
      <c r="D279" s="364"/>
      <c r="E279" s="366"/>
      <c r="F279" s="365"/>
    </row>
    <row r="280" spans="2:6" s="134" customFormat="1" ht="20.100000000000001" customHeight="1" x14ac:dyDescent="0.25">
      <c r="B280" s="363"/>
      <c r="C280" s="364"/>
      <c r="D280" s="364"/>
      <c r="E280" s="366"/>
      <c r="F280" s="365"/>
    </row>
    <row r="281" spans="2:6" s="134" customFormat="1" ht="20.100000000000001" customHeight="1" x14ac:dyDescent="0.25">
      <c r="B281" s="363"/>
      <c r="C281" s="364"/>
      <c r="D281" s="364"/>
      <c r="E281" s="366"/>
      <c r="F281" s="365"/>
    </row>
    <row r="282" spans="2:6" s="134" customFormat="1" ht="20.100000000000001" customHeight="1" x14ac:dyDescent="0.25">
      <c r="B282" s="363"/>
      <c r="C282" s="364"/>
      <c r="D282" s="364"/>
      <c r="E282" s="366"/>
      <c r="F282" s="365"/>
    </row>
    <row r="283" spans="2:6" s="134" customFormat="1" ht="20.100000000000001" customHeight="1" x14ac:dyDescent="0.25">
      <c r="B283" s="363"/>
      <c r="C283" s="364"/>
      <c r="D283" s="364"/>
      <c r="E283" s="366"/>
      <c r="F283" s="365"/>
    </row>
    <row r="284" spans="2:6" s="134" customFormat="1" ht="20.100000000000001" customHeight="1" x14ac:dyDescent="0.25">
      <c r="B284" s="363"/>
      <c r="C284" s="364"/>
      <c r="D284" s="364"/>
      <c r="E284" s="366"/>
      <c r="F284" s="365"/>
    </row>
    <row r="285" spans="2:6" s="134" customFormat="1" ht="20.100000000000001" customHeight="1" x14ac:dyDescent="0.25">
      <c r="B285" s="363"/>
      <c r="C285" s="364"/>
      <c r="D285" s="364"/>
      <c r="E285" s="366"/>
      <c r="F285" s="365"/>
    </row>
    <row r="286" spans="2:6" s="134" customFormat="1" ht="20.100000000000001" customHeight="1" x14ac:dyDescent="0.25">
      <c r="B286" s="363"/>
      <c r="C286" s="364"/>
      <c r="D286" s="364"/>
      <c r="E286" s="366"/>
      <c r="F286" s="365"/>
    </row>
    <row r="287" spans="2:6" s="134" customFormat="1" ht="20.100000000000001" customHeight="1" x14ac:dyDescent="0.25">
      <c r="B287" s="363"/>
      <c r="C287" s="364"/>
      <c r="D287" s="364"/>
      <c r="E287" s="366"/>
      <c r="F287" s="365"/>
    </row>
    <row r="288" spans="2:6" s="134" customFormat="1" ht="20.100000000000001" customHeight="1" x14ac:dyDescent="0.25">
      <c r="B288" s="363"/>
      <c r="C288" s="364"/>
      <c r="D288" s="364"/>
      <c r="E288" s="366"/>
      <c r="F288" s="365"/>
    </row>
    <row r="289" spans="2:6" s="134" customFormat="1" ht="20.100000000000001" customHeight="1" x14ac:dyDescent="0.25">
      <c r="B289" s="363"/>
      <c r="C289" s="364"/>
      <c r="D289" s="364"/>
      <c r="E289" s="366"/>
      <c r="F289" s="365"/>
    </row>
    <row r="290" spans="2:6" s="134" customFormat="1" ht="20.100000000000001" customHeight="1" x14ac:dyDescent="0.25">
      <c r="B290" s="363"/>
      <c r="C290" s="364"/>
      <c r="D290" s="364"/>
      <c r="E290" s="366"/>
      <c r="F290" s="365"/>
    </row>
    <row r="291" spans="2:6" s="134" customFormat="1" ht="20.100000000000001" customHeight="1" x14ac:dyDescent="0.25">
      <c r="B291" s="363"/>
      <c r="C291" s="364"/>
      <c r="D291" s="364"/>
      <c r="E291" s="366"/>
      <c r="F291" s="365"/>
    </row>
    <row r="292" spans="2:6" s="134" customFormat="1" ht="20.100000000000001" customHeight="1" x14ac:dyDescent="0.25">
      <c r="B292" s="363"/>
      <c r="C292" s="364"/>
      <c r="D292" s="364"/>
      <c r="E292" s="366"/>
      <c r="F292" s="365"/>
    </row>
    <row r="293" spans="2:6" s="134" customFormat="1" ht="20.100000000000001" customHeight="1" x14ac:dyDescent="0.25">
      <c r="B293" s="363"/>
      <c r="C293" s="364"/>
      <c r="D293" s="364"/>
      <c r="E293" s="366"/>
      <c r="F293" s="365"/>
    </row>
    <row r="294" spans="2:6" s="134" customFormat="1" ht="20.100000000000001" customHeight="1" x14ac:dyDescent="0.25">
      <c r="B294" s="363"/>
      <c r="C294" s="364"/>
      <c r="D294" s="364"/>
      <c r="E294" s="366"/>
      <c r="F294" s="365"/>
    </row>
    <row r="295" spans="2:6" s="134" customFormat="1" ht="20.100000000000001" customHeight="1" x14ac:dyDescent="0.25">
      <c r="B295" s="363"/>
      <c r="C295" s="364"/>
      <c r="D295" s="364"/>
      <c r="E295" s="366"/>
      <c r="F295" s="365"/>
    </row>
    <row r="296" spans="2:6" s="134" customFormat="1" ht="20.100000000000001" customHeight="1" x14ac:dyDescent="0.25">
      <c r="B296" s="363"/>
      <c r="C296" s="364"/>
      <c r="D296" s="364"/>
      <c r="E296" s="366"/>
      <c r="F296" s="365"/>
    </row>
    <row r="297" spans="2:6" s="134" customFormat="1" ht="20.100000000000001" customHeight="1" x14ac:dyDescent="0.25">
      <c r="B297" s="363"/>
      <c r="C297" s="364"/>
      <c r="D297" s="364"/>
      <c r="E297" s="366"/>
      <c r="F297" s="365"/>
    </row>
    <row r="298" spans="2:6" s="134" customFormat="1" ht="20.100000000000001" customHeight="1" x14ac:dyDescent="0.25">
      <c r="B298" s="363"/>
      <c r="C298" s="364"/>
      <c r="D298" s="364"/>
      <c r="E298" s="366"/>
      <c r="F298" s="365"/>
    </row>
    <row r="299" spans="2:6" s="134" customFormat="1" ht="20.100000000000001" customHeight="1" x14ac:dyDescent="0.25">
      <c r="B299" s="363"/>
      <c r="C299" s="364"/>
      <c r="D299" s="364"/>
      <c r="E299" s="366"/>
      <c r="F299" s="365"/>
    </row>
    <row r="300" spans="2:6" s="134" customFormat="1" ht="20.100000000000001" customHeight="1" x14ac:dyDescent="0.25">
      <c r="B300" s="363"/>
      <c r="C300" s="364"/>
      <c r="D300" s="364"/>
      <c r="E300" s="366"/>
      <c r="F300" s="365"/>
    </row>
    <row r="301" spans="2:6" s="134" customFormat="1" ht="20.100000000000001" customHeight="1" x14ac:dyDescent="0.25">
      <c r="B301" s="363"/>
      <c r="C301" s="364"/>
      <c r="D301" s="364"/>
      <c r="E301" s="366"/>
      <c r="F301" s="365"/>
    </row>
    <row r="302" spans="2:6" s="134" customFormat="1" ht="20.100000000000001" customHeight="1" x14ac:dyDescent="0.25">
      <c r="B302" s="363"/>
      <c r="C302" s="364"/>
      <c r="D302" s="364"/>
      <c r="E302" s="366"/>
      <c r="F302" s="365"/>
    </row>
    <row r="303" spans="2:6" s="134" customFormat="1" ht="20.100000000000001" customHeight="1" x14ac:dyDescent="0.25">
      <c r="B303" s="363"/>
      <c r="C303" s="364"/>
      <c r="D303" s="364"/>
      <c r="E303" s="366"/>
      <c r="F303" s="365"/>
    </row>
    <row r="304" spans="2:6" s="134" customFormat="1" ht="20.100000000000001" customHeight="1" x14ac:dyDescent="0.25">
      <c r="B304" s="363"/>
      <c r="C304" s="364"/>
      <c r="D304" s="364"/>
      <c r="E304" s="366"/>
      <c r="F304" s="365"/>
    </row>
    <row r="305" spans="2:6" s="134" customFormat="1" ht="20.100000000000001" customHeight="1" x14ac:dyDescent="0.25">
      <c r="B305" s="363"/>
      <c r="C305" s="364"/>
      <c r="D305" s="364"/>
      <c r="E305" s="366"/>
      <c r="F305" s="365"/>
    </row>
    <row r="306" spans="2:6" s="134" customFormat="1" ht="20.100000000000001" customHeight="1" x14ac:dyDescent="0.25">
      <c r="B306" s="363"/>
      <c r="C306" s="364"/>
      <c r="D306" s="364"/>
      <c r="E306" s="366"/>
      <c r="F306" s="365"/>
    </row>
    <row r="307" spans="2:6" s="134" customFormat="1" ht="20.100000000000001" customHeight="1" x14ac:dyDescent="0.25">
      <c r="B307" s="363"/>
      <c r="C307" s="364"/>
      <c r="D307" s="364"/>
      <c r="E307" s="366"/>
      <c r="F307" s="365"/>
    </row>
    <row r="308" spans="2:6" s="134" customFormat="1" ht="20.100000000000001" customHeight="1" x14ac:dyDescent="0.25">
      <c r="B308" s="363"/>
      <c r="C308" s="364"/>
      <c r="D308" s="364"/>
      <c r="E308" s="366"/>
      <c r="F308" s="365"/>
    </row>
    <row r="309" spans="2:6" s="134" customFormat="1" ht="20.100000000000001" customHeight="1" x14ac:dyDescent="0.25">
      <c r="B309" s="363"/>
      <c r="C309" s="364"/>
      <c r="D309" s="364"/>
      <c r="E309" s="366"/>
      <c r="F309" s="365"/>
    </row>
    <row r="310" spans="2:6" s="134" customFormat="1" ht="20.100000000000001" customHeight="1" x14ac:dyDescent="0.25">
      <c r="B310" s="363"/>
      <c r="C310" s="364"/>
      <c r="D310" s="364"/>
      <c r="E310" s="366"/>
      <c r="F310" s="365"/>
    </row>
    <row r="311" spans="2:6" s="134" customFormat="1" ht="20.100000000000001" customHeight="1" x14ac:dyDescent="0.25">
      <c r="B311" s="363"/>
      <c r="C311" s="364"/>
      <c r="D311" s="364"/>
      <c r="E311" s="366"/>
      <c r="F311" s="365"/>
    </row>
    <row r="312" spans="2:6" s="134" customFormat="1" ht="20.100000000000001" customHeight="1" x14ac:dyDescent="0.25">
      <c r="B312" s="363"/>
      <c r="C312" s="364"/>
      <c r="D312" s="364"/>
      <c r="E312" s="366"/>
      <c r="F312" s="365"/>
    </row>
    <row r="313" spans="2:6" s="134" customFormat="1" ht="20.100000000000001" customHeight="1" x14ac:dyDescent="0.25">
      <c r="B313" s="363"/>
      <c r="C313" s="364"/>
      <c r="D313" s="364"/>
      <c r="E313" s="366"/>
      <c r="F313" s="365"/>
    </row>
    <row r="314" spans="2:6" s="134" customFormat="1" ht="20.100000000000001" customHeight="1" x14ac:dyDescent="0.25">
      <c r="B314" s="363"/>
      <c r="C314" s="364"/>
      <c r="D314" s="364"/>
      <c r="E314" s="366"/>
      <c r="F314" s="365"/>
    </row>
    <row r="315" spans="2:6" s="134" customFormat="1" ht="20.100000000000001" customHeight="1" x14ac:dyDescent="0.25">
      <c r="B315" s="363"/>
      <c r="C315" s="364"/>
      <c r="D315" s="364"/>
      <c r="E315" s="366"/>
      <c r="F315" s="365"/>
    </row>
    <row r="316" spans="2:6" s="134" customFormat="1" ht="20.100000000000001" customHeight="1" x14ac:dyDescent="0.25">
      <c r="B316" s="363"/>
      <c r="C316" s="364"/>
      <c r="D316" s="364"/>
      <c r="E316" s="366"/>
      <c r="F316" s="365"/>
    </row>
    <row r="317" spans="2:6" s="134" customFormat="1" ht="20.100000000000001" customHeight="1" x14ac:dyDescent="0.25">
      <c r="B317" s="363"/>
      <c r="C317" s="364"/>
      <c r="D317" s="364"/>
      <c r="E317" s="366"/>
      <c r="F317" s="365"/>
    </row>
    <row r="318" spans="2:6" s="134" customFormat="1" ht="20.100000000000001" customHeight="1" x14ac:dyDescent="0.25">
      <c r="B318" s="363"/>
      <c r="C318" s="364"/>
      <c r="D318" s="364"/>
      <c r="E318" s="366"/>
      <c r="F318" s="365"/>
    </row>
    <row r="319" spans="2:6" s="134" customFormat="1" ht="20.100000000000001" customHeight="1" x14ac:dyDescent="0.25">
      <c r="B319" s="363"/>
      <c r="C319" s="364"/>
      <c r="D319" s="364"/>
      <c r="E319" s="366"/>
      <c r="F319" s="365"/>
    </row>
    <row r="320" spans="2:6" s="134" customFormat="1" ht="20.100000000000001" customHeight="1" x14ac:dyDescent="0.25">
      <c r="B320" s="363"/>
      <c r="C320" s="364"/>
      <c r="D320" s="364"/>
      <c r="E320" s="366"/>
      <c r="F320" s="365"/>
    </row>
    <row r="321" spans="2:6" s="134" customFormat="1" ht="20.100000000000001" customHeight="1" x14ac:dyDescent="0.25">
      <c r="B321" s="363"/>
      <c r="C321" s="364"/>
      <c r="D321" s="364"/>
      <c r="E321" s="366"/>
      <c r="F321" s="365"/>
    </row>
    <row r="322" spans="2:6" s="134" customFormat="1" ht="20.100000000000001" customHeight="1" x14ac:dyDescent="0.25">
      <c r="B322" s="363"/>
      <c r="C322" s="364"/>
      <c r="D322" s="364"/>
      <c r="E322" s="366"/>
      <c r="F322" s="365"/>
    </row>
    <row r="323" spans="2:6" s="134" customFormat="1" ht="20.100000000000001" customHeight="1" x14ac:dyDescent="0.25">
      <c r="B323" s="363"/>
      <c r="C323" s="364"/>
      <c r="D323" s="364"/>
      <c r="E323" s="366"/>
      <c r="F323" s="365"/>
    </row>
    <row r="324" spans="2:6" s="134" customFormat="1" ht="20.100000000000001" customHeight="1" x14ac:dyDescent="0.25">
      <c r="B324" s="363"/>
      <c r="C324" s="364"/>
      <c r="D324" s="364"/>
      <c r="E324" s="366"/>
      <c r="F324" s="365"/>
    </row>
    <row r="325" spans="2:6" s="134" customFormat="1" ht="20.100000000000001" customHeight="1" x14ac:dyDescent="0.25">
      <c r="B325" s="363"/>
      <c r="C325" s="364"/>
      <c r="D325" s="364"/>
      <c r="E325" s="366"/>
      <c r="F325" s="365"/>
    </row>
    <row r="326" spans="2:6" s="134" customFormat="1" ht="20.100000000000001" customHeight="1" x14ac:dyDescent="0.25">
      <c r="B326" s="363"/>
      <c r="C326" s="364"/>
      <c r="D326" s="364"/>
      <c r="E326" s="366"/>
      <c r="F326" s="365"/>
    </row>
    <row r="327" spans="2:6" s="134" customFormat="1" ht="20.100000000000001" customHeight="1" x14ac:dyDescent="0.25">
      <c r="B327" s="363"/>
      <c r="C327" s="364"/>
      <c r="D327" s="364"/>
      <c r="E327" s="366"/>
      <c r="F327" s="365"/>
    </row>
    <row r="328" spans="2:6" s="134" customFormat="1" ht="20.100000000000001" customHeight="1" x14ac:dyDescent="0.25">
      <c r="B328" s="363"/>
      <c r="C328" s="364"/>
      <c r="D328" s="364"/>
      <c r="E328" s="366"/>
      <c r="F328" s="365"/>
    </row>
    <row r="329" spans="2:6" s="134" customFormat="1" ht="20.100000000000001" customHeight="1" x14ac:dyDescent="0.25">
      <c r="B329" s="363"/>
      <c r="C329" s="364"/>
      <c r="D329" s="364"/>
      <c r="E329" s="366"/>
      <c r="F329" s="365"/>
    </row>
    <row r="330" spans="2:6" s="134" customFormat="1" ht="20.100000000000001" customHeight="1" x14ac:dyDescent="0.25">
      <c r="B330" s="363"/>
      <c r="C330" s="364"/>
      <c r="D330" s="364"/>
      <c r="E330" s="366"/>
      <c r="F330" s="365"/>
    </row>
    <row r="331" spans="2:6" s="134" customFormat="1" ht="20.100000000000001" customHeight="1" x14ac:dyDescent="0.25">
      <c r="B331" s="363"/>
      <c r="C331" s="364"/>
      <c r="D331" s="364"/>
      <c r="E331" s="366"/>
      <c r="F331" s="365"/>
    </row>
    <row r="332" spans="2:6" s="134" customFormat="1" ht="20.100000000000001" customHeight="1" x14ac:dyDescent="0.25">
      <c r="B332" s="363"/>
      <c r="C332" s="364"/>
      <c r="D332" s="364"/>
      <c r="E332" s="366"/>
      <c r="F332" s="365"/>
    </row>
    <row r="333" spans="2:6" s="134" customFormat="1" ht="20.100000000000001" customHeight="1" x14ac:dyDescent="0.25">
      <c r="B333" s="363"/>
      <c r="C333" s="364"/>
      <c r="D333" s="364"/>
      <c r="E333" s="366"/>
      <c r="F333" s="365"/>
    </row>
    <row r="334" spans="2:6" s="134" customFormat="1" ht="20.100000000000001" customHeight="1" x14ac:dyDescent="0.25">
      <c r="B334" s="363"/>
      <c r="C334" s="364"/>
      <c r="D334" s="364"/>
      <c r="E334" s="366"/>
      <c r="F334" s="365"/>
    </row>
    <row r="335" spans="2:6" s="134" customFormat="1" ht="20.100000000000001" customHeight="1" x14ac:dyDescent="0.25">
      <c r="B335" s="363"/>
      <c r="C335" s="364"/>
      <c r="D335" s="364"/>
      <c r="E335" s="366"/>
      <c r="F335" s="365"/>
    </row>
    <row r="336" spans="2:6" s="134" customFormat="1" ht="20.100000000000001" customHeight="1" x14ac:dyDescent="0.25">
      <c r="B336" s="363"/>
      <c r="C336" s="364"/>
      <c r="D336" s="364"/>
      <c r="E336" s="366"/>
      <c r="F336" s="365"/>
    </row>
    <row r="337" spans="2:6" s="134" customFormat="1" ht="20.100000000000001" customHeight="1" x14ac:dyDescent="0.25">
      <c r="B337" s="363"/>
      <c r="C337" s="364"/>
      <c r="D337" s="364"/>
      <c r="E337" s="366"/>
      <c r="F337" s="365"/>
    </row>
    <row r="338" spans="2:6" s="134" customFormat="1" ht="20.100000000000001" customHeight="1" x14ac:dyDescent="0.25">
      <c r="B338" s="363"/>
      <c r="C338" s="364"/>
      <c r="D338" s="364"/>
      <c r="E338" s="366"/>
      <c r="F338" s="365"/>
    </row>
    <row r="339" spans="2:6" s="134" customFormat="1" ht="20.100000000000001" customHeight="1" x14ac:dyDescent="0.25">
      <c r="B339" s="363"/>
      <c r="C339" s="364"/>
      <c r="D339" s="364"/>
      <c r="E339" s="366"/>
      <c r="F339" s="365"/>
    </row>
    <row r="340" spans="2:6" s="134" customFormat="1" ht="20.100000000000001" customHeight="1" x14ac:dyDescent="0.25">
      <c r="B340" s="363"/>
      <c r="C340" s="364"/>
      <c r="D340" s="364"/>
      <c r="E340" s="366"/>
      <c r="F340" s="365"/>
    </row>
    <row r="341" spans="2:6" s="134" customFormat="1" ht="20.100000000000001" customHeight="1" x14ac:dyDescent="0.25">
      <c r="B341" s="363"/>
      <c r="C341" s="364"/>
      <c r="D341" s="364"/>
      <c r="E341" s="366"/>
      <c r="F341" s="365"/>
    </row>
    <row r="342" spans="2:6" s="134" customFormat="1" ht="20.100000000000001" customHeight="1" x14ac:dyDescent="0.25">
      <c r="B342" s="363"/>
      <c r="C342" s="364"/>
      <c r="D342" s="364"/>
      <c r="E342" s="366"/>
      <c r="F342" s="365"/>
    </row>
    <row r="343" spans="2:6" s="134" customFormat="1" ht="20.100000000000001" customHeight="1" x14ac:dyDescent="0.25">
      <c r="B343" s="363"/>
      <c r="C343" s="364"/>
      <c r="D343" s="364"/>
      <c r="E343" s="366"/>
      <c r="F343" s="365"/>
    </row>
    <row r="344" spans="2:6" s="134" customFormat="1" ht="20.100000000000001" customHeight="1" x14ac:dyDescent="0.25">
      <c r="B344" s="363"/>
      <c r="C344" s="364"/>
      <c r="D344" s="364"/>
      <c r="E344" s="366"/>
      <c r="F344" s="365"/>
    </row>
    <row r="345" spans="2:6" s="134" customFormat="1" ht="20.100000000000001" customHeight="1" x14ac:dyDescent="0.25">
      <c r="B345" s="363"/>
      <c r="C345" s="364"/>
      <c r="D345" s="364"/>
      <c r="E345" s="366"/>
      <c r="F345" s="365"/>
    </row>
    <row r="346" spans="2:6" s="134" customFormat="1" ht="20.100000000000001" customHeight="1" x14ac:dyDescent="0.25">
      <c r="B346" s="363"/>
      <c r="C346" s="364"/>
      <c r="D346" s="364"/>
      <c r="E346" s="366"/>
      <c r="F346" s="365"/>
    </row>
    <row r="347" spans="2:6" s="134" customFormat="1" ht="20.100000000000001" customHeight="1" x14ac:dyDescent="0.25">
      <c r="B347" s="363"/>
      <c r="C347" s="364"/>
      <c r="D347" s="364"/>
      <c r="E347" s="366"/>
      <c r="F347" s="365"/>
    </row>
    <row r="348" spans="2:6" s="134" customFormat="1" ht="20.100000000000001" customHeight="1" x14ac:dyDescent="0.25">
      <c r="B348" s="363"/>
      <c r="C348" s="364"/>
      <c r="D348" s="364"/>
      <c r="E348" s="366"/>
      <c r="F348" s="365"/>
    </row>
    <row r="349" spans="2:6" s="134" customFormat="1" ht="20.100000000000001" customHeight="1" x14ac:dyDescent="0.25">
      <c r="B349" s="363"/>
      <c r="C349" s="364"/>
      <c r="D349" s="364"/>
      <c r="E349" s="366"/>
      <c r="F349" s="365"/>
    </row>
    <row r="350" spans="2:6" s="134" customFormat="1" ht="20.100000000000001" customHeight="1" x14ac:dyDescent="0.25">
      <c r="B350" s="363"/>
      <c r="C350" s="364"/>
      <c r="D350" s="364"/>
      <c r="E350" s="366"/>
      <c r="F350" s="365"/>
    </row>
    <row r="351" spans="2:6" s="134" customFormat="1" ht="20.100000000000001" customHeight="1" x14ac:dyDescent="0.25">
      <c r="B351" s="363"/>
      <c r="C351" s="364"/>
      <c r="D351" s="364"/>
      <c r="E351" s="366"/>
      <c r="F351" s="365"/>
    </row>
    <row r="352" spans="2:6" s="134" customFormat="1" ht="20.100000000000001" customHeight="1" x14ac:dyDescent="0.25">
      <c r="B352" s="363"/>
      <c r="C352" s="364"/>
      <c r="D352" s="364"/>
      <c r="E352" s="366"/>
      <c r="F352" s="365"/>
    </row>
    <row r="353" spans="2:6" s="134" customFormat="1" ht="20.100000000000001" customHeight="1" x14ac:dyDescent="0.25">
      <c r="B353" s="363"/>
      <c r="C353" s="364"/>
      <c r="D353" s="364"/>
      <c r="E353" s="366"/>
      <c r="F353" s="365"/>
    </row>
    <row r="354" spans="2:6" s="134" customFormat="1" ht="20.100000000000001" customHeight="1" x14ac:dyDescent="0.25">
      <c r="B354" s="363"/>
      <c r="C354" s="364"/>
      <c r="D354" s="364"/>
      <c r="E354" s="366"/>
      <c r="F354" s="365"/>
    </row>
    <row r="355" spans="2:6" s="134" customFormat="1" ht="20.100000000000001" customHeight="1" x14ac:dyDescent="0.25">
      <c r="B355" s="363"/>
      <c r="C355" s="364"/>
      <c r="D355" s="364"/>
      <c r="E355" s="366"/>
      <c r="F355" s="365"/>
    </row>
    <row r="356" spans="2:6" s="134" customFormat="1" ht="20.100000000000001" customHeight="1" x14ac:dyDescent="0.25">
      <c r="B356" s="363"/>
      <c r="C356" s="364"/>
      <c r="D356" s="364"/>
      <c r="E356" s="366"/>
      <c r="F356" s="365"/>
    </row>
    <row r="357" spans="2:6" s="134" customFormat="1" ht="20.100000000000001" customHeight="1" x14ac:dyDescent="0.25">
      <c r="B357" s="363"/>
      <c r="C357" s="364"/>
      <c r="D357" s="364"/>
      <c r="E357" s="366"/>
      <c r="F357" s="365"/>
    </row>
    <row r="358" spans="2:6" s="134" customFormat="1" ht="20.100000000000001" customHeight="1" x14ac:dyDescent="0.25">
      <c r="B358" s="363"/>
      <c r="C358" s="364"/>
      <c r="D358" s="364"/>
      <c r="E358" s="366"/>
      <c r="F358" s="365"/>
    </row>
    <row r="359" spans="2:6" s="134" customFormat="1" ht="20.100000000000001" customHeight="1" x14ac:dyDescent="0.25">
      <c r="B359" s="363"/>
      <c r="C359" s="364"/>
      <c r="D359" s="364"/>
      <c r="E359" s="366"/>
      <c r="F359" s="365"/>
    </row>
    <row r="360" spans="2:6" s="134" customFormat="1" ht="20.100000000000001" customHeight="1" x14ac:dyDescent="0.25">
      <c r="B360" s="363"/>
      <c r="C360" s="364"/>
      <c r="D360" s="364"/>
      <c r="E360" s="366"/>
      <c r="F360" s="365"/>
    </row>
    <row r="361" spans="2:6" s="134" customFormat="1" ht="20.100000000000001" customHeight="1" x14ac:dyDescent="0.25">
      <c r="B361" s="363"/>
      <c r="C361" s="364"/>
      <c r="D361" s="364"/>
      <c r="E361" s="366"/>
      <c r="F361" s="365"/>
    </row>
    <row r="362" spans="2:6" s="134" customFormat="1" ht="20.100000000000001" customHeight="1" x14ac:dyDescent="0.25">
      <c r="B362" s="363"/>
      <c r="C362" s="364"/>
      <c r="D362" s="364"/>
      <c r="E362" s="366"/>
      <c r="F362" s="365"/>
    </row>
    <row r="363" spans="2:6" s="134" customFormat="1" ht="20.100000000000001" customHeight="1" x14ac:dyDescent="0.25">
      <c r="B363" s="363"/>
      <c r="C363" s="364"/>
      <c r="D363" s="364"/>
      <c r="E363" s="366"/>
      <c r="F363" s="365"/>
    </row>
    <row r="364" spans="2:6" s="134" customFormat="1" ht="20.100000000000001" customHeight="1" x14ac:dyDescent="0.25">
      <c r="B364" s="363"/>
      <c r="C364" s="364"/>
      <c r="D364" s="364"/>
      <c r="E364" s="366"/>
      <c r="F364" s="365"/>
    </row>
    <row r="365" spans="2:6" s="134" customFormat="1" ht="20.100000000000001" customHeight="1" x14ac:dyDescent="0.25">
      <c r="B365" s="363"/>
      <c r="C365" s="364"/>
      <c r="D365" s="364"/>
      <c r="E365" s="366"/>
      <c r="F365" s="365"/>
    </row>
    <row r="366" spans="2:6" s="134" customFormat="1" ht="20.100000000000001" customHeight="1" x14ac:dyDescent="0.25">
      <c r="B366" s="363"/>
      <c r="C366" s="364"/>
      <c r="D366" s="364"/>
      <c r="E366" s="366"/>
      <c r="F366" s="365"/>
    </row>
    <row r="367" spans="2:6" s="134" customFormat="1" ht="20.100000000000001" customHeight="1" x14ac:dyDescent="0.25">
      <c r="B367" s="363"/>
      <c r="C367" s="364"/>
      <c r="D367" s="364"/>
      <c r="E367" s="366"/>
      <c r="F367" s="365"/>
    </row>
    <row r="368" spans="2:6" s="134" customFormat="1" ht="20.100000000000001" customHeight="1" x14ac:dyDescent="0.25">
      <c r="B368" s="363"/>
      <c r="C368" s="364"/>
      <c r="D368" s="364"/>
      <c r="E368" s="366"/>
      <c r="F368" s="365"/>
    </row>
    <row r="369" spans="2:6" s="134" customFormat="1" ht="20.100000000000001" customHeight="1" x14ac:dyDescent="0.25">
      <c r="B369" s="363"/>
      <c r="C369" s="364"/>
      <c r="D369" s="364"/>
      <c r="E369" s="366"/>
      <c r="F369" s="365"/>
    </row>
    <row r="370" spans="2:6" s="134" customFormat="1" ht="20.100000000000001" customHeight="1" x14ac:dyDescent="0.25">
      <c r="B370" s="363"/>
      <c r="C370" s="364"/>
      <c r="D370" s="364"/>
      <c r="E370" s="366"/>
      <c r="F370" s="365"/>
    </row>
    <row r="371" spans="2:6" s="134" customFormat="1" ht="20.100000000000001" customHeight="1" x14ac:dyDescent="0.25">
      <c r="B371" s="363"/>
      <c r="C371" s="364"/>
      <c r="D371" s="364"/>
      <c r="E371" s="366"/>
      <c r="F371" s="365"/>
    </row>
    <row r="372" spans="2:6" s="134" customFormat="1" ht="20.100000000000001" customHeight="1" x14ac:dyDescent="0.25">
      <c r="B372" s="363"/>
      <c r="C372" s="364"/>
      <c r="D372" s="364"/>
      <c r="E372" s="366"/>
      <c r="F372" s="365"/>
    </row>
    <row r="373" spans="2:6" s="134" customFormat="1" ht="20.100000000000001" customHeight="1" x14ac:dyDescent="0.25">
      <c r="B373" s="363"/>
      <c r="C373" s="364"/>
      <c r="D373" s="364"/>
      <c r="E373" s="366"/>
      <c r="F373" s="365"/>
    </row>
    <row r="374" spans="2:6" s="134" customFormat="1" ht="20.100000000000001" customHeight="1" x14ac:dyDescent="0.25">
      <c r="B374" s="363"/>
      <c r="C374" s="364"/>
      <c r="D374" s="364"/>
      <c r="E374" s="366"/>
      <c r="F374" s="365"/>
    </row>
    <row r="375" spans="2:6" s="134" customFormat="1" ht="20.100000000000001" customHeight="1" x14ac:dyDescent="0.25">
      <c r="B375" s="363"/>
      <c r="C375" s="364"/>
      <c r="D375" s="364"/>
      <c r="E375" s="366"/>
      <c r="F375" s="365"/>
    </row>
    <row r="376" spans="2:6" s="134" customFormat="1" ht="20.100000000000001" customHeight="1" x14ac:dyDescent="0.25">
      <c r="B376" s="363"/>
      <c r="C376" s="364"/>
      <c r="D376" s="364"/>
      <c r="E376" s="366"/>
      <c r="F376" s="365"/>
    </row>
    <row r="377" spans="2:6" s="134" customFormat="1" ht="20.100000000000001" customHeight="1" x14ac:dyDescent="0.25">
      <c r="B377" s="363"/>
      <c r="C377" s="364"/>
      <c r="D377" s="364"/>
      <c r="E377" s="366"/>
      <c r="F377" s="365"/>
    </row>
    <row r="378" spans="2:6" s="134" customFormat="1" ht="20.100000000000001" customHeight="1" x14ac:dyDescent="0.25">
      <c r="B378" s="363"/>
      <c r="C378" s="364"/>
      <c r="D378" s="364"/>
      <c r="E378" s="366"/>
      <c r="F378" s="365"/>
    </row>
    <row r="379" spans="2:6" s="134" customFormat="1" ht="20.100000000000001" customHeight="1" x14ac:dyDescent="0.25">
      <c r="B379" s="363"/>
      <c r="C379" s="364"/>
      <c r="D379" s="364"/>
      <c r="E379" s="366"/>
      <c r="F379" s="365"/>
    </row>
    <row r="380" spans="2:6" s="134" customFormat="1" ht="20.100000000000001" customHeight="1" x14ac:dyDescent="0.25">
      <c r="B380" s="363"/>
      <c r="C380" s="364"/>
      <c r="D380" s="364"/>
      <c r="E380" s="366"/>
      <c r="F380" s="365"/>
    </row>
    <row r="381" spans="2:6" s="134" customFormat="1" ht="20.100000000000001" customHeight="1" x14ac:dyDescent="0.25">
      <c r="B381" s="363"/>
      <c r="C381" s="364"/>
      <c r="D381" s="364"/>
      <c r="E381" s="366"/>
      <c r="F381" s="365"/>
    </row>
    <row r="382" spans="2:6" s="134" customFormat="1" ht="20.100000000000001" customHeight="1" x14ac:dyDescent="0.25">
      <c r="B382" s="363"/>
      <c r="C382" s="364"/>
      <c r="D382" s="364"/>
      <c r="E382" s="366"/>
      <c r="F382" s="365"/>
    </row>
    <row r="383" spans="2:6" s="134" customFormat="1" ht="20.100000000000001" customHeight="1" x14ac:dyDescent="0.25">
      <c r="B383" s="363"/>
      <c r="C383" s="364"/>
      <c r="D383" s="364"/>
      <c r="E383" s="366"/>
      <c r="F383" s="365"/>
    </row>
    <row r="384" spans="2:6" s="134" customFormat="1" ht="20.100000000000001" customHeight="1" x14ac:dyDescent="0.25">
      <c r="B384" s="363"/>
      <c r="C384" s="364"/>
      <c r="D384" s="364"/>
      <c r="E384" s="366"/>
      <c r="F384" s="365"/>
    </row>
    <row r="385" spans="2:6" s="134" customFormat="1" ht="20.100000000000001" customHeight="1" x14ac:dyDescent="0.25">
      <c r="B385" s="363"/>
      <c r="C385" s="364"/>
      <c r="D385" s="364"/>
      <c r="E385" s="366"/>
      <c r="F385" s="365"/>
    </row>
    <row r="386" spans="2:6" s="134" customFormat="1" ht="20.100000000000001" customHeight="1" x14ac:dyDescent="0.25">
      <c r="B386" s="363"/>
      <c r="C386" s="364"/>
      <c r="D386" s="364"/>
      <c r="E386" s="366"/>
      <c r="F386" s="365"/>
    </row>
    <row r="387" spans="2:6" s="134" customFormat="1" ht="20.100000000000001" customHeight="1" x14ac:dyDescent="0.25">
      <c r="B387" s="363"/>
      <c r="C387" s="364"/>
      <c r="D387" s="364"/>
      <c r="E387" s="366"/>
      <c r="F387" s="365"/>
    </row>
    <row r="388" spans="2:6" s="134" customFormat="1" ht="20.100000000000001" customHeight="1" x14ac:dyDescent="0.25">
      <c r="B388" s="363"/>
      <c r="C388" s="364"/>
      <c r="D388" s="364"/>
      <c r="E388" s="366"/>
      <c r="F388" s="365"/>
    </row>
    <row r="389" spans="2:6" s="134" customFormat="1" ht="20.100000000000001" customHeight="1" x14ac:dyDescent="0.25">
      <c r="B389" s="363"/>
      <c r="C389" s="364"/>
      <c r="D389" s="364"/>
      <c r="E389" s="366"/>
      <c r="F389" s="365"/>
    </row>
    <row r="390" spans="2:6" s="134" customFormat="1" ht="20.100000000000001" customHeight="1" x14ac:dyDescent="0.25">
      <c r="B390" s="363"/>
      <c r="C390" s="364"/>
      <c r="D390" s="364"/>
      <c r="E390" s="366"/>
      <c r="F390" s="365"/>
    </row>
    <row r="391" spans="2:6" s="134" customFormat="1" ht="20.100000000000001" customHeight="1" x14ac:dyDescent="0.25">
      <c r="B391" s="363"/>
      <c r="C391" s="364"/>
      <c r="D391" s="364"/>
      <c r="E391" s="366"/>
      <c r="F391" s="365"/>
    </row>
    <row r="392" spans="2:6" s="134" customFormat="1" ht="20.100000000000001" customHeight="1" x14ac:dyDescent="0.25">
      <c r="B392" s="363"/>
      <c r="C392" s="364"/>
      <c r="D392" s="364"/>
      <c r="E392" s="366"/>
      <c r="F392" s="365"/>
    </row>
    <row r="393" spans="2:6" s="134" customFormat="1" ht="20.100000000000001" customHeight="1" x14ac:dyDescent="0.25">
      <c r="B393" s="363"/>
      <c r="C393" s="364"/>
      <c r="D393" s="364"/>
      <c r="E393" s="366"/>
      <c r="F393" s="365"/>
    </row>
    <row r="394" spans="2:6" s="134" customFormat="1" ht="20.100000000000001" customHeight="1" x14ac:dyDescent="0.25">
      <c r="B394" s="363"/>
      <c r="C394" s="364"/>
      <c r="D394" s="364"/>
      <c r="E394" s="366"/>
      <c r="F394" s="365"/>
    </row>
    <row r="395" spans="2:6" s="134" customFormat="1" ht="20.100000000000001" customHeight="1" x14ac:dyDescent="0.25">
      <c r="B395" s="363"/>
      <c r="C395" s="364"/>
      <c r="D395" s="364"/>
      <c r="E395" s="366"/>
      <c r="F395" s="365"/>
    </row>
    <row r="396" spans="2:6" s="134" customFormat="1" ht="20.100000000000001" customHeight="1" x14ac:dyDescent="0.25">
      <c r="B396" s="363"/>
      <c r="C396" s="364"/>
      <c r="D396" s="364"/>
      <c r="E396" s="366"/>
      <c r="F396" s="365"/>
    </row>
    <row r="397" spans="2:6" s="134" customFormat="1" ht="20.100000000000001" customHeight="1" x14ac:dyDescent="0.25">
      <c r="B397" s="363"/>
      <c r="C397" s="364"/>
      <c r="D397" s="364"/>
      <c r="E397" s="366"/>
      <c r="F397" s="365"/>
    </row>
    <row r="398" spans="2:6" s="134" customFormat="1" ht="20.100000000000001" customHeight="1" x14ac:dyDescent="0.25">
      <c r="B398" s="363"/>
      <c r="C398" s="364"/>
      <c r="D398" s="364"/>
      <c r="E398" s="366"/>
      <c r="F398" s="365"/>
    </row>
    <row r="399" spans="2:6" s="134" customFormat="1" ht="20.100000000000001" customHeight="1" x14ac:dyDescent="0.25">
      <c r="B399" s="363"/>
      <c r="C399" s="364"/>
      <c r="D399" s="364"/>
      <c r="E399" s="366"/>
      <c r="F399" s="365"/>
    </row>
    <row r="400" spans="2:6" s="134" customFormat="1" ht="20.100000000000001" customHeight="1" x14ac:dyDescent="0.25">
      <c r="B400" s="363"/>
      <c r="C400" s="364"/>
      <c r="D400" s="364"/>
      <c r="E400" s="366"/>
      <c r="F400" s="365"/>
    </row>
    <row r="401" spans="2:6" s="134" customFormat="1" ht="20.100000000000001" customHeight="1" x14ac:dyDescent="0.25">
      <c r="B401" s="363"/>
      <c r="C401" s="364"/>
      <c r="D401" s="364"/>
      <c r="E401" s="366"/>
      <c r="F401" s="365"/>
    </row>
    <row r="402" spans="2:6" s="134" customFormat="1" ht="20.100000000000001" customHeight="1" x14ac:dyDescent="0.25">
      <c r="B402" s="363"/>
      <c r="C402" s="364"/>
      <c r="D402" s="364"/>
      <c r="E402" s="366"/>
      <c r="F402" s="365"/>
    </row>
    <row r="403" spans="2:6" s="134" customFormat="1" ht="20.100000000000001" customHeight="1" x14ac:dyDescent="0.25">
      <c r="B403" s="363"/>
      <c r="C403" s="364"/>
      <c r="D403" s="364"/>
      <c r="E403" s="366"/>
      <c r="F403" s="365"/>
    </row>
    <row r="404" spans="2:6" s="134" customFormat="1" ht="20.100000000000001" customHeight="1" x14ac:dyDescent="0.25">
      <c r="B404" s="363"/>
      <c r="C404" s="364"/>
      <c r="D404" s="364"/>
      <c r="E404" s="366"/>
      <c r="F404" s="365"/>
    </row>
    <row r="405" spans="2:6" s="134" customFormat="1" ht="20.100000000000001" customHeight="1" x14ac:dyDescent="0.25">
      <c r="B405" s="363"/>
      <c r="C405" s="364"/>
      <c r="D405" s="364"/>
      <c r="E405" s="366"/>
      <c r="F405" s="365"/>
    </row>
    <row r="406" spans="2:6" s="134" customFormat="1" ht="20.100000000000001" customHeight="1" x14ac:dyDescent="0.25">
      <c r="B406" s="363"/>
      <c r="C406" s="364"/>
      <c r="D406" s="364"/>
      <c r="E406" s="366"/>
      <c r="F406" s="365"/>
    </row>
    <row r="407" spans="2:6" s="134" customFormat="1" ht="20.100000000000001" customHeight="1" x14ac:dyDescent="0.25">
      <c r="B407" s="363"/>
      <c r="C407" s="364"/>
      <c r="D407" s="364"/>
      <c r="E407" s="366"/>
      <c r="F407" s="365"/>
    </row>
    <row r="408" spans="2:6" s="134" customFormat="1" ht="20.100000000000001" customHeight="1" x14ac:dyDescent="0.25">
      <c r="B408" s="363"/>
      <c r="C408" s="364"/>
      <c r="D408" s="364"/>
      <c r="E408" s="366"/>
      <c r="F408" s="365"/>
    </row>
    <row r="409" spans="2:6" s="134" customFormat="1" ht="20.100000000000001" customHeight="1" x14ac:dyDescent="0.25">
      <c r="B409" s="363"/>
      <c r="C409" s="364"/>
      <c r="D409" s="364"/>
      <c r="E409" s="366"/>
      <c r="F409" s="365"/>
    </row>
    <row r="410" spans="2:6" s="134" customFormat="1" ht="20.100000000000001" customHeight="1" x14ac:dyDescent="0.25">
      <c r="B410" s="363"/>
      <c r="C410" s="364"/>
      <c r="D410" s="364"/>
      <c r="E410" s="366"/>
      <c r="F410" s="365"/>
    </row>
    <row r="411" spans="2:6" s="134" customFormat="1" ht="20.100000000000001" customHeight="1" x14ac:dyDescent="0.25">
      <c r="B411" s="363"/>
      <c r="C411" s="364"/>
      <c r="D411" s="364"/>
      <c r="E411" s="366"/>
      <c r="F411" s="365"/>
    </row>
    <row r="412" spans="2:6" s="134" customFormat="1" ht="20.100000000000001" customHeight="1" x14ac:dyDescent="0.25">
      <c r="B412" s="363"/>
      <c r="C412" s="364"/>
      <c r="D412" s="364"/>
      <c r="E412" s="366"/>
      <c r="F412" s="365"/>
    </row>
    <row r="413" spans="2:6" s="134" customFormat="1" ht="20.100000000000001" customHeight="1" x14ac:dyDescent="0.25">
      <c r="B413" s="363"/>
      <c r="C413" s="364"/>
      <c r="D413" s="364"/>
      <c r="E413" s="366"/>
      <c r="F413" s="365"/>
    </row>
    <row r="414" spans="2:6" s="134" customFormat="1" ht="20.100000000000001" customHeight="1" x14ac:dyDescent="0.25">
      <c r="B414" s="363"/>
      <c r="C414" s="364"/>
      <c r="D414" s="364"/>
      <c r="E414" s="366"/>
      <c r="F414" s="365"/>
    </row>
    <row r="415" spans="2:6" s="134" customFormat="1" ht="20.100000000000001" customHeight="1" x14ac:dyDescent="0.25">
      <c r="B415" s="363"/>
      <c r="C415" s="364"/>
      <c r="D415" s="364"/>
      <c r="E415" s="366"/>
      <c r="F415" s="365"/>
    </row>
    <row r="416" spans="2:6" s="134" customFormat="1" ht="20.100000000000001" customHeight="1" x14ac:dyDescent="0.25">
      <c r="B416" s="363"/>
      <c r="C416" s="364"/>
      <c r="D416" s="364"/>
      <c r="E416" s="366"/>
      <c r="F416" s="365"/>
    </row>
    <row r="417" spans="2:6" s="134" customFormat="1" ht="20.100000000000001" customHeight="1" x14ac:dyDescent="0.25">
      <c r="B417" s="363"/>
      <c r="C417" s="364"/>
      <c r="D417" s="364"/>
      <c r="E417" s="366"/>
      <c r="F417" s="365"/>
    </row>
    <row r="418" spans="2:6" s="134" customFormat="1" ht="20.100000000000001" customHeight="1" x14ac:dyDescent="0.25">
      <c r="B418" s="363"/>
      <c r="C418" s="364"/>
      <c r="D418" s="364"/>
      <c r="E418" s="366"/>
      <c r="F418" s="365"/>
    </row>
    <row r="419" spans="2:6" s="134" customFormat="1" ht="20.100000000000001" customHeight="1" x14ac:dyDescent="0.25">
      <c r="B419" s="363"/>
      <c r="C419" s="364"/>
      <c r="D419" s="364"/>
      <c r="E419" s="366"/>
      <c r="F419" s="365"/>
    </row>
    <row r="420" spans="2:6" s="134" customFormat="1" ht="20.100000000000001" customHeight="1" x14ac:dyDescent="0.25">
      <c r="B420" s="363"/>
      <c r="C420" s="364"/>
      <c r="D420" s="364"/>
      <c r="E420" s="366"/>
      <c r="F420" s="365"/>
    </row>
    <row r="421" spans="2:6" s="134" customFormat="1" ht="20.100000000000001" customHeight="1" x14ac:dyDescent="0.25">
      <c r="B421" s="363"/>
      <c r="C421" s="364"/>
      <c r="D421" s="364"/>
      <c r="E421" s="366"/>
      <c r="F421" s="365"/>
    </row>
    <row r="422" spans="2:6" s="134" customFormat="1" ht="20.100000000000001" customHeight="1" x14ac:dyDescent="0.25">
      <c r="B422" s="363"/>
      <c r="C422" s="364"/>
      <c r="D422" s="364"/>
      <c r="E422" s="366"/>
      <c r="F422" s="365"/>
    </row>
    <row r="423" spans="2:6" s="134" customFormat="1" ht="20.100000000000001" customHeight="1" x14ac:dyDescent="0.25">
      <c r="B423" s="363"/>
      <c r="C423" s="364"/>
      <c r="D423" s="364"/>
      <c r="E423" s="366"/>
      <c r="F423" s="365"/>
    </row>
    <row r="424" spans="2:6" s="134" customFormat="1" ht="20.100000000000001" customHeight="1" x14ac:dyDescent="0.25">
      <c r="B424" s="363"/>
      <c r="C424" s="364"/>
      <c r="D424" s="364"/>
      <c r="E424" s="366"/>
      <c r="F424" s="365"/>
    </row>
    <row r="425" spans="2:6" s="134" customFormat="1" ht="20.100000000000001" customHeight="1" x14ac:dyDescent="0.25">
      <c r="B425" s="363"/>
      <c r="C425" s="364"/>
      <c r="D425" s="364"/>
      <c r="E425" s="366"/>
      <c r="F425" s="365"/>
    </row>
    <row r="426" spans="2:6" s="134" customFormat="1" ht="20.100000000000001" customHeight="1" x14ac:dyDescent="0.25">
      <c r="B426" s="363"/>
      <c r="C426" s="364"/>
      <c r="D426" s="364"/>
      <c r="E426" s="366"/>
      <c r="F426" s="365"/>
    </row>
    <row r="427" spans="2:6" s="134" customFormat="1" ht="20.100000000000001" customHeight="1" x14ac:dyDescent="0.25">
      <c r="B427" s="363"/>
      <c r="C427" s="364"/>
      <c r="D427" s="364"/>
      <c r="E427" s="366"/>
      <c r="F427" s="365"/>
    </row>
    <row r="428" spans="2:6" s="134" customFormat="1" ht="20.100000000000001" customHeight="1" x14ac:dyDescent="0.25">
      <c r="B428" s="363"/>
      <c r="C428" s="364"/>
      <c r="D428" s="364"/>
      <c r="E428" s="366"/>
      <c r="F428" s="365"/>
    </row>
    <row r="429" spans="2:6" s="134" customFormat="1" ht="20.100000000000001" customHeight="1" x14ac:dyDescent="0.25">
      <c r="B429" s="363"/>
      <c r="C429" s="364"/>
      <c r="D429" s="364"/>
      <c r="E429" s="366"/>
      <c r="F429" s="365"/>
    </row>
    <row r="430" spans="2:6" s="134" customFormat="1" ht="20.100000000000001" customHeight="1" x14ac:dyDescent="0.25">
      <c r="B430" s="363"/>
      <c r="C430" s="364"/>
      <c r="D430" s="364"/>
      <c r="E430" s="366"/>
      <c r="F430" s="365"/>
    </row>
    <row r="431" spans="2:6" s="134" customFormat="1" ht="20.100000000000001" customHeight="1" x14ac:dyDescent="0.25">
      <c r="B431" s="363"/>
      <c r="C431" s="364"/>
      <c r="D431" s="364"/>
      <c r="E431" s="366"/>
      <c r="F431" s="365"/>
    </row>
    <row r="432" spans="2:6" s="134" customFormat="1" ht="20.100000000000001" customHeight="1" x14ac:dyDescent="0.25">
      <c r="B432" s="363"/>
      <c r="C432" s="364"/>
      <c r="D432" s="364"/>
      <c r="E432" s="366"/>
      <c r="F432" s="365"/>
    </row>
    <row r="433" spans="2:6" s="134" customFormat="1" ht="20.100000000000001" customHeight="1" x14ac:dyDescent="0.25">
      <c r="B433" s="363"/>
      <c r="C433" s="364"/>
      <c r="D433" s="364"/>
      <c r="E433" s="366"/>
      <c r="F433" s="365"/>
    </row>
    <row r="434" spans="2:6" s="134" customFormat="1" ht="20.100000000000001" customHeight="1" x14ac:dyDescent="0.25">
      <c r="B434" s="363"/>
      <c r="C434" s="364"/>
      <c r="D434" s="364"/>
      <c r="E434" s="366"/>
      <c r="F434" s="365"/>
    </row>
    <row r="435" spans="2:6" s="134" customFormat="1" ht="20.100000000000001" customHeight="1" x14ac:dyDescent="0.25">
      <c r="B435" s="363"/>
      <c r="C435" s="364"/>
      <c r="D435" s="364"/>
      <c r="E435" s="366"/>
      <c r="F435" s="365"/>
    </row>
    <row r="436" spans="2:6" s="134" customFormat="1" ht="20.100000000000001" customHeight="1" x14ac:dyDescent="0.25">
      <c r="B436" s="363"/>
      <c r="C436" s="364"/>
      <c r="D436" s="364"/>
      <c r="E436" s="366"/>
      <c r="F436" s="365"/>
    </row>
    <row r="437" spans="2:6" s="134" customFormat="1" ht="20.100000000000001" customHeight="1" x14ac:dyDescent="0.25">
      <c r="B437" s="363"/>
      <c r="C437" s="364"/>
      <c r="D437" s="364"/>
      <c r="E437" s="366"/>
      <c r="F437" s="365"/>
    </row>
    <row r="438" spans="2:6" s="134" customFormat="1" ht="20.100000000000001" customHeight="1" x14ac:dyDescent="0.25">
      <c r="B438" s="363"/>
      <c r="C438" s="364"/>
      <c r="D438" s="364"/>
      <c r="E438" s="366"/>
      <c r="F438" s="365"/>
    </row>
    <row r="439" spans="2:6" s="134" customFormat="1" ht="20.100000000000001" customHeight="1" x14ac:dyDescent="0.25">
      <c r="B439" s="363"/>
      <c r="C439" s="364"/>
      <c r="D439" s="364"/>
      <c r="E439" s="366"/>
      <c r="F439" s="365"/>
    </row>
    <row r="440" spans="2:6" s="134" customFormat="1" ht="20.100000000000001" customHeight="1" x14ac:dyDescent="0.25">
      <c r="B440" s="363"/>
      <c r="C440" s="364"/>
      <c r="D440" s="364"/>
      <c r="E440" s="366"/>
      <c r="F440" s="365"/>
    </row>
    <row r="441" spans="2:6" s="134" customFormat="1" ht="20.100000000000001" customHeight="1" x14ac:dyDescent="0.25">
      <c r="B441" s="363"/>
      <c r="C441" s="364"/>
      <c r="D441" s="364"/>
      <c r="E441" s="366"/>
      <c r="F441" s="365"/>
    </row>
    <row r="442" spans="2:6" s="134" customFormat="1" ht="20.100000000000001" customHeight="1" x14ac:dyDescent="0.25">
      <c r="B442" s="363"/>
      <c r="C442" s="364"/>
      <c r="D442" s="364"/>
      <c r="E442" s="366"/>
      <c r="F442" s="365"/>
    </row>
    <row r="443" spans="2:6" s="134" customFormat="1" ht="20.100000000000001" customHeight="1" x14ac:dyDescent="0.25">
      <c r="B443" s="363"/>
      <c r="C443" s="364"/>
      <c r="D443" s="364"/>
      <c r="E443" s="366"/>
      <c r="F443" s="365"/>
    </row>
    <row r="444" spans="2:6" s="134" customFormat="1" ht="20.100000000000001" customHeight="1" x14ac:dyDescent="0.25">
      <c r="B444" s="363"/>
      <c r="C444" s="364"/>
      <c r="D444" s="364"/>
      <c r="E444" s="366"/>
      <c r="F444" s="365"/>
    </row>
    <row r="445" spans="2:6" s="134" customFormat="1" ht="20.100000000000001" customHeight="1" x14ac:dyDescent="0.25">
      <c r="B445" s="363"/>
      <c r="C445" s="364"/>
      <c r="D445" s="364"/>
      <c r="E445" s="366"/>
      <c r="F445" s="365"/>
    </row>
    <row r="446" spans="2:6" s="134" customFormat="1" ht="20.100000000000001" customHeight="1" x14ac:dyDescent="0.25">
      <c r="B446" s="363"/>
      <c r="C446" s="364"/>
      <c r="D446" s="364"/>
      <c r="E446" s="366"/>
      <c r="F446" s="365"/>
    </row>
    <row r="447" spans="2:6" s="134" customFormat="1" ht="20.100000000000001" customHeight="1" x14ac:dyDescent="0.25">
      <c r="B447" s="363"/>
      <c r="C447" s="364"/>
      <c r="D447" s="364"/>
      <c r="E447" s="366"/>
      <c r="F447" s="365"/>
    </row>
    <row r="448" spans="2:6" s="134" customFormat="1" ht="20.100000000000001" customHeight="1" x14ac:dyDescent="0.25">
      <c r="B448" s="363"/>
      <c r="C448" s="364"/>
      <c r="D448" s="364"/>
      <c r="E448" s="366"/>
      <c r="F448" s="365"/>
    </row>
    <row r="449" spans="2:6" s="134" customFormat="1" ht="20.100000000000001" customHeight="1" x14ac:dyDescent="0.25">
      <c r="B449" s="363"/>
      <c r="C449" s="364"/>
      <c r="D449" s="364"/>
      <c r="E449" s="366"/>
      <c r="F449" s="365"/>
    </row>
    <row r="450" spans="2:6" s="134" customFormat="1" ht="20.100000000000001" customHeight="1" x14ac:dyDescent="0.25">
      <c r="B450" s="363"/>
      <c r="C450" s="364"/>
      <c r="D450" s="364"/>
      <c r="E450" s="366"/>
      <c r="F450" s="365"/>
    </row>
    <row r="451" spans="2:6" s="134" customFormat="1" ht="20.100000000000001" customHeight="1" x14ac:dyDescent="0.25">
      <c r="B451" s="363"/>
      <c r="C451" s="364"/>
      <c r="D451" s="364"/>
      <c r="E451" s="366"/>
      <c r="F451" s="365"/>
    </row>
    <row r="452" spans="2:6" s="134" customFormat="1" ht="20.100000000000001" customHeight="1" x14ac:dyDescent="0.25">
      <c r="B452" s="363"/>
      <c r="C452" s="364"/>
      <c r="D452" s="364"/>
      <c r="E452" s="366"/>
      <c r="F452" s="365"/>
    </row>
    <row r="453" spans="2:6" s="134" customFormat="1" ht="20.100000000000001" customHeight="1" x14ac:dyDescent="0.25">
      <c r="B453" s="363"/>
      <c r="C453" s="364"/>
      <c r="D453" s="364"/>
      <c r="E453" s="366"/>
      <c r="F453" s="365"/>
    </row>
    <row r="454" spans="2:6" s="134" customFormat="1" ht="20.100000000000001" customHeight="1" x14ac:dyDescent="0.25">
      <c r="B454" s="363"/>
      <c r="C454" s="364"/>
      <c r="D454" s="364"/>
      <c r="E454" s="366"/>
      <c r="F454" s="365"/>
    </row>
    <row r="455" spans="2:6" s="134" customFormat="1" ht="20.100000000000001" customHeight="1" x14ac:dyDescent="0.25">
      <c r="B455" s="363"/>
      <c r="C455" s="364"/>
      <c r="D455" s="364"/>
      <c r="E455" s="366"/>
      <c r="F455" s="365"/>
    </row>
    <row r="456" spans="2:6" s="134" customFormat="1" ht="20.100000000000001" customHeight="1" x14ac:dyDescent="0.25">
      <c r="B456" s="363"/>
      <c r="C456" s="364"/>
      <c r="D456" s="364"/>
      <c r="E456" s="366"/>
      <c r="F456" s="365"/>
    </row>
    <row r="457" spans="2:6" s="134" customFormat="1" ht="20.100000000000001" customHeight="1" x14ac:dyDescent="0.25">
      <c r="B457" s="363"/>
      <c r="C457" s="364"/>
      <c r="D457" s="364"/>
      <c r="E457" s="366"/>
      <c r="F457" s="365"/>
    </row>
    <row r="458" spans="2:6" s="134" customFormat="1" ht="20.100000000000001" customHeight="1" x14ac:dyDescent="0.25">
      <c r="B458" s="363"/>
      <c r="C458" s="364"/>
      <c r="D458" s="364"/>
      <c r="E458" s="366"/>
      <c r="F458" s="365"/>
    </row>
    <row r="459" spans="2:6" s="134" customFormat="1" ht="20.100000000000001" customHeight="1" x14ac:dyDescent="0.25">
      <c r="B459" s="363"/>
      <c r="C459" s="364"/>
      <c r="D459" s="364"/>
      <c r="E459" s="366"/>
      <c r="F459" s="365"/>
    </row>
    <row r="460" spans="2:6" s="134" customFormat="1" ht="20.100000000000001" customHeight="1" x14ac:dyDescent="0.25">
      <c r="B460" s="363"/>
      <c r="C460" s="364"/>
      <c r="D460" s="364"/>
      <c r="E460" s="366"/>
      <c r="F460" s="365"/>
    </row>
    <row r="461" spans="2:6" s="134" customFormat="1" ht="20.100000000000001" customHeight="1" x14ac:dyDescent="0.25">
      <c r="B461" s="363"/>
      <c r="C461" s="364"/>
      <c r="D461" s="364"/>
      <c r="E461" s="366"/>
      <c r="F461" s="365"/>
    </row>
    <row r="462" spans="2:6" s="134" customFormat="1" ht="20.100000000000001" customHeight="1" x14ac:dyDescent="0.25">
      <c r="B462" s="363"/>
      <c r="C462" s="364"/>
      <c r="D462" s="364"/>
      <c r="E462" s="366"/>
      <c r="F462" s="365"/>
    </row>
    <row r="463" spans="2:6" s="134" customFormat="1" ht="20.100000000000001" customHeight="1" x14ac:dyDescent="0.25">
      <c r="B463" s="363"/>
      <c r="C463" s="364"/>
      <c r="D463" s="364"/>
      <c r="E463" s="366"/>
      <c r="F463" s="365"/>
    </row>
    <row r="464" spans="2:6" s="134" customFormat="1" ht="20.100000000000001" customHeight="1" x14ac:dyDescent="0.25">
      <c r="B464" s="363"/>
      <c r="C464" s="364"/>
      <c r="D464" s="364"/>
      <c r="E464" s="366"/>
      <c r="F464" s="365"/>
    </row>
    <row r="465" spans="2:6" s="134" customFormat="1" ht="20.100000000000001" customHeight="1" x14ac:dyDescent="0.25">
      <c r="B465" s="363"/>
      <c r="C465" s="364"/>
      <c r="D465" s="364"/>
      <c r="E465" s="366"/>
      <c r="F465" s="365"/>
    </row>
    <row r="466" spans="2:6" s="134" customFormat="1" ht="20.100000000000001" customHeight="1" x14ac:dyDescent="0.25">
      <c r="B466" s="363"/>
      <c r="C466" s="364"/>
      <c r="D466" s="364"/>
      <c r="E466" s="366"/>
      <c r="F466" s="365"/>
    </row>
    <row r="467" spans="2:6" s="134" customFormat="1" ht="20.100000000000001" customHeight="1" x14ac:dyDescent="0.25">
      <c r="B467" s="363"/>
      <c r="C467" s="364"/>
      <c r="D467" s="364"/>
      <c r="E467" s="366"/>
      <c r="F467" s="365"/>
    </row>
    <row r="468" spans="2:6" s="134" customFormat="1" ht="20.100000000000001" customHeight="1" x14ac:dyDescent="0.25">
      <c r="B468" s="363"/>
      <c r="C468" s="364"/>
      <c r="D468" s="364"/>
      <c r="E468" s="366"/>
      <c r="F468" s="365"/>
    </row>
    <row r="469" spans="2:6" s="134" customFormat="1" ht="20.100000000000001" customHeight="1" x14ac:dyDescent="0.25">
      <c r="B469" s="363"/>
      <c r="C469" s="364"/>
      <c r="D469" s="364"/>
      <c r="E469" s="366"/>
      <c r="F469" s="365"/>
    </row>
    <row r="470" spans="2:6" s="134" customFormat="1" ht="20.100000000000001" customHeight="1" x14ac:dyDescent="0.25">
      <c r="B470" s="363"/>
      <c r="C470" s="364"/>
      <c r="D470" s="364"/>
      <c r="E470" s="366"/>
      <c r="F470" s="365"/>
    </row>
    <row r="471" spans="2:6" s="134" customFormat="1" ht="20.100000000000001" customHeight="1" x14ac:dyDescent="0.25">
      <c r="B471" s="363"/>
      <c r="C471" s="364"/>
      <c r="D471" s="364"/>
      <c r="E471" s="366"/>
      <c r="F471" s="365"/>
    </row>
    <row r="472" spans="2:6" s="134" customFormat="1" ht="20.100000000000001" customHeight="1" x14ac:dyDescent="0.25">
      <c r="B472" s="363"/>
      <c r="C472" s="364"/>
      <c r="D472" s="364"/>
      <c r="E472" s="366"/>
      <c r="F472" s="365"/>
    </row>
    <row r="473" spans="2:6" s="134" customFormat="1" ht="20.100000000000001" customHeight="1" x14ac:dyDescent="0.25">
      <c r="B473" s="363"/>
      <c r="C473" s="364"/>
      <c r="D473" s="364"/>
      <c r="E473" s="366"/>
      <c r="F473" s="365"/>
    </row>
    <row r="474" spans="2:6" s="134" customFormat="1" ht="20.100000000000001" customHeight="1" x14ac:dyDescent="0.25">
      <c r="B474" s="363"/>
      <c r="C474" s="364"/>
      <c r="D474" s="364"/>
      <c r="E474" s="366"/>
      <c r="F474" s="365"/>
    </row>
    <row r="475" spans="2:6" s="134" customFormat="1" ht="20.100000000000001" customHeight="1" x14ac:dyDescent="0.25">
      <c r="B475" s="363"/>
      <c r="C475" s="364"/>
      <c r="D475" s="364"/>
      <c r="E475" s="366"/>
      <c r="F475" s="365"/>
    </row>
    <row r="476" spans="2:6" s="134" customFormat="1" ht="20.100000000000001" customHeight="1" x14ac:dyDescent="0.25">
      <c r="B476" s="363"/>
      <c r="C476" s="364"/>
      <c r="D476" s="364"/>
      <c r="E476" s="366"/>
      <c r="F476" s="365"/>
    </row>
    <row r="477" spans="2:6" s="134" customFormat="1" ht="20.100000000000001" customHeight="1" x14ac:dyDescent="0.25">
      <c r="B477" s="363"/>
      <c r="C477" s="364"/>
      <c r="D477" s="364"/>
      <c r="E477" s="366"/>
      <c r="F477" s="365"/>
    </row>
    <row r="478" spans="2:6" s="134" customFormat="1" ht="20.100000000000001" customHeight="1" x14ac:dyDescent="0.25">
      <c r="B478" s="363"/>
      <c r="C478" s="364"/>
      <c r="D478" s="364"/>
      <c r="E478" s="366"/>
      <c r="F478" s="365"/>
    </row>
    <row r="479" spans="2:6" s="134" customFormat="1" ht="20.100000000000001" customHeight="1" x14ac:dyDescent="0.25">
      <c r="B479" s="363"/>
      <c r="C479" s="364"/>
      <c r="D479" s="364"/>
      <c r="E479" s="366"/>
      <c r="F479" s="365"/>
    </row>
    <row r="480" spans="2:6" s="134" customFormat="1" ht="20.100000000000001" customHeight="1" x14ac:dyDescent="0.25">
      <c r="B480" s="363"/>
      <c r="C480" s="364"/>
      <c r="D480" s="364"/>
      <c r="E480" s="366"/>
      <c r="F480" s="365"/>
    </row>
    <row r="481" spans="2:6" s="134" customFormat="1" ht="20.100000000000001" customHeight="1" x14ac:dyDescent="0.25">
      <c r="B481" s="363"/>
      <c r="C481" s="364"/>
      <c r="D481" s="364"/>
      <c r="E481" s="366"/>
      <c r="F481" s="365"/>
    </row>
    <row r="482" spans="2:6" s="134" customFormat="1" ht="20.100000000000001" customHeight="1" x14ac:dyDescent="0.25">
      <c r="B482" s="363"/>
      <c r="C482" s="364"/>
      <c r="D482" s="364"/>
      <c r="E482" s="366"/>
      <c r="F482" s="365"/>
    </row>
    <row r="483" spans="2:6" s="134" customFormat="1" ht="20.100000000000001" customHeight="1" x14ac:dyDescent="0.25">
      <c r="B483" s="363"/>
      <c r="C483" s="364"/>
      <c r="D483" s="364"/>
      <c r="E483" s="366"/>
      <c r="F483" s="365"/>
    </row>
    <row r="484" spans="2:6" s="134" customFormat="1" ht="20.100000000000001" customHeight="1" x14ac:dyDescent="0.25">
      <c r="B484" s="363"/>
      <c r="C484" s="364"/>
      <c r="D484" s="364"/>
      <c r="E484" s="366"/>
      <c r="F484" s="365"/>
    </row>
    <row r="485" spans="2:6" s="134" customFormat="1" ht="20.100000000000001" customHeight="1" x14ac:dyDescent="0.25">
      <c r="B485" s="363"/>
      <c r="C485" s="364"/>
      <c r="D485" s="364"/>
      <c r="E485" s="366"/>
      <c r="F485" s="365"/>
    </row>
    <row r="486" spans="2:6" s="134" customFormat="1" ht="20.100000000000001" customHeight="1" x14ac:dyDescent="0.25">
      <c r="B486" s="363"/>
      <c r="C486" s="364"/>
      <c r="D486" s="364"/>
      <c r="E486" s="366"/>
      <c r="F486" s="365"/>
    </row>
    <row r="487" spans="2:6" s="134" customFormat="1" ht="20.100000000000001" customHeight="1" x14ac:dyDescent="0.25">
      <c r="B487" s="363"/>
      <c r="C487" s="364"/>
      <c r="D487" s="364"/>
      <c r="E487" s="366"/>
      <c r="F487" s="365"/>
    </row>
    <row r="488" spans="2:6" s="134" customFormat="1" ht="20.100000000000001" customHeight="1" x14ac:dyDescent="0.25">
      <c r="B488" s="363"/>
      <c r="C488" s="364"/>
      <c r="D488" s="364"/>
      <c r="E488" s="366"/>
      <c r="F488" s="365"/>
    </row>
    <row r="489" spans="2:6" s="134" customFormat="1" ht="20.100000000000001" customHeight="1" x14ac:dyDescent="0.25">
      <c r="B489" s="363"/>
      <c r="C489" s="364"/>
      <c r="D489" s="364"/>
      <c r="E489" s="366"/>
      <c r="F489" s="365"/>
    </row>
    <row r="490" spans="2:6" s="134" customFormat="1" ht="20.100000000000001" customHeight="1" x14ac:dyDescent="0.25">
      <c r="B490" s="363"/>
      <c r="C490" s="364"/>
      <c r="D490" s="364"/>
      <c r="E490" s="366"/>
      <c r="F490" s="365"/>
    </row>
    <row r="491" spans="2:6" s="134" customFormat="1" ht="20.100000000000001" customHeight="1" x14ac:dyDescent="0.25">
      <c r="B491" s="363"/>
      <c r="C491" s="364"/>
      <c r="D491" s="364"/>
      <c r="E491" s="366"/>
      <c r="F491" s="365"/>
    </row>
    <row r="492" spans="2:6" s="134" customFormat="1" ht="20.100000000000001" customHeight="1" x14ac:dyDescent="0.25">
      <c r="B492" s="363"/>
      <c r="C492" s="364"/>
      <c r="D492" s="364"/>
      <c r="E492" s="366"/>
      <c r="F492" s="365"/>
    </row>
    <row r="493" spans="2:6" s="134" customFormat="1" ht="20.100000000000001" customHeight="1" x14ac:dyDescent="0.25">
      <c r="B493" s="363"/>
      <c r="C493" s="364"/>
      <c r="D493" s="364"/>
      <c r="E493" s="366"/>
      <c r="F493" s="365"/>
    </row>
    <row r="494" spans="2:6" s="134" customFormat="1" ht="20.100000000000001" customHeight="1" x14ac:dyDescent="0.25">
      <c r="B494" s="363"/>
      <c r="C494" s="364"/>
      <c r="D494" s="364"/>
      <c r="E494" s="366"/>
      <c r="F494" s="365"/>
    </row>
    <row r="495" spans="2:6" s="134" customFormat="1" ht="20.100000000000001" customHeight="1" x14ac:dyDescent="0.25">
      <c r="B495" s="363"/>
      <c r="C495" s="364"/>
      <c r="D495" s="364"/>
      <c r="E495" s="366"/>
      <c r="F495" s="365"/>
    </row>
    <row r="496" spans="2:6" s="134" customFormat="1" ht="20.100000000000001" customHeight="1" x14ac:dyDescent="0.25">
      <c r="B496" s="363"/>
      <c r="C496" s="364"/>
      <c r="D496" s="364"/>
      <c r="E496" s="366"/>
      <c r="F496" s="365"/>
    </row>
    <row r="497" spans="2:6" s="134" customFormat="1" ht="20.100000000000001" customHeight="1" x14ac:dyDescent="0.25">
      <c r="B497" s="363"/>
      <c r="C497" s="364"/>
      <c r="D497" s="364"/>
      <c r="E497" s="366"/>
      <c r="F497" s="365"/>
    </row>
    <row r="498" spans="2:6" s="134" customFormat="1" ht="20.100000000000001" customHeight="1" x14ac:dyDescent="0.25">
      <c r="B498" s="363"/>
      <c r="C498" s="364"/>
      <c r="D498" s="364"/>
      <c r="E498" s="366"/>
      <c r="F498" s="365"/>
    </row>
    <row r="499" spans="2:6" s="134" customFormat="1" ht="20.100000000000001" customHeight="1" x14ac:dyDescent="0.25">
      <c r="B499" s="363"/>
      <c r="C499" s="364"/>
      <c r="D499" s="364"/>
      <c r="E499" s="366"/>
      <c r="F499" s="365"/>
    </row>
    <row r="500" spans="2:6" s="134" customFormat="1" ht="20.100000000000001" customHeight="1" x14ac:dyDescent="0.25">
      <c r="B500" s="363"/>
      <c r="C500" s="364"/>
      <c r="D500" s="364"/>
      <c r="E500" s="366"/>
      <c r="F500" s="365"/>
    </row>
    <row r="501" spans="2:6" s="134" customFormat="1" ht="20.100000000000001" customHeight="1" x14ac:dyDescent="0.25">
      <c r="B501" s="363"/>
      <c r="C501" s="364"/>
      <c r="D501" s="364"/>
      <c r="E501" s="366"/>
      <c r="F501" s="365"/>
    </row>
    <row r="502" spans="2:6" s="134" customFormat="1" ht="20.100000000000001" customHeight="1" x14ac:dyDescent="0.25">
      <c r="B502" s="363"/>
      <c r="C502" s="364"/>
      <c r="D502" s="364"/>
      <c r="E502" s="366"/>
      <c r="F502" s="365"/>
    </row>
    <row r="503" spans="2:6" s="134" customFormat="1" ht="20.100000000000001" customHeight="1" x14ac:dyDescent="0.25">
      <c r="B503" s="363"/>
      <c r="C503" s="364"/>
      <c r="D503" s="364"/>
      <c r="E503" s="366"/>
      <c r="F503" s="365"/>
    </row>
    <row r="504" spans="2:6" s="134" customFormat="1" ht="20.100000000000001" customHeight="1" x14ac:dyDescent="0.25">
      <c r="B504" s="363"/>
      <c r="C504" s="364"/>
      <c r="D504" s="364"/>
      <c r="E504" s="366"/>
      <c r="F504" s="365"/>
    </row>
    <row r="505" spans="2:6" s="134" customFormat="1" ht="20.100000000000001" customHeight="1" x14ac:dyDescent="0.25">
      <c r="B505" s="363"/>
      <c r="C505" s="364"/>
      <c r="D505" s="364"/>
      <c r="E505" s="366"/>
      <c r="F505" s="365"/>
    </row>
    <row r="506" spans="2:6" s="134" customFormat="1" ht="20.100000000000001" customHeight="1" x14ac:dyDescent="0.25">
      <c r="B506" s="363"/>
      <c r="C506" s="364"/>
      <c r="D506" s="364"/>
      <c r="E506" s="366"/>
      <c r="F506" s="365"/>
    </row>
    <row r="507" spans="2:6" s="134" customFormat="1" ht="20.100000000000001" customHeight="1" x14ac:dyDescent="0.25">
      <c r="B507" s="363"/>
      <c r="C507" s="364"/>
      <c r="D507" s="364"/>
      <c r="E507" s="366"/>
      <c r="F507" s="365"/>
    </row>
    <row r="508" spans="2:6" s="134" customFormat="1" ht="20.100000000000001" customHeight="1" x14ac:dyDescent="0.25">
      <c r="B508" s="363"/>
      <c r="C508" s="364"/>
      <c r="D508" s="364"/>
      <c r="E508" s="366"/>
      <c r="F508" s="365"/>
    </row>
    <row r="509" spans="2:6" s="134" customFormat="1" ht="20.100000000000001" customHeight="1" x14ac:dyDescent="0.25">
      <c r="B509" s="363"/>
      <c r="C509" s="364"/>
      <c r="D509" s="364"/>
      <c r="E509" s="366"/>
      <c r="F509" s="365"/>
    </row>
    <row r="510" spans="2:6" s="134" customFormat="1" ht="20.100000000000001" customHeight="1" x14ac:dyDescent="0.25">
      <c r="B510" s="363"/>
      <c r="C510" s="364"/>
      <c r="D510" s="364"/>
      <c r="E510" s="366"/>
      <c r="F510" s="365"/>
    </row>
    <row r="511" spans="2:6" s="134" customFormat="1" ht="20.100000000000001" customHeight="1" x14ac:dyDescent="0.25">
      <c r="B511" s="363"/>
      <c r="C511" s="364"/>
      <c r="D511" s="364"/>
      <c r="E511" s="366"/>
      <c r="F511" s="365"/>
    </row>
    <row r="512" spans="2:6" s="134" customFormat="1" ht="20.100000000000001" customHeight="1" x14ac:dyDescent="0.25">
      <c r="B512" s="363"/>
      <c r="C512" s="364"/>
      <c r="D512" s="364"/>
      <c r="E512" s="366"/>
      <c r="F512" s="365"/>
    </row>
    <row r="513" spans="2:6" s="134" customFormat="1" ht="20.100000000000001" customHeight="1" x14ac:dyDescent="0.25">
      <c r="B513" s="363"/>
      <c r="C513" s="364"/>
      <c r="D513" s="364"/>
      <c r="E513" s="366"/>
      <c r="F513" s="365"/>
    </row>
    <row r="514" spans="2:6" s="134" customFormat="1" ht="20.100000000000001" customHeight="1" x14ac:dyDescent="0.25">
      <c r="B514" s="363"/>
      <c r="C514" s="364"/>
      <c r="D514" s="364"/>
      <c r="E514" s="366"/>
      <c r="F514" s="365"/>
    </row>
    <row r="515" spans="2:6" s="134" customFormat="1" ht="20.100000000000001" customHeight="1" x14ac:dyDescent="0.25">
      <c r="B515" s="363"/>
      <c r="C515" s="364"/>
      <c r="D515" s="364"/>
      <c r="E515" s="366"/>
      <c r="F515" s="365"/>
    </row>
    <row r="516" spans="2:6" s="134" customFormat="1" ht="20.100000000000001" customHeight="1" x14ac:dyDescent="0.25">
      <c r="B516" s="363"/>
      <c r="C516" s="364"/>
      <c r="D516" s="364"/>
      <c r="E516" s="366"/>
      <c r="F516" s="365"/>
    </row>
    <row r="517" spans="2:6" s="134" customFormat="1" ht="20.100000000000001" customHeight="1" x14ac:dyDescent="0.25">
      <c r="B517" s="363"/>
      <c r="C517" s="364"/>
      <c r="D517" s="364"/>
      <c r="E517" s="366"/>
      <c r="F517" s="365"/>
    </row>
    <row r="518" spans="2:6" s="134" customFormat="1" ht="20.100000000000001" customHeight="1" x14ac:dyDescent="0.25">
      <c r="B518" s="363"/>
      <c r="C518" s="364"/>
      <c r="D518" s="364"/>
      <c r="E518" s="366"/>
      <c r="F518" s="365"/>
    </row>
    <row r="519" spans="2:6" s="134" customFormat="1" ht="20.100000000000001" customHeight="1" x14ac:dyDescent="0.25">
      <c r="B519" s="363"/>
      <c r="C519" s="364"/>
      <c r="D519" s="364"/>
      <c r="E519" s="366"/>
      <c r="F519" s="365"/>
    </row>
    <row r="520" spans="2:6" s="134" customFormat="1" ht="20.100000000000001" customHeight="1" x14ac:dyDescent="0.25">
      <c r="B520" s="363"/>
      <c r="C520" s="364"/>
      <c r="D520" s="364"/>
      <c r="E520" s="366"/>
      <c r="F520" s="365"/>
    </row>
    <row r="521" spans="2:6" s="134" customFormat="1" ht="20.100000000000001" customHeight="1" x14ac:dyDescent="0.25">
      <c r="B521" s="363"/>
      <c r="C521" s="364"/>
      <c r="D521" s="364"/>
      <c r="E521" s="366"/>
      <c r="F521" s="365"/>
    </row>
    <row r="522" spans="2:6" s="134" customFormat="1" ht="20.100000000000001" customHeight="1" x14ac:dyDescent="0.25">
      <c r="B522" s="363"/>
      <c r="C522" s="364"/>
      <c r="D522" s="364"/>
      <c r="E522" s="366"/>
      <c r="F522" s="365"/>
    </row>
    <row r="523" spans="2:6" s="134" customFormat="1" ht="20.100000000000001" customHeight="1" x14ac:dyDescent="0.25">
      <c r="B523" s="363"/>
      <c r="C523" s="364"/>
      <c r="D523" s="364"/>
      <c r="E523" s="366"/>
      <c r="F523" s="365"/>
    </row>
    <row r="524" spans="2:6" s="134" customFormat="1" ht="20.100000000000001" customHeight="1" x14ac:dyDescent="0.25">
      <c r="B524" s="363"/>
      <c r="C524" s="364"/>
      <c r="D524" s="364"/>
      <c r="E524" s="366"/>
      <c r="F524" s="365"/>
    </row>
    <row r="525" spans="2:6" s="134" customFormat="1" ht="20.100000000000001" customHeight="1" x14ac:dyDescent="0.25">
      <c r="B525" s="363"/>
      <c r="C525" s="364"/>
      <c r="D525" s="364"/>
      <c r="E525" s="366"/>
      <c r="F525" s="365"/>
    </row>
    <row r="526" spans="2:6" s="134" customFormat="1" ht="20.100000000000001" customHeight="1" x14ac:dyDescent="0.25">
      <c r="B526" s="363"/>
      <c r="C526" s="364"/>
      <c r="D526" s="364"/>
      <c r="E526" s="366"/>
      <c r="F526" s="365"/>
    </row>
    <row r="527" spans="2:6" s="134" customFormat="1" ht="20.100000000000001" customHeight="1" x14ac:dyDescent="0.25">
      <c r="B527" s="363"/>
      <c r="C527" s="364"/>
      <c r="D527" s="364"/>
      <c r="E527" s="366"/>
      <c r="F527" s="365"/>
    </row>
    <row r="528" spans="2:6" s="134" customFormat="1" ht="20.100000000000001" customHeight="1" x14ac:dyDescent="0.25">
      <c r="B528" s="363"/>
      <c r="C528" s="364"/>
      <c r="D528" s="364"/>
      <c r="E528" s="366"/>
      <c r="F528" s="365"/>
    </row>
    <row r="529" spans="2:6" s="134" customFormat="1" ht="20.100000000000001" customHeight="1" x14ac:dyDescent="0.25">
      <c r="B529" s="363"/>
      <c r="C529" s="364"/>
      <c r="D529" s="364"/>
      <c r="E529" s="366"/>
      <c r="F529" s="365"/>
    </row>
    <row r="530" spans="2:6" s="134" customFormat="1" ht="20.100000000000001" customHeight="1" x14ac:dyDescent="0.25">
      <c r="B530" s="363"/>
      <c r="C530" s="364"/>
      <c r="D530" s="364"/>
      <c r="E530" s="366"/>
      <c r="F530" s="365"/>
    </row>
    <row r="531" spans="2:6" s="134" customFormat="1" ht="20.100000000000001" customHeight="1" x14ac:dyDescent="0.25">
      <c r="B531" s="363"/>
      <c r="C531" s="364"/>
      <c r="D531" s="364"/>
      <c r="E531" s="366"/>
      <c r="F531" s="365"/>
    </row>
    <row r="532" spans="2:6" s="134" customFormat="1" ht="20.100000000000001" customHeight="1" x14ac:dyDescent="0.25">
      <c r="B532" s="363"/>
      <c r="C532" s="364"/>
      <c r="D532" s="364"/>
      <c r="E532" s="366"/>
      <c r="F532" s="365"/>
    </row>
    <row r="533" spans="2:6" s="134" customFormat="1" ht="20.100000000000001" customHeight="1" x14ac:dyDescent="0.25">
      <c r="B533" s="363"/>
      <c r="C533" s="364"/>
      <c r="D533" s="364"/>
      <c r="E533" s="366"/>
      <c r="F533" s="365"/>
    </row>
    <row r="534" spans="2:6" s="134" customFormat="1" ht="20.100000000000001" customHeight="1" x14ac:dyDescent="0.25">
      <c r="B534" s="363"/>
      <c r="C534" s="364"/>
      <c r="D534" s="364"/>
      <c r="E534" s="366"/>
      <c r="F534" s="365"/>
    </row>
    <row r="535" spans="2:6" s="134" customFormat="1" ht="20.100000000000001" customHeight="1" x14ac:dyDescent="0.25">
      <c r="B535" s="363"/>
      <c r="C535" s="364"/>
      <c r="D535" s="364"/>
      <c r="E535" s="366"/>
      <c r="F535" s="365"/>
    </row>
    <row r="536" spans="2:6" s="134" customFormat="1" ht="20.100000000000001" customHeight="1" x14ac:dyDescent="0.25">
      <c r="B536" s="363"/>
      <c r="C536" s="364"/>
      <c r="D536" s="364"/>
      <c r="E536" s="366"/>
      <c r="F536" s="365"/>
    </row>
    <row r="537" spans="2:6" s="134" customFormat="1" ht="20.100000000000001" customHeight="1" x14ac:dyDescent="0.25">
      <c r="B537" s="363"/>
      <c r="C537" s="364"/>
      <c r="D537" s="364"/>
      <c r="E537" s="366"/>
      <c r="F537" s="365"/>
    </row>
    <row r="538" spans="2:6" s="134" customFormat="1" ht="20.100000000000001" customHeight="1" x14ac:dyDescent="0.25">
      <c r="B538" s="363"/>
      <c r="C538" s="364"/>
      <c r="D538" s="364"/>
      <c r="E538" s="366"/>
      <c r="F538" s="365"/>
    </row>
    <row r="539" spans="2:6" s="134" customFormat="1" ht="20.100000000000001" customHeight="1" x14ac:dyDescent="0.25">
      <c r="B539" s="363"/>
      <c r="C539" s="364"/>
      <c r="D539" s="364"/>
      <c r="E539" s="366"/>
      <c r="F539" s="365"/>
    </row>
    <row r="540" spans="2:6" s="134" customFormat="1" ht="20.100000000000001" customHeight="1" x14ac:dyDescent="0.25">
      <c r="B540" s="363"/>
      <c r="C540" s="364"/>
      <c r="D540" s="364"/>
      <c r="E540" s="366"/>
      <c r="F540" s="365"/>
    </row>
    <row r="541" spans="2:6" s="134" customFormat="1" ht="20.100000000000001" customHeight="1" x14ac:dyDescent="0.25">
      <c r="B541" s="363"/>
      <c r="C541" s="364"/>
      <c r="D541" s="364"/>
      <c r="E541" s="366"/>
      <c r="F541" s="365"/>
    </row>
    <row r="542" spans="2:6" s="134" customFormat="1" ht="20.100000000000001" customHeight="1" x14ac:dyDescent="0.25">
      <c r="B542" s="363"/>
      <c r="C542" s="364"/>
      <c r="D542" s="364"/>
      <c r="E542" s="366"/>
      <c r="F542" s="365"/>
    </row>
    <row r="543" spans="2:6" s="134" customFormat="1" ht="20.100000000000001" customHeight="1" x14ac:dyDescent="0.25">
      <c r="B543" s="363"/>
      <c r="C543" s="364"/>
      <c r="D543" s="364"/>
      <c r="E543" s="366"/>
      <c r="F543" s="365"/>
    </row>
    <row r="544" spans="2:6" s="134" customFormat="1" ht="20.100000000000001" customHeight="1" x14ac:dyDescent="0.25">
      <c r="B544" s="363"/>
      <c r="C544" s="364"/>
      <c r="D544" s="364"/>
      <c r="E544" s="366"/>
      <c r="F544" s="365"/>
    </row>
    <row r="545" spans="2:6" s="134" customFormat="1" ht="20.100000000000001" customHeight="1" x14ac:dyDescent="0.25">
      <c r="B545" s="363"/>
      <c r="C545" s="364"/>
      <c r="D545" s="364"/>
      <c r="E545" s="366"/>
      <c r="F545" s="365"/>
    </row>
    <row r="546" spans="2:6" s="134" customFormat="1" ht="20.100000000000001" customHeight="1" x14ac:dyDescent="0.25">
      <c r="B546" s="363"/>
      <c r="C546" s="364"/>
      <c r="D546" s="364"/>
      <c r="E546" s="366"/>
      <c r="F546" s="365"/>
    </row>
    <row r="547" spans="2:6" s="134" customFormat="1" ht="20.100000000000001" customHeight="1" x14ac:dyDescent="0.25">
      <c r="B547" s="363"/>
      <c r="C547" s="364"/>
      <c r="D547" s="364"/>
      <c r="E547" s="366"/>
      <c r="F547" s="365"/>
    </row>
    <row r="548" spans="2:6" s="134" customFormat="1" ht="20.100000000000001" customHeight="1" x14ac:dyDescent="0.25">
      <c r="B548" s="363"/>
      <c r="C548" s="364"/>
      <c r="D548" s="364"/>
      <c r="E548" s="366"/>
      <c r="F548" s="365"/>
    </row>
    <row r="549" spans="2:6" s="134" customFormat="1" ht="20.100000000000001" customHeight="1" x14ac:dyDescent="0.25">
      <c r="B549" s="363"/>
      <c r="C549" s="364"/>
      <c r="D549" s="364"/>
      <c r="E549" s="366"/>
      <c r="F549" s="365"/>
    </row>
    <row r="550" spans="2:6" s="134" customFormat="1" ht="20.100000000000001" customHeight="1" x14ac:dyDescent="0.25">
      <c r="B550" s="363"/>
      <c r="C550" s="364"/>
      <c r="D550" s="364"/>
      <c r="E550" s="366"/>
      <c r="F550" s="365"/>
    </row>
    <row r="551" spans="2:6" s="134" customFormat="1" ht="20.100000000000001" customHeight="1" x14ac:dyDescent="0.25">
      <c r="B551" s="363"/>
      <c r="C551" s="364"/>
      <c r="D551" s="364"/>
      <c r="E551" s="366"/>
      <c r="F551" s="365"/>
    </row>
    <row r="552" spans="2:6" s="134" customFormat="1" ht="20.100000000000001" customHeight="1" x14ac:dyDescent="0.25">
      <c r="B552" s="363"/>
      <c r="C552" s="364"/>
      <c r="D552" s="364"/>
      <c r="E552" s="366"/>
      <c r="F552" s="365"/>
    </row>
    <row r="553" spans="2:6" s="134" customFormat="1" ht="20.100000000000001" customHeight="1" x14ac:dyDescent="0.25">
      <c r="B553" s="363"/>
      <c r="C553" s="364"/>
      <c r="D553" s="364"/>
      <c r="E553" s="366"/>
      <c r="F553" s="365"/>
    </row>
    <row r="554" spans="2:6" s="134" customFormat="1" ht="20.100000000000001" customHeight="1" x14ac:dyDescent="0.25">
      <c r="B554" s="363"/>
      <c r="C554" s="364"/>
      <c r="D554" s="364"/>
      <c r="E554" s="366"/>
      <c r="F554" s="365"/>
    </row>
    <row r="555" spans="2:6" s="134" customFormat="1" ht="20.100000000000001" customHeight="1" x14ac:dyDescent="0.25">
      <c r="B555" s="363"/>
      <c r="C555" s="364"/>
      <c r="D555" s="364"/>
      <c r="E555" s="366"/>
      <c r="F555" s="365"/>
    </row>
    <row r="556" spans="2:6" s="134" customFormat="1" ht="20.100000000000001" customHeight="1" x14ac:dyDescent="0.25">
      <c r="B556" s="363"/>
      <c r="C556" s="364"/>
      <c r="D556" s="364"/>
      <c r="E556" s="366"/>
      <c r="F556" s="365"/>
    </row>
    <row r="557" spans="2:6" s="134" customFormat="1" ht="20.100000000000001" customHeight="1" x14ac:dyDescent="0.25">
      <c r="B557" s="363"/>
      <c r="C557" s="364"/>
      <c r="D557" s="364"/>
      <c r="E557" s="366"/>
      <c r="F557" s="365"/>
    </row>
    <row r="558" spans="2:6" s="134" customFormat="1" ht="20.100000000000001" customHeight="1" x14ac:dyDescent="0.25">
      <c r="B558" s="363"/>
      <c r="C558" s="364"/>
      <c r="D558" s="364"/>
      <c r="E558" s="366"/>
      <c r="F558" s="365"/>
    </row>
    <row r="559" spans="2:6" s="134" customFormat="1" ht="20.100000000000001" customHeight="1" x14ac:dyDescent="0.25">
      <c r="B559" s="363"/>
      <c r="C559" s="364"/>
      <c r="D559" s="364"/>
      <c r="E559" s="366"/>
      <c r="F559" s="365"/>
    </row>
    <row r="560" spans="2:6" s="134" customFormat="1" ht="20.100000000000001" customHeight="1" x14ac:dyDescent="0.25">
      <c r="B560" s="363"/>
      <c r="C560" s="364"/>
      <c r="D560" s="364"/>
      <c r="E560" s="366"/>
      <c r="F560" s="365"/>
    </row>
    <row r="561" spans="2:6" s="134" customFormat="1" ht="20.100000000000001" customHeight="1" x14ac:dyDescent="0.25">
      <c r="B561" s="363"/>
      <c r="C561" s="364"/>
      <c r="D561" s="364"/>
      <c r="E561" s="366"/>
      <c r="F561" s="365"/>
    </row>
    <row r="562" spans="2:6" s="134" customFormat="1" ht="20.100000000000001" customHeight="1" x14ac:dyDescent="0.25">
      <c r="B562" s="363"/>
      <c r="C562" s="364"/>
      <c r="D562" s="364"/>
      <c r="E562" s="366"/>
      <c r="F562" s="365"/>
    </row>
    <row r="563" spans="2:6" s="134" customFormat="1" ht="20.100000000000001" customHeight="1" x14ac:dyDescent="0.25">
      <c r="B563" s="363"/>
      <c r="C563" s="364"/>
      <c r="D563" s="364"/>
      <c r="E563" s="366"/>
      <c r="F563" s="365"/>
    </row>
    <row r="564" spans="2:6" s="134" customFormat="1" ht="20.100000000000001" customHeight="1" x14ac:dyDescent="0.25">
      <c r="B564" s="363"/>
      <c r="C564" s="364"/>
      <c r="D564" s="364"/>
      <c r="E564" s="366"/>
      <c r="F564" s="365"/>
    </row>
    <row r="565" spans="2:6" s="134" customFormat="1" ht="20.100000000000001" customHeight="1" x14ac:dyDescent="0.25">
      <c r="B565" s="363"/>
      <c r="C565" s="364"/>
      <c r="D565" s="364"/>
      <c r="E565" s="366"/>
      <c r="F565" s="365"/>
    </row>
    <row r="566" spans="2:6" s="134" customFormat="1" ht="20.100000000000001" customHeight="1" x14ac:dyDescent="0.25">
      <c r="B566" s="363"/>
      <c r="C566" s="364"/>
      <c r="D566" s="364"/>
      <c r="E566" s="366"/>
      <c r="F566" s="365"/>
    </row>
    <row r="567" spans="2:6" s="134" customFormat="1" ht="20.100000000000001" customHeight="1" x14ac:dyDescent="0.25">
      <c r="B567" s="363"/>
      <c r="C567" s="364"/>
      <c r="D567" s="364"/>
      <c r="E567" s="366"/>
      <c r="F567" s="365"/>
    </row>
    <row r="568" spans="2:6" s="134" customFormat="1" ht="20.100000000000001" customHeight="1" x14ac:dyDescent="0.25">
      <c r="B568" s="363"/>
      <c r="C568" s="364"/>
      <c r="D568" s="364"/>
      <c r="E568" s="366"/>
      <c r="F568" s="365"/>
    </row>
    <row r="569" spans="2:6" s="134" customFormat="1" ht="20.100000000000001" customHeight="1" x14ac:dyDescent="0.25">
      <c r="B569" s="363"/>
      <c r="C569" s="364"/>
      <c r="D569" s="364"/>
      <c r="E569" s="366"/>
      <c r="F569" s="365"/>
    </row>
    <row r="570" spans="2:6" s="134" customFormat="1" ht="20.100000000000001" customHeight="1" x14ac:dyDescent="0.25">
      <c r="B570" s="363"/>
      <c r="C570" s="364"/>
      <c r="D570" s="364"/>
      <c r="E570" s="366"/>
      <c r="F570" s="365"/>
    </row>
    <row r="571" spans="2:6" s="134" customFormat="1" ht="20.100000000000001" customHeight="1" x14ac:dyDescent="0.25">
      <c r="B571" s="363"/>
      <c r="C571" s="364"/>
      <c r="D571" s="364"/>
      <c r="E571" s="366"/>
      <c r="F571" s="365"/>
    </row>
    <row r="572" spans="2:6" s="134" customFormat="1" ht="20.100000000000001" customHeight="1" x14ac:dyDescent="0.25">
      <c r="B572" s="363"/>
      <c r="C572" s="364"/>
      <c r="D572" s="364"/>
      <c r="E572" s="366"/>
      <c r="F572" s="365"/>
    </row>
    <row r="573" spans="2:6" s="134" customFormat="1" ht="20.100000000000001" customHeight="1" x14ac:dyDescent="0.25">
      <c r="B573" s="363"/>
      <c r="C573" s="364"/>
      <c r="D573" s="364"/>
      <c r="E573" s="366"/>
      <c r="F573" s="365"/>
    </row>
    <row r="574" spans="2:6" s="134" customFormat="1" ht="20.100000000000001" customHeight="1" x14ac:dyDescent="0.25">
      <c r="B574" s="363"/>
      <c r="C574" s="364"/>
      <c r="D574" s="364"/>
      <c r="E574" s="366"/>
      <c r="F574" s="365"/>
    </row>
    <row r="575" spans="2:6" s="134" customFormat="1" ht="20.100000000000001" customHeight="1" x14ac:dyDescent="0.25">
      <c r="B575" s="363"/>
      <c r="C575" s="364"/>
      <c r="D575" s="364"/>
      <c r="E575" s="366"/>
      <c r="F575" s="365"/>
    </row>
    <row r="576" spans="2:6" s="134" customFormat="1" ht="20.100000000000001" customHeight="1" x14ac:dyDescent="0.25">
      <c r="B576" s="363"/>
      <c r="C576" s="364"/>
      <c r="D576" s="364"/>
      <c r="E576" s="366"/>
      <c r="F576" s="365"/>
    </row>
    <row r="577" spans="2:6" s="134" customFormat="1" ht="20.100000000000001" customHeight="1" x14ac:dyDescent="0.25">
      <c r="B577" s="363"/>
      <c r="C577" s="364"/>
      <c r="D577" s="364"/>
      <c r="E577" s="366"/>
      <c r="F577" s="365"/>
    </row>
    <row r="578" spans="2:6" s="134" customFormat="1" ht="20.100000000000001" customHeight="1" x14ac:dyDescent="0.25">
      <c r="B578" s="363"/>
      <c r="C578" s="364"/>
      <c r="D578" s="364"/>
      <c r="E578" s="366"/>
      <c r="F578" s="365"/>
    </row>
    <row r="579" spans="2:6" s="134" customFormat="1" ht="20.100000000000001" customHeight="1" x14ac:dyDescent="0.25">
      <c r="B579" s="363"/>
      <c r="C579" s="364"/>
      <c r="D579" s="364"/>
      <c r="E579" s="366"/>
      <c r="F579" s="365"/>
    </row>
    <row r="580" spans="2:6" s="134" customFormat="1" ht="20.100000000000001" customHeight="1" x14ac:dyDescent="0.25">
      <c r="B580" s="363"/>
      <c r="C580" s="364"/>
      <c r="D580" s="364"/>
      <c r="E580" s="366"/>
      <c r="F580" s="365"/>
    </row>
    <row r="581" spans="2:6" s="134" customFormat="1" ht="20.100000000000001" customHeight="1" x14ac:dyDescent="0.25">
      <c r="B581" s="363"/>
      <c r="C581" s="364"/>
      <c r="D581" s="364"/>
      <c r="E581" s="366"/>
      <c r="F581" s="365"/>
    </row>
    <row r="582" spans="2:6" s="134" customFormat="1" ht="20.100000000000001" customHeight="1" x14ac:dyDescent="0.25">
      <c r="B582" s="363"/>
      <c r="C582" s="364"/>
      <c r="D582" s="364"/>
      <c r="E582" s="366"/>
      <c r="F582" s="365"/>
    </row>
    <row r="583" spans="2:6" s="134" customFormat="1" ht="20.100000000000001" customHeight="1" x14ac:dyDescent="0.25">
      <c r="B583" s="363"/>
      <c r="C583" s="364"/>
      <c r="D583" s="364"/>
      <c r="E583" s="366"/>
      <c r="F583" s="365"/>
    </row>
    <row r="584" spans="2:6" s="134" customFormat="1" ht="20.100000000000001" customHeight="1" x14ac:dyDescent="0.25">
      <c r="B584" s="363"/>
      <c r="C584" s="364"/>
      <c r="D584" s="364"/>
      <c r="E584" s="366"/>
      <c r="F584" s="365"/>
    </row>
    <row r="585" spans="2:6" s="134" customFormat="1" ht="20.100000000000001" customHeight="1" x14ac:dyDescent="0.25">
      <c r="B585" s="363"/>
      <c r="C585" s="364"/>
      <c r="D585" s="364"/>
      <c r="E585" s="366"/>
      <c r="F585" s="365"/>
    </row>
    <row r="586" spans="2:6" s="134" customFormat="1" ht="20.100000000000001" customHeight="1" x14ac:dyDescent="0.25">
      <c r="B586" s="363"/>
      <c r="C586" s="364"/>
      <c r="D586" s="364"/>
      <c r="E586" s="366"/>
      <c r="F586" s="365"/>
    </row>
    <row r="587" spans="2:6" s="134" customFormat="1" ht="20.100000000000001" customHeight="1" x14ac:dyDescent="0.25">
      <c r="B587" s="363"/>
      <c r="C587" s="364"/>
      <c r="D587" s="364"/>
      <c r="E587" s="366"/>
      <c r="F587" s="365"/>
    </row>
    <row r="588" spans="2:6" s="134" customFormat="1" ht="20.100000000000001" customHeight="1" x14ac:dyDescent="0.25">
      <c r="B588" s="363"/>
      <c r="C588" s="364"/>
      <c r="D588" s="364"/>
      <c r="E588" s="366"/>
      <c r="F588" s="365"/>
    </row>
    <row r="589" spans="2:6" s="134" customFormat="1" ht="20.100000000000001" customHeight="1" x14ac:dyDescent="0.25">
      <c r="B589" s="363"/>
      <c r="C589" s="364"/>
      <c r="D589" s="364"/>
      <c r="E589" s="366"/>
      <c r="F589" s="365"/>
    </row>
    <row r="590" spans="2:6" s="134" customFormat="1" ht="20.100000000000001" customHeight="1" x14ac:dyDescent="0.25">
      <c r="B590" s="363"/>
      <c r="C590" s="364"/>
      <c r="D590" s="364"/>
      <c r="E590" s="366"/>
      <c r="F590" s="365"/>
    </row>
    <row r="591" spans="2:6" s="134" customFormat="1" ht="20.100000000000001" customHeight="1" x14ac:dyDescent="0.25">
      <c r="B591" s="363"/>
      <c r="C591" s="364"/>
      <c r="D591" s="364"/>
      <c r="E591" s="366"/>
      <c r="F591" s="365"/>
    </row>
    <row r="592" spans="2:6" s="134" customFormat="1" ht="20.100000000000001" customHeight="1" x14ac:dyDescent="0.25">
      <c r="B592" s="363"/>
      <c r="C592" s="364"/>
      <c r="D592" s="364"/>
      <c r="E592" s="366"/>
      <c r="F592" s="365"/>
    </row>
    <row r="593" spans="2:6" s="134" customFormat="1" ht="20.100000000000001" customHeight="1" x14ac:dyDescent="0.25">
      <c r="B593" s="363"/>
      <c r="C593" s="364"/>
      <c r="D593" s="364"/>
      <c r="E593" s="366"/>
      <c r="F593" s="365"/>
    </row>
    <row r="594" spans="2:6" s="134" customFormat="1" ht="20.100000000000001" customHeight="1" x14ac:dyDescent="0.25">
      <c r="B594" s="363"/>
      <c r="C594" s="364"/>
      <c r="D594" s="364"/>
      <c r="E594" s="366"/>
      <c r="F594" s="365"/>
    </row>
    <row r="595" spans="2:6" s="134" customFormat="1" ht="20.100000000000001" customHeight="1" x14ac:dyDescent="0.25">
      <c r="B595" s="363"/>
      <c r="C595" s="364"/>
      <c r="D595" s="364"/>
      <c r="E595" s="366"/>
      <c r="F595" s="365"/>
    </row>
    <row r="596" spans="2:6" s="134" customFormat="1" ht="20.100000000000001" customHeight="1" x14ac:dyDescent="0.25">
      <c r="B596" s="363"/>
      <c r="C596" s="364"/>
      <c r="D596" s="364"/>
      <c r="E596" s="366"/>
      <c r="F596" s="365"/>
    </row>
    <row r="597" spans="2:6" s="134" customFormat="1" ht="20.100000000000001" customHeight="1" x14ac:dyDescent="0.25">
      <c r="B597" s="363"/>
      <c r="C597" s="364"/>
      <c r="D597" s="364"/>
      <c r="E597" s="366"/>
      <c r="F597" s="365"/>
    </row>
    <row r="598" spans="2:6" s="134" customFormat="1" ht="20.100000000000001" customHeight="1" x14ac:dyDescent="0.25">
      <c r="B598" s="363"/>
      <c r="C598" s="364"/>
      <c r="D598" s="364"/>
      <c r="E598" s="366"/>
      <c r="F598" s="365"/>
    </row>
    <row r="599" spans="2:6" s="134" customFormat="1" ht="20.100000000000001" customHeight="1" x14ac:dyDescent="0.25">
      <c r="B599" s="363"/>
      <c r="C599" s="364"/>
      <c r="D599" s="364"/>
      <c r="E599" s="366"/>
      <c r="F599" s="365"/>
    </row>
    <row r="600" spans="2:6" s="134" customFormat="1" ht="20.100000000000001" customHeight="1" x14ac:dyDescent="0.25">
      <c r="B600" s="363"/>
      <c r="C600" s="364"/>
      <c r="D600" s="364"/>
      <c r="E600" s="366"/>
      <c r="F600" s="365"/>
    </row>
    <row r="601" spans="2:6" s="134" customFormat="1" ht="20.100000000000001" customHeight="1" x14ac:dyDescent="0.25">
      <c r="B601" s="363"/>
      <c r="C601" s="364"/>
      <c r="D601" s="364"/>
      <c r="E601" s="366"/>
      <c r="F601" s="365"/>
    </row>
    <row r="602" spans="2:6" s="134" customFormat="1" ht="20.100000000000001" customHeight="1" x14ac:dyDescent="0.25">
      <c r="B602" s="363"/>
      <c r="C602" s="364"/>
      <c r="D602" s="364"/>
      <c r="E602" s="366"/>
      <c r="F602" s="365"/>
    </row>
    <row r="603" spans="2:6" s="134" customFormat="1" ht="20.100000000000001" customHeight="1" x14ac:dyDescent="0.25">
      <c r="B603" s="363"/>
      <c r="C603" s="364"/>
      <c r="D603" s="364"/>
      <c r="E603" s="366"/>
      <c r="F603" s="365"/>
    </row>
    <row r="604" spans="2:6" s="134" customFormat="1" ht="20.100000000000001" customHeight="1" x14ac:dyDescent="0.25">
      <c r="B604" s="363"/>
      <c r="C604" s="364"/>
      <c r="D604" s="364"/>
      <c r="E604" s="366"/>
      <c r="F604" s="365"/>
    </row>
    <row r="605" spans="2:6" s="134" customFormat="1" ht="20.100000000000001" customHeight="1" x14ac:dyDescent="0.25">
      <c r="B605" s="363"/>
      <c r="C605" s="364"/>
      <c r="D605" s="364"/>
      <c r="E605" s="366"/>
      <c r="F605" s="365"/>
    </row>
    <row r="606" spans="2:6" s="134" customFormat="1" ht="20.100000000000001" customHeight="1" x14ac:dyDescent="0.25">
      <c r="B606" s="363"/>
      <c r="C606" s="364"/>
      <c r="D606" s="364"/>
      <c r="E606" s="366"/>
      <c r="F606" s="365"/>
    </row>
    <row r="607" spans="2:6" s="134" customFormat="1" ht="20.100000000000001" customHeight="1" x14ac:dyDescent="0.25">
      <c r="B607" s="363"/>
      <c r="C607" s="364"/>
      <c r="D607" s="364"/>
      <c r="E607" s="366"/>
      <c r="F607" s="365"/>
    </row>
    <row r="608" spans="2:6" s="134" customFormat="1" ht="20.100000000000001" customHeight="1" x14ac:dyDescent="0.25">
      <c r="B608" s="363"/>
      <c r="C608" s="364"/>
      <c r="D608" s="364"/>
      <c r="E608" s="366"/>
      <c r="F608" s="365"/>
    </row>
    <row r="609" spans="2:6" s="134" customFormat="1" ht="20.100000000000001" customHeight="1" x14ac:dyDescent="0.25">
      <c r="B609" s="363"/>
      <c r="C609" s="364"/>
      <c r="D609" s="364"/>
      <c r="E609" s="366"/>
      <c r="F609" s="365"/>
    </row>
    <row r="610" spans="2:6" s="134" customFormat="1" ht="20.100000000000001" customHeight="1" x14ac:dyDescent="0.25">
      <c r="B610" s="363"/>
      <c r="C610" s="364"/>
      <c r="D610" s="364"/>
      <c r="E610" s="366"/>
      <c r="F610" s="365"/>
    </row>
    <row r="611" spans="2:6" s="134" customFormat="1" ht="20.100000000000001" customHeight="1" x14ac:dyDescent="0.25">
      <c r="B611" s="363"/>
      <c r="C611" s="364"/>
      <c r="D611" s="364"/>
      <c r="E611" s="366"/>
      <c r="F611" s="365"/>
    </row>
    <row r="612" spans="2:6" s="134" customFormat="1" ht="20.100000000000001" customHeight="1" x14ac:dyDescent="0.25">
      <c r="B612" s="363"/>
      <c r="C612" s="364"/>
      <c r="D612" s="364"/>
      <c r="E612" s="366"/>
      <c r="F612" s="365"/>
    </row>
    <row r="613" spans="2:6" s="134" customFormat="1" ht="20.100000000000001" customHeight="1" x14ac:dyDescent="0.25">
      <c r="B613" s="363"/>
      <c r="C613" s="364"/>
      <c r="D613" s="364"/>
      <c r="E613" s="366"/>
      <c r="F613" s="365"/>
    </row>
    <row r="614" spans="2:6" s="134" customFormat="1" ht="20.100000000000001" customHeight="1" x14ac:dyDescent="0.25">
      <c r="B614" s="363"/>
      <c r="C614" s="364"/>
      <c r="D614" s="364"/>
      <c r="E614" s="366"/>
      <c r="F614" s="365"/>
    </row>
    <row r="615" spans="2:6" s="134" customFormat="1" ht="20.100000000000001" customHeight="1" x14ac:dyDescent="0.25">
      <c r="B615" s="363"/>
      <c r="C615" s="364"/>
      <c r="D615" s="364"/>
      <c r="E615" s="366"/>
      <c r="F615" s="365"/>
    </row>
    <row r="616" spans="2:6" s="134" customFormat="1" ht="20.100000000000001" customHeight="1" x14ac:dyDescent="0.25">
      <c r="B616" s="363"/>
      <c r="C616" s="364"/>
      <c r="D616" s="364"/>
      <c r="E616" s="366"/>
      <c r="F616" s="365"/>
    </row>
    <row r="617" spans="2:6" s="134" customFormat="1" ht="20.100000000000001" customHeight="1" x14ac:dyDescent="0.25">
      <c r="B617" s="363"/>
      <c r="C617" s="364"/>
      <c r="D617" s="364"/>
      <c r="E617" s="366"/>
      <c r="F617" s="365"/>
    </row>
    <row r="618" spans="2:6" s="134" customFormat="1" ht="20.100000000000001" customHeight="1" x14ac:dyDescent="0.25">
      <c r="B618" s="363"/>
      <c r="C618" s="364"/>
      <c r="D618" s="364"/>
      <c r="E618" s="366"/>
      <c r="F618" s="365"/>
    </row>
    <row r="619" spans="2:6" s="134" customFormat="1" ht="20.100000000000001" customHeight="1" x14ac:dyDescent="0.25">
      <c r="B619" s="363"/>
      <c r="C619" s="364"/>
      <c r="D619" s="364"/>
      <c r="E619" s="366"/>
      <c r="F619" s="365"/>
    </row>
    <row r="620" spans="2:6" s="134" customFormat="1" ht="20.100000000000001" customHeight="1" x14ac:dyDescent="0.25">
      <c r="B620" s="363"/>
      <c r="C620" s="364"/>
      <c r="D620" s="364"/>
      <c r="E620" s="366"/>
      <c r="F620" s="365"/>
    </row>
    <row r="621" spans="2:6" s="134" customFormat="1" ht="20.100000000000001" customHeight="1" x14ac:dyDescent="0.25">
      <c r="B621" s="363"/>
      <c r="C621" s="364"/>
      <c r="D621" s="364"/>
      <c r="E621" s="366"/>
      <c r="F621" s="365"/>
    </row>
    <row r="622" spans="2:6" s="134" customFormat="1" ht="20.100000000000001" customHeight="1" x14ac:dyDescent="0.25">
      <c r="B622" s="363"/>
      <c r="C622" s="364"/>
      <c r="D622" s="364"/>
      <c r="E622" s="366"/>
      <c r="F622" s="365"/>
    </row>
    <row r="623" spans="2:6" s="134" customFormat="1" ht="20.100000000000001" customHeight="1" x14ac:dyDescent="0.25">
      <c r="B623" s="363"/>
      <c r="C623" s="364"/>
      <c r="D623" s="364"/>
      <c r="E623" s="366"/>
      <c r="F623" s="365"/>
    </row>
    <row r="624" spans="2:6" s="134" customFormat="1" ht="20.100000000000001" customHeight="1" x14ac:dyDescent="0.25">
      <c r="B624" s="363"/>
      <c r="C624" s="364"/>
      <c r="D624" s="364"/>
      <c r="E624" s="366"/>
      <c r="F624" s="365"/>
    </row>
    <row r="625" spans="2:6" s="134" customFormat="1" ht="20.100000000000001" customHeight="1" x14ac:dyDescent="0.25">
      <c r="B625" s="363"/>
      <c r="C625" s="364"/>
      <c r="D625" s="364"/>
      <c r="E625" s="366"/>
      <c r="F625" s="365"/>
    </row>
    <row r="626" spans="2:6" s="134" customFormat="1" ht="20.100000000000001" customHeight="1" x14ac:dyDescent="0.25">
      <c r="B626" s="363"/>
      <c r="C626" s="364"/>
      <c r="D626" s="364"/>
      <c r="E626" s="366"/>
      <c r="F626" s="365"/>
    </row>
    <row r="627" spans="2:6" s="134" customFormat="1" ht="20.100000000000001" customHeight="1" x14ac:dyDescent="0.25">
      <c r="B627" s="363"/>
      <c r="C627" s="364"/>
      <c r="D627" s="364"/>
      <c r="E627" s="366"/>
      <c r="F627" s="365"/>
    </row>
    <row r="628" spans="2:6" s="134" customFormat="1" ht="20.100000000000001" customHeight="1" x14ac:dyDescent="0.25">
      <c r="B628" s="363"/>
      <c r="C628" s="364"/>
      <c r="D628" s="364"/>
      <c r="E628" s="366"/>
      <c r="F628" s="365"/>
    </row>
    <row r="629" spans="2:6" s="134" customFormat="1" ht="20.100000000000001" customHeight="1" x14ac:dyDescent="0.25">
      <c r="B629" s="363"/>
      <c r="C629" s="364"/>
      <c r="D629" s="364"/>
      <c r="E629" s="366"/>
      <c r="F629" s="365"/>
    </row>
    <row r="630" spans="2:6" s="134" customFormat="1" ht="20.100000000000001" customHeight="1" x14ac:dyDescent="0.25">
      <c r="B630" s="363"/>
      <c r="C630" s="364"/>
      <c r="D630" s="364"/>
      <c r="E630" s="366"/>
      <c r="F630" s="365"/>
    </row>
    <row r="631" spans="2:6" s="134" customFormat="1" ht="20.100000000000001" customHeight="1" x14ac:dyDescent="0.25">
      <c r="B631" s="363"/>
      <c r="C631" s="364"/>
      <c r="D631" s="364"/>
      <c r="E631" s="366"/>
      <c r="F631" s="365"/>
    </row>
    <row r="632" spans="2:6" s="134" customFormat="1" ht="20.100000000000001" customHeight="1" x14ac:dyDescent="0.25">
      <c r="B632" s="363"/>
      <c r="C632" s="364"/>
      <c r="D632" s="364"/>
      <c r="E632" s="366"/>
      <c r="F632" s="365"/>
    </row>
    <row r="633" spans="2:6" s="134" customFormat="1" ht="20.100000000000001" customHeight="1" x14ac:dyDescent="0.25">
      <c r="B633" s="363"/>
      <c r="C633" s="364"/>
      <c r="D633" s="364"/>
      <c r="E633" s="366"/>
      <c r="F633" s="365"/>
    </row>
    <row r="634" spans="2:6" s="134" customFormat="1" ht="20.100000000000001" customHeight="1" x14ac:dyDescent="0.25">
      <c r="B634" s="363"/>
      <c r="C634" s="364"/>
      <c r="D634" s="364"/>
      <c r="E634" s="366"/>
      <c r="F634" s="365"/>
    </row>
    <row r="635" spans="2:6" s="134" customFormat="1" ht="20.100000000000001" customHeight="1" x14ac:dyDescent="0.25">
      <c r="B635" s="363"/>
      <c r="C635" s="364"/>
      <c r="D635" s="364"/>
      <c r="E635" s="366"/>
      <c r="F635" s="365"/>
    </row>
    <row r="636" spans="2:6" s="134" customFormat="1" ht="20.100000000000001" customHeight="1" x14ac:dyDescent="0.25">
      <c r="B636" s="363"/>
      <c r="C636" s="364"/>
      <c r="D636" s="364"/>
      <c r="E636" s="366"/>
      <c r="F636" s="365"/>
    </row>
    <row r="637" spans="2:6" s="134" customFormat="1" ht="20.100000000000001" customHeight="1" x14ac:dyDescent="0.25">
      <c r="B637" s="363"/>
      <c r="C637" s="364"/>
      <c r="D637" s="364"/>
      <c r="E637" s="366"/>
      <c r="F637" s="365"/>
    </row>
    <row r="638" spans="2:6" s="134" customFormat="1" ht="20.100000000000001" customHeight="1" x14ac:dyDescent="0.25">
      <c r="B638" s="363"/>
      <c r="C638" s="364"/>
      <c r="D638" s="364"/>
      <c r="E638" s="366"/>
      <c r="F638" s="365"/>
    </row>
    <row r="639" spans="2:6" s="134" customFormat="1" ht="20.100000000000001" customHeight="1" x14ac:dyDescent="0.25">
      <c r="B639" s="363"/>
      <c r="C639" s="364"/>
      <c r="D639" s="364"/>
      <c r="E639" s="366"/>
      <c r="F639" s="365"/>
    </row>
    <row r="640" spans="2:6" s="134" customFormat="1" ht="20.100000000000001" customHeight="1" x14ac:dyDescent="0.25">
      <c r="B640" s="363"/>
      <c r="C640" s="364"/>
      <c r="D640" s="364"/>
      <c r="E640" s="366"/>
      <c r="F640" s="365"/>
    </row>
    <row r="641" spans="2:6" s="134" customFormat="1" ht="20.100000000000001" customHeight="1" x14ac:dyDescent="0.25">
      <c r="B641" s="363"/>
      <c r="C641" s="364"/>
      <c r="D641" s="364"/>
      <c r="E641" s="366"/>
      <c r="F641" s="365"/>
    </row>
    <row r="642" spans="2:6" s="134" customFormat="1" ht="20.100000000000001" customHeight="1" x14ac:dyDescent="0.25">
      <c r="B642" s="363"/>
      <c r="C642" s="364"/>
      <c r="D642" s="364"/>
      <c r="E642" s="366"/>
      <c r="F642" s="365"/>
    </row>
    <row r="643" spans="2:6" s="134" customFormat="1" ht="20.100000000000001" customHeight="1" x14ac:dyDescent="0.25">
      <c r="B643" s="363"/>
      <c r="C643" s="364"/>
      <c r="D643" s="364"/>
      <c r="E643" s="366"/>
      <c r="F643" s="365"/>
    </row>
    <row r="644" spans="2:6" s="134" customFormat="1" ht="20.100000000000001" customHeight="1" x14ac:dyDescent="0.25">
      <c r="B644" s="363"/>
      <c r="C644" s="364"/>
      <c r="D644" s="364"/>
      <c r="E644" s="366"/>
      <c r="F644" s="365"/>
    </row>
    <row r="645" spans="2:6" s="134" customFormat="1" ht="20.100000000000001" customHeight="1" x14ac:dyDescent="0.25">
      <c r="B645" s="363"/>
      <c r="C645" s="364"/>
      <c r="D645" s="364"/>
      <c r="E645" s="366"/>
      <c r="F645" s="365"/>
    </row>
    <row r="646" spans="2:6" s="134" customFormat="1" ht="20.100000000000001" customHeight="1" x14ac:dyDescent="0.25">
      <c r="B646" s="363"/>
      <c r="C646" s="364"/>
      <c r="D646" s="364"/>
      <c r="E646" s="366"/>
      <c r="F646" s="365"/>
    </row>
    <row r="647" spans="2:6" s="134" customFormat="1" ht="20.100000000000001" customHeight="1" x14ac:dyDescent="0.25">
      <c r="B647" s="363"/>
      <c r="C647" s="364"/>
      <c r="D647" s="364"/>
      <c r="E647" s="366"/>
      <c r="F647" s="365"/>
    </row>
    <row r="648" spans="2:6" s="134" customFormat="1" ht="20.100000000000001" customHeight="1" x14ac:dyDescent="0.25">
      <c r="B648" s="363"/>
      <c r="C648" s="364"/>
      <c r="D648" s="364"/>
      <c r="E648" s="366"/>
      <c r="F648" s="365"/>
    </row>
    <row r="649" spans="2:6" s="134" customFormat="1" ht="20.100000000000001" customHeight="1" x14ac:dyDescent="0.25">
      <c r="B649" s="363"/>
      <c r="C649" s="364"/>
      <c r="D649" s="364"/>
      <c r="E649" s="366"/>
      <c r="F649" s="365"/>
    </row>
    <row r="650" spans="2:6" s="134" customFormat="1" ht="20.100000000000001" customHeight="1" x14ac:dyDescent="0.25">
      <c r="B650" s="363"/>
      <c r="C650" s="364"/>
      <c r="D650" s="364"/>
      <c r="E650" s="366"/>
      <c r="F650" s="365"/>
    </row>
    <row r="651" spans="2:6" s="134" customFormat="1" ht="20.100000000000001" customHeight="1" x14ac:dyDescent="0.25">
      <c r="B651" s="363"/>
      <c r="C651" s="364"/>
      <c r="D651" s="364"/>
      <c r="E651" s="366"/>
      <c r="F651" s="365"/>
    </row>
    <row r="652" spans="2:6" s="134" customFormat="1" ht="20.100000000000001" customHeight="1" x14ac:dyDescent="0.25">
      <c r="B652" s="363"/>
      <c r="C652" s="364"/>
      <c r="D652" s="364"/>
      <c r="E652" s="366"/>
      <c r="F652" s="365"/>
    </row>
    <row r="653" spans="2:6" s="134" customFormat="1" ht="20.100000000000001" customHeight="1" x14ac:dyDescent="0.25">
      <c r="B653" s="363"/>
      <c r="C653" s="364"/>
      <c r="D653" s="364"/>
      <c r="E653" s="366"/>
      <c r="F653" s="365"/>
    </row>
    <row r="654" spans="2:6" s="134" customFormat="1" ht="20.100000000000001" customHeight="1" x14ac:dyDescent="0.25">
      <c r="B654" s="363"/>
      <c r="C654" s="364"/>
      <c r="D654" s="364"/>
      <c r="E654" s="366"/>
      <c r="F654" s="365"/>
    </row>
    <row r="655" spans="2:6" s="134" customFormat="1" ht="20.100000000000001" customHeight="1" x14ac:dyDescent="0.25">
      <c r="B655" s="363"/>
      <c r="C655" s="364"/>
      <c r="D655" s="364"/>
      <c r="E655" s="366"/>
      <c r="F655" s="365"/>
    </row>
    <row r="656" spans="2:6" s="134" customFormat="1" ht="20.100000000000001" customHeight="1" x14ac:dyDescent="0.25">
      <c r="B656" s="363"/>
      <c r="C656" s="364"/>
      <c r="D656" s="364"/>
      <c r="E656" s="366"/>
      <c r="F656" s="365"/>
    </row>
    <row r="657" spans="2:6" s="134" customFormat="1" ht="20.100000000000001" customHeight="1" x14ac:dyDescent="0.25">
      <c r="B657" s="363"/>
      <c r="C657" s="364"/>
      <c r="D657" s="364"/>
      <c r="E657" s="366"/>
      <c r="F657" s="365"/>
    </row>
    <row r="658" spans="2:6" s="134" customFormat="1" ht="20.100000000000001" customHeight="1" x14ac:dyDescent="0.25">
      <c r="B658" s="363"/>
      <c r="C658" s="364"/>
      <c r="D658" s="364"/>
      <c r="E658" s="366"/>
      <c r="F658" s="365"/>
    </row>
    <row r="659" spans="2:6" s="134" customFormat="1" ht="20.100000000000001" customHeight="1" x14ac:dyDescent="0.25">
      <c r="B659" s="363"/>
      <c r="C659" s="364"/>
      <c r="D659" s="364"/>
      <c r="E659" s="366"/>
      <c r="F659" s="365"/>
    </row>
    <row r="660" spans="2:6" s="134" customFormat="1" ht="20.100000000000001" customHeight="1" x14ac:dyDescent="0.25">
      <c r="B660" s="363"/>
      <c r="C660" s="364"/>
      <c r="D660" s="364"/>
      <c r="E660" s="366"/>
      <c r="F660" s="365"/>
    </row>
    <row r="661" spans="2:6" s="134" customFormat="1" ht="20.100000000000001" customHeight="1" x14ac:dyDescent="0.25">
      <c r="B661" s="363"/>
      <c r="C661" s="364"/>
      <c r="D661" s="364"/>
      <c r="E661" s="366"/>
      <c r="F661" s="365"/>
    </row>
    <row r="662" spans="2:6" s="134" customFormat="1" ht="20.100000000000001" customHeight="1" x14ac:dyDescent="0.25">
      <c r="B662" s="363"/>
      <c r="C662" s="364"/>
      <c r="D662" s="364"/>
      <c r="E662" s="366"/>
      <c r="F662" s="365"/>
    </row>
    <row r="663" spans="2:6" s="134" customFormat="1" ht="20.100000000000001" customHeight="1" x14ac:dyDescent="0.25">
      <c r="B663" s="363"/>
      <c r="C663" s="364"/>
      <c r="D663" s="364"/>
      <c r="E663" s="366"/>
      <c r="F663" s="365"/>
    </row>
    <row r="664" spans="2:6" s="134" customFormat="1" ht="20.100000000000001" customHeight="1" x14ac:dyDescent="0.25">
      <c r="B664" s="363"/>
      <c r="C664" s="364"/>
      <c r="D664" s="364"/>
      <c r="E664" s="366"/>
      <c r="F664" s="365"/>
    </row>
    <row r="665" spans="2:6" s="134" customFormat="1" ht="20.100000000000001" customHeight="1" x14ac:dyDescent="0.25">
      <c r="B665" s="363"/>
      <c r="C665" s="364"/>
      <c r="D665" s="364"/>
      <c r="E665" s="366"/>
      <c r="F665" s="365"/>
    </row>
    <row r="666" spans="2:6" s="134" customFormat="1" ht="20.100000000000001" customHeight="1" x14ac:dyDescent="0.25">
      <c r="B666" s="363"/>
      <c r="C666" s="364"/>
      <c r="D666" s="364"/>
      <c r="E666" s="366"/>
      <c r="F666" s="365"/>
    </row>
    <row r="667" spans="2:6" s="134" customFormat="1" ht="20.100000000000001" customHeight="1" x14ac:dyDescent="0.25">
      <c r="B667" s="363"/>
      <c r="C667" s="364"/>
      <c r="D667" s="364"/>
      <c r="E667" s="366"/>
      <c r="F667" s="365"/>
    </row>
    <row r="668" spans="2:6" s="134" customFormat="1" ht="20.100000000000001" customHeight="1" x14ac:dyDescent="0.25">
      <c r="B668" s="363"/>
      <c r="C668" s="364"/>
      <c r="D668" s="364"/>
      <c r="E668" s="366"/>
      <c r="F668" s="365"/>
    </row>
    <row r="669" spans="2:6" s="134" customFormat="1" ht="20.100000000000001" customHeight="1" x14ac:dyDescent="0.25">
      <c r="B669" s="363"/>
      <c r="C669" s="364"/>
      <c r="D669" s="364"/>
      <c r="E669" s="366"/>
      <c r="F669" s="365"/>
    </row>
    <row r="670" spans="2:6" s="134" customFormat="1" ht="20.100000000000001" customHeight="1" x14ac:dyDescent="0.25">
      <c r="B670" s="363"/>
      <c r="C670" s="364"/>
      <c r="D670" s="364"/>
      <c r="E670" s="366"/>
      <c r="F670" s="365"/>
    </row>
    <row r="671" spans="2:6" s="134" customFormat="1" ht="20.100000000000001" customHeight="1" x14ac:dyDescent="0.25">
      <c r="B671" s="363"/>
      <c r="C671" s="364"/>
      <c r="D671" s="364"/>
      <c r="E671" s="366"/>
      <c r="F671" s="365"/>
    </row>
    <row r="672" spans="2:6" s="134" customFormat="1" ht="20.100000000000001" customHeight="1" x14ac:dyDescent="0.25">
      <c r="B672" s="363"/>
      <c r="C672" s="364"/>
      <c r="D672" s="364"/>
      <c r="E672" s="366"/>
      <c r="F672" s="365"/>
    </row>
    <row r="673" spans="2:6" s="134" customFormat="1" ht="20.100000000000001" customHeight="1" x14ac:dyDescent="0.25">
      <c r="B673" s="363"/>
      <c r="C673" s="364"/>
      <c r="D673" s="364"/>
      <c r="E673" s="366"/>
      <c r="F673" s="365"/>
    </row>
    <row r="674" spans="2:6" s="134" customFormat="1" ht="20.100000000000001" customHeight="1" x14ac:dyDescent="0.25">
      <c r="B674" s="363"/>
      <c r="C674" s="364"/>
      <c r="D674" s="364"/>
      <c r="E674" s="366"/>
      <c r="F674" s="365"/>
    </row>
    <row r="675" spans="2:6" s="134" customFormat="1" ht="20.100000000000001" customHeight="1" x14ac:dyDescent="0.25">
      <c r="B675" s="363"/>
      <c r="C675" s="364"/>
      <c r="D675" s="364"/>
      <c r="E675" s="366"/>
      <c r="F675" s="365"/>
    </row>
    <row r="676" spans="2:6" s="134" customFormat="1" ht="20.100000000000001" customHeight="1" x14ac:dyDescent="0.25">
      <c r="B676" s="363"/>
      <c r="C676" s="364"/>
      <c r="D676" s="364"/>
      <c r="E676" s="366"/>
      <c r="F676" s="365"/>
    </row>
    <row r="677" spans="2:6" s="134" customFormat="1" ht="20.100000000000001" customHeight="1" x14ac:dyDescent="0.25">
      <c r="B677" s="363"/>
      <c r="C677" s="364"/>
      <c r="D677" s="364"/>
      <c r="E677" s="366"/>
      <c r="F677" s="365"/>
    </row>
    <row r="678" spans="2:6" s="134" customFormat="1" ht="20.100000000000001" customHeight="1" x14ac:dyDescent="0.25">
      <c r="B678" s="363"/>
      <c r="C678" s="364"/>
      <c r="D678" s="364"/>
      <c r="E678" s="366"/>
      <c r="F678" s="365"/>
    </row>
    <row r="679" spans="2:6" s="134" customFormat="1" ht="20.100000000000001" customHeight="1" x14ac:dyDescent="0.25">
      <c r="B679" s="363"/>
      <c r="C679" s="364"/>
      <c r="D679" s="364"/>
      <c r="E679" s="366"/>
      <c r="F679" s="365"/>
    </row>
    <row r="680" spans="2:6" s="134" customFormat="1" ht="20.100000000000001" customHeight="1" x14ac:dyDescent="0.25">
      <c r="B680" s="363"/>
      <c r="C680" s="364"/>
      <c r="D680" s="364"/>
      <c r="E680" s="366"/>
      <c r="F680" s="365"/>
    </row>
    <row r="681" spans="2:6" s="134" customFormat="1" ht="20.100000000000001" customHeight="1" x14ac:dyDescent="0.25">
      <c r="B681" s="363"/>
      <c r="C681" s="364"/>
      <c r="D681" s="364"/>
      <c r="E681" s="366"/>
      <c r="F681" s="365"/>
    </row>
    <row r="682" spans="2:6" s="134" customFormat="1" ht="20.100000000000001" customHeight="1" x14ac:dyDescent="0.25">
      <c r="B682" s="363"/>
      <c r="C682" s="364"/>
      <c r="D682" s="364"/>
      <c r="E682" s="366"/>
      <c r="F682" s="365"/>
    </row>
    <row r="683" spans="2:6" s="134" customFormat="1" ht="20.100000000000001" customHeight="1" x14ac:dyDescent="0.25">
      <c r="B683" s="363"/>
      <c r="C683" s="364"/>
      <c r="D683" s="364"/>
      <c r="E683" s="366"/>
      <c r="F683" s="365"/>
    </row>
    <row r="684" spans="2:6" s="134" customFormat="1" ht="20.100000000000001" customHeight="1" x14ac:dyDescent="0.25">
      <c r="B684" s="363"/>
      <c r="C684" s="364"/>
      <c r="D684" s="364"/>
      <c r="E684" s="366"/>
      <c r="F684" s="365"/>
    </row>
    <row r="685" spans="2:6" s="134" customFormat="1" ht="20.100000000000001" customHeight="1" x14ac:dyDescent="0.25">
      <c r="B685" s="363"/>
      <c r="C685" s="364"/>
      <c r="D685" s="364"/>
      <c r="E685" s="366"/>
      <c r="F685" s="365"/>
    </row>
    <row r="686" spans="2:6" s="134" customFormat="1" ht="20.100000000000001" customHeight="1" x14ac:dyDescent="0.25">
      <c r="B686" s="363"/>
      <c r="C686" s="364"/>
      <c r="D686" s="364"/>
      <c r="E686" s="366"/>
      <c r="F686" s="365"/>
    </row>
    <row r="687" spans="2:6" s="134" customFormat="1" ht="20.100000000000001" customHeight="1" x14ac:dyDescent="0.25">
      <c r="B687" s="363"/>
      <c r="C687" s="364"/>
      <c r="D687" s="364"/>
      <c r="E687" s="366"/>
      <c r="F687" s="365"/>
    </row>
    <row r="688" spans="2:6" s="134" customFormat="1" ht="20.100000000000001" customHeight="1" x14ac:dyDescent="0.25">
      <c r="B688" s="363"/>
      <c r="C688" s="364"/>
      <c r="D688" s="364"/>
      <c r="E688" s="366"/>
      <c r="F688" s="365"/>
    </row>
    <row r="689" spans="2:6" s="134" customFormat="1" ht="20.100000000000001" customHeight="1" x14ac:dyDescent="0.25">
      <c r="B689" s="363"/>
      <c r="C689" s="364"/>
      <c r="D689" s="364"/>
      <c r="E689" s="366"/>
      <c r="F689" s="365"/>
    </row>
    <row r="690" spans="2:6" s="134" customFormat="1" ht="20.100000000000001" customHeight="1" x14ac:dyDescent="0.25">
      <c r="B690" s="363"/>
      <c r="C690" s="364"/>
      <c r="D690" s="364"/>
      <c r="E690" s="366"/>
      <c r="F690" s="365"/>
    </row>
    <row r="691" spans="2:6" s="134" customFormat="1" ht="20.100000000000001" customHeight="1" x14ac:dyDescent="0.25">
      <c r="B691" s="363"/>
      <c r="C691" s="364"/>
      <c r="D691" s="364"/>
      <c r="E691" s="366"/>
      <c r="F691" s="365"/>
    </row>
    <row r="692" spans="2:6" s="134" customFormat="1" ht="20.100000000000001" customHeight="1" x14ac:dyDescent="0.25">
      <c r="B692" s="363"/>
      <c r="C692" s="364"/>
      <c r="D692" s="364"/>
      <c r="E692" s="366"/>
      <c r="F692" s="365"/>
    </row>
    <row r="693" spans="2:6" s="134" customFormat="1" ht="20.100000000000001" customHeight="1" x14ac:dyDescent="0.25">
      <c r="B693" s="363"/>
      <c r="C693" s="364"/>
      <c r="D693" s="364"/>
      <c r="E693" s="366"/>
      <c r="F693" s="365"/>
    </row>
    <row r="694" spans="2:6" s="134" customFormat="1" ht="20.100000000000001" customHeight="1" x14ac:dyDescent="0.25">
      <c r="B694" s="363"/>
      <c r="C694" s="364"/>
      <c r="D694" s="364"/>
      <c r="E694" s="366"/>
      <c r="F694" s="365"/>
    </row>
    <row r="695" spans="2:6" s="134" customFormat="1" ht="20.100000000000001" customHeight="1" x14ac:dyDescent="0.25">
      <c r="B695" s="363"/>
      <c r="C695" s="364"/>
      <c r="D695" s="364"/>
      <c r="E695" s="366"/>
      <c r="F695" s="365"/>
    </row>
    <row r="696" spans="2:6" s="134" customFormat="1" ht="20.100000000000001" customHeight="1" x14ac:dyDescent="0.25">
      <c r="B696" s="363"/>
      <c r="C696" s="364"/>
      <c r="D696" s="364"/>
      <c r="E696" s="366"/>
      <c r="F696" s="365"/>
    </row>
    <row r="697" spans="2:6" s="134" customFormat="1" ht="20.100000000000001" customHeight="1" x14ac:dyDescent="0.25">
      <c r="B697" s="363"/>
      <c r="C697" s="364"/>
      <c r="D697" s="364"/>
      <c r="E697" s="366"/>
      <c r="F697" s="365"/>
    </row>
    <row r="698" spans="2:6" s="134" customFormat="1" ht="20.100000000000001" customHeight="1" x14ac:dyDescent="0.25">
      <c r="B698" s="363"/>
      <c r="C698" s="364"/>
      <c r="D698" s="364"/>
      <c r="E698" s="366"/>
      <c r="F698" s="365"/>
    </row>
    <row r="699" spans="2:6" s="134" customFormat="1" ht="20.100000000000001" customHeight="1" x14ac:dyDescent="0.25">
      <c r="B699" s="363"/>
      <c r="C699" s="364"/>
      <c r="D699" s="364"/>
      <c r="E699" s="366"/>
      <c r="F699" s="365"/>
    </row>
    <row r="700" spans="2:6" s="134" customFormat="1" ht="20.100000000000001" customHeight="1" x14ac:dyDescent="0.25">
      <c r="B700" s="363"/>
      <c r="C700" s="364"/>
      <c r="D700" s="364"/>
      <c r="E700" s="366"/>
      <c r="F700" s="365"/>
    </row>
    <row r="701" spans="2:6" s="134" customFormat="1" ht="20.100000000000001" customHeight="1" x14ac:dyDescent="0.25">
      <c r="B701" s="363"/>
      <c r="C701" s="364"/>
      <c r="D701" s="364"/>
      <c r="E701" s="366"/>
      <c r="F701" s="365"/>
    </row>
    <row r="702" spans="2:6" s="134" customFormat="1" ht="20.100000000000001" customHeight="1" x14ac:dyDescent="0.25">
      <c r="B702" s="363"/>
      <c r="C702" s="364"/>
      <c r="D702" s="364"/>
      <c r="E702" s="366"/>
      <c r="F702" s="365"/>
    </row>
    <row r="703" spans="2:6" s="134" customFormat="1" ht="20.100000000000001" customHeight="1" x14ac:dyDescent="0.25">
      <c r="B703" s="363"/>
      <c r="C703" s="364"/>
      <c r="D703" s="364"/>
      <c r="E703" s="366"/>
      <c r="F703" s="365"/>
    </row>
    <row r="704" spans="2:6" s="134" customFormat="1" ht="20.100000000000001" customHeight="1" x14ac:dyDescent="0.25">
      <c r="B704" s="363"/>
      <c r="C704" s="364"/>
      <c r="D704" s="364"/>
      <c r="E704" s="366"/>
      <c r="F704" s="365"/>
    </row>
    <row r="705" spans="2:6" s="134" customFormat="1" ht="20.100000000000001" customHeight="1" x14ac:dyDescent="0.25">
      <c r="B705" s="363"/>
      <c r="C705" s="364"/>
      <c r="D705" s="364"/>
      <c r="E705" s="366"/>
      <c r="F705" s="365"/>
    </row>
    <row r="706" spans="2:6" s="134" customFormat="1" ht="20.100000000000001" customHeight="1" x14ac:dyDescent="0.25">
      <c r="B706" s="363"/>
      <c r="C706" s="364"/>
      <c r="D706" s="364"/>
      <c r="E706" s="366"/>
      <c r="F706" s="365"/>
    </row>
    <row r="707" spans="2:6" s="134" customFormat="1" ht="20.100000000000001" customHeight="1" x14ac:dyDescent="0.25">
      <c r="B707" s="363"/>
      <c r="C707" s="364"/>
      <c r="D707" s="364"/>
      <c r="E707" s="366"/>
      <c r="F707" s="365"/>
    </row>
    <row r="708" spans="2:6" s="134" customFormat="1" ht="20.100000000000001" customHeight="1" x14ac:dyDescent="0.25">
      <c r="B708" s="363"/>
      <c r="C708" s="364"/>
      <c r="D708" s="364"/>
      <c r="E708" s="366"/>
      <c r="F708" s="365"/>
    </row>
    <row r="709" spans="2:6" s="134" customFormat="1" ht="20.100000000000001" customHeight="1" x14ac:dyDescent="0.25">
      <c r="B709" s="363"/>
      <c r="C709" s="364"/>
      <c r="D709" s="364"/>
      <c r="E709" s="366"/>
      <c r="F709" s="365"/>
    </row>
    <row r="710" spans="2:6" s="134" customFormat="1" ht="20.100000000000001" customHeight="1" x14ac:dyDescent="0.25">
      <c r="B710" s="363"/>
      <c r="C710" s="364"/>
      <c r="D710" s="364"/>
      <c r="E710" s="366"/>
      <c r="F710" s="365"/>
    </row>
    <row r="711" spans="2:6" s="134" customFormat="1" ht="20.100000000000001" customHeight="1" x14ac:dyDescent="0.25">
      <c r="B711" s="363"/>
      <c r="C711" s="364"/>
      <c r="D711" s="364"/>
      <c r="E711" s="366"/>
      <c r="F711" s="365"/>
    </row>
    <row r="712" spans="2:6" s="134" customFormat="1" ht="20.100000000000001" customHeight="1" x14ac:dyDescent="0.25">
      <c r="B712" s="363"/>
      <c r="C712" s="364"/>
      <c r="D712" s="364"/>
      <c r="E712" s="366"/>
      <c r="F712" s="365"/>
    </row>
    <row r="713" spans="2:6" s="134" customFormat="1" ht="20.100000000000001" customHeight="1" x14ac:dyDescent="0.25">
      <c r="B713" s="363"/>
      <c r="C713" s="364"/>
      <c r="D713" s="364"/>
      <c r="E713" s="366"/>
      <c r="F713" s="365"/>
    </row>
    <row r="714" spans="2:6" s="134" customFormat="1" ht="20.100000000000001" customHeight="1" x14ac:dyDescent="0.25">
      <c r="B714" s="363"/>
      <c r="C714" s="364"/>
      <c r="D714" s="364"/>
      <c r="E714" s="366"/>
      <c r="F714" s="365"/>
    </row>
    <row r="715" spans="2:6" s="134" customFormat="1" ht="20.100000000000001" customHeight="1" x14ac:dyDescent="0.25">
      <c r="B715" s="363"/>
      <c r="C715" s="364"/>
      <c r="D715" s="364"/>
      <c r="E715" s="366"/>
      <c r="F715" s="365"/>
    </row>
    <row r="716" spans="2:6" s="134" customFormat="1" ht="20.100000000000001" customHeight="1" x14ac:dyDescent="0.25">
      <c r="B716" s="363"/>
      <c r="C716" s="364"/>
      <c r="D716" s="364"/>
      <c r="E716" s="366"/>
      <c r="F716" s="365"/>
    </row>
    <row r="717" spans="2:6" s="134" customFormat="1" ht="20.100000000000001" customHeight="1" x14ac:dyDescent="0.25">
      <c r="B717" s="363"/>
      <c r="C717" s="364"/>
      <c r="D717" s="364"/>
      <c r="E717" s="366"/>
      <c r="F717" s="365"/>
    </row>
    <row r="718" spans="2:6" s="134" customFormat="1" ht="20.100000000000001" customHeight="1" x14ac:dyDescent="0.25">
      <c r="B718" s="363"/>
      <c r="C718" s="364"/>
      <c r="D718" s="364"/>
      <c r="E718" s="366"/>
      <c r="F718" s="365"/>
    </row>
    <row r="719" spans="2:6" s="134" customFormat="1" ht="20.100000000000001" customHeight="1" x14ac:dyDescent="0.25">
      <c r="B719" s="363"/>
      <c r="C719" s="364"/>
      <c r="D719" s="364"/>
      <c r="E719" s="366"/>
      <c r="F719" s="365"/>
    </row>
    <row r="720" spans="2:6" s="134" customFormat="1" ht="20.100000000000001" customHeight="1" x14ac:dyDescent="0.25">
      <c r="B720" s="363"/>
      <c r="C720" s="364"/>
      <c r="D720" s="364"/>
      <c r="E720" s="366"/>
      <c r="F720" s="365"/>
    </row>
    <row r="721" spans="2:6" s="134" customFormat="1" ht="20.100000000000001" customHeight="1" x14ac:dyDescent="0.25">
      <c r="B721" s="363"/>
      <c r="C721" s="364"/>
      <c r="D721" s="364"/>
      <c r="E721" s="366"/>
      <c r="F721" s="365"/>
    </row>
    <row r="722" spans="2:6" s="134" customFormat="1" ht="20.100000000000001" customHeight="1" x14ac:dyDescent="0.25">
      <c r="B722" s="363"/>
      <c r="C722" s="364"/>
      <c r="D722" s="364"/>
      <c r="E722" s="366"/>
      <c r="F722" s="365"/>
    </row>
    <row r="723" spans="2:6" s="134" customFormat="1" ht="20.100000000000001" customHeight="1" x14ac:dyDescent="0.25">
      <c r="B723" s="363"/>
      <c r="C723" s="364"/>
      <c r="D723" s="364"/>
      <c r="E723" s="366"/>
      <c r="F723" s="365"/>
    </row>
    <row r="724" spans="2:6" s="134" customFormat="1" ht="20.100000000000001" customHeight="1" x14ac:dyDescent="0.25">
      <c r="B724" s="363"/>
      <c r="C724" s="364"/>
      <c r="D724" s="364"/>
      <c r="E724" s="366"/>
      <c r="F724" s="365"/>
    </row>
    <row r="725" spans="2:6" s="134" customFormat="1" ht="20.100000000000001" customHeight="1" x14ac:dyDescent="0.25">
      <c r="B725" s="363"/>
      <c r="C725" s="364"/>
      <c r="D725" s="364"/>
      <c r="E725" s="366"/>
      <c r="F725" s="365"/>
    </row>
    <row r="726" spans="2:6" s="134" customFormat="1" ht="20.100000000000001" customHeight="1" x14ac:dyDescent="0.25">
      <c r="B726" s="363"/>
      <c r="C726" s="364"/>
      <c r="D726" s="364"/>
      <c r="E726" s="366"/>
      <c r="F726" s="365"/>
    </row>
    <row r="727" spans="2:6" s="134" customFormat="1" ht="20.100000000000001" customHeight="1" x14ac:dyDescent="0.25">
      <c r="B727" s="363"/>
      <c r="C727" s="364"/>
      <c r="D727" s="364"/>
      <c r="E727" s="366"/>
      <c r="F727" s="365"/>
    </row>
    <row r="728" spans="2:6" s="134" customFormat="1" ht="20.100000000000001" customHeight="1" x14ac:dyDescent="0.25">
      <c r="B728" s="363"/>
      <c r="C728" s="364"/>
      <c r="D728" s="364"/>
      <c r="E728" s="366"/>
      <c r="F728" s="365"/>
    </row>
    <row r="729" spans="2:6" s="134" customFormat="1" ht="20.100000000000001" customHeight="1" x14ac:dyDescent="0.25">
      <c r="B729" s="363"/>
      <c r="C729" s="364"/>
      <c r="D729" s="364"/>
      <c r="E729" s="366"/>
      <c r="F729" s="365"/>
    </row>
    <row r="730" spans="2:6" s="134" customFormat="1" ht="20.100000000000001" customHeight="1" x14ac:dyDescent="0.25">
      <c r="B730" s="363"/>
      <c r="C730" s="364"/>
      <c r="D730" s="364"/>
      <c r="E730" s="366"/>
      <c r="F730" s="365"/>
    </row>
    <row r="731" spans="2:6" s="134" customFormat="1" ht="20.100000000000001" customHeight="1" x14ac:dyDescent="0.25">
      <c r="B731" s="363"/>
      <c r="C731" s="364"/>
      <c r="D731" s="364"/>
      <c r="E731" s="366"/>
      <c r="F731" s="365"/>
    </row>
    <row r="732" spans="2:6" s="134" customFormat="1" ht="20.100000000000001" customHeight="1" x14ac:dyDescent="0.25">
      <c r="B732" s="363"/>
      <c r="C732" s="364"/>
      <c r="D732" s="364"/>
      <c r="E732" s="366"/>
      <c r="F732" s="365"/>
    </row>
    <row r="733" spans="2:6" s="134" customFormat="1" ht="20.100000000000001" customHeight="1" x14ac:dyDescent="0.25">
      <c r="B733" s="363"/>
      <c r="C733" s="364"/>
      <c r="D733" s="364"/>
      <c r="E733" s="366"/>
      <c r="F733" s="365"/>
    </row>
    <row r="734" spans="2:6" s="134" customFormat="1" ht="20.100000000000001" customHeight="1" x14ac:dyDescent="0.25">
      <c r="B734" s="363"/>
      <c r="C734" s="364"/>
      <c r="D734" s="364"/>
      <c r="E734" s="366"/>
      <c r="F734" s="365"/>
    </row>
    <row r="735" spans="2:6" s="134" customFormat="1" ht="20.100000000000001" customHeight="1" x14ac:dyDescent="0.25">
      <c r="B735" s="363"/>
      <c r="C735" s="364"/>
      <c r="D735" s="364"/>
      <c r="E735" s="366"/>
      <c r="F735" s="365"/>
    </row>
    <row r="736" spans="2:6" s="134" customFormat="1" ht="20.100000000000001" customHeight="1" x14ac:dyDescent="0.25">
      <c r="B736" s="363"/>
      <c r="C736" s="364"/>
      <c r="D736" s="364"/>
      <c r="E736" s="366"/>
      <c r="F736" s="365"/>
    </row>
    <row r="737" spans="2:6" s="134" customFormat="1" ht="20.100000000000001" customHeight="1" x14ac:dyDescent="0.25">
      <c r="B737" s="363"/>
      <c r="C737" s="364"/>
      <c r="D737" s="364"/>
      <c r="E737" s="366"/>
      <c r="F737" s="365"/>
    </row>
    <row r="738" spans="2:6" s="134" customFormat="1" ht="20.100000000000001" customHeight="1" x14ac:dyDescent="0.25">
      <c r="B738" s="363"/>
      <c r="C738" s="364"/>
      <c r="D738" s="364"/>
      <c r="E738" s="366"/>
      <c r="F738" s="365"/>
    </row>
    <row r="739" spans="2:6" s="134" customFormat="1" ht="20.100000000000001" customHeight="1" x14ac:dyDescent="0.25">
      <c r="B739" s="363"/>
      <c r="C739" s="364"/>
      <c r="D739" s="364"/>
      <c r="E739" s="366"/>
      <c r="F739" s="365"/>
    </row>
    <row r="740" spans="2:6" s="134" customFormat="1" ht="20.100000000000001" customHeight="1" x14ac:dyDescent="0.25">
      <c r="B740" s="363"/>
      <c r="C740" s="364"/>
      <c r="D740" s="364"/>
      <c r="E740" s="366"/>
      <c r="F740" s="365"/>
    </row>
    <row r="741" spans="2:6" s="134" customFormat="1" ht="20.100000000000001" customHeight="1" x14ac:dyDescent="0.25">
      <c r="B741" s="363"/>
      <c r="C741" s="364"/>
      <c r="D741" s="364"/>
      <c r="E741" s="366"/>
      <c r="F741" s="365"/>
    </row>
    <row r="742" spans="2:6" s="134" customFormat="1" ht="20.100000000000001" customHeight="1" x14ac:dyDescent="0.25">
      <c r="B742" s="363"/>
      <c r="C742" s="364"/>
      <c r="D742" s="364"/>
      <c r="E742" s="366"/>
      <c r="F742" s="365"/>
    </row>
    <row r="743" spans="2:6" s="134" customFormat="1" ht="20.100000000000001" customHeight="1" x14ac:dyDescent="0.25">
      <c r="B743" s="363"/>
      <c r="C743" s="364"/>
      <c r="D743" s="364"/>
      <c r="E743" s="366"/>
      <c r="F743" s="365"/>
    </row>
    <row r="744" spans="2:6" s="134" customFormat="1" ht="20.100000000000001" customHeight="1" x14ac:dyDescent="0.25">
      <c r="B744" s="363"/>
      <c r="C744" s="364"/>
      <c r="D744" s="364"/>
      <c r="E744" s="366"/>
      <c r="F744" s="365"/>
    </row>
    <row r="745" spans="2:6" s="134" customFormat="1" ht="20.100000000000001" customHeight="1" x14ac:dyDescent="0.25">
      <c r="B745" s="363"/>
      <c r="C745" s="364"/>
      <c r="D745" s="364"/>
      <c r="E745" s="366"/>
      <c r="F745" s="365"/>
    </row>
    <row r="746" spans="2:6" s="134" customFormat="1" ht="20.100000000000001" customHeight="1" x14ac:dyDescent="0.25">
      <c r="B746" s="363"/>
      <c r="C746" s="364"/>
      <c r="D746" s="364"/>
      <c r="E746" s="366"/>
      <c r="F746" s="365"/>
    </row>
    <row r="747" spans="2:6" s="134" customFormat="1" ht="20.100000000000001" customHeight="1" x14ac:dyDescent="0.25">
      <c r="B747" s="363"/>
      <c r="C747" s="364"/>
      <c r="D747" s="364"/>
      <c r="E747" s="366"/>
      <c r="F747" s="365"/>
    </row>
    <row r="748" spans="2:6" s="134" customFormat="1" ht="20.100000000000001" customHeight="1" x14ac:dyDescent="0.25">
      <c r="B748" s="363"/>
      <c r="C748" s="364"/>
      <c r="D748" s="364"/>
      <c r="E748" s="366"/>
      <c r="F748" s="365"/>
    </row>
    <row r="749" spans="2:6" s="134" customFormat="1" ht="20.100000000000001" customHeight="1" x14ac:dyDescent="0.25">
      <c r="B749" s="363"/>
      <c r="C749" s="364"/>
      <c r="D749" s="364"/>
      <c r="E749" s="366"/>
      <c r="F749" s="365"/>
    </row>
    <row r="750" spans="2:6" s="134" customFormat="1" ht="20.100000000000001" customHeight="1" x14ac:dyDescent="0.25">
      <c r="B750" s="363"/>
      <c r="C750" s="364"/>
      <c r="D750" s="364"/>
      <c r="E750" s="366"/>
      <c r="F750" s="365"/>
    </row>
    <row r="751" spans="2:6" s="134" customFormat="1" ht="20.100000000000001" customHeight="1" x14ac:dyDescent="0.25">
      <c r="B751" s="363"/>
      <c r="C751" s="364"/>
      <c r="D751" s="364"/>
      <c r="E751" s="366"/>
      <c r="F751" s="365"/>
    </row>
    <row r="752" spans="2:6" s="134" customFormat="1" ht="20.100000000000001" customHeight="1" x14ac:dyDescent="0.25">
      <c r="B752" s="363"/>
      <c r="C752" s="364"/>
      <c r="D752" s="364"/>
      <c r="E752" s="366"/>
      <c r="F752" s="365"/>
    </row>
    <row r="753" spans="2:6" s="134" customFormat="1" ht="20.100000000000001" customHeight="1" x14ac:dyDescent="0.25">
      <c r="B753" s="363"/>
      <c r="C753" s="364"/>
      <c r="D753" s="364"/>
      <c r="E753" s="366"/>
      <c r="F753" s="365"/>
    </row>
    <row r="754" spans="2:6" s="134" customFormat="1" ht="20.100000000000001" customHeight="1" x14ac:dyDescent="0.25">
      <c r="B754" s="363"/>
      <c r="C754" s="364"/>
      <c r="D754" s="364"/>
      <c r="E754" s="366"/>
      <c r="F754" s="365"/>
    </row>
    <row r="755" spans="2:6" s="134" customFormat="1" ht="20.100000000000001" customHeight="1" x14ac:dyDescent="0.25">
      <c r="B755" s="363"/>
      <c r="C755" s="364"/>
      <c r="D755" s="364"/>
      <c r="E755" s="366"/>
      <c r="F755" s="365"/>
    </row>
    <row r="756" spans="2:6" s="134" customFormat="1" ht="20.100000000000001" customHeight="1" x14ac:dyDescent="0.25">
      <c r="B756" s="363"/>
      <c r="C756" s="364"/>
      <c r="D756" s="364"/>
      <c r="E756" s="366"/>
      <c r="F756" s="365"/>
    </row>
    <row r="757" spans="2:6" s="134" customFormat="1" ht="20.100000000000001" customHeight="1" x14ac:dyDescent="0.25">
      <c r="B757" s="363"/>
      <c r="C757" s="364"/>
      <c r="D757" s="364"/>
      <c r="E757" s="366"/>
      <c r="F757" s="365"/>
    </row>
    <row r="758" spans="2:6" s="134" customFormat="1" ht="20.100000000000001" customHeight="1" x14ac:dyDescent="0.25">
      <c r="B758" s="363"/>
      <c r="C758" s="364"/>
      <c r="D758" s="364"/>
      <c r="E758" s="366"/>
      <c r="F758" s="365"/>
    </row>
    <row r="759" spans="2:6" s="134" customFormat="1" ht="20.100000000000001" customHeight="1" x14ac:dyDescent="0.25">
      <c r="B759" s="363"/>
      <c r="C759" s="364"/>
      <c r="D759" s="364"/>
      <c r="E759" s="366"/>
      <c r="F759" s="365"/>
    </row>
    <row r="760" spans="2:6" s="134" customFormat="1" ht="20.100000000000001" customHeight="1" x14ac:dyDescent="0.25">
      <c r="B760" s="363"/>
      <c r="C760" s="364"/>
      <c r="D760" s="364"/>
      <c r="E760" s="366"/>
      <c r="F760" s="365"/>
    </row>
    <row r="761" spans="2:6" s="134" customFormat="1" ht="20.100000000000001" customHeight="1" x14ac:dyDescent="0.25">
      <c r="B761" s="363"/>
      <c r="C761" s="364"/>
      <c r="D761" s="364"/>
      <c r="E761" s="366"/>
      <c r="F761" s="365"/>
    </row>
    <row r="762" spans="2:6" s="134" customFormat="1" ht="20.100000000000001" customHeight="1" x14ac:dyDescent="0.25">
      <c r="B762" s="363"/>
      <c r="C762" s="364"/>
      <c r="D762" s="364"/>
      <c r="E762" s="366"/>
      <c r="F762" s="365"/>
    </row>
    <row r="763" spans="2:6" s="134" customFormat="1" ht="20.100000000000001" customHeight="1" x14ac:dyDescent="0.25">
      <c r="B763" s="363"/>
      <c r="C763" s="364"/>
      <c r="D763" s="364"/>
      <c r="E763" s="366"/>
      <c r="F763" s="365"/>
    </row>
    <row r="764" spans="2:6" s="134" customFormat="1" ht="20.100000000000001" customHeight="1" x14ac:dyDescent="0.25">
      <c r="B764" s="363"/>
      <c r="C764" s="364"/>
      <c r="D764" s="364"/>
      <c r="E764" s="366"/>
      <c r="F764" s="365"/>
    </row>
    <row r="765" spans="2:6" s="134" customFormat="1" ht="20.100000000000001" customHeight="1" x14ac:dyDescent="0.25">
      <c r="B765" s="363"/>
      <c r="C765" s="364"/>
      <c r="D765" s="364"/>
      <c r="E765" s="366"/>
      <c r="F765" s="365"/>
    </row>
    <row r="766" spans="2:6" s="134" customFormat="1" ht="20.100000000000001" customHeight="1" x14ac:dyDescent="0.25">
      <c r="B766" s="363"/>
      <c r="C766" s="364"/>
      <c r="D766" s="364"/>
      <c r="E766" s="366"/>
      <c r="F766" s="365"/>
    </row>
    <row r="767" spans="2:6" s="134" customFormat="1" ht="20.100000000000001" customHeight="1" x14ac:dyDescent="0.25">
      <c r="B767" s="363"/>
      <c r="C767" s="364"/>
      <c r="D767" s="364"/>
      <c r="E767" s="366"/>
      <c r="F767" s="365"/>
    </row>
    <row r="768" spans="2:6" s="134" customFormat="1" ht="20.100000000000001" customHeight="1" x14ac:dyDescent="0.25">
      <c r="B768" s="363"/>
      <c r="C768" s="364"/>
      <c r="D768" s="364"/>
      <c r="E768" s="366"/>
      <c r="F768" s="365"/>
    </row>
    <row r="769" spans="2:6" s="134" customFormat="1" ht="20.100000000000001" customHeight="1" x14ac:dyDescent="0.25">
      <c r="B769" s="363"/>
      <c r="C769" s="364"/>
      <c r="D769" s="364"/>
      <c r="E769" s="366"/>
      <c r="F769" s="365"/>
    </row>
    <row r="770" spans="2:6" s="134" customFormat="1" ht="20.100000000000001" customHeight="1" x14ac:dyDescent="0.25">
      <c r="B770" s="363"/>
      <c r="C770" s="364"/>
      <c r="D770" s="364"/>
      <c r="E770" s="366"/>
      <c r="F770" s="365"/>
    </row>
    <row r="771" spans="2:6" s="134" customFormat="1" ht="20.100000000000001" customHeight="1" x14ac:dyDescent="0.25">
      <c r="B771" s="363"/>
      <c r="C771" s="364"/>
      <c r="D771" s="364"/>
      <c r="E771" s="366"/>
      <c r="F771" s="365"/>
    </row>
    <row r="772" spans="2:6" s="134" customFormat="1" ht="20.100000000000001" customHeight="1" x14ac:dyDescent="0.25">
      <c r="B772" s="363"/>
      <c r="C772" s="364"/>
      <c r="D772" s="364"/>
      <c r="E772" s="366"/>
      <c r="F772" s="365"/>
    </row>
    <row r="773" spans="2:6" s="134" customFormat="1" ht="20.100000000000001" customHeight="1" x14ac:dyDescent="0.25">
      <c r="B773" s="363"/>
      <c r="C773" s="364"/>
      <c r="D773" s="364"/>
      <c r="E773" s="366"/>
      <c r="F773" s="365"/>
    </row>
    <row r="774" spans="2:6" s="134" customFormat="1" ht="20.100000000000001" customHeight="1" x14ac:dyDescent="0.25">
      <c r="B774" s="363"/>
      <c r="C774" s="364"/>
      <c r="D774" s="364"/>
      <c r="E774" s="366"/>
      <c r="F774" s="365"/>
    </row>
    <row r="775" spans="2:6" s="134" customFormat="1" ht="20.100000000000001" customHeight="1" x14ac:dyDescent="0.25">
      <c r="B775" s="363"/>
      <c r="C775" s="364"/>
      <c r="D775" s="364"/>
      <c r="E775" s="366"/>
      <c r="F775" s="365"/>
    </row>
    <row r="776" spans="2:6" s="134" customFormat="1" ht="20.100000000000001" customHeight="1" x14ac:dyDescent="0.25">
      <c r="B776" s="363"/>
      <c r="C776" s="364"/>
      <c r="D776" s="364"/>
      <c r="E776" s="366"/>
      <c r="F776" s="365"/>
    </row>
    <row r="777" spans="2:6" s="134" customFormat="1" ht="20.100000000000001" customHeight="1" x14ac:dyDescent="0.25">
      <c r="B777" s="363"/>
      <c r="C777" s="364"/>
      <c r="D777" s="364"/>
      <c r="E777" s="366"/>
      <c r="F777" s="365"/>
    </row>
    <row r="778" spans="2:6" s="134" customFormat="1" ht="20.100000000000001" customHeight="1" x14ac:dyDescent="0.25">
      <c r="B778" s="363"/>
      <c r="C778" s="364"/>
      <c r="D778" s="364"/>
      <c r="E778" s="366"/>
      <c r="F778" s="365"/>
    </row>
    <row r="779" spans="2:6" s="134" customFormat="1" ht="20.100000000000001" customHeight="1" x14ac:dyDescent="0.25">
      <c r="B779" s="363"/>
      <c r="C779" s="364"/>
      <c r="D779" s="364"/>
      <c r="E779" s="366"/>
      <c r="F779" s="365"/>
    </row>
    <row r="780" spans="2:6" s="134" customFormat="1" ht="20.100000000000001" customHeight="1" x14ac:dyDescent="0.25">
      <c r="B780" s="363"/>
      <c r="C780" s="364"/>
      <c r="D780" s="364"/>
      <c r="E780" s="366"/>
      <c r="F780" s="365"/>
    </row>
    <row r="781" spans="2:6" s="134" customFormat="1" ht="20.100000000000001" customHeight="1" x14ac:dyDescent="0.25">
      <c r="B781" s="363"/>
      <c r="C781" s="364"/>
      <c r="D781" s="364"/>
      <c r="E781" s="366"/>
      <c r="F781" s="365"/>
    </row>
    <row r="782" spans="2:6" s="134" customFormat="1" ht="20.100000000000001" customHeight="1" x14ac:dyDescent="0.25">
      <c r="B782" s="363"/>
      <c r="C782" s="364"/>
      <c r="D782" s="364"/>
      <c r="E782" s="366"/>
      <c r="F782" s="365"/>
    </row>
    <row r="783" spans="2:6" s="134" customFormat="1" ht="20.100000000000001" customHeight="1" x14ac:dyDescent="0.25">
      <c r="B783" s="363"/>
      <c r="C783" s="364"/>
      <c r="D783" s="364"/>
      <c r="E783" s="366"/>
      <c r="F783" s="365"/>
    </row>
    <row r="784" spans="2:6" s="134" customFormat="1" ht="20.100000000000001" customHeight="1" x14ac:dyDescent="0.25">
      <c r="B784" s="363"/>
      <c r="C784" s="364"/>
      <c r="D784" s="364"/>
      <c r="E784" s="366"/>
      <c r="F784" s="365"/>
    </row>
    <row r="785" spans="2:6" s="134" customFormat="1" ht="20.100000000000001" customHeight="1" x14ac:dyDescent="0.25">
      <c r="B785" s="363"/>
      <c r="C785" s="364"/>
      <c r="D785" s="364"/>
      <c r="E785" s="366"/>
      <c r="F785" s="365"/>
    </row>
    <row r="786" spans="2:6" s="134" customFormat="1" ht="20.100000000000001" customHeight="1" x14ac:dyDescent="0.25">
      <c r="B786" s="363"/>
      <c r="C786" s="364"/>
      <c r="D786" s="364"/>
      <c r="E786" s="366"/>
      <c r="F786" s="365"/>
    </row>
    <row r="787" spans="2:6" s="134" customFormat="1" ht="20.100000000000001" customHeight="1" x14ac:dyDescent="0.25">
      <c r="B787" s="363"/>
      <c r="C787" s="364"/>
      <c r="D787" s="364"/>
      <c r="E787" s="366"/>
      <c r="F787" s="365"/>
    </row>
    <row r="788" spans="2:6" s="134" customFormat="1" ht="20.100000000000001" customHeight="1" x14ac:dyDescent="0.25">
      <c r="B788" s="363"/>
      <c r="C788" s="364"/>
      <c r="D788" s="364"/>
      <c r="E788" s="366"/>
      <c r="F788" s="365"/>
    </row>
    <row r="789" spans="2:6" s="134" customFormat="1" ht="20.100000000000001" customHeight="1" x14ac:dyDescent="0.25">
      <c r="B789" s="363"/>
      <c r="C789" s="364"/>
      <c r="D789" s="364"/>
      <c r="E789" s="366"/>
      <c r="F789" s="365"/>
    </row>
    <row r="790" spans="2:6" s="134" customFormat="1" ht="20.100000000000001" customHeight="1" x14ac:dyDescent="0.25">
      <c r="B790" s="363"/>
      <c r="C790" s="364"/>
      <c r="D790" s="364"/>
      <c r="E790" s="366"/>
      <c r="F790" s="365"/>
    </row>
    <row r="791" spans="2:6" s="134" customFormat="1" ht="20.100000000000001" customHeight="1" x14ac:dyDescent="0.25">
      <c r="B791" s="363"/>
      <c r="C791" s="364"/>
      <c r="D791" s="364"/>
      <c r="E791" s="366"/>
      <c r="F791" s="365"/>
    </row>
    <row r="792" spans="2:6" s="134" customFormat="1" ht="20.100000000000001" customHeight="1" x14ac:dyDescent="0.25">
      <c r="B792" s="363"/>
      <c r="C792" s="364"/>
      <c r="D792" s="364"/>
      <c r="E792" s="366"/>
      <c r="F792" s="365"/>
    </row>
    <row r="793" spans="2:6" s="134" customFormat="1" ht="20.100000000000001" customHeight="1" x14ac:dyDescent="0.25">
      <c r="B793" s="363"/>
      <c r="C793" s="364"/>
      <c r="D793" s="364"/>
      <c r="E793" s="366"/>
      <c r="F793" s="365"/>
    </row>
    <row r="794" spans="2:6" s="134" customFormat="1" ht="20.100000000000001" customHeight="1" x14ac:dyDescent="0.25">
      <c r="B794" s="363"/>
      <c r="C794" s="364"/>
      <c r="D794" s="364"/>
      <c r="E794" s="366"/>
      <c r="F794" s="365"/>
    </row>
    <row r="795" spans="2:6" s="134" customFormat="1" ht="20.100000000000001" customHeight="1" x14ac:dyDescent="0.25">
      <c r="B795" s="363"/>
      <c r="C795" s="364"/>
      <c r="D795" s="364"/>
      <c r="E795" s="366"/>
      <c r="F795" s="365"/>
    </row>
    <row r="796" spans="2:6" s="134" customFormat="1" ht="20.100000000000001" customHeight="1" x14ac:dyDescent="0.25">
      <c r="B796" s="363"/>
      <c r="C796" s="364"/>
      <c r="D796" s="364"/>
      <c r="E796" s="366"/>
      <c r="F796" s="365"/>
    </row>
    <row r="797" spans="2:6" s="134" customFormat="1" ht="20.100000000000001" customHeight="1" x14ac:dyDescent="0.25">
      <c r="B797" s="363"/>
      <c r="C797" s="364"/>
      <c r="D797" s="364"/>
      <c r="E797" s="366"/>
      <c r="F797" s="365"/>
    </row>
    <row r="798" spans="2:6" s="134" customFormat="1" ht="20.100000000000001" customHeight="1" x14ac:dyDescent="0.25">
      <c r="B798" s="363"/>
      <c r="C798" s="364"/>
      <c r="D798" s="364"/>
      <c r="E798" s="366"/>
      <c r="F798" s="365"/>
    </row>
    <row r="799" spans="2:6" s="134" customFormat="1" ht="20.100000000000001" customHeight="1" x14ac:dyDescent="0.25">
      <c r="B799" s="363"/>
      <c r="C799" s="364"/>
      <c r="D799" s="364"/>
      <c r="E799" s="366"/>
      <c r="F799" s="365"/>
    </row>
    <row r="800" spans="2:6" s="134" customFormat="1" ht="20.100000000000001" customHeight="1" x14ac:dyDescent="0.25">
      <c r="B800" s="363"/>
      <c r="C800" s="364"/>
      <c r="D800" s="364"/>
      <c r="E800" s="366"/>
      <c r="F800" s="365"/>
    </row>
    <row r="801" spans="2:6" s="134" customFormat="1" ht="20.100000000000001" customHeight="1" x14ac:dyDescent="0.25">
      <c r="B801" s="363"/>
      <c r="C801" s="364"/>
      <c r="D801" s="364"/>
      <c r="E801" s="366"/>
      <c r="F801" s="365"/>
    </row>
    <row r="802" spans="2:6" s="134" customFormat="1" ht="20.100000000000001" customHeight="1" x14ac:dyDescent="0.25">
      <c r="B802" s="363"/>
      <c r="C802" s="364"/>
      <c r="D802" s="364"/>
      <c r="E802" s="366"/>
      <c r="F802" s="365"/>
    </row>
    <row r="803" spans="2:6" s="134" customFormat="1" ht="20.100000000000001" customHeight="1" x14ac:dyDescent="0.25">
      <c r="B803" s="363"/>
      <c r="C803" s="364"/>
      <c r="D803" s="364"/>
      <c r="E803" s="366"/>
      <c r="F803" s="365"/>
    </row>
    <row r="804" spans="2:6" s="134" customFormat="1" ht="20.100000000000001" customHeight="1" x14ac:dyDescent="0.25">
      <c r="B804" s="363"/>
      <c r="C804" s="364"/>
      <c r="D804" s="364"/>
      <c r="E804" s="366"/>
      <c r="F804" s="365"/>
    </row>
    <row r="805" spans="2:6" s="134" customFormat="1" ht="20.100000000000001" customHeight="1" x14ac:dyDescent="0.25">
      <c r="B805" s="363"/>
      <c r="C805" s="364"/>
      <c r="D805" s="364"/>
      <c r="E805" s="366"/>
      <c r="F805" s="365"/>
    </row>
    <row r="806" spans="2:6" s="134" customFormat="1" ht="20.100000000000001" customHeight="1" x14ac:dyDescent="0.25">
      <c r="B806" s="363"/>
      <c r="C806" s="364"/>
      <c r="D806" s="364"/>
      <c r="E806" s="366"/>
      <c r="F806" s="365"/>
    </row>
    <row r="807" spans="2:6" s="134" customFormat="1" ht="20.100000000000001" customHeight="1" x14ac:dyDescent="0.25">
      <c r="B807" s="363"/>
      <c r="C807" s="364"/>
      <c r="D807" s="364"/>
      <c r="E807" s="366"/>
      <c r="F807" s="365"/>
    </row>
    <row r="808" spans="2:6" s="134" customFormat="1" ht="20.100000000000001" customHeight="1" x14ac:dyDescent="0.25">
      <c r="B808" s="363"/>
      <c r="C808" s="364"/>
      <c r="D808" s="364"/>
      <c r="E808" s="366"/>
      <c r="F808" s="365"/>
    </row>
    <row r="809" spans="2:6" s="134" customFormat="1" ht="20.100000000000001" customHeight="1" x14ac:dyDescent="0.25">
      <c r="B809" s="363"/>
      <c r="C809" s="364"/>
      <c r="D809" s="364"/>
      <c r="E809" s="366"/>
      <c r="F809" s="365"/>
    </row>
    <row r="810" spans="2:6" s="134" customFormat="1" ht="20.100000000000001" customHeight="1" x14ac:dyDescent="0.25">
      <c r="B810" s="363"/>
      <c r="C810" s="364"/>
      <c r="D810" s="364"/>
      <c r="E810" s="366"/>
      <c r="F810" s="365"/>
    </row>
    <row r="811" spans="2:6" s="134" customFormat="1" ht="20.100000000000001" customHeight="1" x14ac:dyDescent="0.25">
      <c r="B811" s="363"/>
      <c r="C811" s="364"/>
      <c r="D811" s="364"/>
      <c r="E811" s="366"/>
      <c r="F811" s="365"/>
    </row>
    <row r="812" spans="2:6" s="134" customFormat="1" ht="20.100000000000001" customHeight="1" x14ac:dyDescent="0.25">
      <c r="B812" s="363"/>
      <c r="C812" s="364"/>
      <c r="D812" s="364"/>
      <c r="E812" s="366"/>
      <c r="F812" s="365"/>
    </row>
    <row r="813" spans="2:6" s="134" customFormat="1" ht="20.100000000000001" customHeight="1" x14ac:dyDescent="0.25">
      <c r="B813" s="363"/>
      <c r="C813" s="364"/>
      <c r="D813" s="364"/>
      <c r="E813" s="366"/>
      <c r="F813" s="365"/>
    </row>
    <row r="814" spans="2:6" s="134" customFormat="1" ht="20.100000000000001" customHeight="1" x14ac:dyDescent="0.25">
      <c r="B814" s="363"/>
      <c r="C814" s="364"/>
      <c r="D814" s="364"/>
      <c r="E814" s="366"/>
      <c r="F814" s="365"/>
    </row>
    <row r="815" spans="2:6" s="134" customFormat="1" ht="20.100000000000001" customHeight="1" x14ac:dyDescent="0.25">
      <c r="B815" s="363"/>
      <c r="C815" s="364"/>
      <c r="D815" s="364"/>
      <c r="E815" s="366"/>
      <c r="F815" s="365"/>
    </row>
    <row r="816" spans="2:6" s="134" customFormat="1" ht="20.100000000000001" customHeight="1" x14ac:dyDescent="0.25">
      <c r="B816" s="363"/>
      <c r="C816" s="364"/>
      <c r="D816" s="364"/>
      <c r="E816" s="366"/>
      <c r="F816" s="365"/>
    </row>
    <row r="817" spans="2:6" s="134" customFormat="1" ht="20.100000000000001" customHeight="1" x14ac:dyDescent="0.25">
      <c r="B817" s="363"/>
      <c r="C817" s="364"/>
      <c r="D817" s="364"/>
      <c r="E817" s="366"/>
      <c r="F817" s="365"/>
    </row>
    <row r="818" spans="2:6" s="134" customFormat="1" ht="20.100000000000001" customHeight="1" x14ac:dyDescent="0.25">
      <c r="B818" s="363"/>
      <c r="C818" s="364"/>
      <c r="D818" s="364"/>
      <c r="E818" s="366"/>
      <c r="F818" s="365"/>
    </row>
    <row r="819" spans="2:6" s="134" customFormat="1" ht="20.100000000000001" customHeight="1" x14ac:dyDescent="0.25">
      <c r="B819" s="363"/>
      <c r="C819" s="364"/>
      <c r="D819" s="364"/>
      <c r="E819" s="366"/>
      <c r="F819" s="365"/>
    </row>
    <row r="820" spans="2:6" s="134" customFormat="1" ht="20.100000000000001" customHeight="1" x14ac:dyDescent="0.25">
      <c r="B820" s="363"/>
      <c r="C820" s="364"/>
      <c r="D820" s="364"/>
      <c r="E820" s="366"/>
      <c r="F820" s="365"/>
    </row>
    <row r="821" spans="2:6" s="134" customFormat="1" ht="20.100000000000001" customHeight="1" x14ac:dyDescent="0.25">
      <c r="B821" s="363"/>
      <c r="C821" s="364"/>
      <c r="D821" s="364"/>
      <c r="E821" s="366"/>
      <c r="F821" s="365"/>
    </row>
    <row r="822" spans="2:6" s="134" customFormat="1" ht="20.100000000000001" customHeight="1" x14ac:dyDescent="0.25">
      <c r="B822" s="363"/>
      <c r="C822" s="364"/>
      <c r="D822" s="364"/>
      <c r="E822" s="366"/>
      <c r="F822" s="365"/>
    </row>
    <row r="823" spans="2:6" s="134" customFormat="1" ht="20.100000000000001" customHeight="1" x14ac:dyDescent="0.25">
      <c r="B823" s="363"/>
      <c r="C823" s="364"/>
      <c r="D823" s="364"/>
      <c r="E823" s="366"/>
      <c r="F823" s="365"/>
    </row>
    <row r="824" spans="2:6" s="134" customFormat="1" ht="20.100000000000001" customHeight="1" x14ac:dyDescent="0.25">
      <c r="B824" s="363"/>
      <c r="C824" s="364"/>
      <c r="D824" s="364"/>
      <c r="E824" s="366"/>
      <c r="F824" s="365"/>
    </row>
    <row r="825" spans="2:6" s="134" customFormat="1" ht="20.100000000000001" customHeight="1" x14ac:dyDescent="0.25">
      <c r="B825" s="363"/>
      <c r="C825" s="364"/>
      <c r="D825" s="364"/>
      <c r="E825" s="366"/>
      <c r="F825" s="365"/>
    </row>
    <row r="826" spans="2:6" s="134" customFormat="1" ht="20.100000000000001" customHeight="1" x14ac:dyDescent="0.25">
      <c r="B826" s="363"/>
      <c r="C826" s="364"/>
      <c r="D826" s="364"/>
      <c r="E826" s="366"/>
      <c r="F826" s="365"/>
    </row>
    <row r="827" spans="2:6" s="134" customFormat="1" ht="20.100000000000001" customHeight="1" x14ac:dyDescent="0.25">
      <c r="B827" s="363"/>
      <c r="C827" s="364"/>
      <c r="D827" s="364"/>
      <c r="E827" s="366"/>
      <c r="F827" s="365"/>
    </row>
    <row r="828" spans="2:6" s="134" customFormat="1" ht="20.100000000000001" customHeight="1" x14ac:dyDescent="0.25">
      <c r="B828" s="363"/>
      <c r="C828" s="364"/>
      <c r="D828" s="364"/>
      <c r="E828" s="366"/>
      <c r="F828" s="365"/>
    </row>
    <row r="829" spans="2:6" s="134" customFormat="1" ht="20.100000000000001" customHeight="1" x14ac:dyDescent="0.25">
      <c r="B829" s="363"/>
      <c r="C829" s="364"/>
      <c r="D829" s="364"/>
      <c r="E829" s="366"/>
      <c r="F829" s="365"/>
    </row>
    <row r="830" spans="2:6" s="134" customFormat="1" ht="20.100000000000001" customHeight="1" x14ac:dyDescent="0.25">
      <c r="B830" s="363"/>
      <c r="C830" s="364"/>
      <c r="D830" s="364"/>
      <c r="E830" s="366"/>
      <c r="F830" s="365"/>
    </row>
    <row r="831" spans="2:6" s="134" customFormat="1" ht="20.100000000000001" customHeight="1" x14ac:dyDescent="0.25">
      <c r="B831" s="363"/>
      <c r="C831" s="364"/>
      <c r="D831" s="364"/>
      <c r="E831" s="366"/>
      <c r="F831" s="365"/>
    </row>
    <row r="832" spans="2:6" s="134" customFormat="1" ht="20.100000000000001" customHeight="1" x14ac:dyDescent="0.25">
      <c r="B832" s="363"/>
      <c r="C832" s="364"/>
      <c r="D832" s="364"/>
      <c r="E832" s="366"/>
      <c r="F832" s="365"/>
    </row>
    <row r="833" spans="2:6" s="134" customFormat="1" ht="20.100000000000001" customHeight="1" x14ac:dyDescent="0.25">
      <c r="B833" s="363"/>
      <c r="C833" s="364"/>
      <c r="D833" s="364"/>
      <c r="E833" s="366"/>
      <c r="F833" s="365"/>
    </row>
    <row r="834" spans="2:6" s="134" customFormat="1" ht="20.100000000000001" customHeight="1" x14ac:dyDescent="0.25">
      <c r="B834" s="363"/>
      <c r="C834" s="364"/>
      <c r="D834" s="364"/>
      <c r="E834" s="366"/>
      <c r="F834" s="365"/>
    </row>
    <row r="835" spans="2:6" s="134" customFormat="1" ht="20.100000000000001" customHeight="1" x14ac:dyDescent="0.25">
      <c r="B835" s="363"/>
      <c r="C835" s="364"/>
      <c r="D835" s="364"/>
      <c r="E835" s="366"/>
      <c r="F835" s="365"/>
    </row>
    <row r="836" spans="2:6" s="134" customFormat="1" ht="20.100000000000001" customHeight="1" x14ac:dyDescent="0.25">
      <c r="B836" s="363"/>
      <c r="C836" s="364"/>
      <c r="D836" s="364"/>
      <c r="E836" s="366"/>
      <c r="F836" s="365"/>
    </row>
    <row r="837" spans="2:6" s="134" customFormat="1" ht="20.100000000000001" customHeight="1" x14ac:dyDescent="0.25">
      <c r="B837" s="363"/>
      <c r="C837" s="364"/>
      <c r="D837" s="364"/>
      <c r="E837" s="366"/>
      <c r="F837" s="365"/>
    </row>
    <row r="838" spans="2:6" s="134" customFormat="1" ht="20.100000000000001" customHeight="1" x14ac:dyDescent="0.25">
      <c r="B838" s="363"/>
      <c r="C838" s="364"/>
      <c r="D838" s="364"/>
      <c r="E838" s="366"/>
      <c r="F838" s="365"/>
    </row>
    <row r="839" spans="2:6" s="134" customFormat="1" ht="20.100000000000001" customHeight="1" x14ac:dyDescent="0.25">
      <c r="B839" s="363"/>
      <c r="C839" s="364"/>
      <c r="D839" s="364"/>
      <c r="E839" s="366"/>
      <c r="F839" s="365"/>
    </row>
    <row r="840" spans="2:6" s="134" customFormat="1" ht="20.100000000000001" customHeight="1" x14ac:dyDescent="0.25">
      <c r="B840" s="363"/>
      <c r="C840" s="364"/>
      <c r="D840" s="364"/>
      <c r="E840" s="366"/>
      <c r="F840" s="365"/>
    </row>
    <row r="841" spans="2:6" s="134" customFormat="1" ht="20.100000000000001" customHeight="1" x14ac:dyDescent="0.25">
      <c r="B841" s="363"/>
      <c r="C841" s="364"/>
      <c r="D841" s="364"/>
      <c r="E841" s="366"/>
      <c r="F841" s="365"/>
    </row>
    <row r="842" spans="2:6" s="134" customFormat="1" ht="20.100000000000001" customHeight="1" x14ac:dyDescent="0.25">
      <c r="B842" s="363"/>
      <c r="C842" s="364"/>
      <c r="D842" s="364"/>
      <c r="E842" s="366"/>
      <c r="F842" s="365"/>
    </row>
    <row r="843" spans="2:6" s="134" customFormat="1" ht="20.100000000000001" customHeight="1" x14ac:dyDescent="0.25">
      <c r="B843" s="363"/>
      <c r="C843" s="364"/>
      <c r="D843" s="364"/>
      <c r="E843" s="366"/>
      <c r="F843" s="365"/>
    </row>
    <row r="844" spans="2:6" s="134" customFormat="1" ht="20.100000000000001" customHeight="1" x14ac:dyDescent="0.25">
      <c r="B844" s="363"/>
      <c r="C844" s="364"/>
      <c r="D844" s="364"/>
      <c r="E844" s="366"/>
      <c r="F844" s="365"/>
    </row>
    <row r="845" spans="2:6" s="134" customFormat="1" ht="20.100000000000001" customHeight="1" x14ac:dyDescent="0.25">
      <c r="B845" s="363"/>
      <c r="C845" s="364"/>
      <c r="D845" s="364"/>
      <c r="E845" s="366"/>
      <c r="F845" s="365"/>
    </row>
    <row r="846" spans="2:6" s="134" customFormat="1" ht="20.100000000000001" customHeight="1" x14ac:dyDescent="0.25">
      <c r="B846" s="363"/>
      <c r="C846" s="364"/>
      <c r="D846" s="364"/>
      <c r="E846" s="366"/>
      <c r="F846" s="365"/>
    </row>
    <row r="847" spans="2:6" s="134" customFormat="1" ht="20.100000000000001" customHeight="1" x14ac:dyDescent="0.25">
      <c r="B847" s="363"/>
      <c r="C847" s="364"/>
      <c r="D847" s="364"/>
      <c r="E847" s="366"/>
      <c r="F847" s="365"/>
    </row>
    <row r="848" spans="2:6" s="134" customFormat="1" ht="20.100000000000001" customHeight="1" x14ac:dyDescent="0.25">
      <c r="B848" s="363"/>
      <c r="C848" s="364"/>
      <c r="D848" s="364"/>
      <c r="E848" s="366"/>
      <c r="F848" s="365"/>
    </row>
    <row r="849" spans="2:6" s="134" customFormat="1" ht="20.100000000000001" customHeight="1" x14ac:dyDescent="0.25">
      <c r="B849" s="363"/>
      <c r="C849" s="364"/>
      <c r="D849" s="364"/>
      <c r="E849" s="366"/>
      <c r="F849" s="365"/>
    </row>
    <row r="850" spans="2:6" s="134" customFormat="1" ht="20.100000000000001" customHeight="1" x14ac:dyDescent="0.25">
      <c r="B850" s="363"/>
      <c r="C850" s="364"/>
      <c r="D850" s="364"/>
      <c r="E850" s="366"/>
      <c r="F850" s="365"/>
    </row>
    <row r="851" spans="2:6" s="134" customFormat="1" ht="20.100000000000001" customHeight="1" x14ac:dyDescent="0.25">
      <c r="B851" s="363"/>
      <c r="C851" s="364"/>
      <c r="D851" s="364"/>
      <c r="E851" s="366"/>
      <c r="F851" s="365"/>
    </row>
    <row r="852" spans="2:6" s="134" customFormat="1" ht="20.100000000000001" customHeight="1" x14ac:dyDescent="0.25">
      <c r="B852" s="363"/>
      <c r="C852" s="364"/>
      <c r="D852" s="364"/>
      <c r="E852" s="366"/>
      <c r="F852" s="365"/>
    </row>
    <row r="853" spans="2:6" s="134" customFormat="1" ht="20.100000000000001" customHeight="1" x14ac:dyDescent="0.25">
      <c r="B853" s="363"/>
      <c r="C853" s="364"/>
      <c r="D853" s="364"/>
      <c r="E853" s="366"/>
      <c r="F853" s="365"/>
    </row>
    <row r="854" spans="2:6" s="134" customFormat="1" ht="20.100000000000001" customHeight="1" x14ac:dyDescent="0.25">
      <c r="B854" s="363"/>
      <c r="C854" s="364"/>
      <c r="D854" s="364"/>
      <c r="E854" s="366"/>
      <c r="F854" s="365"/>
    </row>
    <row r="855" spans="2:6" s="134" customFormat="1" ht="20.100000000000001" customHeight="1" x14ac:dyDescent="0.25">
      <c r="B855" s="363"/>
      <c r="C855" s="364"/>
      <c r="D855" s="364"/>
      <c r="E855" s="366"/>
      <c r="F855" s="365"/>
    </row>
    <row r="856" spans="2:6" s="134" customFormat="1" ht="20.100000000000001" customHeight="1" x14ac:dyDescent="0.25">
      <c r="B856" s="363"/>
      <c r="C856" s="364"/>
      <c r="D856" s="364"/>
      <c r="E856" s="366"/>
      <c r="F856" s="365"/>
    </row>
    <row r="857" spans="2:6" s="134" customFormat="1" ht="20.100000000000001" customHeight="1" x14ac:dyDescent="0.25">
      <c r="B857" s="363"/>
      <c r="C857" s="364"/>
      <c r="D857" s="364"/>
      <c r="E857" s="366"/>
      <c r="F857" s="365"/>
    </row>
    <row r="858" spans="2:6" s="134" customFormat="1" ht="20.100000000000001" customHeight="1" x14ac:dyDescent="0.25">
      <c r="B858" s="363"/>
      <c r="C858" s="364"/>
      <c r="D858" s="364"/>
      <c r="E858" s="366"/>
      <c r="F858" s="365"/>
    </row>
    <row r="859" spans="2:6" s="134" customFormat="1" ht="20.100000000000001" customHeight="1" x14ac:dyDescent="0.25">
      <c r="B859" s="363"/>
      <c r="C859" s="364"/>
      <c r="D859" s="364"/>
      <c r="E859" s="366"/>
      <c r="F859" s="365"/>
    </row>
    <row r="860" spans="2:6" s="134" customFormat="1" ht="20.100000000000001" customHeight="1" x14ac:dyDescent="0.25">
      <c r="B860" s="363"/>
      <c r="C860" s="364"/>
      <c r="D860" s="364"/>
      <c r="E860" s="366"/>
      <c r="F860" s="365"/>
    </row>
    <row r="861" spans="2:6" s="134" customFormat="1" ht="20.100000000000001" customHeight="1" x14ac:dyDescent="0.25">
      <c r="B861" s="363"/>
      <c r="C861" s="364"/>
      <c r="D861" s="364"/>
      <c r="E861" s="366"/>
      <c r="F861" s="365"/>
    </row>
    <row r="862" spans="2:6" s="134" customFormat="1" ht="20.100000000000001" customHeight="1" x14ac:dyDescent="0.25">
      <c r="B862" s="363"/>
      <c r="C862" s="364"/>
      <c r="D862" s="364"/>
      <c r="E862" s="366"/>
      <c r="F862" s="365"/>
    </row>
    <row r="863" spans="2:6" s="134" customFormat="1" ht="20.100000000000001" customHeight="1" x14ac:dyDescent="0.25">
      <c r="B863" s="363"/>
      <c r="C863" s="364"/>
      <c r="D863" s="364"/>
      <c r="E863" s="366"/>
      <c r="F863" s="365"/>
    </row>
    <row r="864" spans="2:6" s="134" customFormat="1" ht="20.100000000000001" customHeight="1" x14ac:dyDescent="0.25">
      <c r="B864" s="363"/>
      <c r="C864" s="364"/>
      <c r="D864" s="364"/>
      <c r="E864" s="366"/>
      <c r="F864" s="365"/>
    </row>
    <row r="865" spans="2:6" s="134" customFormat="1" ht="20.100000000000001" customHeight="1" x14ac:dyDescent="0.25">
      <c r="B865" s="363"/>
      <c r="C865" s="364"/>
      <c r="D865" s="364"/>
      <c r="E865" s="366"/>
      <c r="F865" s="365"/>
    </row>
    <row r="866" spans="2:6" s="134" customFormat="1" ht="20.100000000000001" customHeight="1" x14ac:dyDescent="0.25">
      <c r="B866" s="363"/>
      <c r="C866" s="364"/>
      <c r="D866" s="364"/>
      <c r="E866" s="366"/>
      <c r="F866" s="365"/>
    </row>
    <row r="867" spans="2:6" s="134" customFormat="1" ht="20.100000000000001" customHeight="1" x14ac:dyDescent="0.25">
      <c r="B867" s="363"/>
      <c r="C867" s="364"/>
      <c r="D867" s="364"/>
      <c r="E867" s="366"/>
      <c r="F867" s="365"/>
    </row>
    <row r="868" spans="2:6" s="134" customFormat="1" ht="20.100000000000001" customHeight="1" x14ac:dyDescent="0.25">
      <c r="B868" s="363"/>
      <c r="C868" s="364"/>
      <c r="D868" s="364"/>
      <c r="E868" s="366"/>
      <c r="F868" s="365"/>
    </row>
    <row r="869" spans="2:6" s="134" customFormat="1" ht="20.100000000000001" customHeight="1" x14ac:dyDescent="0.25">
      <c r="B869" s="363"/>
      <c r="C869" s="364"/>
      <c r="D869" s="364"/>
      <c r="E869" s="366"/>
      <c r="F869" s="365"/>
    </row>
    <row r="870" spans="2:6" s="134" customFormat="1" ht="20.100000000000001" customHeight="1" x14ac:dyDescent="0.25">
      <c r="B870" s="363"/>
      <c r="C870" s="364"/>
      <c r="D870" s="364"/>
      <c r="E870" s="366"/>
      <c r="F870" s="365"/>
    </row>
    <row r="871" spans="2:6" s="134" customFormat="1" ht="20.100000000000001" customHeight="1" x14ac:dyDescent="0.25">
      <c r="B871" s="363"/>
      <c r="C871" s="364"/>
      <c r="D871" s="364"/>
      <c r="E871" s="366"/>
      <c r="F871" s="365"/>
    </row>
    <row r="872" spans="2:6" s="134" customFormat="1" ht="20.100000000000001" customHeight="1" x14ac:dyDescent="0.25">
      <c r="B872" s="363"/>
      <c r="C872" s="364"/>
      <c r="D872" s="364"/>
      <c r="E872" s="366"/>
      <c r="F872" s="365"/>
    </row>
    <row r="873" spans="2:6" s="134" customFormat="1" ht="20.100000000000001" customHeight="1" x14ac:dyDescent="0.25">
      <c r="B873" s="363"/>
      <c r="C873" s="364"/>
      <c r="D873" s="364"/>
      <c r="E873" s="366"/>
      <c r="F873" s="365"/>
    </row>
    <row r="874" spans="2:6" s="134" customFormat="1" ht="20.100000000000001" customHeight="1" x14ac:dyDescent="0.25">
      <c r="B874" s="363"/>
      <c r="C874" s="364"/>
      <c r="D874" s="364"/>
      <c r="E874" s="366"/>
      <c r="F874" s="365"/>
    </row>
    <row r="875" spans="2:6" s="134" customFormat="1" ht="20.100000000000001" customHeight="1" x14ac:dyDescent="0.25">
      <c r="B875" s="363"/>
      <c r="C875" s="364"/>
      <c r="D875" s="364"/>
      <c r="E875" s="366"/>
      <c r="F875" s="365"/>
    </row>
    <row r="876" spans="2:6" s="134" customFormat="1" ht="20.100000000000001" customHeight="1" x14ac:dyDescent="0.25">
      <c r="B876" s="363"/>
      <c r="C876" s="364"/>
      <c r="D876" s="364"/>
      <c r="E876" s="366"/>
      <c r="F876" s="365"/>
    </row>
    <row r="877" spans="2:6" s="134" customFormat="1" ht="20.100000000000001" customHeight="1" x14ac:dyDescent="0.25">
      <c r="B877" s="363"/>
      <c r="C877" s="364"/>
      <c r="D877" s="364"/>
      <c r="E877" s="366"/>
      <c r="F877" s="365"/>
    </row>
    <row r="878" spans="2:6" s="134" customFormat="1" ht="20.100000000000001" customHeight="1" x14ac:dyDescent="0.25">
      <c r="B878" s="363"/>
      <c r="C878" s="364"/>
      <c r="D878" s="364"/>
      <c r="E878" s="366"/>
      <c r="F878" s="365"/>
    </row>
    <row r="879" spans="2:6" s="134" customFormat="1" ht="20.100000000000001" customHeight="1" x14ac:dyDescent="0.25">
      <c r="B879" s="363"/>
      <c r="C879" s="364"/>
      <c r="D879" s="364"/>
      <c r="E879" s="366"/>
      <c r="F879" s="365"/>
    </row>
    <row r="880" spans="2:6" s="134" customFormat="1" ht="20.100000000000001" customHeight="1" x14ac:dyDescent="0.25">
      <c r="B880" s="363"/>
      <c r="C880" s="364"/>
      <c r="D880" s="364"/>
      <c r="E880" s="366"/>
      <c r="F880" s="365"/>
    </row>
    <row r="881" spans="2:6" s="134" customFormat="1" ht="20.100000000000001" customHeight="1" x14ac:dyDescent="0.25">
      <c r="B881" s="363"/>
      <c r="C881" s="364"/>
      <c r="D881" s="364"/>
      <c r="E881" s="366"/>
      <c r="F881" s="365"/>
    </row>
    <row r="882" spans="2:6" s="134" customFormat="1" ht="20.100000000000001" customHeight="1" x14ac:dyDescent="0.25">
      <c r="B882" s="363"/>
      <c r="C882" s="364"/>
      <c r="D882" s="364"/>
      <c r="E882" s="366"/>
      <c r="F882" s="365"/>
    </row>
    <row r="883" spans="2:6" s="134" customFormat="1" ht="20.100000000000001" customHeight="1" x14ac:dyDescent="0.25">
      <c r="B883" s="363"/>
      <c r="C883" s="364"/>
      <c r="D883" s="364"/>
      <c r="E883" s="366"/>
      <c r="F883" s="365"/>
    </row>
    <row r="884" spans="2:6" s="134" customFormat="1" ht="20.100000000000001" customHeight="1" x14ac:dyDescent="0.25">
      <c r="B884" s="363"/>
      <c r="C884" s="364"/>
      <c r="D884" s="364"/>
      <c r="E884" s="366"/>
      <c r="F884" s="365"/>
    </row>
    <row r="885" spans="2:6" s="134" customFormat="1" ht="20.100000000000001" customHeight="1" x14ac:dyDescent="0.25">
      <c r="B885" s="363"/>
      <c r="C885" s="364"/>
      <c r="D885" s="364"/>
      <c r="E885" s="366"/>
      <c r="F885" s="365"/>
    </row>
    <row r="886" spans="2:6" s="134" customFormat="1" ht="20.100000000000001" customHeight="1" x14ac:dyDescent="0.25">
      <c r="B886" s="363"/>
      <c r="C886" s="364"/>
      <c r="D886" s="364"/>
      <c r="E886" s="366"/>
      <c r="F886" s="365"/>
    </row>
    <row r="887" spans="2:6" s="134" customFormat="1" ht="20.100000000000001" customHeight="1" x14ac:dyDescent="0.25">
      <c r="B887" s="363"/>
      <c r="C887" s="364"/>
      <c r="D887" s="364"/>
      <c r="E887" s="366"/>
      <c r="F887" s="365"/>
    </row>
    <row r="888" spans="2:6" s="134" customFormat="1" ht="20.100000000000001" customHeight="1" x14ac:dyDescent="0.25">
      <c r="B888" s="363"/>
      <c r="C888" s="364"/>
      <c r="D888" s="364"/>
      <c r="E888" s="366"/>
      <c r="F888" s="365"/>
    </row>
    <row r="889" spans="2:6" s="134" customFormat="1" ht="20.100000000000001" customHeight="1" x14ac:dyDescent="0.25">
      <c r="B889" s="363"/>
      <c r="C889" s="364"/>
      <c r="D889" s="364"/>
      <c r="E889" s="366"/>
      <c r="F889" s="365"/>
    </row>
    <row r="890" spans="2:6" s="134" customFormat="1" ht="20.100000000000001" customHeight="1" x14ac:dyDescent="0.25">
      <c r="B890" s="363"/>
      <c r="C890" s="364"/>
      <c r="D890" s="364"/>
      <c r="E890" s="366"/>
      <c r="F890" s="365"/>
    </row>
    <row r="891" spans="2:6" s="134" customFormat="1" ht="20.100000000000001" customHeight="1" x14ac:dyDescent="0.25">
      <c r="B891" s="363"/>
      <c r="C891" s="364"/>
      <c r="D891" s="364"/>
      <c r="E891" s="366"/>
      <c r="F891" s="365"/>
    </row>
    <row r="892" spans="2:6" s="134" customFormat="1" ht="20.100000000000001" customHeight="1" x14ac:dyDescent="0.25">
      <c r="B892" s="363"/>
      <c r="C892" s="364"/>
      <c r="D892" s="364"/>
      <c r="E892" s="366"/>
      <c r="F892" s="365"/>
    </row>
    <row r="893" spans="2:6" s="134" customFormat="1" ht="20.100000000000001" customHeight="1" x14ac:dyDescent="0.25">
      <c r="B893" s="363"/>
      <c r="C893" s="364"/>
      <c r="D893" s="364"/>
      <c r="E893" s="366"/>
      <c r="F893" s="365"/>
    </row>
    <row r="894" spans="2:6" s="134" customFormat="1" ht="20.100000000000001" customHeight="1" x14ac:dyDescent="0.25">
      <c r="B894" s="363"/>
      <c r="C894" s="364"/>
      <c r="D894" s="364"/>
      <c r="E894" s="366"/>
      <c r="F894" s="365"/>
    </row>
    <row r="895" spans="2:6" s="134" customFormat="1" ht="20.100000000000001" customHeight="1" x14ac:dyDescent="0.25">
      <c r="B895" s="363"/>
      <c r="C895" s="364"/>
      <c r="D895" s="364"/>
      <c r="E895" s="366"/>
      <c r="F895" s="365"/>
    </row>
    <row r="896" spans="2:6" s="134" customFormat="1" ht="20.100000000000001" customHeight="1" x14ac:dyDescent="0.25">
      <c r="B896" s="363"/>
      <c r="C896" s="364"/>
      <c r="D896" s="364"/>
      <c r="E896" s="366"/>
      <c r="F896" s="365"/>
    </row>
    <row r="897" spans="2:6" s="134" customFormat="1" ht="20.100000000000001" customHeight="1" x14ac:dyDescent="0.25">
      <c r="B897" s="363"/>
      <c r="C897" s="364"/>
      <c r="D897" s="364"/>
      <c r="E897" s="366"/>
      <c r="F897" s="365"/>
    </row>
    <row r="898" spans="2:6" s="134" customFormat="1" ht="20.100000000000001" customHeight="1" x14ac:dyDescent="0.25">
      <c r="B898" s="363"/>
      <c r="C898" s="364"/>
      <c r="D898" s="364"/>
      <c r="E898" s="366"/>
      <c r="F898" s="365"/>
    </row>
    <row r="899" spans="2:6" s="134" customFormat="1" ht="20.100000000000001" customHeight="1" x14ac:dyDescent="0.25">
      <c r="B899" s="363"/>
      <c r="C899" s="364"/>
      <c r="D899" s="364"/>
      <c r="E899" s="366"/>
      <c r="F899" s="365"/>
    </row>
    <row r="900" spans="2:6" s="134" customFormat="1" ht="20.100000000000001" customHeight="1" x14ac:dyDescent="0.25">
      <c r="B900" s="363"/>
      <c r="C900" s="364"/>
      <c r="D900" s="364"/>
      <c r="E900" s="366"/>
      <c r="F900" s="365"/>
    </row>
    <row r="901" spans="2:6" s="134" customFormat="1" ht="20.100000000000001" customHeight="1" x14ac:dyDescent="0.25">
      <c r="B901" s="363"/>
      <c r="C901" s="364"/>
      <c r="D901" s="364"/>
      <c r="E901" s="366"/>
      <c r="F901" s="365"/>
    </row>
    <row r="902" spans="2:6" s="134" customFormat="1" ht="20.100000000000001" customHeight="1" x14ac:dyDescent="0.25">
      <c r="B902" s="363"/>
      <c r="C902" s="364"/>
      <c r="D902" s="364"/>
      <c r="E902" s="366"/>
      <c r="F902" s="365"/>
    </row>
    <row r="903" spans="2:6" s="134" customFormat="1" ht="20.100000000000001" customHeight="1" x14ac:dyDescent="0.25">
      <c r="B903" s="363"/>
      <c r="C903" s="364"/>
      <c r="D903" s="364"/>
      <c r="E903" s="366"/>
      <c r="F903" s="365"/>
    </row>
    <row r="904" spans="2:6" s="134" customFormat="1" ht="20.100000000000001" customHeight="1" x14ac:dyDescent="0.25">
      <c r="B904" s="363"/>
      <c r="C904" s="364"/>
      <c r="D904" s="364"/>
      <c r="E904" s="366"/>
      <c r="F904" s="365"/>
    </row>
    <row r="905" spans="2:6" s="134" customFormat="1" ht="20.100000000000001" customHeight="1" x14ac:dyDescent="0.25">
      <c r="B905" s="363"/>
      <c r="C905" s="364"/>
      <c r="D905" s="364"/>
      <c r="E905" s="366"/>
      <c r="F905" s="365"/>
    </row>
    <row r="906" spans="2:6" s="134" customFormat="1" ht="20.100000000000001" customHeight="1" x14ac:dyDescent="0.25">
      <c r="B906" s="363"/>
      <c r="C906" s="364"/>
      <c r="D906" s="364"/>
      <c r="E906" s="366"/>
      <c r="F906" s="365"/>
    </row>
    <row r="907" spans="2:6" s="134" customFormat="1" ht="20.100000000000001" customHeight="1" x14ac:dyDescent="0.25">
      <c r="B907" s="363"/>
      <c r="C907" s="364"/>
      <c r="D907" s="364"/>
      <c r="E907" s="366"/>
      <c r="F907" s="365"/>
    </row>
    <row r="908" spans="2:6" s="134" customFormat="1" ht="20.100000000000001" customHeight="1" x14ac:dyDescent="0.25">
      <c r="B908" s="363"/>
      <c r="C908" s="364"/>
      <c r="D908" s="364"/>
      <c r="E908" s="366"/>
      <c r="F908" s="365"/>
    </row>
    <row r="909" spans="2:6" s="134" customFormat="1" ht="20.100000000000001" customHeight="1" x14ac:dyDescent="0.25">
      <c r="B909" s="363"/>
      <c r="C909" s="364"/>
      <c r="D909" s="364"/>
      <c r="E909" s="366"/>
      <c r="F909" s="365"/>
    </row>
    <row r="910" spans="2:6" s="134" customFormat="1" ht="20.100000000000001" customHeight="1" x14ac:dyDescent="0.25">
      <c r="B910" s="363"/>
      <c r="C910" s="364"/>
      <c r="D910" s="364"/>
      <c r="E910" s="366"/>
      <c r="F910" s="365"/>
    </row>
    <row r="911" spans="2:6" s="134" customFormat="1" ht="20.100000000000001" customHeight="1" x14ac:dyDescent="0.25">
      <c r="B911" s="363"/>
      <c r="C911" s="364"/>
      <c r="D911" s="364"/>
      <c r="E911" s="366"/>
      <c r="F911" s="365"/>
    </row>
    <row r="912" spans="2:6" s="134" customFormat="1" ht="20.100000000000001" customHeight="1" x14ac:dyDescent="0.25">
      <c r="B912" s="363"/>
      <c r="C912" s="364"/>
      <c r="D912" s="364"/>
      <c r="E912" s="366"/>
      <c r="F912" s="365"/>
    </row>
    <row r="913" spans="2:6" s="134" customFormat="1" ht="20.100000000000001" customHeight="1" x14ac:dyDescent="0.25">
      <c r="B913" s="363"/>
      <c r="C913" s="364"/>
      <c r="D913" s="364"/>
      <c r="E913" s="366"/>
      <c r="F913" s="365"/>
    </row>
    <row r="914" spans="2:6" s="134" customFormat="1" ht="20.100000000000001" customHeight="1" x14ac:dyDescent="0.25">
      <c r="B914" s="363"/>
      <c r="C914" s="364"/>
      <c r="D914" s="364"/>
      <c r="E914" s="366"/>
      <c r="F914" s="365"/>
    </row>
    <row r="915" spans="2:6" s="134" customFormat="1" ht="20.100000000000001" customHeight="1" x14ac:dyDescent="0.25">
      <c r="B915" s="363"/>
      <c r="C915" s="364"/>
      <c r="D915" s="364"/>
      <c r="E915" s="366"/>
      <c r="F915" s="365"/>
    </row>
    <row r="916" spans="2:6" s="134" customFormat="1" ht="20.100000000000001" customHeight="1" x14ac:dyDescent="0.25">
      <c r="B916" s="363"/>
      <c r="C916" s="364"/>
      <c r="D916" s="364"/>
      <c r="E916" s="366"/>
      <c r="F916" s="365"/>
    </row>
    <row r="917" spans="2:6" s="134" customFormat="1" ht="20.100000000000001" customHeight="1" x14ac:dyDescent="0.25">
      <c r="B917" s="363"/>
      <c r="C917" s="364"/>
      <c r="D917" s="364"/>
      <c r="E917" s="366"/>
      <c r="F917" s="365"/>
    </row>
    <row r="918" spans="2:6" s="134" customFormat="1" ht="20.100000000000001" customHeight="1" x14ac:dyDescent="0.25">
      <c r="B918" s="363"/>
      <c r="C918" s="364"/>
      <c r="D918" s="364"/>
      <c r="E918" s="366"/>
      <c r="F918" s="365"/>
    </row>
    <row r="919" spans="2:6" s="134" customFormat="1" ht="20.100000000000001" customHeight="1" x14ac:dyDescent="0.25">
      <c r="B919" s="363"/>
      <c r="C919" s="364"/>
      <c r="D919" s="364"/>
      <c r="E919" s="366"/>
      <c r="F919" s="365"/>
    </row>
    <row r="920" spans="2:6" s="134" customFormat="1" ht="20.100000000000001" customHeight="1" x14ac:dyDescent="0.25">
      <c r="B920" s="363"/>
      <c r="C920" s="364"/>
      <c r="D920" s="364"/>
      <c r="E920" s="366"/>
      <c r="F920" s="365"/>
    </row>
    <row r="921" spans="2:6" s="134" customFormat="1" ht="20.100000000000001" customHeight="1" x14ac:dyDescent="0.25">
      <c r="B921" s="363"/>
      <c r="C921" s="364"/>
      <c r="D921" s="364"/>
      <c r="E921" s="366"/>
      <c r="F921" s="365"/>
    </row>
    <row r="922" spans="2:6" s="134" customFormat="1" ht="20.100000000000001" customHeight="1" x14ac:dyDescent="0.25">
      <c r="B922" s="363"/>
      <c r="C922" s="364"/>
      <c r="D922" s="364"/>
      <c r="E922" s="366"/>
      <c r="F922" s="365"/>
    </row>
    <row r="923" spans="2:6" s="134" customFormat="1" ht="20.100000000000001" customHeight="1" x14ac:dyDescent="0.25">
      <c r="B923" s="363"/>
      <c r="C923" s="364"/>
      <c r="D923" s="364"/>
      <c r="E923" s="366"/>
      <c r="F923" s="365"/>
    </row>
    <row r="924" spans="2:6" s="134" customFormat="1" ht="20.100000000000001" customHeight="1" x14ac:dyDescent="0.25">
      <c r="B924" s="363"/>
      <c r="C924" s="364"/>
      <c r="D924" s="364"/>
      <c r="E924" s="366"/>
      <c r="F924" s="365"/>
    </row>
    <row r="925" spans="2:6" s="134" customFormat="1" ht="20.100000000000001" customHeight="1" x14ac:dyDescent="0.25">
      <c r="B925" s="363"/>
      <c r="C925" s="364"/>
      <c r="D925" s="364"/>
      <c r="E925" s="366"/>
      <c r="F925" s="365"/>
    </row>
    <row r="926" spans="2:6" s="134" customFormat="1" ht="20.100000000000001" customHeight="1" x14ac:dyDescent="0.25">
      <c r="B926" s="363"/>
      <c r="C926" s="364"/>
      <c r="D926" s="364"/>
      <c r="E926" s="366"/>
      <c r="F926" s="365"/>
    </row>
    <row r="927" spans="2:6" s="134" customFormat="1" ht="20.100000000000001" customHeight="1" x14ac:dyDescent="0.25">
      <c r="B927" s="363"/>
      <c r="C927" s="364"/>
      <c r="D927" s="364"/>
      <c r="E927" s="366"/>
      <c r="F927" s="365"/>
    </row>
    <row r="928" spans="2:6" s="134" customFormat="1" ht="20.100000000000001" customHeight="1" x14ac:dyDescent="0.25">
      <c r="B928" s="363"/>
      <c r="C928" s="364"/>
      <c r="D928" s="364"/>
      <c r="E928" s="366"/>
      <c r="F928" s="365"/>
    </row>
    <row r="929" spans="2:6" s="134" customFormat="1" ht="20.100000000000001" customHeight="1" x14ac:dyDescent="0.25">
      <c r="B929" s="363"/>
      <c r="C929" s="364"/>
      <c r="D929" s="364"/>
      <c r="E929" s="366"/>
      <c r="F929" s="365"/>
    </row>
    <row r="930" spans="2:6" s="134" customFormat="1" ht="20.100000000000001" customHeight="1" x14ac:dyDescent="0.25">
      <c r="B930" s="363"/>
      <c r="C930" s="364"/>
      <c r="D930" s="364"/>
      <c r="E930" s="366"/>
      <c r="F930" s="365"/>
    </row>
    <row r="931" spans="2:6" s="134" customFormat="1" ht="20.100000000000001" customHeight="1" x14ac:dyDescent="0.25">
      <c r="B931" s="363"/>
      <c r="C931" s="364"/>
      <c r="D931" s="364"/>
      <c r="E931" s="366"/>
      <c r="F931" s="365"/>
    </row>
    <row r="932" spans="2:6" s="134" customFormat="1" ht="20.100000000000001" customHeight="1" x14ac:dyDescent="0.25">
      <c r="B932" s="363"/>
      <c r="C932" s="364"/>
      <c r="D932" s="364"/>
      <c r="E932" s="366"/>
      <c r="F932" s="365"/>
    </row>
    <row r="933" spans="2:6" s="134" customFormat="1" ht="20.100000000000001" customHeight="1" x14ac:dyDescent="0.25">
      <c r="B933" s="363"/>
      <c r="C933" s="364"/>
      <c r="D933" s="364"/>
      <c r="E933" s="366"/>
      <c r="F933" s="365"/>
    </row>
    <row r="934" spans="2:6" s="134" customFormat="1" ht="20.100000000000001" customHeight="1" x14ac:dyDescent="0.25">
      <c r="B934" s="363"/>
      <c r="C934" s="364"/>
      <c r="D934" s="364"/>
      <c r="E934" s="366"/>
      <c r="F934" s="365"/>
    </row>
    <row r="935" spans="2:6" s="134" customFormat="1" ht="20.100000000000001" customHeight="1" x14ac:dyDescent="0.25">
      <c r="B935" s="363"/>
      <c r="C935" s="364"/>
      <c r="D935" s="364"/>
      <c r="E935" s="366"/>
      <c r="F935" s="365"/>
    </row>
    <row r="936" spans="2:6" s="134" customFormat="1" ht="20.100000000000001" customHeight="1" x14ac:dyDescent="0.25">
      <c r="B936" s="363"/>
      <c r="C936" s="364"/>
      <c r="D936" s="364"/>
      <c r="E936" s="366"/>
      <c r="F936" s="365"/>
    </row>
    <row r="937" spans="2:6" s="134" customFormat="1" ht="20.100000000000001" customHeight="1" x14ac:dyDescent="0.25">
      <c r="B937" s="363"/>
      <c r="C937" s="364"/>
      <c r="D937" s="364"/>
      <c r="E937" s="366"/>
      <c r="F937" s="365"/>
    </row>
    <row r="938" spans="2:6" s="134" customFormat="1" ht="20.100000000000001" customHeight="1" x14ac:dyDescent="0.25">
      <c r="B938" s="363"/>
      <c r="C938" s="364"/>
      <c r="D938" s="364"/>
      <c r="E938" s="366"/>
      <c r="F938" s="365"/>
    </row>
    <row r="939" spans="2:6" s="134" customFormat="1" ht="20.100000000000001" customHeight="1" x14ac:dyDescent="0.25">
      <c r="B939" s="363"/>
      <c r="C939" s="364"/>
      <c r="D939" s="364"/>
      <c r="E939" s="366"/>
      <c r="F939" s="365"/>
    </row>
    <row r="940" spans="2:6" s="134" customFormat="1" ht="20.100000000000001" customHeight="1" x14ac:dyDescent="0.25">
      <c r="B940" s="363"/>
      <c r="C940" s="364"/>
      <c r="D940" s="364"/>
      <c r="E940" s="366"/>
      <c r="F940" s="365"/>
    </row>
    <row r="941" spans="2:6" s="134" customFormat="1" ht="20.100000000000001" customHeight="1" x14ac:dyDescent="0.25">
      <c r="B941" s="363"/>
      <c r="C941" s="364"/>
      <c r="D941" s="364"/>
      <c r="E941" s="366"/>
      <c r="F941" s="365"/>
    </row>
    <row r="942" spans="2:6" s="134" customFormat="1" ht="20.100000000000001" customHeight="1" x14ac:dyDescent="0.25">
      <c r="B942" s="363"/>
      <c r="C942" s="364"/>
      <c r="D942" s="364"/>
      <c r="E942" s="366"/>
      <c r="F942" s="365"/>
    </row>
    <row r="943" spans="2:6" s="134" customFormat="1" ht="20.100000000000001" customHeight="1" x14ac:dyDescent="0.25">
      <c r="B943" s="363"/>
      <c r="C943" s="364"/>
      <c r="D943" s="364"/>
      <c r="E943" s="366"/>
      <c r="F943" s="365"/>
    </row>
    <row r="944" spans="2:6" s="134" customFormat="1" ht="20.100000000000001" customHeight="1" x14ac:dyDescent="0.25">
      <c r="B944" s="363"/>
      <c r="C944" s="364"/>
      <c r="D944" s="364"/>
      <c r="E944" s="366"/>
      <c r="F944" s="365"/>
    </row>
    <row r="945" spans="2:6" s="134" customFormat="1" ht="20.100000000000001" customHeight="1" x14ac:dyDescent="0.25">
      <c r="B945" s="363"/>
      <c r="C945" s="364"/>
      <c r="D945" s="364"/>
      <c r="E945" s="366"/>
      <c r="F945" s="365"/>
    </row>
    <row r="946" spans="2:6" s="134" customFormat="1" ht="20.100000000000001" customHeight="1" x14ac:dyDescent="0.25">
      <c r="B946" s="363"/>
      <c r="C946" s="364"/>
      <c r="D946" s="364"/>
      <c r="E946" s="366"/>
      <c r="F946" s="365"/>
    </row>
    <row r="947" spans="2:6" s="134" customFormat="1" ht="20.100000000000001" customHeight="1" x14ac:dyDescent="0.25">
      <c r="B947" s="363"/>
      <c r="C947" s="364"/>
      <c r="D947" s="364"/>
      <c r="E947" s="366"/>
      <c r="F947" s="365"/>
    </row>
    <row r="948" spans="2:6" s="134" customFormat="1" ht="20.100000000000001" customHeight="1" x14ac:dyDescent="0.25">
      <c r="B948" s="363"/>
      <c r="C948" s="364"/>
      <c r="D948" s="364"/>
      <c r="E948" s="366"/>
      <c r="F948" s="365"/>
    </row>
    <row r="949" spans="2:6" s="134" customFormat="1" ht="20.100000000000001" customHeight="1" x14ac:dyDescent="0.25">
      <c r="B949" s="363"/>
      <c r="C949" s="364"/>
      <c r="D949" s="364"/>
      <c r="E949" s="366"/>
      <c r="F949" s="365"/>
    </row>
    <row r="950" spans="2:6" s="134" customFormat="1" ht="20.100000000000001" customHeight="1" x14ac:dyDescent="0.25">
      <c r="B950" s="363"/>
      <c r="C950" s="364"/>
      <c r="D950" s="364"/>
      <c r="E950" s="366"/>
      <c r="F950" s="365"/>
    </row>
    <row r="951" spans="2:6" s="134" customFormat="1" ht="20.100000000000001" customHeight="1" x14ac:dyDescent="0.25">
      <c r="B951" s="363"/>
      <c r="C951" s="364"/>
      <c r="D951" s="364"/>
      <c r="E951" s="366"/>
      <c r="F951" s="365"/>
    </row>
    <row r="952" spans="2:6" s="134" customFormat="1" ht="20.100000000000001" customHeight="1" x14ac:dyDescent="0.25">
      <c r="B952" s="363"/>
      <c r="C952" s="364"/>
      <c r="D952" s="364"/>
      <c r="E952" s="366"/>
      <c r="F952" s="365"/>
    </row>
    <row r="953" spans="2:6" s="134" customFormat="1" ht="20.100000000000001" customHeight="1" x14ac:dyDescent="0.25">
      <c r="B953" s="363"/>
      <c r="C953" s="364"/>
      <c r="D953" s="364"/>
      <c r="E953" s="366"/>
      <c r="F953" s="365"/>
    </row>
    <row r="954" spans="2:6" s="134" customFormat="1" ht="20.100000000000001" customHeight="1" x14ac:dyDescent="0.25">
      <c r="B954" s="363"/>
      <c r="C954" s="364"/>
      <c r="D954" s="364"/>
      <c r="E954" s="366"/>
      <c r="F954" s="365"/>
    </row>
    <row r="955" spans="2:6" s="134" customFormat="1" ht="20.100000000000001" customHeight="1" x14ac:dyDescent="0.25">
      <c r="B955" s="363"/>
      <c r="C955" s="364"/>
      <c r="D955" s="364"/>
      <c r="E955" s="366"/>
      <c r="F955" s="365"/>
    </row>
    <row r="956" spans="2:6" s="134" customFormat="1" ht="20.100000000000001" customHeight="1" x14ac:dyDescent="0.25">
      <c r="B956" s="363"/>
      <c r="C956" s="364"/>
      <c r="D956" s="364"/>
      <c r="E956" s="366"/>
      <c r="F956" s="365"/>
    </row>
    <row r="957" spans="2:6" s="134" customFormat="1" ht="20.100000000000001" customHeight="1" x14ac:dyDescent="0.25">
      <c r="B957" s="363"/>
      <c r="C957" s="364"/>
      <c r="D957" s="364"/>
      <c r="E957" s="366"/>
      <c r="F957" s="365"/>
    </row>
    <row r="958" spans="2:6" s="134" customFormat="1" ht="20.100000000000001" customHeight="1" x14ac:dyDescent="0.25">
      <c r="B958" s="363"/>
      <c r="C958" s="364"/>
      <c r="D958" s="364"/>
      <c r="E958" s="366"/>
      <c r="F958" s="365"/>
    </row>
    <row r="959" spans="2:6" s="134" customFormat="1" ht="20.100000000000001" customHeight="1" x14ac:dyDescent="0.25">
      <c r="B959" s="363"/>
      <c r="C959" s="364"/>
      <c r="D959" s="364"/>
      <c r="E959" s="366"/>
      <c r="F959" s="365"/>
    </row>
    <row r="960" spans="2:6" s="134" customFormat="1" ht="20.100000000000001" customHeight="1" x14ac:dyDescent="0.25">
      <c r="B960" s="363"/>
      <c r="C960" s="364"/>
      <c r="D960" s="364"/>
      <c r="E960" s="366"/>
      <c r="F960" s="365"/>
    </row>
    <row r="961" spans="2:6" s="134" customFormat="1" ht="20.100000000000001" customHeight="1" x14ac:dyDescent="0.25">
      <c r="B961" s="363"/>
      <c r="C961" s="364"/>
      <c r="D961" s="364"/>
      <c r="E961" s="366"/>
      <c r="F961" s="365"/>
    </row>
    <row r="962" spans="2:6" s="134" customFormat="1" ht="20.100000000000001" customHeight="1" x14ac:dyDescent="0.25">
      <c r="B962" s="363"/>
      <c r="C962" s="364"/>
      <c r="D962" s="364"/>
      <c r="E962" s="366"/>
      <c r="F962" s="365"/>
    </row>
    <row r="963" spans="2:6" s="134" customFormat="1" ht="20.100000000000001" customHeight="1" x14ac:dyDescent="0.25">
      <c r="B963" s="363"/>
      <c r="C963" s="364"/>
      <c r="D963" s="364"/>
      <c r="E963" s="366"/>
      <c r="F963" s="365"/>
    </row>
    <row r="964" spans="2:6" s="134" customFormat="1" ht="20.100000000000001" customHeight="1" x14ac:dyDescent="0.25">
      <c r="B964" s="363"/>
      <c r="C964" s="364"/>
      <c r="D964" s="364"/>
      <c r="E964" s="366"/>
      <c r="F964" s="365"/>
    </row>
    <row r="965" spans="2:6" s="134" customFormat="1" ht="20.100000000000001" customHeight="1" x14ac:dyDescent="0.25">
      <c r="B965" s="363"/>
      <c r="C965" s="364"/>
      <c r="D965" s="364"/>
      <c r="E965" s="366"/>
      <c r="F965" s="365"/>
    </row>
    <row r="966" spans="2:6" s="134" customFormat="1" ht="20.100000000000001" customHeight="1" x14ac:dyDescent="0.25">
      <c r="B966" s="363"/>
      <c r="C966" s="364"/>
      <c r="D966" s="364"/>
      <c r="E966" s="366"/>
      <c r="F966" s="365"/>
    </row>
    <row r="967" spans="2:6" s="134" customFormat="1" ht="20.100000000000001" customHeight="1" x14ac:dyDescent="0.25">
      <c r="B967" s="363"/>
      <c r="C967" s="364"/>
      <c r="D967" s="364"/>
      <c r="E967" s="366"/>
      <c r="F967" s="365"/>
    </row>
    <row r="968" spans="2:6" s="134" customFormat="1" ht="20.100000000000001" customHeight="1" x14ac:dyDescent="0.25">
      <c r="B968" s="363"/>
      <c r="C968" s="364"/>
      <c r="D968" s="364"/>
      <c r="E968" s="366"/>
      <c r="F968" s="365"/>
    </row>
    <row r="969" spans="2:6" s="134" customFormat="1" ht="20.100000000000001" customHeight="1" x14ac:dyDescent="0.25">
      <c r="B969" s="363"/>
      <c r="C969" s="364"/>
      <c r="D969" s="364"/>
      <c r="E969" s="366"/>
      <c r="F969" s="365"/>
    </row>
    <row r="970" spans="2:6" s="134" customFormat="1" ht="20.100000000000001" customHeight="1" x14ac:dyDescent="0.25">
      <c r="B970" s="363"/>
      <c r="C970" s="364"/>
      <c r="D970" s="364"/>
      <c r="E970" s="366"/>
      <c r="F970" s="365"/>
    </row>
    <row r="971" spans="2:6" s="134" customFormat="1" ht="20.100000000000001" customHeight="1" x14ac:dyDescent="0.25">
      <c r="B971" s="363"/>
      <c r="C971" s="364"/>
      <c r="D971" s="364"/>
      <c r="E971" s="366"/>
      <c r="F971" s="365"/>
    </row>
    <row r="972" spans="2:6" s="134" customFormat="1" ht="20.100000000000001" customHeight="1" x14ac:dyDescent="0.25">
      <c r="B972" s="363"/>
      <c r="C972" s="364"/>
      <c r="D972" s="364"/>
      <c r="E972" s="366"/>
      <c r="F972" s="365"/>
    </row>
    <row r="973" spans="2:6" s="134" customFormat="1" ht="20.100000000000001" customHeight="1" x14ac:dyDescent="0.25">
      <c r="B973" s="363"/>
      <c r="C973" s="364"/>
      <c r="D973" s="364"/>
      <c r="E973" s="366"/>
      <c r="F973" s="365"/>
    </row>
    <row r="974" spans="2:6" s="134" customFormat="1" ht="20.100000000000001" customHeight="1" x14ac:dyDescent="0.25">
      <c r="B974" s="363"/>
      <c r="C974" s="364"/>
      <c r="D974" s="364"/>
      <c r="E974" s="366"/>
      <c r="F974" s="365"/>
    </row>
    <row r="975" spans="2:6" s="134" customFormat="1" ht="20.100000000000001" customHeight="1" x14ac:dyDescent="0.25">
      <c r="B975" s="363"/>
      <c r="C975" s="364"/>
      <c r="D975" s="364"/>
      <c r="E975" s="366"/>
      <c r="F975" s="365"/>
    </row>
    <row r="976" spans="2:6" s="134" customFormat="1" ht="20.100000000000001" customHeight="1" x14ac:dyDescent="0.25">
      <c r="B976" s="363"/>
      <c r="C976" s="364"/>
      <c r="D976" s="364"/>
      <c r="E976" s="366"/>
      <c r="F976" s="365"/>
    </row>
    <row r="977" spans="2:6" s="134" customFormat="1" ht="20.100000000000001" customHeight="1" x14ac:dyDescent="0.25">
      <c r="B977" s="363"/>
      <c r="C977" s="364"/>
      <c r="D977" s="364"/>
      <c r="E977" s="366"/>
      <c r="F977" s="365"/>
    </row>
    <row r="978" spans="2:6" s="134" customFormat="1" ht="20.100000000000001" customHeight="1" x14ac:dyDescent="0.25">
      <c r="B978" s="363"/>
      <c r="C978" s="364"/>
      <c r="D978" s="364"/>
      <c r="E978" s="366"/>
      <c r="F978" s="365"/>
    </row>
    <row r="979" spans="2:6" s="134" customFormat="1" ht="20.100000000000001" customHeight="1" x14ac:dyDescent="0.25">
      <c r="B979" s="363"/>
      <c r="C979" s="364"/>
      <c r="D979" s="364"/>
      <c r="E979" s="366"/>
      <c r="F979" s="365"/>
    </row>
    <row r="980" spans="2:6" s="134" customFormat="1" ht="20.100000000000001" customHeight="1" x14ac:dyDescent="0.25">
      <c r="B980" s="363"/>
      <c r="C980" s="364"/>
      <c r="D980" s="364"/>
      <c r="E980" s="366"/>
      <c r="F980" s="365"/>
    </row>
    <row r="981" spans="2:6" s="134" customFormat="1" ht="20.100000000000001" customHeight="1" x14ac:dyDescent="0.25">
      <c r="B981" s="363"/>
      <c r="C981" s="364"/>
      <c r="D981" s="364"/>
      <c r="E981" s="366"/>
      <c r="F981" s="365"/>
    </row>
    <row r="982" spans="2:6" s="134" customFormat="1" ht="20.100000000000001" customHeight="1" x14ac:dyDescent="0.25">
      <c r="B982" s="363"/>
      <c r="C982" s="364"/>
      <c r="D982" s="364"/>
      <c r="E982" s="366"/>
      <c r="F982" s="365"/>
    </row>
    <row r="983" spans="2:6" s="134" customFormat="1" ht="20.100000000000001" customHeight="1" x14ac:dyDescent="0.25">
      <c r="B983" s="363"/>
      <c r="C983" s="364"/>
      <c r="D983" s="364"/>
      <c r="E983" s="366"/>
      <c r="F983" s="365"/>
    </row>
    <row r="984" spans="2:6" s="134" customFormat="1" ht="20.100000000000001" customHeight="1" x14ac:dyDescent="0.25">
      <c r="B984" s="363"/>
      <c r="C984" s="364"/>
      <c r="D984" s="364"/>
      <c r="E984" s="366"/>
      <c r="F984" s="365"/>
    </row>
    <row r="985" spans="2:6" s="134" customFormat="1" ht="20.100000000000001" customHeight="1" x14ac:dyDescent="0.25">
      <c r="B985" s="363"/>
      <c r="C985" s="364"/>
      <c r="D985" s="364"/>
      <c r="E985" s="366"/>
      <c r="F985" s="365"/>
    </row>
    <row r="986" spans="2:6" s="134" customFormat="1" ht="20.100000000000001" customHeight="1" x14ac:dyDescent="0.25">
      <c r="B986" s="363"/>
      <c r="C986" s="364"/>
      <c r="D986" s="364"/>
      <c r="E986" s="366"/>
      <c r="F986" s="365"/>
    </row>
    <row r="987" spans="2:6" s="134" customFormat="1" ht="20.100000000000001" customHeight="1" x14ac:dyDescent="0.25">
      <c r="B987" s="363"/>
      <c r="C987" s="364"/>
      <c r="D987" s="364"/>
      <c r="E987" s="366"/>
      <c r="F987" s="365"/>
    </row>
    <row r="988" spans="2:6" s="134" customFormat="1" ht="20.100000000000001" customHeight="1" x14ac:dyDescent="0.25">
      <c r="B988" s="363"/>
      <c r="C988" s="364"/>
      <c r="D988" s="364"/>
      <c r="E988" s="366"/>
      <c r="F988" s="365"/>
    </row>
    <row r="989" spans="2:6" s="134" customFormat="1" ht="20.100000000000001" customHeight="1" x14ac:dyDescent="0.25">
      <c r="B989" s="363"/>
      <c r="C989" s="364"/>
      <c r="D989" s="364"/>
      <c r="E989" s="366"/>
      <c r="F989" s="365"/>
    </row>
    <row r="990" spans="2:6" s="134" customFormat="1" ht="20.100000000000001" customHeight="1" x14ac:dyDescent="0.25">
      <c r="B990" s="363"/>
      <c r="C990" s="364"/>
      <c r="D990" s="364"/>
      <c r="E990" s="366"/>
      <c r="F990" s="365"/>
    </row>
    <row r="991" spans="2:6" s="134" customFormat="1" ht="20.100000000000001" customHeight="1" x14ac:dyDescent="0.25">
      <c r="B991" s="363"/>
      <c r="C991" s="364"/>
      <c r="D991" s="364"/>
      <c r="E991" s="366"/>
      <c r="F991" s="365"/>
    </row>
    <row r="992" spans="2:6" s="134" customFormat="1" ht="20.100000000000001" customHeight="1" x14ac:dyDescent="0.25">
      <c r="B992" s="363"/>
      <c r="C992" s="364"/>
      <c r="D992" s="364"/>
      <c r="E992" s="366"/>
      <c r="F992" s="365"/>
    </row>
    <row r="993" spans="2:6" s="134" customFormat="1" ht="20.100000000000001" customHeight="1" x14ac:dyDescent="0.25">
      <c r="B993" s="363"/>
      <c r="C993" s="364"/>
      <c r="D993" s="364"/>
      <c r="E993" s="366"/>
      <c r="F993" s="365"/>
    </row>
    <row r="994" spans="2:6" s="134" customFormat="1" ht="20.100000000000001" customHeight="1" x14ac:dyDescent="0.25">
      <c r="B994" s="363"/>
      <c r="C994" s="364"/>
      <c r="D994" s="364"/>
      <c r="E994" s="366"/>
      <c r="F994" s="365"/>
    </row>
    <row r="995" spans="2:6" s="134" customFormat="1" ht="20.100000000000001" customHeight="1" x14ac:dyDescent="0.25">
      <c r="B995" s="363"/>
      <c r="C995" s="364"/>
      <c r="D995" s="364"/>
      <c r="E995" s="366"/>
      <c r="F995" s="365"/>
    </row>
    <row r="996" spans="2:6" s="134" customFormat="1" ht="20.100000000000001" customHeight="1" x14ac:dyDescent="0.25">
      <c r="B996" s="363"/>
      <c r="C996" s="364"/>
      <c r="D996" s="364"/>
      <c r="E996" s="366"/>
      <c r="F996" s="365"/>
    </row>
    <row r="997" spans="2:6" s="134" customFormat="1" ht="20.100000000000001" customHeight="1" x14ac:dyDescent="0.25">
      <c r="B997" s="363"/>
      <c r="C997" s="364"/>
      <c r="D997" s="364"/>
      <c r="E997" s="366"/>
      <c r="F997" s="365"/>
    </row>
    <row r="998" spans="2:6" s="134" customFormat="1" ht="20.100000000000001" customHeight="1" x14ac:dyDescent="0.25">
      <c r="B998" s="363"/>
      <c r="C998" s="364"/>
      <c r="D998" s="364"/>
      <c r="E998" s="366"/>
      <c r="F998" s="365"/>
    </row>
    <row r="999" spans="2:6" s="134" customFormat="1" ht="20.100000000000001" customHeight="1" x14ac:dyDescent="0.25">
      <c r="B999" s="363"/>
      <c r="C999" s="364"/>
      <c r="D999" s="364"/>
      <c r="E999" s="366"/>
      <c r="F999" s="365"/>
    </row>
    <row r="1000" spans="2:6" s="134" customFormat="1" ht="20.100000000000001" customHeight="1" x14ac:dyDescent="0.25">
      <c r="B1000" s="363"/>
      <c r="C1000" s="364"/>
      <c r="D1000" s="364"/>
      <c r="E1000" s="366"/>
      <c r="F1000" s="365"/>
    </row>
    <row r="1001" spans="2:6" s="134" customFormat="1" ht="20.100000000000001" customHeight="1" x14ac:dyDescent="0.25">
      <c r="B1001" s="363"/>
      <c r="C1001" s="364"/>
      <c r="D1001" s="364"/>
      <c r="E1001" s="366"/>
      <c r="F1001" s="365"/>
    </row>
    <row r="1002" spans="2:6" s="134" customFormat="1" ht="20.100000000000001" customHeight="1" x14ac:dyDescent="0.25">
      <c r="B1002" s="363"/>
      <c r="C1002" s="364"/>
      <c r="D1002" s="364"/>
      <c r="E1002" s="366"/>
      <c r="F1002" s="365"/>
    </row>
    <row r="1003" spans="2:6" s="134" customFormat="1" ht="20.100000000000001" customHeight="1" x14ac:dyDescent="0.25">
      <c r="B1003" s="363"/>
      <c r="C1003" s="364"/>
      <c r="D1003" s="364"/>
      <c r="E1003" s="366"/>
      <c r="F1003" s="365"/>
    </row>
    <row r="1004" spans="2:6" s="134" customFormat="1" ht="20.100000000000001" customHeight="1" x14ac:dyDescent="0.25">
      <c r="B1004" s="363"/>
      <c r="C1004" s="364"/>
      <c r="D1004" s="364"/>
      <c r="E1004" s="366"/>
      <c r="F1004" s="365"/>
    </row>
    <row r="1005" spans="2:6" s="134" customFormat="1" ht="20.100000000000001" customHeight="1" x14ac:dyDescent="0.25">
      <c r="B1005" s="368"/>
      <c r="C1005" s="369"/>
      <c r="D1005" s="369"/>
      <c r="E1005" s="370"/>
      <c r="F1005" s="371"/>
    </row>
  </sheetData>
  <sheetProtection algorithmName="SHA-512" hashValue="Xwf9IGf9w1+BqDPXOs+pRMHmq+tEgxjieLAC/CBTIWNvNEL89yVvlOpto5qDuuKQNrOg+hlvhg85sblb89Qz4g==" saltValue="wt66Rnwujto/rgPjhMK+Wg==" spinCount="100000" sheet="1" objects="1" scenarios="1"/>
  <phoneticPr fontId="26" type="noConversion"/>
  <printOptions horizontalCentered="1"/>
  <pageMargins left="0.31496062992125984" right="0.31496062992125984" top="0.31496062992125984" bottom="0.31496062992125984" header="0.31496062992125984" footer="0.31496062992125984"/>
  <pageSetup paperSize="9" scale="95" fitToHeight="0" orientation="landscape"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AA0624E3-8495-4603-ACA6-43353A1670AF}">
          <x14:formula1>
            <xm:f>OFFSET(Calc!$AU$7,0,0,Calc!$AN$29,1)</xm:f>
          </x14:formula1>
          <xm:sqref>D6:D20</xm:sqref>
        </x14:dataValidation>
        <x14:dataValidation type="list" allowBlank="1" showInputMessage="1" showErrorMessage="1" xr:uid="{6EA0A97C-B784-4EE1-B2D5-DA0307463665}">
          <x14:formula1>
            <xm:f>OFFSET(Calc!$AT$7,0,0,Calc!$AN$27,1)</xm:f>
          </x14:formula1>
          <xm:sqref>C6:C20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A6468-0356-4186-B49E-426F3F31BCC8}">
  <sheetPr codeName="Sheet4">
    <pageSetUpPr autoPageBreaks="0" fitToPage="1"/>
  </sheetPr>
  <dimension ref="A1:X55"/>
  <sheetViews>
    <sheetView showGridLines="0" showRowColHeaders="0" zoomScaleNormal="100" zoomScaleSheetLayoutView="85" workbookViewId="0">
      <pane ySplit="5" topLeftCell="A6" activePane="bottomLeft" state="frozen"/>
      <selection pane="bottomLeft" activeCell="A6" sqref="A6"/>
    </sheetView>
  </sheetViews>
  <sheetFormatPr defaultColWidth="8.85546875" defaultRowHeight="15" x14ac:dyDescent="0.25"/>
  <cols>
    <col min="1" max="1" width="3.7109375" style="98" customWidth="1"/>
    <col min="2" max="2" width="45.7109375" style="98" customWidth="1"/>
    <col min="3" max="4" width="26.7109375" style="102" customWidth="1"/>
    <col min="5" max="5" width="25.7109375" style="102" customWidth="1"/>
    <col min="6" max="6" width="1.7109375" style="98" customWidth="1"/>
    <col min="7" max="16384" width="8.85546875" style="98"/>
  </cols>
  <sheetData>
    <row r="1" spans="1:6" s="82" customFormat="1" ht="6.75" customHeight="1" x14ac:dyDescent="0.25">
      <c r="C1" s="83"/>
      <c r="D1" s="84"/>
      <c r="E1" s="84"/>
    </row>
    <row r="2" spans="1:6" s="85" customFormat="1" ht="20.100000000000001" customHeight="1" x14ac:dyDescent="0.25">
      <c r="B2" s="319" t="s">
        <v>178</v>
      </c>
      <c r="C2" s="104"/>
      <c r="D2" s="87"/>
      <c r="E2" s="87"/>
      <c r="F2" s="89"/>
    </row>
    <row r="3" spans="1:6" s="90" customFormat="1" ht="24" customHeight="1" x14ac:dyDescent="0.25">
      <c r="B3" s="320" t="s">
        <v>40</v>
      </c>
      <c r="C3" s="106"/>
      <c r="D3" s="92"/>
      <c r="E3" s="92"/>
      <c r="F3" s="94"/>
    </row>
    <row r="4" spans="1:6" s="96" customFormat="1" ht="4.9000000000000004" customHeight="1" x14ac:dyDescent="0.25">
      <c r="A4" s="95"/>
      <c r="B4" s="95"/>
      <c r="C4" s="107"/>
      <c r="D4" s="107"/>
      <c r="E4" s="107"/>
      <c r="F4" s="95"/>
    </row>
    <row r="5" spans="1:6" s="96" customFormat="1" ht="30" x14ac:dyDescent="0.25">
      <c r="B5" s="300" t="s">
        <v>84</v>
      </c>
      <c r="C5" s="301" t="s">
        <v>53</v>
      </c>
      <c r="D5" s="301" t="s">
        <v>14</v>
      </c>
      <c r="E5" s="302" t="s">
        <v>39</v>
      </c>
    </row>
    <row r="6" spans="1:6" s="82" customFormat="1" ht="20.100000000000001" customHeight="1" x14ac:dyDescent="0.25">
      <c r="B6" s="296" t="s">
        <v>58</v>
      </c>
      <c r="C6" s="303" t="s">
        <v>55</v>
      </c>
      <c r="D6" s="303" t="s">
        <v>62</v>
      </c>
      <c r="E6" s="335">
        <v>40</v>
      </c>
    </row>
    <row r="7" spans="1:6" s="82" customFormat="1" ht="20.100000000000001" customHeight="1" x14ac:dyDescent="0.25">
      <c r="B7" s="296" t="s">
        <v>52</v>
      </c>
      <c r="C7" s="303" t="s">
        <v>45</v>
      </c>
      <c r="D7" s="303" t="s">
        <v>78</v>
      </c>
      <c r="E7" s="335">
        <v>50</v>
      </c>
    </row>
    <row r="8" spans="1:6" s="82" customFormat="1" ht="20.100000000000001" customHeight="1" x14ac:dyDescent="0.25">
      <c r="B8" s="296" t="s">
        <v>54</v>
      </c>
      <c r="C8" s="303" t="s">
        <v>45</v>
      </c>
      <c r="D8" s="303" t="s">
        <v>78</v>
      </c>
      <c r="E8" s="335">
        <v>10</v>
      </c>
    </row>
    <row r="9" spans="1:6" s="82" customFormat="1" ht="20.100000000000001" customHeight="1" x14ac:dyDescent="0.25">
      <c r="B9" s="296" t="s">
        <v>59</v>
      </c>
      <c r="C9" s="303" t="s">
        <v>56</v>
      </c>
      <c r="D9" s="303" t="s">
        <v>63</v>
      </c>
      <c r="E9" s="335">
        <v>5</v>
      </c>
    </row>
    <row r="10" spans="1:6" s="82" customFormat="1" ht="20.100000000000001" customHeight="1" x14ac:dyDescent="0.25">
      <c r="B10" s="296" t="s">
        <v>61</v>
      </c>
      <c r="C10" s="303" t="s">
        <v>57</v>
      </c>
      <c r="D10" s="303" t="s">
        <v>78</v>
      </c>
      <c r="E10" s="335">
        <v>30</v>
      </c>
    </row>
    <row r="11" spans="1:6" s="82" customFormat="1" ht="20.100000000000001" customHeight="1" x14ac:dyDescent="0.25">
      <c r="B11" s="296" t="s">
        <v>60</v>
      </c>
      <c r="C11" s="303" t="s">
        <v>57</v>
      </c>
      <c r="D11" s="303" t="s">
        <v>63</v>
      </c>
      <c r="E11" s="335">
        <v>30</v>
      </c>
    </row>
    <row r="12" spans="1:6" s="82" customFormat="1" ht="20.100000000000001" customHeight="1" x14ac:dyDescent="0.25">
      <c r="B12" s="296" t="s">
        <v>193</v>
      </c>
      <c r="C12" s="303" t="s">
        <v>44</v>
      </c>
      <c r="D12" s="303" t="s">
        <v>62</v>
      </c>
      <c r="E12" s="335">
        <v>20</v>
      </c>
    </row>
    <row r="13" spans="1:6" s="82" customFormat="1" ht="20.100000000000001" customHeight="1" x14ac:dyDescent="0.25">
      <c r="B13" s="321"/>
      <c r="C13" s="303"/>
      <c r="D13" s="303"/>
      <c r="E13" s="335"/>
    </row>
    <row r="14" spans="1:6" s="82" customFormat="1" ht="20.100000000000001" customHeight="1" x14ac:dyDescent="0.25">
      <c r="B14" s="321"/>
      <c r="C14" s="303"/>
      <c r="D14" s="303"/>
      <c r="E14" s="335"/>
    </row>
    <row r="15" spans="1:6" s="82" customFormat="1" ht="20.100000000000001" customHeight="1" x14ac:dyDescent="0.25">
      <c r="B15" s="296"/>
      <c r="C15" s="303"/>
      <c r="D15" s="303"/>
      <c r="E15" s="335"/>
    </row>
    <row r="16" spans="1:6" s="82" customFormat="1" ht="20.100000000000001" customHeight="1" x14ac:dyDescent="0.25">
      <c r="B16" s="296"/>
      <c r="C16" s="303"/>
      <c r="D16" s="303"/>
      <c r="E16" s="335"/>
    </row>
    <row r="17" spans="1:24" s="82" customFormat="1" ht="20.100000000000001" customHeight="1" x14ac:dyDescent="0.25">
      <c r="B17" s="296"/>
      <c r="C17" s="303"/>
      <c r="D17" s="303"/>
      <c r="E17" s="335"/>
    </row>
    <row r="18" spans="1:24" s="134" customFormat="1" ht="20.100000000000001" customHeight="1" x14ac:dyDescent="0.25">
      <c r="A18" s="82"/>
      <c r="B18" s="296"/>
      <c r="C18" s="303"/>
      <c r="D18" s="303"/>
      <c r="E18" s="335"/>
      <c r="F18" s="82"/>
      <c r="G18" s="82"/>
      <c r="H18" s="82"/>
      <c r="I18" s="82"/>
      <c r="J18" s="82"/>
      <c r="K18" s="82"/>
      <c r="L18" s="82"/>
      <c r="M18" s="82"/>
      <c r="N18" s="82"/>
      <c r="O18" s="82"/>
      <c r="P18" s="82"/>
      <c r="Q18" s="82"/>
      <c r="R18" s="82"/>
      <c r="S18" s="82"/>
      <c r="T18" s="82"/>
      <c r="U18" s="82"/>
      <c r="V18" s="82"/>
      <c r="W18" s="82"/>
      <c r="X18" s="82"/>
    </row>
    <row r="19" spans="1:24" s="134" customFormat="1" ht="20.100000000000001" customHeight="1" x14ac:dyDescent="0.25">
      <c r="A19" s="82"/>
      <c r="B19" s="296"/>
      <c r="C19" s="303"/>
      <c r="D19" s="303"/>
      <c r="E19" s="335"/>
      <c r="F19" s="82"/>
      <c r="G19" s="82"/>
      <c r="H19" s="82"/>
      <c r="I19" s="82"/>
      <c r="J19" s="82"/>
      <c r="K19" s="82"/>
      <c r="L19" s="82"/>
      <c r="M19" s="82"/>
      <c r="N19" s="82"/>
      <c r="O19" s="82"/>
      <c r="P19" s="82"/>
      <c r="Q19" s="82"/>
      <c r="R19" s="82"/>
      <c r="S19" s="82"/>
      <c r="T19" s="82"/>
      <c r="U19" s="82"/>
      <c r="V19" s="82"/>
      <c r="W19" s="82"/>
      <c r="X19" s="82"/>
    </row>
    <row r="20" spans="1:24" s="134" customFormat="1" ht="20.100000000000001" customHeight="1" x14ac:dyDescent="0.25">
      <c r="A20" s="82"/>
      <c r="B20" s="354"/>
      <c r="C20" s="355"/>
      <c r="D20" s="355"/>
      <c r="E20" s="356"/>
      <c r="F20" s="82"/>
      <c r="G20" s="82"/>
      <c r="H20" s="82"/>
      <c r="I20" s="82"/>
      <c r="J20" s="82"/>
      <c r="K20" s="82"/>
      <c r="L20" s="82"/>
      <c r="M20" s="82"/>
      <c r="N20" s="82"/>
      <c r="O20" s="82"/>
      <c r="P20" s="82"/>
      <c r="Q20" s="82"/>
      <c r="R20" s="82"/>
      <c r="S20" s="82"/>
      <c r="T20" s="82"/>
      <c r="U20" s="82"/>
      <c r="V20" s="82"/>
      <c r="W20" s="82"/>
      <c r="X20" s="82"/>
    </row>
    <row r="21" spans="1:24" s="134" customFormat="1" ht="20.100000000000001" customHeight="1" x14ac:dyDescent="0.25">
      <c r="A21" s="82"/>
      <c r="B21" s="406"/>
      <c r="C21" s="407"/>
      <c r="D21" s="407"/>
      <c r="E21" s="408"/>
      <c r="F21" s="82"/>
      <c r="G21" s="82"/>
      <c r="H21" s="82"/>
      <c r="I21" s="82"/>
      <c r="J21" s="82"/>
      <c r="K21" s="82"/>
      <c r="L21" s="82"/>
      <c r="M21" s="82"/>
      <c r="N21" s="82"/>
      <c r="O21" s="82"/>
      <c r="P21" s="82"/>
      <c r="Q21" s="82"/>
      <c r="R21" s="82"/>
      <c r="S21" s="82"/>
      <c r="T21" s="82"/>
      <c r="U21" s="82"/>
      <c r="V21" s="82"/>
      <c r="W21" s="82"/>
      <c r="X21" s="82"/>
    </row>
    <row r="22" spans="1:24" s="134" customFormat="1" ht="20.100000000000001" customHeight="1" x14ac:dyDescent="0.25">
      <c r="A22" s="82"/>
      <c r="B22" s="357"/>
      <c r="C22" s="358"/>
      <c r="D22" s="358"/>
      <c r="E22" s="359"/>
      <c r="F22" s="82"/>
      <c r="G22" s="82"/>
      <c r="H22" s="82"/>
      <c r="I22" s="82"/>
      <c r="J22" s="82"/>
      <c r="K22" s="82"/>
      <c r="L22" s="82"/>
      <c r="M22" s="82"/>
      <c r="N22" s="82"/>
      <c r="O22" s="82"/>
      <c r="P22" s="82"/>
      <c r="Q22" s="82"/>
      <c r="R22" s="82"/>
      <c r="S22" s="82"/>
      <c r="T22" s="82"/>
      <c r="U22" s="82"/>
      <c r="V22" s="82"/>
      <c r="W22" s="82"/>
      <c r="X22" s="82"/>
    </row>
    <row r="23" spans="1:24" s="134" customFormat="1" ht="20.100000000000001" customHeight="1" x14ac:dyDescent="0.25">
      <c r="A23" s="82"/>
      <c r="B23" s="357"/>
      <c r="C23" s="358"/>
      <c r="D23" s="358"/>
      <c r="E23" s="359"/>
      <c r="F23" s="82"/>
      <c r="G23" s="82"/>
      <c r="H23" s="82"/>
      <c r="I23" s="82"/>
      <c r="J23" s="82"/>
      <c r="K23" s="82"/>
      <c r="L23" s="82"/>
      <c r="M23" s="82"/>
      <c r="N23" s="82"/>
      <c r="O23" s="82"/>
      <c r="P23" s="82"/>
      <c r="Q23" s="82"/>
      <c r="R23" s="82"/>
      <c r="S23" s="82"/>
      <c r="T23" s="82"/>
      <c r="U23" s="82"/>
      <c r="V23" s="82"/>
      <c r="W23" s="82"/>
      <c r="X23" s="82"/>
    </row>
    <row r="24" spans="1:24" s="134" customFormat="1" ht="20.100000000000001" customHeight="1" x14ac:dyDescent="0.25">
      <c r="A24" s="82"/>
      <c r="B24" s="357"/>
      <c r="C24" s="358"/>
      <c r="D24" s="358"/>
      <c r="E24" s="359"/>
      <c r="F24" s="82"/>
      <c r="G24" s="82"/>
      <c r="H24" s="82"/>
      <c r="I24" s="82"/>
      <c r="J24" s="82"/>
      <c r="K24" s="82"/>
      <c r="L24" s="82"/>
      <c r="M24" s="82"/>
      <c r="N24" s="82"/>
      <c r="O24" s="82"/>
      <c r="P24" s="82"/>
      <c r="Q24" s="82"/>
      <c r="R24" s="82"/>
      <c r="S24" s="82"/>
      <c r="T24" s="82"/>
      <c r="U24" s="82"/>
      <c r="V24" s="82"/>
      <c r="W24" s="82"/>
      <c r="X24" s="82"/>
    </row>
    <row r="25" spans="1:24" s="134" customFormat="1" ht="20.100000000000001" customHeight="1" x14ac:dyDescent="0.25">
      <c r="A25" s="82"/>
      <c r="B25" s="357"/>
      <c r="C25" s="358"/>
      <c r="D25" s="358"/>
      <c r="E25" s="359"/>
      <c r="F25" s="82"/>
      <c r="G25" s="82"/>
      <c r="H25" s="82"/>
      <c r="I25" s="82"/>
      <c r="J25" s="82"/>
      <c r="K25" s="82"/>
      <c r="L25" s="82"/>
      <c r="M25" s="82"/>
      <c r="N25" s="82"/>
      <c r="O25" s="82"/>
      <c r="P25" s="82"/>
      <c r="Q25" s="82"/>
      <c r="R25" s="82"/>
      <c r="S25" s="82"/>
      <c r="T25" s="82"/>
      <c r="U25" s="82"/>
      <c r="V25" s="82"/>
      <c r="W25" s="82"/>
      <c r="X25" s="82"/>
    </row>
    <row r="26" spans="1:24" s="134" customFormat="1" ht="20.100000000000001" customHeight="1" x14ac:dyDescent="0.25">
      <c r="A26" s="82"/>
      <c r="B26" s="357"/>
      <c r="C26" s="358"/>
      <c r="D26" s="358"/>
      <c r="E26" s="359"/>
      <c r="F26" s="82"/>
      <c r="G26" s="82"/>
      <c r="H26" s="82"/>
      <c r="I26" s="82"/>
      <c r="J26" s="82"/>
      <c r="K26" s="82"/>
      <c r="L26" s="82"/>
      <c r="M26" s="82"/>
      <c r="N26" s="82"/>
      <c r="O26" s="82"/>
      <c r="P26" s="82"/>
      <c r="Q26" s="82"/>
      <c r="R26" s="82"/>
      <c r="S26" s="82"/>
      <c r="T26" s="82"/>
      <c r="U26" s="82"/>
      <c r="V26" s="82"/>
      <c r="W26" s="82"/>
      <c r="X26" s="82"/>
    </row>
    <row r="27" spans="1:24" s="134" customFormat="1" ht="20.100000000000001" customHeight="1" x14ac:dyDescent="0.25">
      <c r="A27" s="82"/>
      <c r="B27" s="357"/>
      <c r="C27" s="358"/>
      <c r="D27" s="358"/>
      <c r="E27" s="359"/>
      <c r="F27" s="82"/>
      <c r="G27" s="82"/>
      <c r="H27" s="82"/>
      <c r="I27" s="82"/>
      <c r="J27" s="82"/>
      <c r="K27" s="82"/>
      <c r="L27" s="82"/>
      <c r="M27" s="82"/>
      <c r="N27" s="82"/>
      <c r="O27" s="82"/>
      <c r="P27" s="82"/>
      <c r="Q27" s="82"/>
      <c r="R27" s="82"/>
      <c r="S27" s="82"/>
      <c r="T27" s="82"/>
      <c r="U27" s="82"/>
      <c r="V27" s="82"/>
      <c r="W27" s="82"/>
      <c r="X27" s="82"/>
    </row>
    <row r="28" spans="1:24" s="134" customFormat="1" ht="20.100000000000001" customHeight="1" x14ac:dyDescent="0.25">
      <c r="A28" s="82"/>
      <c r="B28" s="357"/>
      <c r="C28" s="358"/>
      <c r="D28" s="358"/>
      <c r="E28" s="359"/>
      <c r="F28" s="82"/>
      <c r="G28" s="82"/>
      <c r="H28" s="82"/>
      <c r="I28" s="82"/>
      <c r="J28" s="82"/>
      <c r="K28" s="82"/>
      <c r="L28" s="82"/>
      <c r="M28" s="82"/>
      <c r="N28" s="82"/>
      <c r="O28" s="82"/>
      <c r="P28" s="82"/>
      <c r="Q28" s="82"/>
      <c r="R28" s="82"/>
      <c r="S28" s="82"/>
      <c r="T28" s="82"/>
      <c r="U28" s="82"/>
      <c r="V28" s="82"/>
      <c r="W28" s="82"/>
      <c r="X28" s="82"/>
    </row>
    <row r="29" spans="1:24" s="134" customFormat="1" ht="20.100000000000001" customHeight="1" x14ac:dyDescent="0.25">
      <c r="A29" s="82"/>
      <c r="B29" s="357"/>
      <c r="C29" s="358"/>
      <c r="D29" s="358"/>
      <c r="E29" s="359"/>
      <c r="F29" s="82"/>
      <c r="G29" s="82"/>
      <c r="H29" s="82"/>
      <c r="I29" s="82"/>
      <c r="J29" s="82"/>
      <c r="K29" s="82"/>
      <c r="L29" s="82"/>
      <c r="M29" s="82"/>
      <c r="N29" s="82"/>
      <c r="O29" s="82"/>
      <c r="P29" s="82"/>
      <c r="Q29" s="82"/>
      <c r="R29" s="82"/>
      <c r="S29" s="82"/>
      <c r="T29" s="82"/>
      <c r="U29" s="82"/>
      <c r="V29" s="82"/>
      <c r="W29" s="82"/>
      <c r="X29" s="82"/>
    </row>
    <row r="30" spans="1:24" s="134" customFormat="1" ht="20.100000000000001" customHeight="1" x14ac:dyDescent="0.25">
      <c r="A30" s="82"/>
      <c r="B30" s="357"/>
      <c r="C30" s="358"/>
      <c r="D30" s="358"/>
      <c r="E30" s="359"/>
      <c r="F30" s="82"/>
      <c r="G30" s="82"/>
      <c r="H30" s="82"/>
      <c r="I30" s="82"/>
      <c r="J30" s="82"/>
      <c r="K30" s="82"/>
      <c r="L30" s="82"/>
      <c r="M30" s="82"/>
      <c r="N30" s="82"/>
      <c r="O30" s="82"/>
      <c r="P30" s="82"/>
      <c r="Q30" s="82"/>
      <c r="R30" s="82"/>
      <c r="S30" s="82"/>
      <c r="T30" s="82"/>
      <c r="U30" s="82"/>
      <c r="V30" s="82"/>
      <c r="W30" s="82"/>
      <c r="X30" s="82"/>
    </row>
    <row r="31" spans="1:24" s="134" customFormat="1" ht="20.100000000000001" customHeight="1" x14ac:dyDescent="0.25">
      <c r="A31" s="82"/>
      <c r="B31" s="357"/>
      <c r="C31" s="358"/>
      <c r="D31" s="358"/>
      <c r="E31" s="359"/>
      <c r="F31" s="82"/>
      <c r="G31" s="82"/>
      <c r="H31" s="82"/>
      <c r="I31" s="82"/>
      <c r="J31" s="82"/>
      <c r="K31" s="82"/>
      <c r="L31" s="82"/>
      <c r="M31" s="82"/>
      <c r="N31" s="82"/>
      <c r="O31" s="82"/>
      <c r="P31" s="82"/>
      <c r="Q31" s="82"/>
      <c r="R31" s="82"/>
      <c r="S31" s="82"/>
      <c r="T31" s="82"/>
      <c r="U31" s="82"/>
      <c r="V31" s="82"/>
      <c r="W31" s="82"/>
      <c r="X31" s="82"/>
    </row>
    <row r="32" spans="1:24" s="134" customFormat="1" ht="20.100000000000001" customHeight="1" x14ac:dyDescent="0.25">
      <c r="A32" s="82"/>
      <c r="B32" s="357"/>
      <c r="C32" s="358"/>
      <c r="D32" s="358"/>
      <c r="E32" s="359"/>
      <c r="F32" s="82"/>
      <c r="G32" s="82"/>
      <c r="H32" s="82"/>
      <c r="I32" s="82"/>
      <c r="J32" s="82"/>
      <c r="K32" s="82"/>
      <c r="L32" s="82"/>
      <c r="M32" s="82"/>
      <c r="N32" s="82"/>
      <c r="O32" s="82"/>
      <c r="P32" s="82"/>
      <c r="Q32" s="82"/>
      <c r="R32" s="82"/>
      <c r="S32" s="82"/>
      <c r="T32" s="82"/>
      <c r="U32" s="82"/>
      <c r="V32" s="82"/>
      <c r="W32" s="82"/>
      <c r="X32" s="82"/>
    </row>
    <row r="33" spans="1:7" s="134" customFormat="1" ht="20.100000000000001" customHeight="1" x14ac:dyDescent="0.25">
      <c r="A33" s="82"/>
      <c r="B33" s="357"/>
      <c r="C33" s="358"/>
      <c r="D33" s="358"/>
      <c r="E33" s="359"/>
      <c r="F33" s="82"/>
      <c r="G33" s="82"/>
    </row>
    <row r="34" spans="1:7" s="134" customFormat="1" ht="20.100000000000001" customHeight="1" x14ac:dyDescent="0.25">
      <c r="A34" s="82"/>
      <c r="B34" s="357"/>
      <c r="C34" s="358"/>
      <c r="D34" s="358"/>
      <c r="E34" s="359"/>
      <c r="F34" s="82"/>
      <c r="G34" s="82"/>
    </row>
    <row r="35" spans="1:7" s="134" customFormat="1" ht="20.100000000000001" customHeight="1" x14ac:dyDescent="0.25">
      <c r="B35" s="357"/>
      <c r="C35" s="358"/>
      <c r="D35" s="358"/>
      <c r="E35" s="359"/>
    </row>
    <row r="36" spans="1:7" s="134" customFormat="1" ht="20.100000000000001" customHeight="1" x14ac:dyDescent="0.25">
      <c r="B36" s="357"/>
      <c r="C36" s="358"/>
      <c r="D36" s="358"/>
      <c r="E36" s="359"/>
    </row>
    <row r="37" spans="1:7" s="134" customFormat="1" ht="20.100000000000001" customHeight="1" x14ac:dyDescent="0.25">
      <c r="B37" s="357"/>
      <c r="C37" s="358"/>
      <c r="D37" s="358"/>
      <c r="E37" s="359"/>
    </row>
    <row r="38" spans="1:7" s="134" customFormat="1" ht="20.100000000000001" customHeight="1" x14ac:dyDescent="0.25">
      <c r="B38" s="357"/>
      <c r="C38" s="358"/>
      <c r="D38" s="358"/>
      <c r="E38" s="359"/>
    </row>
    <row r="39" spans="1:7" s="134" customFormat="1" ht="20.100000000000001" customHeight="1" x14ac:dyDescent="0.25">
      <c r="B39" s="357"/>
      <c r="C39" s="358"/>
      <c r="D39" s="358"/>
      <c r="E39" s="359"/>
    </row>
    <row r="40" spans="1:7" s="134" customFormat="1" ht="20.100000000000001" customHeight="1" x14ac:dyDescent="0.25">
      <c r="B40" s="357"/>
      <c r="C40" s="358"/>
      <c r="D40" s="358"/>
      <c r="E40" s="359"/>
    </row>
    <row r="41" spans="1:7" s="134" customFormat="1" ht="20.100000000000001" customHeight="1" x14ac:dyDescent="0.25">
      <c r="B41" s="357"/>
      <c r="C41" s="358"/>
      <c r="D41" s="358"/>
      <c r="E41" s="359"/>
    </row>
    <row r="42" spans="1:7" s="134" customFormat="1" ht="20.100000000000001" customHeight="1" x14ac:dyDescent="0.25">
      <c r="B42" s="357"/>
      <c r="C42" s="358"/>
      <c r="D42" s="358"/>
      <c r="E42" s="359"/>
    </row>
    <row r="43" spans="1:7" s="134" customFormat="1" ht="20.100000000000001" customHeight="1" x14ac:dyDescent="0.25">
      <c r="B43" s="357"/>
      <c r="C43" s="358"/>
      <c r="D43" s="358"/>
      <c r="E43" s="359"/>
    </row>
    <row r="44" spans="1:7" s="134" customFormat="1" ht="20.100000000000001" customHeight="1" x14ac:dyDescent="0.25">
      <c r="B44" s="357"/>
      <c r="C44" s="358"/>
      <c r="D44" s="358"/>
      <c r="E44" s="359"/>
    </row>
    <row r="45" spans="1:7" s="134" customFormat="1" ht="20.100000000000001" customHeight="1" x14ac:dyDescent="0.25">
      <c r="B45" s="357"/>
      <c r="C45" s="358"/>
      <c r="D45" s="358"/>
      <c r="E45" s="359"/>
    </row>
    <row r="46" spans="1:7" s="134" customFormat="1" ht="20.100000000000001" customHeight="1" x14ac:dyDescent="0.25">
      <c r="B46" s="357"/>
      <c r="C46" s="358"/>
      <c r="D46" s="358"/>
      <c r="E46" s="359"/>
    </row>
    <row r="47" spans="1:7" s="134" customFormat="1" ht="20.100000000000001" customHeight="1" x14ac:dyDescent="0.25">
      <c r="B47" s="357"/>
      <c r="C47" s="358"/>
      <c r="D47" s="358"/>
      <c r="E47" s="359"/>
    </row>
    <row r="48" spans="1:7" s="134" customFormat="1" ht="20.100000000000001" customHeight="1" x14ac:dyDescent="0.25">
      <c r="B48" s="357"/>
      <c r="C48" s="358"/>
      <c r="D48" s="358"/>
      <c r="E48" s="359"/>
    </row>
    <row r="49" spans="2:5" s="134" customFormat="1" ht="20.100000000000001" customHeight="1" x14ac:dyDescent="0.25">
      <c r="B49" s="357"/>
      <c r="C49" s="358"/>
      <c r="D49" s="358"/>
      <c r="E49" s="359"/>
    </row>
    <row r="50" spans="2:5" s="134" customFormat="1" ht="20.100000000000001" customHeight="1" x14ac:dyDescent="0.25">
      <c r="B50" s="357"/>
      <c r="C50" s="358"/>
      <c r="D50" s="358"/>
      <c r="E50" s="359"/>
    </row>
    <row r="51" spans="2:5" s="134" customFormat="1" ht="20.100000000000001" customHeight="1" x14ac:dyDescent="0.25">
      <c r="B51" s="357"/>
      <c r="C51" s="358"/>
      <c r="D51" s="358"/>
      <c r="E51" s="359"/>
    </row>
    <row r="52" spans="2:5" s="134" customFormat="1" ht="20.100000000000001" customHeight="1" x14ac:dyDescent="0.25">
      <c r="B52" s="357"/>
      <c r="C52" s="358"/>
      <c r="D52" s="358"/>
      <c r="E52" s="359"/>
    </row>
    <row r="53" spans="2:5" s="134" customFormat="1" ht="20.100000000000001" customHeight="1" x14ac:dyDescent="0.25">
      <c r="B53" s="357"/>
      <c r="C53" s="358"/>
      <c r="D53" s="358"/>
      <c r="E53" s="359"/>
    </row>
    <row r="54" spans="2:5" s="134" customFormat="1" ht="20.100000000000001" customHeight="1" x14ac:dyDescent="0.25">
      <c r="B54" s="357"/>
      <c r="C54" s="358"/>
      <c r="D54" s="358"/>
      <c r="E54" s="359"/>
    </row>
    <row r="55" spans="2:5" s="134" customFormat="1" ht="20.100000000000001" customHeight="1" x14ac:dyDescent="0.25">
      <c r="B55" s="360"/>
      <c r="C55" s="361"/>
      <c r="D55" s="361"/>
      <c r="E55" s="362"/>
    </row>
  </sheetData>
  <sheetProtection algorithmName="SHA-512" hashValue="+0Rxxtf7B4Akzs6lsdYu7dAjbAP40r6NcPsTEzHEREdPS+ojyOeQN0TdNMSyOc7tVhp4xQT493AfbOl6iHe0tA==" saltValue="4ntcV+oNnRtfH6Hh0GQo+Q==" spinCount="100000" sheet="1" objects="1" scenarios="1"/>
  <phoneticPr fontId="26" type="noConversion"/>
  <printOptions horizontalCentered="1"/>
  <pageMargins left="0.31496062992125984" right="0.31496062992125984" top="0.31496062992125984" bottom="0.31496062992125984" header="0.31496062992125984" footer="0.31496062992125984"/>
  <pageSetup paperSize="9" scale="77"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6331FC8A-560D-45EA-88A0-51B0A55868A0}">
          <x14:formula1>
            <xm:f>OFFSET(Calc!$AX$6,0,0,1,COUNTIF(Calc!$AX$6:$BG$6,"&gt;&lt;"))</xm:f>
          </x14:formula1>
          <xm:sqref>C6:C20</xm:sqref>
        </x14:dataValidation>
        <x14:dataValidation type="list" allowBlank="1" showInputMessage="1" showErrorMessage="1" xr:uid="{83E926D6-8D53-478B-A384-EDF92EA6B2A8}">
          <x14:formula1>
            <xm:f>OFFSET(Calc!$AS$7,0,0,Calc!$AN$25,1)</xm:f>
          </x14:formula1>
          <xm:sqref>D6:D20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9B5EF-1E8D-43E2-854F-7BC066EC1CA0}">
  <sheetPr codeName="Sheet5">
    <pageSetUpPr autoPageBreaks="0" fitToPage="1"/>
  </sheetPr>
  <dimension ref="A1:Z205"/>
  <sheetViews>
    <sheetView showGridLines="0" showRowColHeaders="0" zoomScaleNormal="100" zoomScaleSheetLayoutView="85" workbookViewId="0">
      <pane ySplit="5" topLeftCell="A6" activePane="bottomLeft" state="frozen"/>
      <selection pane="bottomLeft" activeCell="A6" sqref="A6"/>
    </sheetView>
  </sheetViews>
  <sheetFormatPr defaultColWidth="8.85546875" defaultRowHeight="15" x14ac:dyDescent="0.25"/>
  <cols>
    <col min="1" max="1" width="3.7109375" style="98" customWidth="1"/>
    <col min="2" max="2" width="45.7109375" style="349" customWidth="1"/>
    <col min="3" max="4" width="20.7109375" style="350" customWidth="1"/>
    <col min="5" max="5" width="20.28515625" style="351" customWidth="1"/>
    <col min="6" max="6" width="19.85546875" style="351" customWidth="1"/>
    <col min="7" max="7" width="19.140625" style="351" customWidth="1"/>
    <col min="8" max="8" width="1.7109375" style="98" customWidth="1"/>
    <col min="9" max="10" width="8.85546875" style="98"/>
    <col min="11" max="11" width="9.140625" style="98" bestFit="1" customWidth="1"/>
    <col min="12" max="12" width="10.140625" style="98" bestFit="1" customWidth="1"/>
    <col min="13" max="16384" width="8.85546875" style="98"/>
  </cols>
  <sheetData>
    <row r="1" spans="1:8" s="82" customFormat="1" ht="6.75" customHeight="1" x14ac:dyDescent="0.25">
      <c r="C1" s="84"/>
      <c r="D1" s="84"/>
      <c r="E1" s="108"/>
      <c r="F1" s="108"/>
      <c r="G1" s="108"/>
    </row>
    <row r="2" spans="1:8" s="85" customFormat="1" ht="20.100000000000001" customHeight="1" x14ac:dyDescent="0.25">
      <c r="B2" s="319" t="s">
        <v>178</v>
      </c>
      <c r="C2" s="87"/>
      <c r="D2" s="87"/>
      <c r="E2" s="109"/>
      <c r="F2" s="109"/>
      <c r="G2" s="109"/>
      <c r="H2" s="89"/>
    </row>
    <row r="3" spans="1:8" s="90" customFormat="1" ht="24" customHeight="1" x14ac:dyDescent="0.25">
      <c r="B3" s="320" t="s">
        <v>177</v>
      </c>
      <c r="C3" s="92"/>
      <c r="D3" s="92"/>
      <c r="E3" s="110"/>
      <c r="F3" s="110"/>
      <c r="G3" s="110"/>
      <c r="H3" s="94"/>
    </row>
    <row r="4" spans="1:8" s="96" customFormat="1" ht="4.9000000000000004" customHeight="1" x14ac:dyDescent="0.25">
      <c r="A4" s="95"/>
      <c r="B4" s="95"/>
      <c r="C4" s="107"/>
      <c r="D4" s="107"/>
      <c r="E4" s="111"/>
      <c r="F4" s="111"/>
      <c r="G4" s="111"/>
      <c r="H4" s="95"/>
    </row>
    <row r="5" spans="1:8" s="96" customFormat="1" ht="30" customHeight="1" x14ac:dyDescent="0.25">
      <c r="B5" s="140" t="s">
        <v>84</v>
      </c>
      <c r="C5" s="141" t="s">
        <v>66</v>
      </c>
      <c r="D5" s="141" t="s">
        <v>67</v>
      </c>
      <c r="E5" s="142" t="s">
        <v>162</v>
      </c>
      <c r="F5" s="332" t="str">
        <f>"Total Cost ("&amp;Dashboard!L26&amp;")"</f>
        <v>Total Cost (USD)</v>
      </c>
      <c r="G5" s="142" t="s">
        <v>12</v>
      </c>
    </row>
    <row r="6" spans="1:8" s="96" customFormat="1" ht="20.100000000000001" customHeight="1" x14ac:dyDescent="0.25">
      <c r="B6" s="139" t="s">
        <v>58</v>
      </c>
      <c r="C6" s="347">
        <v>44576</v>
      </c>
      <c r="D6" s="347">
        <v>44602</v>
      </c>
      <c r="E6" s="335">
        <v>10</v>
      </c>
      <c r="F6" s="348">
        <v>10000</v>
      </c>
      <c r="G6" s="268" t="s">
        <v>65</v>
      </c>
    </row>
    <row r="7" spans="1:8" s="96" customFormat="1" ht="20.100000000000001" customHeight="1" x14ac:dyDescent="0.25">
      <c r="B7" s="139" t="s">
        <v>58</v>
      </c>
      <c r="C7" s="347">
        <v>44648</v>
      </c>
      <c r="D7" s="347">
        <v>44672</v>
      </c>
      <c r="E7" s="335">
        <v>20</v>
      </c>
      <c r="F7" s="348">
        <v>20000</v>
      </c>
      <c r="G7" s="269" t="s">
        <v>24</v>
      </c>
    </row>
    <row r="8" spans="1:8" s="96" customFormat="1" ht="20.100000000000001" customHeight="1" x14ac:dyDescent="0.25">
      <c r="B8" s="139" t="s">
        <v>52</v>
      </c>
      <c r="C8" s="347">
        <v>44612</v>
      </c>
      <c r="D8" s="347">
        <v>44630</v>
      </c>
      <c r="E8" s="335">
        <v>8</v>
      </c>
      <c r="F8" s="348">
        <v>35000</v>
      </c>
      <c r="G8" s="269" t="s">
        <v>43</v>
      </c>
    </row>
    <row r="9" spans="1:8" s="96" customFormat="1" ht="20.100000000000001" customHeight="1" x14ac:dyDescent="0.25">
      <c r="B9" s="139" t="s">
        <v>52</v>
      </c>
      <c r="C9" s="347">
        <v>44691</v>
      </c>
      <c r="D9" s="347">
        <v>44701</v>
      </c>
      <c r="E9" s="335">
        <v>8</v>
      </c>
      <c r="F9" s="348">
        <v>35000</v>
      </c>
      <c r="G9" s="269" t="s">
        <v>43</v>
      </c>
    </row>
    <row r="10" spans="1:8" s="96" customFormat="1" ht="20.100000000000001" customHeight="1" x14ac:dyDescent="0.25">
      <c r="B10" s="139" t="s">
        <v>52</v>
      </c>
      <c r="C10" s="347">
        <v>44807</v>
      </c>
      <c r="D10" s="347">
        <v>44824</v>
      </c>
      <c r="E10" s="335">
        <v>8</v>
      </c>
      <c r="F10" s="348">
        <v>35000</v>
      </c>
      <c r="G10" s="269" t="s">
        <v>43</v>
      </c>
    </row>
    <row r="11" spans="1:8" s="96" customFormat="1" ht="20.100000000000001" customHeight="1" x14ac:dyDescent="0.25">
      <c r="B11" s="139" t="s">
        <v>54</v>
      </c>
      <c r="C11" s="347">
        <v>44566</v>
      </c>
      <c r="D11" s="347">
        <v>44581</v>
      </c>
      <c r="E11" s="335">
        <v>5</v>
      </c>
      <c r="F11" s="348">
        <v>10000</v>
      </c>
      <c r="G11" s="269" t="s">
        <v>43</v>
      </c>
    </row>
    <row r="12" spans="1:8" s="96" customFormat="1" ht="20.100000000000001" customHeight="1" x14ac:dyDescent="0.25">
      <c r="B12" s="139" t="s">
        <v>54</v>
      </c>
      <c r="C12" s="347">
        <v>44809</v>
      </c>
      <c r="D12" s="347">
        <v>44814</v>
      </c>
      <c r="E12" s="335">
        <v>10</v>
      </c>
      <c r="F12" s="348">
        <v>20000</v>
      </c>
      <c r="G12" s="269" t="s">
        <v>65</v>
      </c>
    </row>
    <row r="13" spans="1:8" s="96" customFormat="1" ht="20.100000000000001" customHeight="1" x14ac:dyDescent="0.25">
      <c r="B13" s="139" t="s">
        <v>54</v>
      </c>
      <c r="C13" s="347">
        <v>44870</v>
      </c>
      <c r="D13" s="347">
        <v>44875</v>
      </c>
      <c r="E13" s="335">
        <v>5</v>
      </c>
      <c r="F13" s="348">
        <v>10000</v>
      </c>
      <c r="G13" s="269" t="s">
        <v>64</v>
      </c>
    </row>
    <row r="14" spans="1:8" s="96" customFormat="1" ht="20.100000000000001" customHeight="1" x14ac:dyDescent="0.25">
      <c r="B14" s="139" t="s">
        <v>59</v>
      </c>
      <c r="C14" s="347">
        <v>44663</v>
      </c>
      <c r="D14" s="347">
        <v>44666</v>
      </c>
      <c r="E14" s="335">
        <v>20</v>
      </c>
      <c r="F14" s="348">
        <v>10000</v>
      </c>
      <c r="G14" s="269" t="s">
        <v>43</v>
      </c>
    </row>
    <row r="15" spans="1:8" s="96" customFormat="1" ht="20.100000000000001" customHeight="1" x14ac:dyDescent="0.25">
      <c r="B15" s="139" t="s">
        <v>60</v>
      </c>
      <c r="C15" s="347">
        <v>44720</v>
      </c>
      <c r="D15" s="347">
        <v>44763</v>
      </c>
      <c r="E15" s="335">
        <v>6</v>
      </c>
      <c r="F15" s="348">
        <v>20000</v>
      </c>
      <c r="G15" s="269" t="s">
        <v>43</v>
      </c>
    </row>
    <row r="16" spans="1:8" s="96" customFormat="1" ht="20.100000000000001" customHeight="1" x14ac:dyDescent="0.25">
      <c r="B16" s="139" t="s">
        <v>60</v>
      </c>
      <c r="C16" s="347">
        <v>44835</v>
      </c>
      <c r="D16" s="347">
        <v>44843</v>
      </c>
      <c r="E16" s="335">
        <v>5</v>
      </c>
      <c r="F16" s="348">
        <v>20000</v>
      </c>
      <c r="G16" s="269" t="s">
        <v>64</v>
      </c>
    </row>
    <row r="17" spans="1:26" s="96" customFormat="1" ht="20.100000000000001" customHeight="1" x14ac:dyDescent="0.25">
      <c r="B17" s="139" t="s">
        <v>61</v>
      </c>
      <c r="C17" s="347">
        <v>44747</v>
      </c>
      <c r="D17" s="347">
        <v>44752</v>
      </c>
      <c r="E17" s="335">
        <v>5</v>
      </c>
      <c r="F17" s="348">
        <v>7500</v>
      </c>
      <c r="G17" s="269" t="s">
        <v>64</v>
      </c>
    </row>
    <row r="18" spans="1:26" ht="20.100000000000001" customHeight="1" x14ac:dyDescent="0.25">
      <c r="A18" s="96"/>
      <c r="B18" s="139" t="s">
        <v>61</v>
      </c>
      <c r="C18" s="347">
        <v>44656</v>
      </c>
      <c r="D18" s="347">
        <v>44661</v>
      </c>
      <c r="E18" s="335">
        <v>5</v>
      </c>
      <c r="F18" s="348">
        <v>7500</v>
      </c>
      <c r="G18" s="269" t="s">
        <v>43</v>
      </c>
      <c r="H18" s="96"/>
      <c r="I18" s="96"/>
      <c r="J18" s="96"/>
      <c r="K18" s="96"/>
      <c r="L18" s="96"/>
      <c r="M18" s="96"/>
      <c r="N18" s="96"/>
      <c r="O18" s="96"/>
      <c r="P18" s="96"/>
      <c r="Q18" s="96"/>
      <c r="R18" s="96"/>
      <c r="S18" s="96"/>
      <c r="T18" s="96"/>
      <c r="U18" s="96"/>
      <c r="V18" s="96"/>
      <c r="W18" s="96"/>
      <c r="X18" s="96"/>
      <c r="Y18" s="96"/>
      <c r="Z18" s="96"/>
    </row>
    <row r="19" spans="1:26" ht="20.100000000000001" customHeight="1" x14ac:dyDescent="0.25">
      <c r="A19" s="96"/>
      <c r="B19" s="139"/>
      <c r="C19" s="347"/>
      <c r="D19" s="347"/>
      <c r="E19" s="335"/>
      <c r="F19" s="348"/>
      <c r="G19" s="269"/>
      <c r="H19" s="96"/>
      <c r="I19" s="96"/>
      <c r="J19" s="96"/>
      <c r="K19" s="96"/>
      <c r="L19" s="96"/>
      <c r="M19" s="96"/>
      <c r="N19" s="96"/>
      <c r="O19" s="96"/>
      <c r="P19" s="96"/>
      <c r="Q19" s="96"/>
      <c r="R19" s="96"/>
      <c r="S19" s="96"/>
      <c r="T19" s="96"/>
      <c r="U19" s="96"/>
      <c r="V19" s="96"/>
      <c r="W19" s="96"/>
      <c r="X19" s="96"/>
      <c r="Y19" s="96"/>
      <c r="Z19" s="96"/>
    </row>
    <row r="20" spans="1:26" ht="20.100000000000001" customHeight="1" x14ac:dyDescent="0.25">
      <c r="A20" s="96"/>
      <c r="B20" s="372"/>
      <c r="C20" s="373"/>
      <c r="D20" s="373"/>
      <c r="E20" s="356"/>
      <c r="F20" s="374"/>
      <c r="G20" s="375"/>
      <c r="H20" s="96"/>
      <c r="I20" s="96"/>
      <c r="J20" s="96"/>
      <c r="K20" s="96"/>
      <c r="L20" s="96"/>
      <c r="M20" s="96"/>
      <c r="N20" s="96"/>
      <c r="O20" s="96"/>
      <c r="P20" s="96"/>
      <c r="Q20" s="96"/>
      <c r="R20" s="96"/>
      <c r="S20" s="96"/>
      <c r="T20" s="96"/>
      <c r="U20" s="96"/>
      <c r="V20" s="96"/>
      <c r="W20" s="96"/>
      <c r="X20" s="96"/>
      <c r="Y20" s="96"/>
      <c r="Z20" s="96"/>
    </row>
    <row r="21" spans="1:26" ht="20.100000000000001" customHeight="1" x14ac:dyDescent="0.25">
      <c r="A21" s="96"/>
      <c r="B21" s="409"/>
      <c r="C21" s="410"/>
      <c r="D21" s="410"/>
      <c r="E21" s="411"/>
      <c r="F21" s="412"/>
      <c r="G21" s="413"/>
      <c r="H21" s="96"/>
      <c r="I21" s="96"/>
      <c r="J21" s="96"/>
      <c r="K21" s="96"/>
      <c r="L21" s="96"/>
      <c r="M21" s="96"/>
      <c r="N21" s="96"/>
      <c r="O21" s="96"/>
      <c r="P21" s="96"/>
      <c r="Q21" s="96"/>
      <c r="R21" s="96"/>
      <c r="S21" s="96"/>
      <c r="T21" s="96"/>
      <c r="U21" s="96"/>
      <c r="V21" s="96"/>
      <c r="W21" s="96"/>
      <c r="X21" s="96"/>
      <c r="Y21" s="96"/>
      <c r="Z21" s="96"/>
    </row>
    <row r="22" spans="1:26" ht="20.100000000000001" customHeight="1" x14ac:dyDescent="0.25">
      <c r="A22" s="96"/>
      <c r="B22" s="376"/>
      <c r="C22" s="377"/>
      <c r="D22" s="377"/>
      <c r="E22" s="378"/>
      <c r="F22" s="379"/>
      <c r="G22" s="380"/>
      <c r="H22" s="96"/>
      <c r="I22" s="96"/>
      <c r="J22" s="96"/>
      <c r="K22" s="260"/>
      <c r="L22" s="260"/>
      <c r="M22" s="96"/>
      <c r="N22" s="96"/>
      <c r="O22" s="96"/>
      <c r="P22" s="96"/>
      <c r="Q22" s="96"/>
      <c r="R22" s="96"/>
      <c r="S22" s="96"/>
      <c r="T22" s="96"/>
      <c r="U22" s="96"/>
      <c r="V22" s="96"/>
      <c r="W22" s="96"/>
      <c r="X22" s="96"/>
      <c r="Y22" s="96"/>
      <c r="Z22" s="96"/>
    </row>
    <row r="23" spans="1:26" ht="20.100000000000001" customHeight="1" x14ac:dyDescent="0.25">
      <c r="A23" s="96"/>
      <c r="B23" s="376"/>
      <c r="C23" s="377"/>
      <c r="D23" s="377"/>
      <c r="E23" s="378"/>
      <c r="F23" s="379"/>
      <c r="G23" s="380"/>
      <c r="H23" s="96"/>
      <c r="I23" s="96"/>
      <c r="J23" s="96"/>
      <c r="K23" s="260"/>
      <c r="L23" s="260"/>
      <c r="M23" s="96"/>
      <c r="N23" s="96"/>
      <c r="O23" s="96"/>
      <c r="P23" s="96"/>
      <c r="Q23" s="96"/>
      <c r="R23" s="96"/>
      <c r="S23" s="96"/>
      <c r="T23" s="96"/>
      <c r="U23" s="96"/>
      <c r="V23" s="96"/>
      <c r="W23" s="96"/>
      <c r="X23" s="96"/>
      <c r="Y23" s="96"/>
      <c r="Z23" s="96"/>
    </row>
    <row r="24" spans="1:26" ht="20.100000000000001" customHeight="1" x14ac:dyDescent="0.25">
      <c r="A24" s="96"/>
      <c r="B24" s="376"/>
      <c r="C24" s="377"/>
      <c r="D24" s="377"/>
      <c r="E24" s="378"/>
      <c r="F24" s="379"/>
      <c r="G24" s="380"/>
      <c r="H24" s="96"/>
      <c r="I24" s="96"/>
      <c r="J24" s="96"/>
      <c r="K24" s="260"/>
      <c r="L24" s="260"/>
      <c r="M24" s="96"/>
      <c r="N24" s="96"/>
      <c r="O24" s="96"/>
      <c r="P24" s="96"/>
      <c r="Q24" s="96"/>
      <c r="R24" s="96"/>
      <c r="S24" s="96"/>
      <c r="T24" s="96"/>
      <c r="U24" s="96"/>
      <c r="V24" s="96"/>
      <c r="W24" s="96"/>
      <c r="X24" s="96"/>
      <c r="Y24" s="96"/>
      <c r="Z24" s="96"/>
    </row>
    <row r="25" spans="1:26" ht="20.100000000000001" customHeight="1" x14ac:dyDescent="0.25">
      <c r="A25" s="96"/>
      <c r="B25" s="376"/>
      <c r="C25" s="377"/>
      <c r="D25" s="377"/>
      <c r="E25" s="378"/>
      <c r="F25" s="379"/>
      <c r="G25" s="380"/>
      <c r="H25" s="96"/>
      <c r="I25" s="96"/>
      <c r="J25" s="96"/>
      <c r="K25" s="260"/>
      <c r="L25" s="260"/>
      <c r="M25" s="96"/>
      <c r="N25" s="96"/>
      <c r="O25" s="96"/>
      <c r="P25" s="96"/>
      <c r="Q25" s="96"/>
      <c r="R25" s="96"/>
      <c r="S25" s="96"/>
      <c r="T25" s="96"/>
      <c r="U25" s="96"/>
      <c r="V25" s="96"/>
      <c r="W25" s="96"/>
      <c r="X25" s="96"/>
      <c r="Y25" s="96"/>
      <c r="Z25" s="96"/>
    </row>
    <row r="26" spans="1:26" ht="20.100000000000001" customHeight="1" x14ac:dyDescent="0.25">
      <c r="A26" s="96"/>
      <c r="B26" s="376"/>
      <c r="C26" s="377"/>
      <c r="D26" s="377"/>
      <c r="E26" s="378"/>
      <c r="F26" s="379"/>
      <c r="G26" s="380"/>
      <c r="H26" s="96"/>
      <c r="I26" s="96"/>
      <c r="J26" s="96"/>
      <c r="K26" s="260"/>
      <c r="L26" s="260"/>
      <c r="M26" s="96"/>
      <c r="N26" s="96"/>
      <c r="O26" s="96"/>
      <c r="P26" s="96"/>
      <c r="Q26" s="96"/>
      <c r="R26" s="96"/>
      <c r="S26" s="96"/>
      <c r="T26" s="96"/>
      <c r="U26" s="96"/>
      <c r="V26" s="96"/>
      <c r="W26" s="96"/>
      <c r="X26" s="96"/>
      <c r="Y26" s="96"/>
      <c r="Z26" s="96"/>
    </row>
    <row r="27" spans="1:26" ht="20.100000000000001" customHeight="1" x14ac:dyDescent="0.25">
      <c r="A27" s="96"/>
      <c r="B27" s="376"/>
      <c r="C27" s="377"/>
      <c r="D27" s="377"/>
      <c r="E27" s="378"/>
      <c r="F27" s="379"/>
      <c r="G27" s="380"/>
      <c r="H27" s="96"/>
      <c r="I27" s="96"/>
      <c r="J27" s="96"/>
      <c r="K27" s="260"/>
      <c r="L27" s="260"/>
      <c r="M27" s="96"/>
      <c r="N27" s="96"/>
      <c r="O27" s="96"/>
      <c r="P27" s="96"/>
      <c r="Q27" s="96"/>
      <c r="R27" s="96"/>
      <c r="S27" s="96"/>
      <c r="T27" s="96"/>
      <c r="U27" s="96"/>
      <c r="V27" s="96"/>
      <c r="W27" s="96"/>
      <c r="X27" s="96"/>
      <c r="Y27" s="96"/>
      <c r="Z27" s="96"/>
    </row>
    <row r="28" spans="1:26" ht="20.100000000000001" customHeight="1" x14ac:dyDescent="0.25">
      <c r="A28" s="96"/>
      <c r="B28" s="376"/>
      <c r="C28" s="377"/>
      <c r="D28" s="377"/>
      <c r="E28" s="378"/>
      <c r="F28" s="379"/>
      <c r="G28" s="380"/>
      <c r="H28" s="96"/>
      <c r="I28" s="96"/>
      <c r="J28" s="96"/>
      <c r="K28" s="260"/>
      <c r="L28" s="260"/>
      <c r="M28" s="96"/>
      <c r="N28" s="96"/>
      <c r="O28" s="96"/>
      <c r="P28" s="96"/>
      <c r="Q28" s="96"/>
      <c r="R28" s="96"/>
      <c r="S28" s="96"/>
      <c r="T28" s="96"/>
      <c r="U28" s="96"/>
      <c r="V28" s="96"/>
      <c r="W28" s="96"/>
      <c r="X28" s="96"/>
      <c r="Y28" s="96"/>
      <c r="Z28" s="96"/>
    </row>
    <row r="29" spans="1:26" ht="20.100000000000001" customHeight="1" x14ac:dyDescent="0.25">
      <c r="A29" s="96"/>
      <c r="B29" s="376"/>
      <c r="C29" s="377"/>
      <c r="D29" s="377"/>
      <c r="E29" s="378"/>
      <c r="F29" s="379"/>
      <c r="G29" s="380"/>
      <c r="H29" s="96"/>
      <c r="I29" s="96"/>
      <c r="J29" s="96"/>
      <c r="K29" s="260"/>
      <c r="L29" s="260"/>
      <c r="M29" s="96"/>
      <c r="N29" s="96"/>
      <c r="O29" s="96"/>
      <c r="P29" s="96"/>
      <c r="Q29" s="96"/>
      <c r="R29" s="96"/>
      <c r="S29" s="96"/>
      <c r="T29" s="96"/>
      <c r="U29" s="96"/>
      <c r="V29" s="96"/>
      <c r="W29" s="96"/>
      <c r="X29" s="96"/>
      <c r="Y29" s="96"/>
      <c r="Z29" s="96"/>
    </row>
    <row r="30" spans="1:26" ht="20.100000000000001" customHeight="1" x14ac:dyDescent="0.25">
      <c r="A30" s="96"/>
      <c r="B30" s="376"/>
      <c r="C30" s="377"/>
      <c r="D30" s="377"/>
      <c r="E30" s="378"/>
      <c r="F30" s="379"/>
      <c r="G30" s="380"/>
      <c r="H30" s="96"/>
      <c r="I30" s="96"/>
      <c r="J30" s="96"/>
      <c r="K30" s="260"/>
      <c r="L30" s="260"/>
      <c r="M30" s="96"/>
      <c r="N30" s="96"/>
      <c r="O30" s="96"/>
      <c r="P30" s="96"/>
      <c r="Q30" s="96"/>
      <c r="R30" s="96"/>
      <c r="S30" s="96"/>
      <c r="T30" s="96"/>
      <c r="U30" s="96"/>
      <c r="V30" s="96"/>
      <c r="W30" s="96"/>
      <c r="X30" s="96"/>
      <c r="Y30" s="96"/>
      <c r="Z30" s="96"/>
    </row>
    <row r="31" spans="1:26" ht="20.100000000000001" customHeight="1" x14ac:dyDescent="0.25">
      <c r="A31" s="96"/>
      <c r="B31" s="376"/>
      <c r="C31" s="377"/>
      <c r="D31" s="377"/>
      <c r="E31" s="378"/>
      <c r="F31" s="379"/>
      <c r="G31" s="380"/>
      <c r="H31" s="96"/>
      <c r="I31" s="96"/>
      <c r="J31" s="96"/>
      <c r="K31" s="260"/>
      <c r="L31" s="260"/>
      <c r="M31" s="96"/>
      <c r="N31" s="96"/>
      <c r="O31" s="96"/>
      <c r="P31" s="96"/>
      <c r="Q31" s="96"/>
      <c r="R31" s="96"/>
      <c r="S31" s="96"/>
      <c r="T31" s="96"/>
      <c r="U31" s="96"/>
      <c r="V31" s="96"/>
      <c r="W31" s="96"/>
      <c r="X31" s="96"/>
      <c r="Y31" s="96"/>
      <c r="Z31" s="96"/>
    </row>
    <row r="32" spans="1:26" ht="20.100000000000001" customHeight="1" x14ac:dyDescent="0.25">
      <c r="A32" s="96"/>
      <c r="B32" s="376"/>
      <c r="C32" s="377"/>
      <c r="D32" s="377"/>
      <c r="E32" s="378"/>
      <c r="F32" s="379"/>
      <c r="G32" s="380"/>
      <c r="H32" s="96"/>
      <c r="I32" s="96"/>
      <c r="J32" s="96"/>
      <c r="K32" s="260"/>
      <c r="L32" s="260"/>
      <c r="M32" s="96"/>
      <c r="N32" s="96"/>
      <c r="O32" s="96"/>
      <c r="P32" s="96"/>
      <c r="Q32" s="96"/>
      <c r="R32" s="96"/>
      <c r="S32" s="96"/>
      <c r="T32" s="96"/>
      <c r="U32" s="96"/>
      <c r="V32" s="96"/>
      <c r="W32" s="96"/>
      <c r="X32" s="96"/>
      <c r="Y32" s="96"/>
      <c r="Z32" s="96"/>
    </row>
    <row r="33" spans="1:12" ht="20.100000000000001" customHeight="1" x14ac:dyDescent="0.25">
      <c r="A33" s="96"/>
      <c r="B33" s="376"/>
      <c r="C33" s="377"/>
      <c r="D33" s="377"/>
      <c r="E33" s="378"/>
      <c r="F33" s="379"/>
      <c r="G33" s="380"/>
      <c r="H33" s="96"/>
      <c r="I33" s="96"/>
      <c r="K33" s="260"/>
      <c r="L33" s="260"/>
    </row>
    <row r="34" spans="1:12" ht="20.100000000000001" customHeight="1" x14ac:dyDescent="0.25">
      <c r="A34" s="96"/>
      <c r="B34" s="376"/>
      <c r="C34" s="377"/>
      <c r="D34" s="377"/>
      <c r="E34" s="378"/>
      <c r="F34" s="379"/>
      <c r="G34" s="380"/>
      <c r="H34" s="96"/>
      <c r="I34" s="96"/>
      <c r="K34" s="260"/>
      <c r="L34" s="260"/>
    </row>
    <row r="35" spans="1:12" ht="20.100000000000001" customHeight="1" x14ac:dyDescent="0.25">
      <c r="B35" s="376"/>
      <c r="C35" s="377"/>
      <c r="D35" s="377"/>
      <c r="E35" s="378"/>
      <c r="F35" s="379"/>
      <c r="G35" s="380"/>
      <c r="K35" s="260"/>
      <c r="L35" s="260"/>
    </row>
    <row r="36" spans="1:12" ht="20.100000000000001" customHeight="1" x14ac:dyDescent="0.25">
      <c r="B36" s="376"/>
      <c r="C36" s="377"/>
      <c r="D36" s="377"/>
      <c r="E36" s="378"/>
      <c r="F36" s="379"/>
      <c r="G36" s="380"/>
      <c r="K36" s="260"/>
      <c r="L36" s="260"/>
    </row>
    <row r="37" spans="1:12" ht="20.100000000000001" customHeight="1" x14ac:dyDescent="0.25">
      <c r="B37" s="376"/>
      <c r="C37" s="377"/>
      <c r="D37" s="377"/>
      <c r="E37" s="378"/>
      <c r="F37" s="379"/>
      <c r="G37" s="380"/>
    </row>
    <row r="38" spans="1:12" ht="20.100000000000001" customHeight="1" x14ac:dyDescent="0.25">
      <c r="B38" s="376"/>
      <c r="C38" s="377"/>
      <c r="D38" s="377"/>
      <c r="E38" s="378"/>
      <c r="F38" s="379"/>
      <c r="G38" s="380"/>
    </row>
    <row r="39" spans="1:12" ht="20.100000000000001" customHeight="1" x14ac:dyDescent="0.25">
      <c r="B39" s="376"/>
      <c r="C39" s="377"/>
      <c r="D39" s="377"/>
      <c r="E39" s="378"/>
      <c r="F39" s="379"/>
      <c r="G39" s="380"/>
    </row>
    <row r="40" spans="1:12" ht="20.100000000000001" customHeight="1" x14ac:dyDescent="0.25">
      <c r="B40" s="376"/>
      <c r="C40" s="377"/>
      <c r="D40" s="377"/>
      <c r="E40" s="378"/>
      <c r="F40" s="379"/>
      <c r="G40" s="380"/>
    </row>
    <row r="41" spans="1:12" ht="20.100000000000001" customHeight="1" x14ac:dyDescent="0.25">
      <c r="B41" s="376"/>
      <c r="C41" s="377"/>
      <c r="D41" s="377"/>
      <c r="E41" s="378"/>
      <c r="F41" s="379"/>
      <c r="G41" s="380"/>
    </row>
    <row r="42" spans="1:12" ht="20.100000000000001" customHeight="1" x14ac:dyDescent="0.25">
      <c r="B42" s="376"/>
      <c r="C42" s="377"/>
      <c r="D42" s="377"/>
      <c r="E42" s="378"/>
      <c r="F42" s="379"/>
      <c r="G42" s="380"/>
    </row>
    <row r="43" spans="1:12" ht="20.100000000000001" customHeight="1" x14ac:dyDescent="0.25">
      <c r="B43" s="376"/>
      <c r="C43" s="377"/>
      <c r="D43" s="377"/>
      <c r="E43" s="378"/>
      <c r="F43" s="379"/>
      <c r="G43" s="380"/>
    </row>
    <row r="44" spans="1:12" ht="20.100000000000001" customHeight="1" x14ac:dyDescent="0.25">
      <c r="B44" s="376"/>
      <c r="C44" s="377"/>
      <c r="D44" s="377"/>
      <c r="E44" s="378"/>
      <c r="F44" s="379"/>
      <c r="G44" s="380"/>
    </row>
    <row r="45" spans="1:12" ht="20.100000000000001" customHeight="1" x14ac:dyDescent="0.25">
      <c r="B45" s="376"/>
      <c r="C45" s="377"/>
      <c r="D45" s="377"/>
      <c r="E45" s="378"/>
      <c r="F45" s="379"/>
      <c r="G45" s="380"/>
    </row>
    <row r="46" spans="1:12" ht="20.100000000000001" customHeight="1" x14ac:dyDescent="0.25">
      <c r="B46" s="376"/>
      <c r="C46" s="377"/>
      <c r="D46" s="377"/>
      <c r="E46" s="378"/>
      <c r="F46" s="379"/>
      <c r="G46" s="380"/>
    </row>
    <row r="47" spans="1:12" ht="20.100000000000001" customHeight="1" x14ac:dyDescent="0.25">
      <c r="B47" s="376"/>
      <c r="C47" s="377"/>
      <c r="D47" s="377"/>
      <c r="E47" s="378"/>
      <c r="F47" s="379"/>
      <c r="G47" s="380"/>
    </row>
    <row r="48" spans="1:12" ht="20.100000000000001" customHeight="1" x14ac:dyDescent="0.25">
      <c r="B48" s="376"/>
      <c r="C48" s="377"/>
      <c r="D48" s="377"/>
      <c r="E48" s="378"/>
      <c r="F48" s="379"/>
      <c r="G48" s="380"/>
    </row>
    <row r="49" spans="2:7" ht="20.100000000000001" customHeight="1" x14ac:dyDescent="0.25">
      <c r="B49" s="376"/>
      <c r="C49" s="377"/>
      <c r="D49" s="377"/>
      <c r="E49" s="378"/>
      <c r="F49" s="379"/>
      <c r="G49" s="380"/>
    </row>
    <row r="50" spans="2:7" ht="20.100000000000001" customHeight="1" x14ac:dyDescent="0.25">
      <c r="B50" s="376"/>
      <c r="C50" s="377"/>
      <c r="D50" s="377"/>
      <c r="E50" s="378"/>
      <c r="F50" s="379"/>
      <c r="G50" s="380"/>
    </row>
    <row r="51" spans="2:7" ht="20.100000000000001" customHeight="1" x14ac:dyDescent="0.25">
      <c r="B51" s="376"/>
      <c r="C51" s="377"/>
      <c r="D51" s="377"/>
      <c r="E51" s="378"/>
      <c r="F51" s="379"/>
      <c r="G51" s="380"/>
    </row>
    <row r="52" spans="2:7" ht="20.100000000000001" customHeight="1" x14ac:dyDescent="0.25">
      <c r="B52" s="376"/>
      <c r="C52" s="377"/>
      <c r="D52" s="377"/>
      <c r="E52" s="378"/>
      <c r="F52" s="379"/>
      <c r="G52" s="380"/>
    </row>
    <row r="53" spans="2:7" ht="20.100000000000001" customHeight="1" x14ac:dyDescent="0.25">
      <c r="B53" s="376"/>
      <c r="C53" s="377"/>
      <c r="D53" s="377"/>
      <c r="E53" s="378"/>
      <c r="F53" s="379"/>
      <c r="G53" s="380"/>
    </row>
    <row r="54" spans="2:7" ht="20.100000000000001" customHeight="1" x14ac:dyDescent="0.25">
      <c r="B54" s="376"/>
      <c r="C54" s="377"/>
      <c r="D54" s="377"/>
      <c r="E54" s="378"/>
      <c r="F54" s="379"/>
      <c r="G54" s="380"/>
    </row>
    <row r="55" spans="2:7" ht="20.100000000000001" customHeight="1" x14ac:dyDescent="0.25">
      <c r="B55" s="376"/>
      <c r="C55" s="377"/>
      <c r="D55" s="377"/>
      <c r="E55" s="378"/>
      <c r="F55" s="379"/>
      <c r="G55" s="380"/>
    </row>
    <row r="56" spans="2:7" ht="20.100000000000001" customHeight="1" x14ac:dyDescent="0.25">
      <c r="B56" s="376"/>
      <c r="C56" s="377"/>
      <c r="D56" s="377"/>
      <c r="E56" s="378"/>
      <c r="F56" s="379"/>
      <c r="G56" s="380"/>
    </row>
    <row r="57" spans="2:7" ht="20.100000000000001" customHeight="1" x14ac:dyDescent="0.25">
      <c r="B57" s="376"/>
      <c r="C57" s="377"/>
      <c r="D57" s="377"/>
      <c r="E57" s="378"/>
      <c r="F57" s="379"/>
      <c r="G57" s="380"/>
    </row>
    <row r="58" spans="2:7" ht="20.100000000000001" customHeight="1" x14ac:dyDescent="0.25">
      <c r="B58" s="376"/>
      <c r="C58" s="377"/>
      <c r="D58" s="377"/>
      <c r="E58" s="378"/>
      <c r="F58" s="379"/>
      <c r="G58" s="380"/>
    </row>
    <row r="59" spans="2:7" ht="20.100000000000001" customHeight="1" x14ac:dyDescent="0.25">
      <c r="B59" s="376"/>
      <c r="C59" s="377"/>
      <c r="D59" s="377"/>
      <c r="E59" s="378"/>
      <c r="F59" s="379"/>
      <c r="G59" s="380"/>
    </row>
    <row r="60" spans="2:7" ht="20.100000000000001" customHeight="1" x14ac:dyDescent="0.25">
      <c r="B60" s="376"/>
      <c r="C60" s="377"/>
      <c r="D60" s="377"/>
      <c r="E60" s="378"/>
      <c r="F60" s="379"/>
      <c r="G60" s="380"/>
    </row>
    <row r="61" spans="2:7" ht="20.100000000000001" customHeight="1" x14ac:dyDescent="0.25">
      <c r="B61" s="376"/>
      <c r="C61" s="377"/>
      <c r="D61" s="377"/>
      <c r="E61" s="378"/>
      <c r="F61" s="379"/>
      <c r="G61" s="380"/>
    </row>
    <row r="62" spans="2:7" ht="20.100000000000001" customHeight="1" x14ac:dyDescent="0.25">
      <c r="B62" s="376"/>
      <c r="C62" s="377"/>
      <c r="D62" s="377"/>
      <c r="E62" s="378"/>
      <c r="F62" s="379"/>
      <c r="G62" s="380"/>
    </row>
    <row r="63" spans="2:7" ht="20.100000000000001" customHeight="1" x14ac:dyDescent="0.25">
      <c r="B63" s="376"/>
      <c r="C63" s="377"/>
      <c r="D63" s="377"/>
      <c r="E63" s="378"/>
      <c r="F63" s="379"/>
      <c r="G63" s="380"/>
    </row>
    <row r="64" spans="2:7" ht="20.100000000000001" customHeight="1" x14ac:dyDescent="0.25">
      <c r="B64" s="376"/>
      <c r="C64" s="377"/>
      <c r="D64" s="377"/>
      <c r="E64" s="378"/>
      <c r="F64" s="379"/>
      <c r="G64" s="380"/>
    </row>
    <row r="65" spans="2:7" ht="20.100000000000001" customHeight="1" x14ac:dyDescent="0.25">
      <c r="B65" s="376"/>
      <c r="C65" s="377"/>
      <c r="D65" s="377"/>
      <c r="E65" s="378"/>
      <c r="F65" s="379"/>
      <c r="G65" s="380"/>
    </row>
    <row r="66" spans="2:7" ht="20.100000000000001" customHeight="1" x14ac:dyDescent="0.25">
      <c r="B66" s="376"/>
      <c r="C66" s="377"/>
      <c r="D66" s="377"/>
      <c r="E66" s="378"/>
      <c r="F66" s="379"/>
      <c r="G66" s="380"/>
    </row>
    <row r="67" spans="2:7" ht="20.100000000000001" customHeight="1" x14ac:dyDescent="0.25">
      <c r="B67" s="376"/>
      <c r="C67" s="377"/>
      <c r="D67" s="377"/>
      <c r="E67" s="378"/>
      <c r="F67" s="379"/>
      <c r="G67" s="380"/>
    </row>
    <row r="68" spans="2:7" ht="20.100000000000001" customHeight="1" x14ac:dyDescent="0.25">
      <c r="B68" s="376"/>
      <c r="C68" s="377"/>
      <c r="D68" s="377"/>
      <c r="E68" s="378"/>
      <c r="F68" s="379"/>
      <c r="G68" s="380"/>
    </row>
    <row r="69" spans="2:7" ht="20.100000000000001" customHeight="1" x14ac:dyDescent="0.25">
      <c r="B69" s="376"/>
      <c r="C69" s="377"/>
      <c r="D69" s="377"/>
      <c r="E69" s="378"/>
      <c r="F69" s="379"/>
      <c r="G69" s="380"/>
    </row>
    <row r="70" spans="2:7" ht="20.100000000000001" customHeight="1" x14ac:dyDescent="0.25">
      <c r="B70" s="376"/>
      <c r="C70" s="377"/>
      <c r="D70" s="377"/>
      <c r="E70" s="378"/>
      <c r="F70" s="379"/>
      <c r="G70" s="380"/>
    </row>
    <row r="71" spans="2:7" ht="20.100000000000001" customHeight="1" x14ac:dyDescent="0.25">
      <c r="B71" s="376"/>
      <c r="C71" s="377"/>
      <c r="D71" s="377"/>
      <c r="E71" s="378"/>
      <c r="F71" s="379"/>
      <c r="G71" s="380"/>
    </row>
    <row r="72" spans="2:7" ht="20.100000000000001" customHeight="1" x14ac:dyDescent="0.25">
      <c r="B72" s="376"/>
      <c r="C72" s="377"/>
      <c r="D72" s="377"/>
      <c r="E72" s="378"/>
      <c r="F72" s="379"/>
      <c r="G72" s="380"/>
    </row>
    <row r="73" spans="2:7" ht="20.100000000000001" customHeight="1" x14ac:dyDescent="0.25">
      <c r="B73" s="376"/>
      <c r="C73" s="377"/>
      <c r="D73" s="377"/>
      <c r="E73" s="378"/>
      <c r="F73" s="379"/>
      <c r="G73" s="380"/>
    </row>
    <row r="74" spans="2:7" ht="20.100000000000001" customHeight="1" x14ac:dyDescent="0.25">
      <c r="B74" s="376"/>
      <c r="C74" s="377"/>
      <c r="D74" s="377"/>
      <c r="E74" s="378"/>
      <c r="F74" s="379"/>
      <c r="G74" s="380"/>
    </row>
    <row r="75" spans="2:7" ht="20.100000000000001" customHeight="1" x14ac:dyDescent="0.25">
      <c r="B75" s="376"/>
      <c r="C75" s="377"/>
      <c r="D75" s="377"/>
      <c r="E75" s="378"/>
      <c r="F75" s="379"/>
      <c r="G75" s="380"/>
    </row>
    <row r="76" spans="2:7" ht="20.100000000000001" customHeight="1" x14ac:dyDescent="0.25">
      <c r="B76" s="376"/>
      <c r="C76" s="377"/>
      <c r="D76" s="377"/>
      <c r="E76" s="378"/>
      <c r="F76" s="379"/>
      <c r="G76" s="380"/>
    </row>
    <row r="77" spans="2:7" ht="20.100000000000001" customHeight="1" x14ac:dyDescent="0.25">
      <c r="B77" s="376"/>
      <c r="C77" s="377"/>
      <c r="D77" s="377"/>
      <c r="E77" s="378"/>
      <c r="F77" s="379"/>
      <c r="G77" s="380"/>
    </row>
    <row r="78" spans="2:7" ht="20.100000000000001" customHeight="1" x14ac:dyDescent="0.25">
      <c r="B78" s="376"/>
      <c r="C78" s="377"/>
      <c r="D78" s="377"/>
      <c r="E78" s="378"/>
      <c r="F78" s="379"/>
      <c r="G78" s="380"/>
    </row>
    <row r="79" spans="2:7" ht="20.100000000000001" customHeight="1" x14ac:dyDescent="0.25">
      <c r="B79" s="376"/>
      <c r="C79" s="377"/>
      <c r="D79" s="377"/>
      <c r="E79" s="378"/>
      <c r="F79" s="379"/>
      <c r="G79" s="380"/>
    </row>
    <row r="80" spans="2:7" ht="20.100000000000001" customHeight="1" x14ac:dyDescent="0.25">
      <c r="B80" s="376"/>
      <c r="C80" s="377"/>
      <c r="D80" s="377"/>
      <c r="E80" s="378"/>
      <c r="F80" s="379"/>
      <c r="G80" s="380"/>
    </row>
    <row r="81" spans="2:7" ht="20.100000000000001" customHeight="1" x14ac:dyDescent="0.25">
      <c r="B81" s="376"/>
      <c r="C81" s="377"/>
      <c r="D81" s="377"/>
      <c r="E81" s="378"/>
      <c r="F81" s="379"/>
      <c r="G81" s="380"/>
    </row>
    <row r="82" spans="2:7" ht="20.100000000000001" customHeight="1" x14ac:dyDescent="0.25">
      <c r="B82" s="376"/>
      <c r="C82" s="377"/>
      <c r="D82" s="377"/>
      <c r="E82" s="378"/>
      <c r="F82" s="379"/>
      <c r="G82" s="380"/>
    </row>
    <row r="83" spans="2:7" ht="20.100000000000001" customHeight="1" x14ac:dyDescent="0.25">
      <c r="B83" s="376"/>
      <c r="C83" s="377"/>
      <c r="D83" s="377"/>
      <c r="E83" s="378"/>
      <c r="F83" s="379"/>
      <c r="G83" s="380"/>
    </row>
    <row r="84" spans="2:7" ht="20.100000000000001" customHeight="1" x14ac:dyDescent="0.25">
      <c r="B84" s="376"/>
      <c r="C84" s="377"/>
      <c r="D84" s="377"/>
      <c r="E84" s="378"/>
      <c r="F84" s="379"/>
      <c r="G84" s="380"/>
    </row>
    <row r="85" spans="2:7" ht="20.100000000000001" customHeight="1" x14ac:dyDescent="0.25">
      <c r="B85" s="376"/>
      <c r="C85" s="377"/>
      <c r="D85" s="377"/>
      <c r="E85" s="378"/>
      <c r="F85" s="379"/>
      <c r="G85" s="380"/>
    </row>
    <row r="86" spans="2:7" ht="20.100000000000001" customHeight="1" x14ac:dyDescent="0.25">
      <c r="B86" s="376"/>
      <c r="C86" s="377"/>
      <c r="D86" s="377"/>
      <c r="E86" s="378"/>
      <c r="F86" s="379"/>
      <c r="G86" s="380"/>
    </row>
    <row r="87" spans="2:7" ht="20.100000000000001" customHeight="1" x14ac:dyDescent="0.25">
      <c r="B87" s="376"/>
      <c r="C87" s="377"/>
      <c r="D87" s="377"/>
      <c r="E87" s="378"/>
      <c r="F87" s="379"/>
      <c r="G87" s="380"/>
    </row>
    <row r="88" spans="2:7" ht="20.100000000000001" customHeight="1" x14ac:dyDescent="0.25">
      <c r="B88" s="376"/>
      <c r="C88" s="377"/>
      <c r="D88" s="377"/>
      <c r="E88" s="378"/>
      <c r="F88" s="379"/>
      <c r="G88" s="380"/>
    </row>
    <row r="89" spans="2:7" ht="20.100000000000001" customHeight="1" x14ac:dyDescent="0.25">
      <c r="B89" s="376"/>
      <c r="C89" s="377"/>
      <c r="D89" s="377"/>
      <c r="E89" s="378"/>
      <c r="F89" s="379"/>
      <c r="G89" s="380"/>
    </row>
    <row r="90" spans="2:7" ht="20.100000000000001" customHeight="1" x14ac:dyDescent="0.25">
      <c r="B90" s="376"/>
      <c r="C90" s="377"/>
      <c r="D90" s="377"/>
      <c r="E90" s="378"/>
      <c r="F90" s="379"/>
      <c r="G90" s="380"/>
    </row>
    <row r="91" spans="2:7" ht="20.100000000000001" customHeight="1" x14ac:dyDescent="0.25">
      <c r="B91" s="376"/>
      <c r="C91" s="377"/>
      <c r="D91" s="377"/>
      <c r="E91" s="378"/>
      <c r="F91" s="379"/>
      <c r="G91" s="380"/>
    </row>
    <row r="92" spans="2:7" ht="20.100000000000001" customHeight="1" x14ac:dyDescent="0.25">
      <c r="B92" s="376"/>
      <c r="C92" s="377"/>
      <c r="D92" s="377"/>
      <c r="E92" s="378"/>
      <c r="F92" s="379"/>
      <c r="G92" s="380"/>
    </row>
    <row r="93" spans="2:7" ht="20.100000000000001" customHeight="1" x14ac:dyDescent="0.25">
      <c r="B93" s="376"/>
      <c r="C93" s="377"/>
      <c r="D93" s="377"/>
      <c r="E93" s="378"/>
      <c r="F93" s="379"/>
      <c r="G93" s="380"/>
    </row>
    <row r="94" spans="2:7" ht="20.100000000000001" customHeight="1" x14ac:dyDescent="0.25">
      <c r="B94" s="376"/>
      <c r="C94" s="377"/>
      <c r="D94" s="377"/>
      <c r="E94" s="378"/>
      <c r="F94" s="379"/>
      <c r="G94" s="380"/>
    </row>
    <row r="95" spans="2:7" ht="20.100000000000001" customHeight="1" x14ac:dyDescent="0.25">
      <c r="B95" s="376"/>
      <c r="C95" s="377"/>
      <c r="D95" s="377"/>
      <c r="E95" s="378"/>
      <c r="F95" s="379"/>
      <c r="G95" s="380"/>
    </row>
    <row r="96" spans="2:7" ht="20.100000000000001" customHeight="1" x14ac:dyDescent="0.25">
      <c r="B96" s="376"/>
      <c r="C96" s="377"/>
      <c r="D96" s="377"/>
      <c r="E96" s="378"/>
      <c r="F96" s="379"/>
      <c r="G96" s="380"/>
    </row>
    <row r="97" spans="2:7" ht="20.100000000000001" customHeight="1" x14ac:dyDescent="0.25">
      <c r="B97" s="376"/>
      <c r="C97" s="377"/>
      <c r="D97" s="377"/>
      <c r="E97" s="378"/>
      <c r="F97" s="379"/>
      <c r="G97" s="380"/>
    </row>
    <row r="98" spans="2:7" ht="20.100000000000001" customHeight="1" x14ac:dyDescent="0.25">
      <c r="B98" s="376"/>
      <c r="C98" s="377"/>
      <c r="D98" s="377"/>
      <c r="E98" s="378"/>
      <c r="F98" s="379"/>
      <c r="G98" s="380"/>
    </row>
    <row r="99" spans="2:7" ht="20.100000000000001" customHeight="1" x14ac:dyDescent="0.25">
      <c r="B99" s="376"/>
      <c r="C99" s="377"/>
      <c r="D99" s="377"/>
      <c r="E99" s="378"/>
      <c r="F99" s="379"/>
      <c r="G99" s="380"/>
    </row>
    <row r="100" spans="2:7" ht="20.100000000000001" customHeight="1" x14ac:dyDescent="0.25">
      <c r="B100" s="376"/>
      <c r="C100" s="377"/>
      <c r="D100" s="377"/>
      <c r="E100" s="378"/>
      <c r="F100" s="379"/>
      <c r="G100" s="380"/>
    </row>
    <row r="101" spans="2:7" ht="20.100000000000001" customHeight="1" x14ac:dyDescent="0.25">
      <c r="B101" s="376"/>
      <c r="C101" s="377"/>
      <c r="D101" s="377"/>
      <c r="E101" s="378"/>
      <c r="F101" s="379"/>
      <c r="G101" s="380"/>
    </row>
    <row r="102" spans="2:7" ht="20.100000000000001" customHeight="1" x14ac:dyDescent="0.25">
      <c r="B102" s="376"/>
      <c r="C102" s="377"/>
      <c r="D102" s="377"/>
      <c r="E102" s="378"/>
      <c r="F102" s="379"/>
      <c r="G102" s="380"/>
    </row>
    <row r="103" spans="2:7" ht="20.100000000000001" customHeight="1" x14ac:dyDescent="0.25">
      <c r="B103" s="376"/>
      <c r="C103" s="377"/>
      <c r="D103" s="377"/>
      <c r="E103" s="378"/>
      <c r="F103" s="379"/>
      <c r="G103" s="380"/>
    </row>
    <row r="104" spans="2:7" ht="20.100000000000001" customHeight="1" x14ac:dyDescent="0.25">
      <c r="B104" s="376"/>
      <c r="C104" s="377"/>
      <c r="D104" s="377"/>
      <c r="E104" s="378"/>
      <c r="F104" s="379"/>
      <c r="G104" s="380"/>
    </row>
    <row r="105" spans="2:7" ht="20.100000000000001" customHeight="1" x14ac:dyDescent="0.25">
      <c r="B105" s="376"/>
      <c r="C105" s="377"/>
      <c r="D105" s="377"/>
      <c r="E105" s="378"/>
      <c r="F105" s="379"/>
      <c r="G105" s="380"/>
    </row>
    <row r="106" spans="2:7" ht="20.100000000000001" customHeight="1" x14ac:dyDescent="0.25">
      <c r="B106" s="376"/>
      <c r="C106" s="377"/>
      <c r="D106" s="377"/>
      <c r="E106" s="378"/>
      <c r="F106" s="379"/>
      <c r="G106" s="380"/>
    </row>
    <row r="107" spans="2:7" ht="20.100000000000001" customHeight="1" x14ac:dyDescent="0.25">
      <c r="B107" s="376"/>
      <c r="C107" s="377"/>
      <c r="D107" s="377"/>
      <c r="E107" s="378"/>
      <c r="F107" s="379"/>
      <c r="G107" s="380"/>
    </row>
    <row r="108" spans="2:7" ht="20.100000000000001" customHeight="1" x14ac:dyDescent="0.25">
      <c r="B108" s="376"/>
      <c r="C108" s="377"/>
      <c r="D108" s="377"/>
      <c r="E108" s="378"/>
      <c r="F108" s="379"/>
      <c r="G108" s="380"/>
    </row>
    <row r="109" spans="2:7" ht="20.100000000000001" customHeight="1" x14ac:dyDescent="0.25">
      <c r="B109" s="376"/>
      <c r="C109" s="377"/>
      <c r="D109" s="377"/>
      <c r="E109" s="378"/>
      <c r="F109" s="379"/>
      <c r="G109" s="380"/>
    </row>
    <row r="110" spans="2:7" ht="20.100000000000001" customHeight="1" x14ac:dyDescent="0.25">
      <c r="B110" s="376"/>
      <c r="C110" s="377"/>
      <c r="D110" s="377"/>
      <c r="E110" s="378"/>
      <c r="F110" s="379"/>
      <c r="G110" s="380"/>
    </row>
    <row r="111" spans="2:7" ht="20.100000000000001" customHeight="1" x14ac:dyDescent="0.25">
      <c r="B111" s="376"/>
      <c r="C111" s="377"/>
      <c r="D111" s="377"/>
      <c r="E111" s="378"/>
      <c r="F111" s="379"/>
      <c r="G111" s="380"/>
    </row>
    <row r="112" spans="2:7" ht="20.100000000000001" customHeight="1" x14ac:dyDescent="0.25">
      <c r="B112" s="376"/>
      <c r="C112" s="377"/>
      <c r="D112" s="377"/>
      <c r="E112" s="378"/>
      <c r="F112" s="379"/>
      <c r="G112" s="380"/>
    </row>
    <row r="113" spans="2:7" ht="20.100000000000001" customHeight="1" x14ac:dyDescent="0.25">
      <c r="B113" s="376"/>
      <c r="C113" s="377"/>
      <c r="D113" s="377"/>
      <c r="E113" s="378"/>
      <c r="F113" s="379"/>
      <c r="G113" s="380"/>
    </row>
    <row r="114" spans="2:7" ht="20.100000000000001" customHeight="1" x14ac:dyDescent="0.25">
      <c r="B114" s="376"/>
      <c r="C114" s="377"/>
      <c r="D114" s="377"/>
      <c r="E114" s="378"/>
      <c r="F114" s="379"/>
      <c r="G114" s="380"/>
    </row>
    <row r="115" spans="2:7" ht="20.100000000000001" customHeight="1" x14ac:dyDescent="0.25">
      <c r="B115" s="376"/>
      <c r="C115" s="377"/>
      <c r="D115" s="377"/>
      <c r="E115" s="378"/>
      <c r="F115" s="379"/>
      <c r="G115" s="380"/>
    </row>
    <row r="116" spans="2:7" ht="20.100000000000001" customHeight="1" x14ac:dyDescent="0.25">
      <c r="B116" s="376"/>
      <c r="C116" s="377"/>
      <c r="D116" s="377"/>
      <c r="E116" s="378"/>
      <c r="F116" s="379"/>
      <c r="G116" s="380"/>
    </row>
    <row r="117" spans="2:7" ht="20.100000000000001" customHeight="1" x14ac:dyDescent="0.25">
      <c r="B117" s="376"/>
      <c r="C117" s="377"/>
      <c r="D117" s="377"/>
      <c r="E117" s="378"/>
      <c r="F117" s="379"/>
      <c r="G117" s="380"/>
    </row>
    <row r="118" spans="2:7" ht="20.100000000000001" customHeight="1" x14ac:dyDescent="0.25">
      <c r="B118" s="376"/>
      <c r="C118" s="377"/>
      <c r="D118" s="377"/>
      <c r="E118" s="378"/>
      <c r="F118" s="379"/>
      <c r="G118" s="380"/>
    </row>
    <row r="119" spans="2:7" ht="20.100000000000001" customHeight="1" x14ac:dyDescent="0.25">
      <c r="B119" s="376"/>
      <c r="C119" s="377"/>
      <c r="D119" s="377"/>
      <c r="E119" s="378"/>
      <c r="F119" s="379"/>
      <c r="G119" s="380"/>
    </row>
    <row r="120" spans="2:7" ht="20.100000000000001" customHeight="1" x14ac:dyDescent="0.25">
      <c r="B120" s="376"/>
      <c r="C120" s="377"/>
      <c r="D120" s="377"/>
      <c r="E120" s="378"/>
      <c r="F120" s="379"/>
      <c r="G120" s="380"/>
    </row>
    <row r="121" spans="2:7" ht="20.100000000000001" customHeight="1" x14ac:dyDescent="0.25">
      <c r="B121" s="376"/>
      <c r="C121" s="377"/>
      <c r="D121" s="377"/>
      <c r="E121" s="378"/>
      <c r="F121" s="379"/>
      <c r="G121" s="380"/>
    </row>
    <row r="122" spans="2:7" ht="20.100000000000001" customHeight="1" x14ac:dyDescent="0.25">
      <c r="B122" s="376"/>
      <c r="C122" s="377"/>
      <c r="D122" s="377"/>
      <c r="E122" s="378"/>
      <c r="F122" s="379"/>
      <c r="G122" s="380"/>
    </row>
    <row r="123" spans="2:7" ht="20.100000000000001" customHeight="1" x14ac:dyDescent="0.25">
      <c r="B123" s="376"/>
      <c r="C123" s="377"/>
      <c r="D123" s="377"/>
      <c r="E123" s="378"/>
      <c r="F123" s="379"/>
      <c r="G123" s="380"/>
    </row>
    <row r="124" spans="2:7" ht="20.100000000000001" customHeight="1" x14ac:dyDescent="0.25">
      <c r="B124" s="376"/>
      <c r="C124" s="377"/>
      <c r="D124" s="377"/>
      <c r="E124" s="378"/>
      <c r="F124" s="379"/>
      <c r="G124" s="380"/>
    </row>
    <row r="125" spans="2:7" ht="20.100000000000001" customHeight="1" x14ac:dyDescent="0.25">
      <c r="B125" s="376"/>
      <c r="C125" s="377"/>
      <c r="D125" s="377"/>
      <c r="E125" s="378"/>
      <c r="F125" s="379"/>
      <c r="G125" s="380"/>
    </row>
    <row r="126" spans="2:7" ht="20.100000000000001" customHeight="1" x14ac:dyDescent="0.25">
      <c r="B126" s="376"/>
      <c r="C126" s="377"/>
      <c r="D126" s="377"/>
      <c r="E126" s="378"/>
      <c r="F126" s="379"/>
      <c r="G126" s="380"/>
    </row>
    <row r="127" spans="2:7" ht="20.100000000000001" customHeight="1" x14ac:dyDescent="0.25">
      <c r="B127" s="376"/>
      <c r="C127" s="377"/>
      <c r="D127" s="377"/>
      <c r="E127" s="378"/>
      <c r="F127" s="379"/>
      <c r="G127" s="380"/>
    </row>
    <row r="128" spans="2:7" ht="20.100000000000001" customHeight="1" x14ac:dyDescent="0.25">
      <c r="B128" s="376"/>
      <c r="C128" s="377"/>
      <c r="D128" s="377"/>
      <c r="E128" s="378"/>
      <c r="F128" s="379"/>
      <c r="G128" s="380"/>
    </row>
    <row r="129" spans="2:7" ht="20.100000000000001" customHeight="1" x14ac:dyDescent="0.25">
      <c r="B129" s="376"/>
      <c r="C129" s="377"/>
      <c r="D129" s="377"/>
      <c r="E129" s="378"/>
      <c r="F129" s="379"/>
      <c r="G129" s="380"/>
    </row>
    <row r="130" spans="2:7" ht="20.100000000000001" customHeight="1" x14ac:dyDescent="0.25">
      <c r="B130" s="376"/>
      <c r="C130" s="377"/>
      <c r="D130" s="377"/>
      <c r="E130" s="378"/>
      <c r="F130" s="379"/>
      <c r="G130" s="380"/>
    </row>
    <row r="131" spans="2:7" ht="20.100000000000001" customHeight="1" x14ac:dyDescent="0.25">
      <c r="B131" s="376"/>
      <c r="C131" s="377"/>
      <c r="D131" s="377"/>
      <c r="E131" s="378"/>
      <c r="F131" s="379"/>
      <c r="G131" s="380"/>
    </row>
    <row r="132" spans="2:7" ht="20.100000000000001" customHeight="1" x14ac:dyDescent="0.25">
      <c r="B132" s="376"/>
      <c r="C132" s="377"/>
      <c r="D132" s="377"/>
      <c r="E132" s="378"/>
      <c r="F132" s="379"/>
      <c r="G132" s="380"/>
    </row>
    <row r="133" spans="2:7" ht="20.100000000000001" customHeight="1" x14ac:dyDescent="0.25">
      <c r="B133" s="376"/>
      <c r="C133" s="377"/>
      <c r="D133" s="377"/>
      <c r="E133" s="378"/>
      <c r="F133" s="379"/>
      <c r="G133" s="380"/>
    </row>
    <row r="134" spans="2:7" ht="20.100000000000001" customHeight="1" x14ac:dyDescent="0.25">
      <c r="B134" s="376"/>
      <c r="C134" s="377"/>
      <c r="D134" s="377"/>
      <c r="E134" s="378"/>
      <c r="F134" s="379"/>
      <c r="G134" s="380"/>
    </row>
    <row r="135" spans="2:7" ht="20.100000000000001" customHeight="1" x14ac:dyDescent="0.25">
      <c r="B135" s="376"/>
      <c r="C135" s="377"/>
      <c r="D135" s="377"/>
      <c r="E135" s="378"/>
      <c r="F135" s="379"/>
      <c r="G135" s="380"/>
    </row>
    <row r="136" spans="2:7" ht="20.100000000000001" customHeight="1" x14ac:dyDescent="0.25">
      <c r="B136" s="376"/>
      <c r="C136" s="377"/>
      <c r="D136" s="377"/>
      <c r="E136" s="378"/>
      <c r="F136" s="379"/>
      <c r="G136" s="380"/>
    </row>
    <row r="137" spans="2:7" ht="20.100000000000001" customHeight="1" x14ac:dyDescent="0.25">
      <c r="B137" s="376"/>
      <c r="C137" s="377"/>
      <c r="D137" s="377"/>
      <c r="E137" s="378"/>
      <c r="F137" s="379"/>
      <c r="G137" s="380"/>
    </row>
    <row r="138" spans="2:7" ht="20.100000000000001" customHeight="1" x14ac:dyDescent="0.25">
      <c r="B138" s="376"/>
      <c r="C138" s="377"/>
      <c r="D138" s="377"/>
      <c r="E138" s="378"/>
      <c r="F138" s="379"/>
      <c r="G138" s="380"/>
    </row>
    <row r="139" spans="2:7" ht="20.100000000000001" customHeight="1" x14ac:dyDescent="0.25">
      <c r="B139" s="376"/>
      <c r="C139" s="377"/>
      <c r="D139" s="377"/>
      <c r="E139" s="378"/>
      <c r="F139" s="379"/>
      <c r="G139" s="380"/>
    </row>
    <row r="140" spans="2:7" ht="20.100000000000001" customHeight="1" x14ac:dyDescent="0.25">
      <c r="B140" s="376"/>
      <c r="C140" s="377"/>
      <c r="D140" s="377"/>
      <c r="E140" s="378"/>
      <c r="F140" s="379"/>
      <c r="G140" s="380"/>
    </row>
    <row r="141" spans="2:7" ht="20.100000000000001" customHeight="1" x14ac:dyDescent="0.25">
      <c r="B141" s="376"/>
      <c r="C141" s="377"/>
      <c r="D141" s="377"/>
      <c r="E141" s="378"/>
      <c r="F141" s="379"/>
      <c r="G141" s="380"/>
    </row>
    <row r="142" spans="2:7" ht="20.100000000000001" customHeight="1" x14ac:dyDescent="0.25">
      <c r="B142" s="376"/>
      <c r="C142" s="377"/>
      <c r="D142" s="377"/>
      <c r="E142" s="378"/>
      <c r="F142" s="379"/>
      <c r="G142" s="380"/>
    </row>
    <row r="143" spans="2:7" ht="20.100000000000001" customHeight="1" x14ac:dyDescent="0.25">
      <c r="B143" s="376"/>
      <c r="C143" s="377"/>
      <c r="D143" s="377"/>
      <c r="E143" s="378"/>
      <c r="F143" s="379"/>
      <c r="G143" s="380"/>
    </row>
    <row r="144" spans="2:7" ht="20.100000000000001" customHeight="1" x14ac:dyDescent="0.25">
      <c r="B144" s="376"/>
      <c r="C144" s="377"/>
      <c r="D144" s="377"/>
      <c r="E144" s="378"/>
      <c r="F144" s="379"/>
      <c r="G144" s="380"/>
    </row>
    <row r="145" spans="2:7" ht="20.100000000000001" customHeight="1" x14ac:dyDescent="0.25">
      <c r="B145" s="376"/>
      <c r="C145" s="377"/>
      <c r="D145" s="377"/>
      <c r="E145" s="378"/>
      <c r="F145" s="379"/>
      <c r="G145" s="380"/>
    </row>
    <row r="146" spans="2:7" ht="20.100000000000001" customHeight="1" x14ac:dyDescent="0.25">
      <c r="B146" s="376"/>
      <c r="C146" s="377"/>
      <c r="D146" s="377"/>
      <c r="E146" s="378"/>
      <c r="F146" s="379"/>
      <c r="G146" s="380"/>
    </row>
    <row r="147" spans="2:7" ht="20.100000000000001" customHeight="1" x14ac:dyDescent="0.25">
      <c r="B147" s="376"/>
      <c r="C147" s="377"/>
      <c r="D147" s="377"/>
      <c r="E147" s="378"/>
      <c r="F147" s="379"/>
      <c r="G147" s="380"/>
    </row>
    <row r="148" spans="2:7" ht="20.100000000000001" customHeight="1" x14ac:dyDescent="0.25">
      <c r="B148" s="376"/>
      <c r="C148" s="377"/>
      <c r="D148" s="377"/>
      <c r="E148" s="378"/>
      <c r="F148" s="379"/>
      <c r="G148" s="380"/>
    </row>
    <row r="149" spans="2:7" ht="20.100000000000001" customHeight="1" x14ac:dyDescent="0.25">
      <c r="B149" s="376"/>
      <c r="C149" s="377"/>
      <c r="D149" s="377"/>
      <c r="E149" s="378"/>
      <c r="F149" s="379"/>
      <c r="G149" s="380"/>
    </row>
    <row r="150" spans="2:7" ht="20.100000000000001" customHeight="1" x14ac:dyDescent="0.25">
      <c r="B150" s="376"/>
      <c r="C150" s="377"/>
      <c r="D150" s="377"/>
      <c r="E150" s="378"/>
      <c r="F150" s="379"/>
      <c r="G150" s="380"/>
    </row>
    <row r="151" spans="2:7" ht="20.100000000000001" customHeight="1" x14ac:dyDescent="0.25">
      <c r="B151" s="376"/>
      <c r="C151" s="377"/>
      <c r="D151" s="377"/>
      <c r="E151" s="378"/>
      <c r="F151" s="379"/>
      <c r="G151" s="380"/>
    </row>
    <row r="152" spans="2:7" ht="20.100000000000001" customHeight="1" x14ac:dyDescent="0.25">
      <c r="B152" s="376"/>
      <c r="C152" s="377"/>
      <c r="D152" s="377"/>
      <c r="E152" s="378"/>
      <c r="F152" s="379"/>
      <c r="G152" s="380"/>
    </row>
    <row r="153" spans="2:7" ht="20.100000000000001" customHeight="1" x14ac:dyDescent="0.25">
      <c r="B153" s="376"/>
      <c r="C153" s="377"/>
      <c r="D153" s="377"/>
      <c r="E153" s="378"/>
      <c r="F153" s="379"/>
      <c r="G153" s="380"/>
    </row>
    <row r="154" spans="2:7" ht="20.100000000000001" customHeight="1" x14ac:dyDescent="0.25">
      <c r="B154" s="376"/>
      <c r="C154" s="377"/>
      <c r="D154" s="377"/>
      <c r="E154" s="378"/>
      <c r="F154" s="379"/>
      <c r="G154" s="380"/>
    </row>
    <row r="155" spans="2:7" ht="20.100000000000001" customHeight="1" x14ac:dyDescent="0.25">
      <c r="B155" s="376"/>
      <c r="C155" s="377"/>
      <c r="D155" s="377"/>
      <c r="E155" s="378"/>
      <c r="F155" s="379"/>
      <c r="G155" s="380"/>
    </row>
    <row r="156" spans="2:7" ht="20.100000000000001" customHeight="1" x14ac:dyDescent="0.25">
      <c r="B156" s="376"/>
      <c r="C156" s="377"/>
      <c r="D156" s="377"/>
      <c r="E156" s="378"/>
      <c r="F156" s="379"/>
      <c r="G156" s="380"/>
    </row>
    <row r="157" spans="2:7" ht="20.100000000000001" customHeight="1" x14ac:dyDescent="0.25">
      <c r="B157" s="376"/>
      <c r="C157" s="377"/>
      <c r="D157" s="377"/>
      <c r="E157" s="378"/>
      <c r="F157" s="379"/>
      <c r="G157" s="380"/>
    </row>
    <row r="158" spans="2:7" ht="20.100000000000001" customHeight="1" x14ac:dyDescent="0.25">
      <c r="B158" s="376"/>
      <c r="C158" s="377"/>
      <c r="D158" s="377"/>
      <c r="E158" s="378"/>
      <c r="F158" s="379"/>
      <c r="G158" s="380"/>
    </row>
    <row r="159" spans="2:7" ht="20.100000000000001" customHeight="1" x14ac:dyDescent="0.25">
      <c r="B159" s="376"/>
      <c r="C159" s="377"/>
      <c r="D159" s="377"/>
      <c r="E159" s="378"/>
      <c r="F159" s="379"/>
      <c r="G159" s="380"/>
    </row>
    <row r="160" spans="2:7" ht="20.100000000000001" customHeight="1" x14ac:dyDescent="0.25">
      <c r="B160" s="376"/>
      <c r="C160" s="377"/>
      <c r="D160" s="377"/>
      <c r="E160" s="378"/>
      <c r="F160" s="379"/>
      <c r="G160" s="380"/>
    </row>
    <row r="161" spans="2:7" ht="20.100000000000001" customHeight="1" x14ac:dyDescent="0.25">
      <c r="B161" s="376"/>
      <c r="C161" s="377"/>
      <c r="D161" s="377"/>
      <c r="E161" s="378"/>
      <c r="F161" s="379"/>
      <c r="G161" s="380"/>
    </row>
    <row r="162" spans="2:7" ht="20.100000000000001" customHeight="1" x14ac:dyDescent="0.25">
      <c r="B162" s="376"/>
      <c r="C162" s="377"/>
      <c r="D162" s="377"/>
      <c r="E162" s="378"/>
      <c r="F162" s="379"/>
      <c r="G162" s="380"/>
    </row>
    <row r="163" spans="2:7" ht="20.100000000000001" customHeight="1" x14ac:dyDescent="0.25">
      <c r="B163" s="376"/>
      <c r="C163" s="377"/>
      <c r="D163" s="377"/>
      <c r="E163" s="378"/>
      <c r="F163" s="379"/>
      <c r="G163" s="380"/>
    </row>
    <row r="164" spans="2:7" ht="20.100000000000001" customHeight="1" x14ac:dyDescent="0.25">
      <c r="B164" s="376"/>
      <c r="C164" s="377"/>
      <c r="D164" s="377"/>
      <c r="E164" s="378"/>
      <c r="F164" s="379"/>
      <c r="G164" s="380"/>
    </row>
    <row r="165" spans="2:7" ht="20.100000000000001" customHeight="1" x14ac:dyDescent="0.25">
      <c r="B165" s="376"/>
      <c r="C165" s="377"/>
      <c r="D165" s="377"/>
      <c r="E165" s="378"/>
      <c r="F165" s="379"/>
      <c r="G165" s="380"/>
    </row>
    <row r="166" spans="2:7" ht="20.100000000000001" customHeight="1" x14ac:dyDescent="0.25">
      <c r="B166" s="376"/>
      <c r="C166" s="377"/>
      <c r="D166" s="377"/>
      <c r="E166" s="378"/>
      <c r="F166" s="379"/>
      <c r="G166" s="380"/>
    </row>
    <row r="167" spans="2:7" ht="20.100000000000001" customHeight="1" x14ac:dyDescent="0.25">
      <c r="B167" s="376"/>
      <c r="C167" s="377"/>
      <c r="D167" s="377"/>
      <c r="E167" s="378"/>
      <c r="F167" s="379"/>
      <c r="G167" s="380"/>
    </row>
    <row r="168" spans="2:7" ht="20.100000000000001" customHeight="1" x14ac:dyDescent="0.25">
      <c r="B168" s="376"/>
      <c r="C168" s="377"/>
      <c r="D168" s="377"/>
      <c r="E168" s="378"/>
      <c r="F168" s="379"/>
      <c r="G168" s="380"/>
    </row>
    <row r="169" spans="2:7" ht="20.100000000000001" customHeight="1" x14ac:dyDescent="0.25">
      <c r="B169" s="376"/>
      <c r="C169" s="377"/>
      <c r="D169" s="377"/>
      <c r="E169" s="378"/>
      <c r="F169" s="379"/>
      <c r="G169" s="380"/>
    </row>
    <row r="170" spans="2:7" ht="20.100000000000001" customHeight="1" x14ac:dyDescent="0.25">
      <c r="B170" s="376"/>
      <c r="C170" s="377"/>
      <c r="D170" s="377"/>
      <c r="E170" s="378"/>
      <c r="F170" s="379"/>
      <c r="G170" s="380"/>
    </row>
    <row r="171" spans="2:7" ht="20.100000000000001" customHeight="1" x14ac:dyDescent="0.25">
      <c r="B171" s="376"/>
      <c r="C171" s="377"/>
      <c r="D171" s="377"/>
      <c r="E171" s="378"/>
      <c r="F171" s="379"/>
      <c r="G171" s="380"/>
    </row>
    <row r="172" spans="2:7" ht="20.100000000000001" customHeight="1" x14ac:dyDescent="0.25">
      <c r="B172" s="376"/>
      <c r="C172" s="377"/>
      <c r="D172" s="377"/>
      <c r="E172" s="378"/>
      <c r="F172" s="379"/>
      <c r="G172" s="380"/>
    </row>
    <row r="173" spans="2:7" ht="20.100000000000001" customHeight="1" x14ac:dyDescent="0.25">
      <c r="B173" s="376"/>
      <c r="C173" s="377"/>
      <c r="D173" s="377"/>
      <c r="E173" s="378"/>
      <c r="F173" s="379"/>
      <c r="G173" s="380"/>
    </row>
    <row r="174" spans="2:7" ht="20.100000000000001" customHeight="1" x14ac:dyDescent="0.25">
      <c r="B174" s="376"/>
      <c r="C174" s="377"/>
      <c r="D174" s="377"/>
      <c r="E174" s="378"/>
      <c r="F174" s="379"/>
      <c r="G174" s="380"/>
    </row>
    <row r="175" spans="2:7" ht="20.100000000000001" customHeight="1" x14ac:dyDescent="0.25">
      <c r="B175" s="376"/>
      <c r="C175" s="377"/>
      <c r="D175" s="377"/>
      <c r="E175" s="378"/>
      <c r="F175" s="379"/>
      <c r="G175" s="380"/>
    </row>
    <row r="176" spans="2:7" ht="20.100000000000001" customHeight="1" x14ac:dyDescent="0.25">
      <c r="B176" s="376"/>
      <c r="C176" s="377"/>
      <c r="D176" s="377"/>
      <c r="E176" s="378"/>
      <c r="F176" s="379"/>
      <c r="G176" s="380"/>
    </row>
    <row r="177" spans="2:7" ht="20.100000000000001" customHeight="1" x14ac:dyDescent="0.25">
      <c r="B177" s="376"/>
      <c r="C177" s="377"/>
      <c r="D177" s="377"/>
      <c r="E177" s="378"/>
      <c r="F177" s="379"/>
      <c r="G177" s="380"/>
    </row>
    <row r="178" spans="2:7" ht="20.100000000000001" customHeight="1" x14ac:dyDescent="0.25">
      <c r="B178" s="376"/>
      <c r="C178" s="377"/>
      <c r="D178" s="377"/>
      <c r="E178" s="378"/>
      <c r="F178" s="379"/>
      <c r="G178" s="380"/>
    </row>
    <row r="179" spans="2:7" ht="20.100000000000001" customHeight="1" x14ac:dyDescent="0.25">
      <c r="B179" s="376"/>
      <c r="C179" s="377"/>
      <c r="D179" s="377"/>
      <c r="E179" s="378"/>
      <c r="F179" s="379"/>
      <c r="G179" s="380"/>
    </row>
    <row r="180" spans="2:7" ht="20.100000000000001" customHeight="1" x14ac:dyDescent="0.25">
      <c r="B180" s="376"/>
      <c r="C180" s="377"/>
      <c r="D180" s="377"/>
      <c r="E180" s="378"/>
      <c r="F180" s="379"/>
      <c r="G180" s="380"/>
    </row>
    <row r="181" spans="2:7" ht="20.100000000000001" customHeight="1" x14ac:dyDescent="0.25">
      <c r="B181" s="376"/>
      <c r="C181" s="377"/>
      <c r="D181" s="377"/>
      <c r="E181" s="378"/>
      <c r="F181" s="379"/>
      <c r="G181" s="380"/>
    </row>
    <row r="182" spans="2:7" ht="20.100000000000001" customHeight="1" x14ac:dyDescent="0.25">
      <c r="B182" s="376"/>
      <c r="C182" s="377"/>
      <c r="D182" s="377"/>
      <c r="E182" s="378"/>
      <c r="F182" s="379"/>
      <c r="G182" s="380"/>
    </row>
    <row r="183" spans="2:7" ht="20.100000000000001" customHeight="1" x14ac:dyDescent="0.25">
      <c r="B183" s="376"/>
      <c r="C183" s="377"/>
      <c r="D183" s="377"/>
      <c r="E183" s="378"/>
      <c r="F183" s="379"/>
      <c r="G183" s="380"/>
    </row>
    <row r="184" spans="2:7" ht="20.100000000000001" customHeight="1" x14ac:dyDescent="0.25">
      <c r="B184" s="376"/>
      <c r="C184" s="377"/>
      <c r="D184" s="377"/>
      <c r="E184" s="378"/>
      <c r="F184" s="379"/>
      <c r="G184" s="380"/>
    </row>
    <row r="185" spans="2:7" ht="20.100000000000001" customHeight="1" x14ac:dyDescent="0.25">
      <c r="B185" s="376"/>
      <c r="C185" s="377"/>
      <c r="D185" s="377"/>
      <c r="E185" s="378"/>
      <c r="F185" s="379"/>
      <c r="G185" s="380"/>
    </row>
    <row r="186" spans="2:7" ht="20.100000000000001" customHeight="1" x14ac:dyDescent="0.25">
      <c r="B186" s="376"/>
      <c r="C186" s="377"/>
      <c r="D186" s="377"/>
      <c r="E186" s="378"/>
      <c r="F186" s="379"/>
      <c r="G186" s="380"/>
    </row>
    <row r="187" spans="2:7" ht="20.100000000000001" customHeight="1" x14ac:dyDescent="0.25">
      <c r="B187" s="376"/>
      <c r="C187" s="377"/>
      <c r="D187" s="377"/>
      <c r="E187" s="378"/>
      <c r="F187" s="379"/>
      <c r="G187" s="380"/>
    </row>
    <row r="188" spans="2:7" ht="20.100000000000001" customHeight="1" x14ac:dyDescent="0.25">
      <c r="B188" s="376"/>
      <c r="C188" s="377"/>
      <c r="D188" s="377"/>
      <c r="E188" s="378"/>
      <c r="F188" s="379"/>
      <c r="G188" s="380"/>
    </row>
    <row r="189" spans="2:7" ht="20.100000000000001" customHeight="1" x14ac:dyDescent="0.25">
      <c r="B189" s="376"/>
      <c r="C189" s="377"/>
      <c r="D189" s="377"/>
      <c r="E189" s="378"/>
      <c r="F189" s="379"/>
      <c r="G189" s="380"/>
    </row>
    <row r="190" spans="2:7" ht="20.100000000000001" customHeight="1" x14ac:dyDescent="0.25">
      <c r="B190" s="376"/>
      <c r="C190" s="377"/>
      <c r="D190" s="377"/>
      <c r="E190" s="378"/>
      <c r="F190" s="379"/>
      <c r="G190" s="380"/>
    </row>
    <row r="191" spans="2:7" ht="20.100000000000001" customHeight="1" x14ac:dyDescent="0.25">
      <c r="B191" s="376"/>
      <c r="C191" s="377"/>
      <c r="D191" s="377"/>
      <c r="E191" s="378"/>
      <c r="F191" s="379"/>
      <c r="G191" s="380"/>
    </row>
    <row r="192" spans="2:7" ht="20.100000000000001" customHeight="1" x14ac:dyDescent="0.25">
      <c r="B192" s="376"/>
      <c r="C192" s="377"/>
      <c r="D192" s="377"/>
      <c r="E192" s="378"/>
      <c r="F192" s="379"/>
      <c r="G192" s="380"/>
    </row>
    <row r="193" spans="2:7" ht="20.100000000000001" customHeight="1" x14ac:dyDescent="0.25">
      <c r="B193" s="376"/>
      <c r="C193" s="377"/>
      <c r="D193" s="377"/>
      <c r="E193" s="378"/>
      <c r="F193" s="379"/>
      <c r="G193" s="380"/>
    </row>
    <row r="194" spans="2:7" ht="20.100000000000001" customHeight="1" x14ac:dyDescent="0.25">
      <c r="B194" s="376"/>
      <c r="C194" s="377"/>
      <c r="D194" s="377"/>
      <c r="E194" s="378"/>
      <c r="F194" s="379"/>
      <c r="G194" s="380"/>
    </row>
    <row r="195" spans="2:7" ht="20.100000000000001" customHeight="1" x14ac:dyDescent="0.25">
      <c r="B195" s="376"/>
      <c r="C195" s="377"/>
      <c r="D195" s="377"/>
      <c r="E195" s="378"/>
      <c r="F195" s="379"/>
      <c r="G195" s="380"/>
    </row>
    <row r="196" spans="2:7" ht="20.100000000000001" customHeight="1" x14ac:dyDescent="0.25">
      <c r="B196" s="376"/>
      <c r="C196" s="377"/>
      <c r="D196" s="377"/>
      <c r="E196" s="378"/>
      <c r="F196" s="379"/>
      <c r="G196" s="380"/>
    </row>
    <row r="197" spans="2:7" ht="20.100000000000001" customHeight="1" x14ac:dyDescent="0.25">
      <c r="B197" s="376"/>
      <c r="C197" s="377"/>
      <c r="D197" s="377"/>
      <c r="E197" s="378"/>
      <c r="F197" s="379"/>
      <c r="G197" s="380"/>
    </row>
    <row r="198" spans="2:7" ht="20.100000000000001" customHeight="1" x14ac:dyDescent="0.25">
      <c r="B198" s="376"/>
      <c r="C198" s="377"/>
      <c r="D198" s="377"/>
      <c r="E198" s="378"/>
      <c r="F198" s="379"/>
      <c r="G198" s="380"/>
    </row>
    <row r="199" spans="2:7" ht="20.100000000000001" customHeight="1" x14ac:dyDescent="0.25">
      <c r="B199" s="376"/>
      <c r="C199" s="377"/>
      <c r="D199" s="377"/>
      <c r="E199" s="378"/>
      <c r="F199" s="379"/>
      <c r="G199" s="380"/>
    </row>
    <row r="200" spans="2:7" ht="20.100000000000001" customHeight="1" x14ac:dyDescent="0.25">
      <c r="B200" s="376"/>
      <c r="C200" s="377"/>
      <c r="D200" s="377"/>
      <c r="E200" s="378"/>
      <c r="F200" s="379"/>
      <c r="G200" s="380"/>
    </row>
    <row r="201" spans="2:7" ht="20.100000000000001" customHeight="1" x14ac:dyDescent="0.25">
      <c r="B201" s="376"/>
      <c r="C201" s="377"/>
      <c r="D201" s="377"/>
      <c r="E201" s="378"/>
      <c r="F201" s="379"/>
      <c r="G201" s="380"/>
    </row>
    <row r="202" spans="2:7" ht="20.100000000000001" customHeight="1" x14ac:dyDescent="0.25">
      <c r="B202" s="376"/>
      <c r="C202" s="377"/>
      <c r="D202" s="377"/>
      <c r="E202" s="378"/>
      <c r="F202" s="379"/>
      <c r="G202" s="380"/>
    </row>
    <row r="203" spans="2:7" ht="20.100000000000001" customHeight="1" x14ac:dyDescent="0.25">
      <c r="B203" s="376"/>
      <c r="C203" s="377"/>
      <c r="D203" s="377"/>
      <c r="E203" s="378"/>
      <c r="F203" s="379"/>
      <c r="G203" s="380"/>
    </row>
    <row r="204" spans="2:7" ht="20.100000000000001" customHeight="1" x14ac:dyDescent="0.25">
      <c r="B204" s="376"/>
      <c r="C204" s="377"/>
      <c r="D204" s="377"/>
      <c r="E204" s="378"/>
      <c r="F204" s="379"/>
      <c r="G204" s="380"/>
    </row>
    <row r="205" spans="2:7" ht="20.100000000000001" customHeight="1" x14ac:dyDescent="0.25">
      <c r="B205" s="381"/>
      <c r="C205" s="382"/>
      <c r="D205" s="382"/>
      <c r="E205" s="383"/>
      <c r="F205" s="384"/>
      <c r="G205" s="385"/>
    </row>
  </sheetData>
  <sheetProtection algorithmName="SHA-512" hashValue="LYmEn7viflwT85cY6jMaH4iVAyNcxzJegDsrF/FpwHv1B5amx0wg+/fnUy9Ayjg1GY2yDllQRqksSFg2dVQx8w==" saltValue="9+IzprAqj9+oCtLtlfuFGQ==" spinCount="100000" sheet="1" objects="1" scenarios="1"/>
  <dataConsolidate/>
  <conditionalFormatting sqref="G6:G205">
    <cfRule type="expression" dxfId="58" priority="1">
      <formula>$G6="Completed"</formula>
    </cfRule>
    <cfRule type="expression" dxfId="57" priority="2">
      <formula>$G6="In-Progress"</formula>
    </cfRule>
    <cfRule type="expression" dxfId="56" priority="3">
      <formula>$G6="Cancelled"</formula>
    </cfRule>
    <cfRule type="expression" dxfId="55" priority="4">
      <formula>$G6="Not Started"</formula>
    </cfRule>
  </conditionalFormatting>
  <dataValidations count="2">
    <dataValidation type="list" allowBlank="1" showInputMessage="1" showErrorMessage="1" sqref="G6:G20" xr:uid="{9F72F2EB-AAD3-42D1-87F8-4534851AA58D}">
      <formula1>"Not Started, In-Progress, Completed, Cancelled"</formula1>
    </dataValidation>
    <dataValidation allowBlank="1" showInputMessage="1" showErrorMessage="1" error="Please input a date in your selected calendar year. You may go to the Settings section to change your year." sqref="C6:D20" xr:uid="{8CA308F8-B1F1-4F1D-9819-6FBA4F7F45E5}"/>
  </dataValidations>
  <printOptions horizontalCentered="1"/>
  <pageMargins left="0.31496062992125984" right="0.31496062992125984" top="0.31496062992125984" bottom="0.31496062992125984" header="0.31496062992125984" footer="0.31496062992125984"/>
  <pageSetup paperSize="9" scale="96"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1D7109F-64D4-40A1-B446-F01B7D0F6F79}">
          <x14:formula1>
            <xm:f>OFFSET(Calc!$AQ$7,0,0,Calc!$AN$23,1)</xm:f>
          </x14:formula1>
          <xm:sqref>B6:B20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C0E8A-D914-4472-8782-649C25E5E17E}">
  <sheetPr codeName="Sheet6">
    <pageSetUpPr autoPageBreaks="0" fitToPage="1"/>
  </sheetPr>
  <dimension ref="A1:AK4005"/>
  <sheetViews>
    <sheetView showGridLines="0" showRowColHeaders="0" zoomScaleNormal="100" zoomScaleSheetLayoutView="85" workbookViewId="0">
      <pane ySplit="5" topLeftCell="A6" activePane="bottomLeft" state="frozen"/>
      <selection pane="bottomLeft" activeCell="A6" sqref="A6"/>
    </sheetView>
  </sheetViews>
  <sheetFormatPr defaultColWidth="8.85546875" defaultRowHeight="15" x14ac:dyDescent="0.25"/>
  <cols>
    <col min="1" max="1" width="3.7109375" style="98" customWidth="1"/>
    <col min="2" max="2" width="42.7109375" style="98" customWidth="1"/>
    <col min="3" max="3" width="10.7109375" style="98" customWidth="1"/>
    <col min="4" max="4" width="26" style="98" customWidth="1"/>
    <col min="5" max="6" width="18.42578125" style="98" customWidth="1"/>
    <col min="7" max="7" width="14" style="98" customWidth="1"/>
    <col min="8" max="8" width="16.42578125" style="98" customWidth="1"/>
    <col min="9" max="9" width="1.7109375" style="98" customWidth="1"/>
    <col min="10" max="13" width="8.85546875" style="98"/>
    <col min="14" max="14" width="8.85546875" style="117" hidden="1" customWidth="1"/>
    <col min="15" max="15" width="21.140625" style="117" hidden="1" customWidth="1"/>
    <col min="16" max="16" width="17.5703125" style="126" hidden="1" customWidth="1"/>
    <col min="17" max="17" width="8.85546875" style="117" hidden="1" customWidth="1"/>
    <col min="18" max="18" width="12.5703125" style="126" hidden="1" customWidth="1"/>
    <col min="19" max="21" width="11.85546875" style="126" hidden="1" customWidth="1"/>
    <col min="22" max="24" width="11.28515625" style="126" hidden="1" customWidth="1"/>
    <col min="25" max="25" width="15.85546875" style="126" hidden="1" customWidth="1"/>
    <col min="26" max="26" width="8.85546875" style="117" hidden="1" customWidth="1"/>
    <col min="27" max="27" width="13" style="126" hidden="1" customWidth="1"/>
    <col min="28" max="28" width="12.85546875" style="126" hidden="1" customWidth="1"/>
    <col min="29" max="29" width="8.85546875" style="117" hidden="1" customWidth="1"/>
    <col min="30" max="30" width="8.7109375" style="98" customWidth="1"/>
    <col min="31" max="16384" width="8.85546875" style="98"/>
  </cols>
  <sheetData>
    <row r="1" spans="1:29" s="82" customFormat="1" ht="6.75" customHeight="1" x14ac:dyDescent="0.25">
      <c r="B1" s="83"/>
      <c r="C1" s="83"/>
      <c r="H1" s="84"/>
      <c r="N1" s="112"/>
      <c r="O1" s="112"/>
      <c r="P1" s="122"/>
      <c r="Q1" s="112"/>
      <c r="R1" s="122"/>
      <c r="S1" s="122"/>
      <c r="T1" s="122"/>
      <c r="U1" s="122"/>
      <c r="V1" s="122"/>
      <c r="W1" s="122"/>
      <c r="X1" s="122"/>
      <c r="Y1" s="122"/>
      <c r="Z1" s="112"/>
      <c r="AA1" s="122"/>
      <c r="AB1" s="122"/>
      <c r="AC1" s="112"/>
    </row>
    <row r="2" spans="1:29" s="85" customFormat="1" ht="20.100000000000001" customHeight="1" x14ac:dyDescent="0.25">
      <c r="B2" s="319" t="s">
        <v>178</v>
      </c>
      <c r="C2" s="319"/>
      <c r="D2" s="103"/>
      <c r="E2" s="103"/>
      <c r="F2" s="103"/>
      <c r="G2" s="103"/>
      <c r="H2" s="87"/>
      <c r="I2" s="89"/>
      <c r="N2" s="113"/>
      <c r="O2" s="113"/>
      <c r="P2" s="123"/>
      <c r="Q2" s="113"/>
      <c r="R2" s="123"/>
      <c r="S2" s="123"/>
      <c r="T2" s="123"/>
      <c r="U2" s="123"/>
      <c r="V2" s="123"/>
      <c r="W2" s="123"/>
      <c r="X2" s="123"/>
      <c r="Y2" s="123"/>
      <c r="Z2" s="113"/>
      <c r="AA2" s="123"/>
      <c r="AB2" s="123"/>
      <c r="AC2" s="113"/>
    </row>
    <row r="3" spans="1:29" s="90" customFormat="1" ht="24" customHeight="1" x14ac:dyDescent="0.25">
      <c r="B3" s="320" t="s">
        <v>95</v>
      </c>
      <c r="C3" s="320"/>
      <c r="D3" s="105"/>
      <c r="E3" s="105"/>
      <c r="F3" s="105"/>
      <c r="G3" s="105"/>
      <c r="H3" s="92"/>
      <c r="I3" s="94"/>
      <c r="N3" s="114"/>
      <c r="O3" s="114"/>
      <c r="P3" s="124"/>
      <c r="Q3" s="114"/>
      <c r="R3" s="124"/>
      <c r="S3" s="124"/>
      <c r="T3" s="124"/>
      <c r="U3" s="124"/>
      <c r="V3" s="124"/>
      <c r="W3" s="124"/>
      <c r="X3" s="124"/>
      <c r="Y3" s="124"/>
      <c r="Z3" s="114"/>
      <c r="AA3" s="124"/>
      <c r="AB3" s="124"/>
      <c r="AC3" s="114"/>
    </row>
    <row r="4" spans="1:29" s="96" customFormat="1" ht="4.9000000000000004" customHeight="1" x14ac:dyDescent="0.25">
      <c r="A4" s="95"/>
      <c r="B4" s="95"/>
      <c r="C4" s="95"/>
      <c r="D4" s="95"/>
      <c r="E4" s="95"/>
      <c r="F4" s="95"/>
      <c r="G4" s="95"/>
      <c r="H4" s="95"/>
      <c r="I4" s="95"/>
      <c r="N4" s="115"/>
      <c r="O4" s="115"/>
      <c r="P4" s="125"/>
      <c r="Q4" s="115"/>
      <c r="R4" s="125"/>
      <c r="S4" s="125"/>
      <c r="T4" s="125"/>
      <c r="U4" s="125"/>
      <c r="V4" s="125"/>
      <c r="W4" s="125"/>
      <c r="X4" s="125"/>
      <c r="Y4" s="125"/>
      <c r="Z4" s="115"/>
      <c r="AA4" s="125"/>
      <c r="AB4" s="125"/>
      <c r="AC4" s="115"/>
    </row>
    <row r="5" spans="1:29" s="96" customFormat="1" ht="30" customHeight="1" x14ac:dyDescent="0.25">
      <c r="B5" s="143" t="s">
        <v>84</v>
      </c>
      <c r="C5" s="143" t="s">
        <v>184</v>
      </c>
      <c r="D5" s="143" t="s">
        <v>15</v>
      </c>
      <c r="E5" s="143" t="s">
        <v>10</v>
      </c>
      <c r="F5" s="143" t="s">
        <v>42</v>
      </c>
      <c r="G5" s="143" t="s">
        <v>86</v>
      </c>
      <c r="H5" s="143" t="s">
        <v>16</v>
      </c>
      <c r="N5" s="115"/>
      <c r="O5" s="116" t="s">
        <v>53</v>
      </c>
      <c r="P5" s="116" t="s">
        <v>90</v>
      </c>
      <c r="Q5" s="115"/>
      <c r="R5" s="194" t="s">
        <v>168</v>
      </c>
      <c r="S5" s="194" t="s">
        <v>166</v>
      </c>
      <c r="T5" s="194" t="s">
        <v>181</v>
      </c>
      <c r="U5" s="194" t="s">
        <v>188</v>
      </c>
      <c r="V5" s="194" t="s">
        <v>167</v>
      </c>
      <c r="W5" s="115"/>
      <c r="X5" s="194" t="s">
        <v>189</v>
      </c>
      <c r="Y5" s="194" t="s">
        <v>121</v>
      </c>
      <c r="Z5" s="115"/>
      <c r="AA5" s="194" t="s">
        <v>191</v>
      </c>
      <c r="AB5" s="194" t="s">
        <v>190</v>
      </c>
      <c r="AC5" s="115"/>
    </row>
    <row r="6" spans="1:29" s="82" customFormat="1" ht="20.100000000000001" customHeight="1" x14ac:dyDescent="0.25">
      <c r="B6" s="145" t="s">
        <v>58</v>
      </c>
      <c r="C6" s="352">
        <v>2022</v>
      </c>
      <c r="D6" s="145" t="s">
        <v>141</v>
      </c>
      <c r="E6" s="323" t="str">
        <f>IFERROR(IF(LEN(D6)=0,"",INDEX(Employees!$C$6:$C$1005,MATCH(D6,Employees!$B$6:$B$1005,0))),"")</f>
        <v>Sales</v>
      </c>
      <c r="F6" s="323" t="str">
        <f>IFERROR(IF(LEN(E6)=0,"",INDEX(Employees!$D$6:$D$1005,MATCH(D6,Employees!$B$6:$B$1005,0))),"")</f>
        <v>Director</v>
      </c>
      <c r="G6" s="146" t="s">
        <v>87</v>
      </c>
      <c r="H6" s="146" t="s">
        <v>75</v>
      </c>
      <c r="N6" s="112"/>
      <c r="O6" s="147" t="str">
        <f>IFERROR(IF(LEN(B6)=0,"",INDEX(Trainings!$C$6:$C$55,MATCH(Registration!$B6,Trainings!$B$6:$B$55,0),1)),"")</f>
        <v>Quality</v>
      </c>
      <c r="P6" s="148">
        <f>IFERROR(IF(LEN(H6)=0,"",INDEX(Dashboard!$I$17:$I$26,MATCH($H6,Dashboard!$J$17:$J$26,0))),"")</f>
        <v>3</v>
      </c>
      <c r="Q6" s="112"/>
      <c r="R6" s="148">
        <f>IF(LEN(O6)=0,0,IF(OR(Summary!$D$5="All",Summary!$D$5=""),1,IF(Summary!$D$5=O6,1,0)))</f>
        <v>1</v>
      </c>
      <c r="S6" s="148">
        <f>IF(LEN(B6)=0,0,IF(OR(Summary!$G$5="All",Summary!$G$5=""),1,IF(Summary!$G$5=B6,1,0)))</f>
        <v>1</v>
      </c>
      <c r="T6" s="148">
        <f t="shared" ref="T6:T69" si="0">IF(G6="Yes",1,0)</f>
        <v>1</v>
      </c>
      <c r="U6" s="148">
        <f>IF(LEN(C6)=0,0,IF(C6=Summary!$K$5,1,0))</f>
        <v>1</v>
      </c>
      <c r="V6" s="148">
        <f>R6*S6*T6*U6</f>
        <v>1</v>
      </c>
      <c r="W6" s="333"/>
      <c r="X6" s="148">
        <f>V6*(IF(LEN(P6)=0,0,1))</f>
        <v>1</v>
      </c>
      <c r="Y6" s="334">
        <f t="array" ref="Y6">IFERROR(SUMPRODUCT($P$6:$P$205,$V$6:$V$205)/SUM($X$6:$X$205),"")</f>
        <v>2.6666666666666665</v>
      </c>
      <c r="Z6" s="112"/>
      <c r="AA6" s="148">
        <f>IF(G6="Yes",1,0)</f>
        <v>1</v>
      </c>
      <c r="AB6" s="148">
        <f t="array" ref="AB6">SUMPRODUCT(AA6:AA4005,V6:V4005)</f>
        <v>10</v>
      </c>
      <c r="AC6" s="112"/>
    </row>
    <row r="7" spans="1:29" s="82" customFormat="1" ht="20.100000000000001" customHeight="1" x14ac:dyDescent="0.25">
      <c r="B7" s="145" t="s">
        <v>58</v>
      </c>
      <c r="C7" s="352">
        <v>2022</v>
      </c>
      <c r="D7" s="145" t="s">
        <v>142</v>
      </c>
      <c r="E7" s="323" t="str">
        <f>IFERROR(IF(LEN(D7)=0,"",INDEX(Employees!$C$6:$C$1005,MATCH(D7,Employees!$B$6:$B$1005,0))),"")</f>
        <v>Sales</v>
      </c>
      <c r="F7" s="323" t="str">
        <f>IFERROR(IF(LEN(E7)=0,"",INDEX(Employees!$D$6:$D$1005,MATCH(D7,Employees!$B$6:$B$1005,0))),"")</f>
        <v>Salesman</v>
      </c>
      <c r="G7" s="146" t="s">
        <v>87</v>
      </c>
      <c r="H7" s="146" t="s">
        <v>187</v>
      </c>
      <c r="N7" s="112"/>
      <c r="O7" s="147" t="str">
        <f>IFERROR(IF(LEN(B7)=0,"",INDEX(Trainings!$C$6:$C$55,MATCH(Registration!$B7,Trainings!$B$6:$B$55,0),1)),"")</f>
        <v>Quality</v>
      </c>
      <c r="P7" s="148" t="str">
        <f>IFERROR(IF(LEN(H7)=0,"",INDEX(Dashboard!$I$17:$I$26,MATCH($H7,Dashboard!$J$17:$J$26,0))),"")</f>
        <v/>
      </c>
      <c r="Q7" s="112"/>
      <c r="R7" s="148">
        <f>IF(LEN(O7)=0,0,IF(OR(Summary!$D$5="All",Summary!$D$5=""),1,IF(Summary!$D$5=O7,1,0)))</f>
        <v>1</v>
      </c>
      <c r="S7" s="148">
        <f>IF(LEN(B7)=0,0,IF(OR(Summary!$G$5="All",Summary!$G$5=""),1,IF(Summary!$G$5=B7,1,0)))</f>
        <v>1</v>
      </c>
      <c r="T7" s="148">
        <f t="shared" si="0"/>
        <v>1</v>
      </c>
      <c r="U7" s="148">
        <f>IF(LEN(C7)=0,0,IF(C7=Summary!$K$5,1,0))</f>
        <v>1</v>
      </c>
      <c r="V7" s="148">
        <f t="shared" ref="V7:V70" si="1">R7*S7*T7*U7</f>
        <v>1</v>
      </c>
      <c r="W7" s="333"/>
      <c r="X7" s="148">
        <f t="shared" ref="X7:X70" si="2">V7*(IF(LEN(P7)=0,0,1))</f>
        <v>0</v>
      </c>
      <c r="Y7" s="333"/>
      <c r="Z7" s="112"/>
      <c r="AA7" s="148">
        <f t="shared" ref="AA7:AA70" si="3">IF(G7="Yes",1,0)</f>
        <v>1</v>
      </c>
      <c r="AB7" s="122"/>
      <c r="AC7" s="112"/>
    </row>
    <row r="8" spans="1:29" s="82" customFormat="1" ht="20.100000000000001" customHeight="1" x14ac:dyDescent="0.25">
      <c r="B8" s="145" t="s">
        <v>58</v>
      </c>
      <c r="C8" s="352">
        <v>2022</v>
      </c>
      <c r="D8" s="145" t="s">
        <v>143</v>
      </c>
      <c r="E8" s="323" t="str">
        <f>IFERROR(IF(LEN(D8)=0,"",INDEX(Employees!$C$6:$C$1005,MATCH(D8,Employees!$B$6:$B$1005,0))),"")</f>
        <v>Sales</v>
      </c>
      <c r="F8" s="323" t="str">
        <f>IFERROR(IF(LEN(E8)=0,"",INDEX(Employees!$D$6:$D$1005,MATCH(D8,Employees!$B$6:$B$1005,0))),"")</f>
        <v>Salesman</v>
      </c>
      <c r="G8" s="146" t="s">
        <v>88</v>
      </c>
      <c r="H8" s="146" t="s">
        <v>187</v>
      </c>
      <c r="N8" s="112"/>
      <c r="O8" s="147" t="str">
        <f>IFERROR(IF(LEN(B8)=0,"",INDEX(Trainings!$C$6:$C$55,MATCH(Registration!$B8,Trainings!$B$6:$B$55,0),1)),"")</f>
        <v>Quality</v>
      </c>
      <c r="P8" s="148" t="str">
        <f>IFERROR(IF(LEN(H8)=0,"",INDEX(Dashboard!$I$17:$I$26,MATCH($H8,Dashboard!$J$17:$J$26,0))),"")</f>
        <v/>
      </c>
      <c r="Q8" s="112"/>
      <c r="R8" s="148">
        <f>IF(LEN(O8)=0,0,IF(OR(Summary!$D$5="All",Summary!$D$5=""),1,IF(Summary!$D$5=O8,1,0)))</f>
        <v>1</v>
      </c>
      <c r="S8" s="148">
        <f>IF(LEN(B8)=0,0,IF(OR(Summary!$G$5="All",Summary!$G$5=""),1,IF(Summary!$G$5=B8,1,0)))</f>
        <v>1</v>
      </c>
      <c r="T8" s="148">
        <f t="shared" si="0"/>
        <v>0</v>
      </c>
      <c r="U8" s="148">
        <f>IF(LEN(C8)=0,0,IF(C8=Summary!$K$5,1,0))</f>
        <v>1</v>
      </c>
      <c r="V8" s="148">
        <f t="shared" si="1"/>
        <v>0</v>
      </c>
      <c r="W8" s="333"/>
      <c r="X8" s="148">
        <f t="shared" si="2"/>
        <v>0</v>
      </c>
      <c r="Y8" s="333"/>
      <c r="Z8" s="112"/>
      <c r="AA8" s="148">
        <f t="shared" si="3"/>
        <v>0</v>
      </c>
      <c r="AB8" s="122"/>
      <c r="AC8" s="112"/>
    </row>
    <row r="9" spans="1:29" s="82" customFormat="1" ht="20.100000000000001" customHeight="1" x14ac:dyDescent="0.25">
      <c r="B9" s="145" t="s">
        <v>58</v>
      </c>
      <c r="C9" s="352">
        <v>2022</v>
      </c>
      <c r="D9" s="145" t="s">
        <v>145</v>
      </c>
      <c r="E9" s="323" t="str">
        <f>IFERROR(IF(LEN(D9)=0,"",INDEX(Employees!$C$6:$C$1005,MATCH(D9,Employees!$B$6:$B$1005,0))),"")</f>
        <v>Marketing</v>
      </c>
      <c r="F9" s="323" t="str">
        <f>IFERROR(IF(LEN(E9)=0,"",INDEX(Employees!$D$6:$D$1005,MATCH(D9,Employees!$B$6:$B$1005,0))),"")</f>
        <v>Director</v>
      </c>
      <c r="G9" s="146" t="s">
        <v>87</v>
      </c>
      <c r="H9" s="146" t="s">
        <v>74</v>
      </c>
      <c r="N9" s="112"/>
      <c r="O9" s="147" t="str">
        <f>IFERROR(IF(LEN(B9)=0,"",INDEX(Trainings!$C$6:$C$55,MATCH(Registration!$B9,Trainings!$B$6:$B$55,0),1)),"")</f>
        <v>Quality</v>
      </c>
      <c r="P9" s="148">
        <f>IFERROR(IF(LEN(H9)=0,"",INDEX(Dashboard!$I$17:$I$26,MATCH($H9,Dashboard!$J$17:$J$26,0))),"")</f>
        <v>2</v>
      </c>
      <c r="Q9" s="112"/>
      <c r="R9" s="148">
        <f>IF(LEN(O9)=0,0,IF(OR(Summary!$D$5="All",Summary!$D$5=""),1,IF(Summary!$D$5=O9,1,0)))</f>
        <v>1</v>
      </c>
      <c r="S9" s="148">
        <f>IF(LEN(B9)=0,0,IF(OR(Summary!$G$5="All",Summary!$G$5=""),1,IF(Summary!$G$5=B9,1,0)))</f>
        <v>1</v>
      </c>
      <c r="T9" s="148">
        <f t="shared" si="0"/>
        <v>1</v>
      </c>
      <c r="U9" s="148">
        <f>IF(LEN(C9)=0,0,IF(C9=Summary!$K$5,1,0))</f>
        <v>1</v>
      </c>
      <c r="V9" s="148">
        <f t="shared" si="1"/>
        <v>1</v>
      </c>
      <c r="W9" s="333"/>
      <c r="X9" s="148">
        <f t="shared" si="2"/>
        <v>1</v>
      </c>
      <c r="Y9" s="333"/>
      <c r="Z9" s="112"/>
      <c r="AA9" s="148">
        <f t="shared" si="3"/>
        <v>1</v>
      </c>
      <c r="AB9" s="122"/>
      <c r="AC9" s="112"/>
    </row>
    <row r="10" spans="1:29" s="82" customFormat="1" ht="20.100000000000001" customHeight="1" x14ac:dyDescent="0.25">
      <c r="B10" s="145" t="s">
        <v>52</v>
      </c>
      <c r="C10" s="352">
        <v>2022</v>
      </c>
      <c r="D10" s="145" t="s">
        <v>146</v>
      </c>
      <c r="E10" s="323" t="str">
        <f>IFERROR(IF(LEN(D10)=0,"",INDEX(Employees!$C$6:$C$1005,MATCH(D10,Employees!$B$6:$B$1005,0))),"")</f>
        <v>Marketing</v>
      </c>
      <c r="F10" s="323" t="str">
        <f>IFERROR(IF(LEN(E10)=0,"",INDEX(Employees!$D$6:$D$1005,MATCH(D10,Employees!$B$6:$B$1005,0))),"")</f>
        <v>Vice-Director</v>
      </c>
      <c r="G10" s="146" t="s">
        <v>87</v>
      </c>
      <c r="H10" s="146" t="s">
        <v>76</v>
      </c>
      <c r="N10" s="112"/>
      <c r="O10" s="147" t="str">
        <f>IFERROR(IF(LEN(B10)=0,"",INDEX(Trainings!$C$6:$C$55,MATCH(Registration!$B10,Trainings!$B$6:$B$55,0),1)),"")</f>
        <v>Accounting</v>
      </c>
      <c r="P10" s="148">
        <f>IFERROR(IF(LEN(H10)=0,"",INDEX(Dashboard!$I$17:$I$26,MATCH($H10,Dashboard!$J$17:$J$26,0))),"")</f>
        <v>4</v>
      </c>
      <c r="Q10" s="112"/>
      <c r="R10" s="148">
        <f>IF(LEN(O10)=0,0,IF(OR(Summary!$D$5="All",Summary!$D$5=""),1,IF(Summary!$D$5=O10,1,0)))</f>
        <v>1</v>
      </c>
      <c r="S10" s="148">
        <f>IF(LEN(B10)=0,0,IF(OR(Summary!$G$5="All",Summary!$G$5=""),1,IF(Summary!$G$5=B10,1,0)))</f>
        <v>1</v>
      </c>
      <c r="T10" s="148">
        <f t="shared" si="0"/>
        <v>1</v>
      </c>
      <c r="U10" s="148">
        <f>IF(LEN(C10)=0,0,IF(C10=Summary!$K$5,1,0))</f>
        <v>1</v>
      </c>
      <c r="V10" s="148">
        <f t="shared" si="1"/>
        <v>1</v>
      </c>
      <c r="W10" s="333"/>
      <c r="X10" s="148">
        <f t="shared" si="2"/>
        <v>1</v>
      </c>
      <c r="Y10" s="333"/>
      <c r="Z10" s="112"/>
      <c r="AA10" s="148">
        <f t="shared" si="3"/>
        <v>1</v>
      </c>
      <c r="AB10" s="122"/>
      <c r="AC10" s="112"/>
    </row>
    <row r="11" spans="1:29" s="82" customFormat="1" ht="20.100000000000001" customHeight="1" x14ac:dyDescent="0.25">
      <c r="B11" s="145" t="s">
        <v>52</v>
      </c>
      <c r="C11" s="352">
        <v>2022</v>
      </c>
      <c r="D11" s="145" t="s">
        <v>147</v>
      </c>
      <c r="E11" s="323" t="str">
        <f>IFERROR(IF(LEN(D11)=0,"",INDEX(Employees!$C$6:$C$1005,MATCH(D11,Employees!$B$6:$B$1005,0))),"")</f>
        <v>Marketing</v>
      </c>
      <c r="F11" s="323" t="str">
        <f>IFERROR(IF(LEN(E11)=0,"",INDEX(Employees!$D$6:$D$1005,MATCH(D11,Employees!$B$6:$B$1005,0))),"")</f>
        <v>Expert</v>
      </c>
      <c r="G11" s="146" t="s">
        <v>87</v>
      </c>
      <c r="H11" s="146" t="s">
        <v>73</v>
      </c>
      <c r="N11" s="112"/>
      <c r="O11" s="147" t="str">
        <f>IFERROR(IF(LEN(B11)=0,"",INDEX(Trainings!$C$6:$C$55,MATCH(Registration!$B11,Trainings!$B$6:$B$55,0),1)),"")</f>
        <v>Accounting</v>
      </c>
      <c r="P11" s="148">
        <f>IFERROR(IF(LEN(H11)=0,"",INDEX(Dashboard!$I$17:$I$26,MATCH($H11,Dashboard!$J$17:$J$26,0))),"")</f>
        <v>1</v>
      </c>
      <c r="Q11" s="112"/>
      <c r="R11" s="148">
        <f>IF(LEN(O11)=0,0,IF(OR(Summary!$D$5="All",Summary!$D$5=""),1,IF(Summary!$D$5=O11,1,0)))</f>
        <v>1</v>
      </c>
      <c r="S11" s="148">
        <f>IF(LEN(B11)=0,0,IF(OR(Summary!$G$5="All",Summary!$G$5=""),1,IF(Summary!$G$5=B11,1,0)))</f>
        <v>1</v>
      </c>
      <c r="T11" s="148">
        <f t="shared" si="0"/>
        <v>1</v>
      </c>
      <c r="U11" s="148">
        <f>IF(LEN(C11)=0,0,IF(C11=Summary!$K$5,1,0))</f>
        <v>1</v>
      </c>
      <c r="V11" s="148">
        <f t="shared" si="1"/>
        <v>1</v>
      </c>
      <c r="W11" s="333"/>
      <c r="X11" s="148">
        <f t="shared" si="2"/>
        <v>1</v>
      </c>
      <c r="Y11" s="333"/>
      <c r="Z11" s="112"/>
      <c r="AA11" s="148">
        <f t="shared" si="3"/>
        <v>1</v>
      </c>
      <c r="AB11" s="122"/>
      <c r="AC11" s="112"/>
    </row>
    <row r="12" spans="1:29" s="82" customFormat="1" ht="20.100000000000001" customHeight="1" x14ac:dyDescent="0.25">
      <c r="B12" s="145" t="s">
        <v>52</v>
      </c>
      <c r="C12" s="352">
        <v>2022</v>
      </c>
      <c r="D12" s="145" t="s">
        <v>148</v>
      </c>
      <c r="E12" s="323" t="str">
        <f>IFERROR(IF(LEN(D12)=0,"",INDEX(Employees!$C$6:$C$1005,MATCH(D12,Employees!$B$6:$B$1005,0))),"")</f>
        <v>Marketing</v>
      </c>
      <c r="F12" s="323" t="str">
        <f>IFERROR(IF(LEN(E12)=0,"",INDEX(Employees!$D$6:$D$1005,MATCH(D12,Employees!$B$6:$B$1005,0))),"")</f>
        <v>Salesman</v>
      </c>
      <c r="G12" s="146" t="s">
        <v>87</v>
      </c>
      <c r="H12" s="146" t="s">
        <v>75</v>
      </c>
      <c r="N12" s="112"/>
      <c r="O12" s="147" t="str">
        <f>IFERROR(IF(LEN(B12)=0,"",INDEX(Trainings!$C$6:$C$55,MATCH(Registration!$B12,Trainings!$B$6:$B$55,0),1)),"")</f>
        <v>Accounting</v>
      </c>
      <c r="P12" s="148">
        <f>IFERROR(IF(LEN(H12)=0,"",INDEX(Dashboard!$I$17:$I$26,MATCH($H12,Dashboard!$J$17:$J$26,0))),"")</f>
        <v>3</v>
      </c>
      <c r="Q12" s="112"/>
      <c r="R12" s="148">
        <f>IF(LEN(O12)=0,0,IF(OR(Summary!$D$5="All",Summary!$D$5=""),1,IF(Summary!$D$5=O12,1,0)))</f>
        <v>1</v>
      </c>
      <c r="S12" s="148">
        <f>IF(LEN(B12)=0,0,IF(OR(Summary!$G$5="All",Summary!$G$5=""),1,IF(Summary!$G$5=B12,1,0)))</f>
        <v>1</v>
      </c>
      <c r="T12" s="148">
        <f t="shared" si="0"/>
        <v>1</v>
      </c>
      <c r="U12" s="148">
        <f>IF(LEN(C12)=0,0,IF(C12=Summary!$K$5,1,0))</f>
        <v>1</v>
      </c>
      <c r="V12" s="148">
        <f t="shared" si="1"/>
        <v>1</v>
      </c>
      <c r="W12" s="333"/>
      <c r="X12" s="148">
        <f t="shared" si="2"/>
        <v>1</v>
      </c>
      <c r="Y12" s="333"/>
      <c r="Z12" s="112"/>
      <c r="AA12" s="148">
        <f t="shared" si="3"/>
        <v>1</v>
      </c>
      <c r="AB12" s="122"/>
      <c r="AC12" s="112"/>
    </row>
    <row r="13" spans="1:29" s="82" customFormat="1" ht="20.100000000000001" customHeight="1" x14ac:dyDescent="0.25">
      <c r="B13" s="145" t="s">
        <v>54</v>
      </c>
      <c r="C13" s="352">
        <v>2022</v>
      </c>
      <c r="D13" s="145" t="s">
        <v>149</v>
      </c>
      <c r="E13" s="323" t="str">
        <f>IFERROR(IF(LEN(D13)=0,"",INDEX(Employees!$C$6:$C$1005,MATCH(D13,Employees!$B$6:$B$1005,0))),"")</f>
        <v>Accounting</v>
      </c>
      <c r="F13" s="323" t="str">
        <f>IFERROR(IF(LEN(E13)=0,"",INDEX(Employees!$D$6:$D$1005,MATCH(D13,Employees!$B$6:$B$1005,0))),"")</f>
        <v>Director</v>
      </c>
      <c r="G13" s="146" t="s">
        <v>87</v>
      </c>
      <c r="H13" s="146" t="s">
        <v>75</v>
      </c>
      <c r="N13" s="112"/>
      <c r="O13" s="147" t="str">
        <f>IFERROR(IF(LEN(B13)=0,"",INDEX(Trainings!$C$6:$C$55,MATCH(Registration!$B13,Trainings!$B$6:$B$55,0),1)),"")</f>
        <v>Accounting</v>
      </c>
      <c r="P13" s="148">
        <f>IFERROR(IF(LEN(H13)=0,"",INDEX(Dashboard!$I$17:$I$26,MATCH($H13,Dashboard!$J$17:$J$26,0))),"")</f>
        <v>3</v>
      </c>
      <c r="Q13" s="112"/>
      <c r="R13" s="148">
        <f>IF(LEN(O13)=0,0,IF(OR(Summary!$D$5="All",Summary!$D$5=""),1,IF(Summary!$D$5=O13,1,0)))</f>
        <v>1</v>
      </c>
      <c r="S13" s="148">
        <f>IF(LEN(B13)=0,0,IF(OR(Summary!$G$5="All",Summary!$G$5=""),1,IF(Summary!$G$5=B13,1,0)))</f>
        <v>1</v>
      </c>
      <c r="T13" s="148">
        <f t="shared" si="0"/>
        <v>1</v>
      </c>
      <c r="U13" s="148">
        <f>IF(LEN(C13)=0,0,IF(C13=Summary!$K$5,1,0))</f>
        <v>1</v>
      </c>
      <c r="V13" s="148">
        <f t="shared" si="1"/>
        <v>1</v>
      </c>
      <c r="W13" s="333"/>
      <c r="X13" s="148">
        <f t="shared" si="2"/>
        <v>1</v>
      </c>
      <c r="Y13" s="333"/>
      <c r="Z13" s="112"/>
      <c r="AA13" s="148">
        <f t="shared" si="3"/>
        <v>1</v>
      </c>
      <c r="AB13" s="122"/>
      <c r="AC13" s="112"/>
    </row>
    <row r="14" spans="1:29" s="82" customFormat="1" ht="20.100000000000001" customHeight="1" x14ac:dyDescent="0.25">
      <c r="B14" s="145" t="s">
        <v>54</v>
      </c>
      <c r="C14" s="352">
        <v>2022</v>
      </c>
      <c r="D14" s="145" t="s">
        <v>150</v>
      </c>
      <c r="E14" s="323" t="str">
        <f>IFERROR(IF(LEN(D14)=0,"",INDEX(Employees!$C$6:$C$1005,MATCH(D14,Employees!$B$6:$B$1005,0))),"")</f>
        <v>Accounting</v>
      </c>
      <c r="F14" s="323" t="str">
        <f>IFERROR(IF(LEN(E14)=0,"",INDEX(Employees!$D$6:$D$1005,MATCH(D14,Employees!$B$6:$B$1005,0))),"")</f>
        <v>Vice-Director</v>
      </c>
      <c r="G14" s="146" t="s">
        <v>88</v>
      </c>
      <c r="H14" s="337" t="s">
        <v>187</v>
      </c>
      <c r="N14" s="112"/>
      <c r="O14" s="147" t="str">
        <f>IFERROR(IF(LEN(B14)=0,"",INDEX(Trainings!$C$6:$C$55,MATCH(Registration!$B14,Trainings!$B$6:$B$55,0),1)),"")</f>
        <v>Accounting</v>
      </c>
      <c r="P14" s="148" t="str">
        <f>IFERROR(IF(LEN(H14)=0,"",INDEX(Dashboard!$I$17:$I$26,MATCH($H14,Dashboard!$J$17:$J$26,0))),"")</f>
        <v/>
      </c>
      <c r="Q14" s="112"/>
      <c r="R14" s="148">
        <f>IF(LEN(O14)=0,0,IF(OR(Summary!$D$5="All",Summary!$D$5=""),1,IF(Summary!$D$5=O14,1,0)))</f>
        <v>1</v>
      </c>
      <c r="S14" s="148">
        <f>IF(LEN(B14)=0,0,IF(OR(Summary!$G$5="All",Summary!$G$5=""),1,IF(Summary!$G$5=B14,1,0)))</f>
        <v>1</v>
      </c>
      <c r="T14" s="148">
        <f t="shared" si="0"/>
        <v>0</v>
      </c>
      <c r="U14" s="148">
        <f>IF(LEN(C14)=0,0,IF(C14=Summary!$K$5,1,0))</f>
        <v>1</v>
      </c>
      <c r="V14" s="148">
        <f t="shared" si="1"/>
        <v>0</v>
      </c>
      <c r="W14" s="333"/>
      <c r="X14" s="148">
        <f t="shared" si="2"/>
        <v>0</v>
      </c>
      <c r="Y14" s="333"/>
      <c r="Z14" s="112"/>
      <c r="AA14" s="148">
        <f t="shared" si="3"/>
        <v>0</v>
      </c>
      <c r="AB14" s="122"/>
      <c r="AC14" s="112"/>
    </row>
    <row r="15" spans="1:29" s="82" customFormat="1" ht="20.100000000000001" customHeight="1" x14ac:dyDescent="0.25">
      <c r="B15" s="145" t="s">
        <v>54</v>
      </c>
      <c r="C15" s="352">
        <v>2022</v>
      </c>
      <c r="D15" s="145" t="s">
        <v>143</v>
      </c>
      <c r="E15" s="323" t="str">
        <f>IFERROR(IF(LEN(D15)=0,"",INDEX(Employees!$C$6:$C$1005,MATCH(D15,Employees!$B$6:$B$1005,0))),"")</f>
        <v>Sales</v>
      </c>
      <c r="F15" s="323" t="str">
        <f>IFERROR(IF(LEN(E15)=0,"",INDEX(Employees!$D$6:$D$1005,MATCH(D15,Employees!$B$6:$B$1005,0))),"")</f>
        <v>Salesman</v>
      </c>
      <c r="G15" s="146" t="s">
        <v>87</v>
      </c>
      <c r="H15" s="146" t="s">
        <v>75</v>
      </c>
      <c r="N15" s="112"/>
      <c r="O15" s="147" t="str">
        <f>IFERROR(IF(LEN(B15)=0,"",INDEX(Trainings!$C$6:$C$55,MATCH(Registration!$B15,Trainings!$B$6:$B$55,0),1)),"")</f>
        <v>Accounting</v>
      </c>
      <c r="P15" s="148">
        <f>IFERROR(IF(LEN(H15)=0,"",INDEX(Dashboard!$I$17:$I$26,MATCH($H15,Dashboard!$J$17:$J$26,0))),"")</f>
        <v>3</v>
      </c>
      <c r="Q15" s="112"/>
      <c r="R15" s="148">
        <f>IF(LEN(O15)=0,0,IF(OR(Summary!$D$5="All",Summary!$D$5=""),1,IF(Summary!$D$5=O15,1,0)))</f>
        <v>1</v>
      </c>
      <c r="S15" s="148">
        <f>IF(LEN(B15)=0,0,IF(OR(Summary!$G$5="All",Summary!$G$5=""),1,IF(Summary!$G$5=B15,1,0)))</f>
        <v>1</v>
      </c>
      <c r="T15" s="148">
        <f t="shared" si="0"/>
        <v>1</v>
      </c>
      <c r="U15" s="148">
        <f>IF(LEN(C15)=0,0,IF(C15=Summary!$K$5,1,0))</f>
        <v>1</v>
      </c>
      <c r="V15" s="148">
        <f t="shared" si="1"/>
        <v>1</v>
      </c>
      <c r="W15" s="333"/>
      <c r="X15" s="148">
        <f t="shared" si="2"/>
        <v>1</v>
      </c>
      <c r="Y15" s="333"/>
      <c r="Z15" s="112"/>
      <c r="AA15" s="148">
        <f t="shared" si="3"/>
        <v>1</v>
      </c>
      <c r="AB15" s="122"/>
      <c r="AC15" s="112"/>
    </row>
    <row r="16" spans="1:29" s="82" customFormat="1" ht="20.100000000000001" customHeight="1" x14ac:dyDescent="0.25">
      <c r="B16" s="145" t="s">
        <v>59</v>
      </c>
      <c r="C16" s="352">
        <v>2022</v>
      </c>
      <c r="D16" s="145" t="s">
        <v>145</v>
      </c>
      <c r="E16" s="323" t="str">
        <f>IFERROR(IF(LEN(D16)=0,"",INDEX(Employees!$C$6:$C$1005,MATCH(D16,Employees!$B$6:$B$1005,0))),"")</f>
        <v>Marketing</v>
      </c>
      <c r="F16" s="323" t="str">
        <f>IFERROR(IF(LEN(E16)=0,"",INDEX(Employees!$D$6:$D$1005,MATCH(D16,Employees!$B$6:$B$1005,0))),"")</f>
        <v>Director</v>
      </c>
      <c r="G16" s="146" t="s">
        <v>87</v>
      </c>
      <c r="H16" s="146" t="s">
        <v>74</v>
      </c>
      <c r="N16" s="112"/>
      <c r="O16" s="147" t="str">
        <f>IFERROR(IF(LEN(B16)=0,"",INDEX(Trainings!$C$6:$C$55,MATCH(Registration!$B16,Trainings!$B$6:$B$55,0),1)),"")</f>
        <v>Soft Skills</v>
      </c>
      <c r="P16" s="148">
        <f>IFERROR(IF(LEN(H16)=0,"",INDEX(Dashboard!$I$17:$I$26,MATCH($H16,Dashboard!$J$17:$J$26,0))),"")</f>
        <v>2</v>
      </c>
      <c r="Q16" s="112"/>
      <c r="R16" s="148">
        <f>IF(LEN(O16)=0,0,IF(OR(Summary!$D$5="All",Summary!$D$5=""),1,IF(Summary!$D$5=O16,1,0)))</f>
        <v>1</v>
      </c>
      <c r="S16" s="148">
        <f>IF(LEN(B16)=0,0,IF(OR(Summary!$G$5="All",Summary!$G$5=""),1,IF(Summary!$G$5=B16,1,0)))</f>
        <v>1</v>
      </c>
      <c r="T16" s="148">
        <f t="shared" si="0"/>
        <v>1</v>
      </c>
      <c r="U16" s="148">
        <f>IF(LEN(C16)=0,0,IF(C16=Summary!$K$5,1,0))</f>
        <v>1</v>
      </c>
      <c r="V16" s="148">
        <f t="shared" si="1"/>
        <v>1</v>
      </c>
      <c r="W16" s="333"/>
      <c r="X16" s="148">
        <f t="shared" si="2"/>
        <v>1</v>
      </c>
      <c r="Y16" s="333"/>
      <c r="Z16" s="112"/>
      <c r="AA16" s="148">
        <f t="shared" si="3"/>
        <v>1</v>
      </c>
      <c r="AB16" s="122"/>
      <c r="AC16" s="112"/>
    </row>
    <row r="17" spans="1:37" s="82" customFormat="1" ht="20.100000000000001" customHeight="1" x14ac:dyDescent="0.25">
      <c r="B17" s="145" t="s">
        <v>59</v>
      </c>
      <c r="C17" s="352">
        <v>2022</v>
      </c>
      <c r="D17" s="145" t="s">
        <v>143</v>
      </c>
      <c r="E17" s="323" t="str">
        <f>IFERROR(IF(LEN(D17)=0,"",INDEX(Employees!$C$6:$C$1005,MATCH(D17,Employees!$B$6:$B$1005,0))),"")</f>
        <v>Sales</v>
      </c>
      <c r="F17" s="323" t="str">
        <f>IFERROR(IF(LEN(E17)=0,"",INDEX(Employees!$D$6:$D$1005,MATCH(D17,Employees!$B$6:$B$1005,0))),"")</f>
        <v>Salesman</v>
      </c>
      <c r="G17" s="146" t="s">
        <v>87</v>
      </c>
      <c r="H17" s="146" t="s">
        <v>75</v>
      </c>
      <c r="N17" s="112"/>
      <c r="O17" s="147" t="str">
        <f>IFERROR(IF(LEN(B17)=0,"",INDEX(Trainings!$C$6:$C$55,MATCH(Registration!$B17,Trainings!$B$6:$B$55,0),1)),"")</f>
        <v>Soft Skills</v>
      </c>
      <c r="P17" s="148">
        <f>IFERROR(IF(LEN(H17)=0,"",INDEX(Dashboard!$I$17:$I$26,MATCH($H17,Dashboard!$J$17:$J$26,0))),"")</f>
        <v>3</v>
      </c>
      <c r="Q17" s="112"/>
      <c r="R17" s="148">
        <f>IF(LEN(O17)=0,0,IF(OR(Summary!$D$5="All",Summary!$D$5=""),1,IF(Summary!$D$5=O17,1,0)))</f>
        <v>1</v>
      </c>
      <c r="S17" s="148">
        <f>IF(LEN(B17)=0,0,IF(OR(Summary!$G$5="All",Summary!$G$5=""),1,IF(Summary!$G$5=B17,1,0)))</f>
        <v>1</v>
      </c>
      <c r="T17" s="148">
        <f t="shared" si="0"/>
        <v>1</v>
      </c>
      <c r="U17" s="148">
        <f>IF(LEN(C17)=0,0,IF(C17=Summary!$K$5,1,0))</f>
        <v>1</v>
      </c>
      <c r="V17" s="148">
        <f t="shared" si="1"/>
        <v>1</v>
      </c>
      <c r="W17" s="333"/>
      <c r="X17" s="148">
        <f t="shared" si="2"/>
        <v>1</v>
      </c>
      <c r="Y17" s="333"/>
      <c r="Z17" s="112"/>
      <c r="AA17" s="148">
        <f t="shared" si="3"/>
        <v>1</v>
      </c>
      <c r="AB17" s="122"/>
      <c r="AC17" s="112"/>
    </row>
    <row r="18" spans="1:37" s="134" customFormat="1" ht="20.100000000000001" customHeight="1" x14ac:dyDescent="0.25">
      <c r="A18" s="82"/>
      <c r="B18" s="145"/>
      <c r="C18" s="352"/>
      <c r="D18" s="145"/>
      <c r="E18" s="323" t="str">
        <f>IFERROR(IF(LEN(D18)=0,"",INDEX(Employees!$C$6:$C$1005,MATCH(D18,Employees!$B$6:$B$1005,0))),"")</f>
        <v/>
      </c>
      <c r="F18" s="323" t="str">
        <f>IFERROR(IF(LEN(E18)=0,"",INDEX(Employees!$D$6:$D$1005,MATCH(D18,Employees!$B$6:$B$1005,0))),"")</f>
        <v/>
      </c>
      <c r="G18" s="146"/>
      <c r="H18" s="146"/>
      <c r="I18" s="82"/>
      <c r="J18" s="82"/>
      <c r="K18" s="82"/>
      <c r="L18" s="82"/>
      <c r="M18" s="82"/>
      <c r="N18" s="112"/>
      <c r="O18" s="147" t="str">
        <f>IFERROR(IF(LEN(B18)=0,"",INDEX(Trainings!$C$6:$C$55,MATCH(Registration!$B18,Trainings!$B$6:$B$55,0),1)),"")</f>
        <v/>
      </c>
      <c r="P18" s="148" t="str">
        <f>IFERROR(IF(LEN(H18)=0,"",INDEX(Dashboard!$I$17:$I$26,MATCH($H18,Dashboard!$J$17:$J$26,0))),"")</f>
        <v/>
      </c>
      <c r="Q18" s="112"/>
      <c r="R18" s="148">
        <f>IF(LEN(O18)=0,0,IF(OR(Summary!$D$5="All",Summary!$D$5=""),1,IF(Summary!$D$5=O18,1,0)))</f>
        <v>0</v>
      </c>
      <c r="S18" s="148">
        <f>IF(LEN(B18)=0,0,IF(OR(Summary!$G$5="All",Summary!$G$5=""),1,IF(Summary!$G$5=B18,1,0)))</f>
        <v>0</v>
      </c>
      <c r="T18" s="148">
        <f t="shared" si="0"/>
        <v>0</v>
      </c>
      <c r="U18" s="148">
        <f>IF(LEN(C18)=0,0,IF(C18=Summary!$K$5,1,0))</f>
        <v>0</v>
      </c>
      <c r="V18" s="148">
        <f t="shared" si="1"/>
        <v>0</v>
      </c>
      <c r="W18" s="333"/>
      <c r="X18" s="148">
        <f t="shared" si="2"/>
        <v>0</v>
      </c>
      <c r="Y18" s="333"/>
      <c r="Z18" s="112"/>
      <c r="AA18" s="148">
        <f t="shared" si="3"/>
        <v>0</v>
      </c>
      <c r="AB18" s="122"/>
      <c r="AC18" s="112"/>
      <c r="AD18" s="82"/>
      <c r="AE18" s="82"/>
      <c r="AF18" s="82"/>
      <c r="AG18" s="82"/>
      <c r="AH18" s="82"/>
      <c r="AI18" s="82"/>
      <c r="AJ18" s="82"/>
      <c r="AK18" s="82"/>
    </row>
    <row r="19" spans="1:37" s="134" customFormat="1" ht="20.100000000000001" customHeight="1" x14ac:dyDescent="0.25">
      <c r="A19" s="82"/>
      <c r="B19" s="145"/>
      <c r="C19" s="352"/>
      <c r="D19" s="145"/>
      <c r="E19" s="323" t="str">
        <f>IFERROR(IF(LEN(D19)=0,"",INDEX(Employees!$C$6:$C$1005,MATCH(D19,Employees!$B$6:$B$1005,0))),"")</f>
        <v/>
      </c>
      <c r="F19" s="323" t="str">
        <f>IFERROR(IF(LEN(E19)=0,"",INDEX(Employees!$D$6:$D$1005,MATCH(D19,Employees!$B$6:$B$1005,0))),"")</f>
        <v/>
      </c>
      <c r="G19" s="146"/>
      <c r="H19" s="146"/>
      <c r="I19" s="82"/>
      <c r="J19" s="82"/>
      <c r="K19" s="82"/>
      <c r="L19" s="82"/>
      <c r="M19" s="82"/>
      <c r="N19" s="112"/>
      <c r="O19" s="147" t="str">
        <f>IFERROR(IF(LEN(B19)=0,"",INDEX(Trainings!$C$6:$C$55,MATCH(Registration!$B19,Trainings!$B$6:$B$55,0),1)),"")</f>
        <v/>
      </c>
      <c r="P19" s="148" t="str">
        <f>IFERROR(IF(LEN(H19)=0,"",INDEX(Dashboard!$I$17:$I$26,MATCH($H19,Dashboard!$J$17:$J$26,0))),"")</f>
        <v/>
      </c>
      <c r="Q19" s="112"/>
      <c r="R19" s="148">
        <f>IF(LEN(O19)=0,0,IF(OR(Summary!$D$5="All",Summary!$D$5=""),1,IF(Summary!$D$5=O19,1,0)))</f>
        <v>0</v>
      </c>
      <c r="S19" s="148">
        <f>IF(LEN(B19)=0,0,IF(OR(Summary!$G$5="All",Summary!$G$5=""),1,IF(Summary!$G$5=B19,1,0)))</f>
        <v>0</v>
      </c>
      <c r="T19" s="148">
        <f t="shared" si="0"/>
        <v>0</v>
      </c>
      <c r="U19" s="148">
        <f>IF(LEN(C19)=0,0,IF(C19=Summary!$K$5,1,0))</f>
        <v>0</v>
      </c>
      <c r="V19" s="148">
        <f t="shared" si="1"/>
        <v>0</v>
      </c>
      <c r="W19" s="333"/>
      <c r="X19" s="148">
        <f t="shared" si="2"/>
        <v>0</v>
      </c>
      <c r="Y19" s="333"/>
      <c r="Z19" s="112"/>
      <c r="AA19" s="148">
        <f t="shared" si="3"/>
        <v>0</v>
      </c>
      <c r="AB19" s="122"/>
      <c r="AC19" s="112"/>
      <c r="AD19" s="82"/>
      <c r="AE19" s="82"/>
      <c r="AF19" s="82"/>
      <c r="AG19" s="82"/>
      <c r="AH19" s="82"/>
      <c r="AI19" s="82"/>
      <c r="AJ19" s="82"/>
      <c r="AK19" s="82"/>
    </row>
    <row r="20" spans="1:37" s="134" customFormat="1" ht="20.100000000000001" customHeight="1" x14ac:dyDescent="0.25">
      <c r="A20" s="82"/>
      <c r="B20" s="386"/>
      <c r="C20" s="387"/>
      <c r="D20" s="386"/>
      <c r="E20" s="388" t="str">
        <f>IFERROR(IF(LEN(D20)=0,"",INDEX(Employees!$C$6:$C$1005,MATCH(D20,Employees!$B$6:$B$1005,0))),"")</f>
        <v/>
      </c>
      <c r="F20" s="388" t="str">
        <f>IFERROR(IF(LEN(E20)=0,"",INDEX(Employees!$D$6:$D$1005,MATCH(D20,Employees!$B$6:$B$1005,0))),"")</f>
        <v/>
      </c>
      <c r="G20" s="389"/>
      <c r="H20" s="389"/>
      <c r="I20" s="82"/>
      <c r="J20" s="82"/>
      <c r="K20" s="82"/>
      <c r="L20" s="82"/>
      <c r="M20" s="82"/>
      <c r="N20" s="112"/>
      <c r="O20" s="147" t="str">
        <f>IFERROR(IF(LEN(B20)=0,"",INDEX(Trainings!$C$6:$C$55,MATCH(Registration!$B20,Trainings!$B$6:$B$55,0),1)),"")</f>
        <v/>
      </c>
      <c r="P20" s="148" t="str">
        <f>IFERROR(IF(LEN(H20)=0,"",INDEX(Dashboard!$I$17:$I$26,MATCH($H20,Dashboard!$J$17:$J$26,0))),"")</f>
        <v/>
      </c>
      <c r="Q20" s="112"/>
      <c r="R20" s="148">
        <f>IF(LEN(O20)=0,0,IF(OR(Summary!$D$5="All",Summary!$D$5=""),1,IF(Summary!$D$5=O20,1,0)))</f>
        <v>0</v>
      </c>
      <c r="S20" s="148">
        <f>IF(LEN(B20)=0,0,IF(OR(Summary!$G$5="All",Summary!$G$5=""),1,IF(Summary!$G$5=B20,1,0)))</f>
        <v>0</v>
      </c>
      <c r="T20" s="148">
        <f t="shared" si="0"/>
        <v>0</v>
      </c>
      <c r="U20" s="148">
        <f>IF(LEN(C20)=0,0,IF(C20=Summary!$K$5,1,0))</f>
        <v>0</v>
      </c>
      <c r="V20" s="148">
        <f t="shared" si="1"/>
        <v>0</v>
      </c>
      <c r="W20" s="333"/>
      <c r="X20" s="148">
        <f t="shared" si="2"/>
        <v>0</v>
      </c>
      <c r="Y20" s="333"/>
      <c r="Z20" s="112"/>
      <c r="AA20" s="148">
        <f t="shared" si="3"/>
        <v>0</v>
      </c>
      <c r="AB20" s="122"/>
      <c r="AC20" s="112"/>
      <c r="AD20" s="82"/>
      <c r="AE20" s="82"/>
      <c r="AF20" s="82"/>
      <c r="AG20" s="82"/>
      <c r="AH20" s="82"/>
      <c r="AI20" s="82"/>
      <c r="AJ20" s="82"/>
      <c r="AK20" s="82"/>
    </row>
    <row r="21" spans="1:37" s="134" customFormat="1" ht="20.100000000000001" customHeight="1" x14ac:dyDescent="0.25">
      <c r="A21" s="82"/>
      <c r="B21" s="414"/>
      <c r="C21" s="415"/>
      <c r="D21" s="416"/>
      <c r="E21" s="417"/>
      <c r="F21" s="417"/>
      <c r="G21" s="418"/>
      <c r="H21" s="419"/>
      <c r="I21" s="82"/>
      <c r="J21" s="82"/>
      <c r="K21" s="82"/>
      <c r="L21" s="82"/>
      <c r="M21" s="82"/>
      <c r="N21" s="112"/>
      <c r="O21" s="147" t="str">
        <f>IFERROR(IF(LEN(B21)=0,"",INDEX(Trainings!$C$6:$C$55,MATCH(Registration!$B21,Trainings!$B$6:$B$55,0),1)),"")</f>
        <v/>
      </c>
      <c r="P21" s="148" t="str">
        <f>IFERROR(IF(LEN(H21)=0,"",INDEX(Dashboard!$I$17:$I$26,MATCH($H21,Dashboard!$J$17:$J$26,0))),"")</f>
        <v/>
      </c>
      <c r="Q21" s="112"/>
      <c r="R21" s="148">
        <f>IF(LEN(O21)=0,0,IF(OR(Summary!$D$5="All",Summary!$D$5=""),1,IF(Summary!$D$5=O21,1,0)))</f>
        <v>0</v>
      </c>
      <c r="S21" s="148">
        <f>IF(LEN(B21)=0,0,IF(OR(Summary!$G$5="All",Summary!$G$5=""),1,IF(Summary!$G$5=B21,1,0)))</f>
        <v>0</v>
      </c>
      <c r="T21" s="148">
        <f t="shared" si="0"/>
        <v>0</v>
      </c>
      <c r="U21" s="148">
        <f>IF(LEN(C21)=0,0,IF(C21=Summary!$K$5,1,0))</f>
        <v>0</v>
      </c>
      <c r="V21" s="148">
        <f t="shared" si="1"/>
        <v>0</v>
      </c>
      <c r="W21" s="333"/>
      <c r="X21" s="148">
        <f t="shared" si="2"/>
        <v>0</v>
      </c>
      <c r="Y21" s="333"/>
      <c r="Z21" s="112"/>
      <c r="AA21" s="148">
        <f t="shared" si="3"/>
        <v>0</v>
      </c>
      <c r="AB21" s="122"/>
      <c r="AC21" s="112"/>
      <c r="AD21" s="82"/>
      <c r="AE21" s="82"/>
      <c r="AF21" s="82"/>
      <c r="AG21" s="82"/>
      <c r="AH21" s="82"/>
      <c r="AI21" s="82"/>
      <c r="AJ21" s="82"/>
      <c r="AK21" s="82"/>
    </row>
    <row r="22" spans="1:37" s="134" customFormat="1" ht="20.100000000000001" customHeight="1" x14ac:dyDescent="0.25">
      <c r="A22" s="82"/>
      <c r="B22" s="390"/>
      <c r="C22" s="391"/>
      <c r="D22" s="392"/>
      <c r="E22" s="393"/>
      <c r="F22" s="393"/>
      <c r="G22" s="394"/>
      <c r="H22" s="395"/>
      <c r="I22" s="82"/>
      <c r="J22" s="82"/>
      <c r="K22" s="82"/>
      <c r="L22" s="82"/>
      <c r="M22" s="82"/>
      <c r="N22" s="112"/>
      <c r="O22" s="147" t="str">
        <f>IFERROR(IF(LEN(B22)=0,"",INDEX(Trainings!$C$6:$C$55,MATCH(Registration!$B22,Trainings!$B$6:$B$55,0),1)),"")</f>
        <v/>
      </c>
      <c r="P22" s="148" t="str">
        <f>IFERROR(IF(LEN(H22)=0,"",INDEX(Dashboard!$I$17:$I$26,MATCH($H22,Dashboard!$J$17:$J$26,0))),"")</f>
        <v/>
      </c>
      <c r="Q22" s="112"/>
      <c r="R22" s="148">
        <f>IF(LEN(O22)=0,0,IF(OR(Summary!$D$5="All",Summary!$D$5=""),1,IF(Summary!$D$5=O22,1,0)))</f>
        <v>0</v>
      </c>
      <c r="S22" s="148">
        <f>IF(LEN(B22)=0,0,IF(OR(Summary!$G$5="All",Summary!$G$5=""),1,IF(Summary!$G$5=B22,1,0)))</f>
        <v>0</v>
      </c>
      <c r="T22" s="148">
        <f t="shared" si="0"/>
        <v>0</v>
      </c>
      <c r="U22" s="148">
        <f>IF(LEN(C22)=0,0,IF(C22=Summary!$K$5,1,0))</f>
        <v>0</v>
      </c>
      <c r="V22" s="148">
        <f t="shared" si="1"/>
        <v>0</v>
      </c>
      <c r="W22" s="333"/>
      <c r="X22" s="148">
        <f t="shared" si="2"/>
        <v>0</v>
      </c>
      <c r="Y22" s="333"/>
      <c r="Z22" s="112"/>
      <c r="AA22" s="148">
        <f t="shared" si="3"/>
        <v>0</v>
      </c>
      <c r="AB22" s="122"/>
      <c r="AC22" s="112"/>
      <c r="AD22" s="82"/>
      <c r="AE22" s="82"/>
      <c r="AF22" s="82"/>
      <c r="AG22" s="82"/>
      <c r="AH22" s="82"/>
      <c r="AI22" s="82"/>
      <c r="AJ22" s="82"/>
      <c r="AK22" s="82"/>
    </row>
    <row r="23" spans="1:37" s="134" customFormat="1" ht="20.100000000000001" customHeight="1" x14ac:dyDescent="0.25">
      <c r="A23" s="82"/>
      <c r="B23" s="390"/>
      <c r="C23" s="391"/>
      <c r="D23" s="392"/>
      <c r="E23" s="393"/>
      <c r="F23" s="393"/>
      <c r="G23" s="394"/>
      <c r="H23" s="395"/>
      <c r="I23" s="82"/>
      <c r="J23" s="82"/>
      <c r="K23" s="82"/>
      <c r="L23" s="82"/>
      <c r="M23" s="82"/>
      <c r="N23" s="112"/>
      <c r="O23" s="147" t="str">
        <f>IFERROR(IF(LEN(B23)=0,"",INDEX(Trainings!$C$6:$C$55,MATCH(Registration!$B23,Trainings!$B$6:$B$55,0),1)),"")</f>
        <v/>
      </c>
      <c r="P23" s="148" t="str">
        <f>IFERROR(IF(LEN(H23)=0,"",INDEX(Dashboard!$I$17:$I$26,MATCH($H23,Dashboard!$J$17:$J$26,0))),"")</f>
        <v/>
      </c>
      <c r="Q23" s="112"/>
      <c r="R23" s="148">
        <f>IF(LEN(O23)=0,0,IF(OR(Summary!$D$5="All",Summary!$D$5=""),1,IF(Summary!$D$5=O23,1,0)))</f>
        <v>0</v>
      </c>
      <c r="S23" s="148">
        <f>IF(LEN(B23)=0,0,IF(OR(Summary!$G$5="All",Summary!$G$5=""),1,IF(Summary!$G$5=B23,1,0)))</f>
        <v>0</v>
      </c>
      <c r="T23" s="148">
        <f t="shared" si="0"/>
        <v>0</v>
      </c>
      <c r="U23" s="148">
        <f>IF(LEN(C23)=0,0,IF(C23=Summary!$K$5,1,0))</f>
        <v>0</v>
      </c>
      <c r="V23" s="148">
        <f t="shared" si="1"/>
        <v>0</v>
      </c>
      <c r="W23" s="333"/>
      <c r="X23" s="148">
        <f t="shared" si="2"/>
        <v>0</v>
      </c>
      <c r="Y23" s="333"/>
      <c r="Z23" s="112"/>
      <c r="AA23" s="148">
        <f t="shared" si="3"/>
        <v>0</v>
      </c>
      <c r="AB23" s="122"/>
      <c r="AC23" s="112"/>
      <c r="AD23" s="82"/>
      <c r="AE23" s="82"/>
      <c r="AF23" s="82"/>
      <c r="AG23" s="82"/>
      <c r="AH23" s="82"/>
      <c r="AI23" s="82"/>
      <c r="AJ23" s="82"/>
      <c r="AK23" s="82"/>
    </row>
    <row r="24" spans="1:37" s="134" customFormat="1" ht="20.100000000000001" customHeight="1" x14ac:dyDescent="0.25">
      <c r="A24" s="82"/>
      <c r="B24" s="390"/>
      <c r="C24" s="391"/>
      <c r="D24" s="392"/>
      <c r="E24" s="393"/>
      <c r="F24" s="393"/>
      <c r="G24" s="394"/>
      <c r="H24" s="395"/>
      <c r="I24" s="82"/>
      <c r="J24" s="82"/>
      <c r="K24" s="82"/>
      <c r="L24" s="82"/>
      <c r="M24" s="82"/>
      <c r="N24" s="112"/>
      <c r="O24" s="147" t="str">
        <f>IFERROR(IF(LEN(B24)=0,"",INDEX(Trainings!$C$6:$C$55,MATCH(Registration!$B24,Trainings!$B$6:$B$55,0),1)),"")</f>
        <v/>
      </c>
      <c r="P24" s="148" t="str">
        <f>IFERROR(IF(LEN(H24)=0,"",INDEX(Dashboard!$I$17:$I$26,MATCH($H24,Dashboard!$J$17:$J$26,0))),"")</f>
        <v/>
      </c>
      <c r="Q24" s="112"/>
      <c r="R24" s="148">
        <f>IF(LEN(O24)=0,0,IF(OR(Summary!$D$5="All",Summary!$D$5=""),1,IF(Summary!$D$5=O24,1,0)))</f>
        <v>0</v>
      </c>
      <c r="S24" s="148">
        <f>IF(LEN(B24)=0,0,IF(OR(Summary!$G$5="All",Summary!$G$5=""),1,IF(Summary!$G$5=B24,1,0)))</f>
        <v>0</v>
      </c>
      <c r="T24" s="148">
        <f t="shared" si="0"/>
        <v>0</v>
      </c>
      <c r="U24" s="148">
        <f>IF(LEN(C24)=0,0,IF(C24=Summary!$K$5,1,0))</f>
        <v>0</v>
      </c>
      <c r="V24" s="148">
        <f t="shared" si="1"/>
        <v>0</v>
      </c>
      <c r="W24" s="333"/>
      <c r="X24" s="148">
        <f t="shared" si="2"/>
        <v>0</v>
      </c>
      <c r="Y24" s="333"/>
      <c r="Z24" s="112"/>
      <c r="AA24" s="148">
        <f t="shared" si="3"/>
        <v>0</v>
      </c>
      <c r="AB24" s="122"/>
      <c r="AC24" s="112"/>
      <c r="AD24" s="82"/>
      <c r="AE24" s="82"/>
      <c r="AF24" s="82"/>
      <c r="AG24" s="82"/>
      <c r="AH24" s="82"/>
      <c r="AI24" s="82"/>
      <c r="AJ24" s="82"/>
      <c r="AK24" s="82"/>
    </row>
    <row r="25" spans="1:37" s="134" customFormat="1" ht="20.100000000000001" customHeight="1" x14ac:dyDescent="0.25">
      <c r="A25" s="82"/>
      <c r="B25" s="390"/>
      <c r="C25" s="391"/>
      <c r="D25" s="392"/>
      <c r="E25" s="393"/>
      <c r="F25" s="393"/>
      <c r="G25" s="394"/>
      <c r="H25" s="395"/>
      <c r="I25" s="82"/>
      <c r="J25" s="82"/>
      <c r="K25" s="82"/>
      <c r="L25" s="82"/>
      <c r="M25" s="82"/>
      <c r="N25" s="112"/>
      <c r="O25" s="147" t="str">
        <f>IFERROR(IF(LEN(B25)=0,"",INDEX(Trainings!$C$6:$C$55,MATCH(Registration!$B25,Trainings!$B$6:$B$55,0),1)),"")</f>
        <v/>
      </c>
      <c r="P25" s="148" t="str">
        <f>IFERROR(IF(LEN(H25)=0,"",INDEX(Dashboard!$I$17:$I$26,MATCH($H25,Dashboard!$J$17:$J$26,0))),"")</f>
        <v/>
      </c>
      <c r="Q25" s="112"/>
      <c r="R25" s="148">
        <f>IF(LEN(O25)=0,0,IF(OR(Summary!$D$5="All",Summary!$D$5=""),1,IF(Summary!$D$5=O25,1,0)))</f>
        <v>0</v>
      </c>
      <c r="S25" s="148">
        <f>IF(LEN(B25)=0,0,IF(OR(Summary!$G$5="All",Summary!$G$5=""),1,IF(Summary!$G$5=B25,1,0)))</f>
        <v>0</v>
      </c>
      <c r="T25" s="148">
        <f t="shared" si="0"/>
        <v>0</v>
      </c>
      <c r="U25" s="148">
        <f>IF(LEN(C25)=0,0,IF(C25=Summary!$K$5,1,0))</f>
        <v>0</v>
      </c>
      <c r="V25" s="148">
        <f t="shared" si="1"/>
        <v>0</v>
      </c>
      <c r="W25" s="333"/>
      <c r="X25" s="148">
        <f t="shared" si="2"/>
        <v>0</v>
      </c>
      <c r="Y25" s="333"/>
      <c r="Z25" s="112"/>
      <c r="AA25" s="148">
        <f t="shared" si="3"/>
        <v>0</v>
      </c>
      <c r="AB25" s="122"/>
      <c r="AC25" s="112"/>
      <c r="AD25" s="82"/>
      <c r="AE25" s="82"/>
      <c r="AF25" s="82"/>
      <c r="AG25" s="82"/>
      <c r="AH25" s="82"/>
      <c r="AI25" s="82"/>
      <c r="AJ25" s="82"/>
      <c r="AK25" s="82"/>
    </row>
    <row r="26" spans="1:37" s="134" customFormat="1" ht="20.100000000000001" customHeight="1" x14ac:dyDescent="0.25">
      <c r="A26" s="82"/>
      <c r="B26" s="390"/>
      <c r="C26" s="391"/>
      <c r="D26" s="392"/>
      <c r="E26" s="393"/>
      <c r="F26" s="393"/>
      <c r="G26" s="394"/>
      <c r="H26" s="395"/>
      <c r="I26" s="82"/>
      <c r="J26" s="82"/>
      <c r="K26" s="82"/>
      <c r="L26" s="82"/>
      <c r="M26" s="82"/>
      <c r="N26" s="112"/>
      <c r="O26" s="147" t="str">
        <f>IFERROR(IF(LEN(B26)=0,"",INDEX(Trainings!$C$6:$C$55,MATCH(Registration!$B26,Trainings!$B$6:$B$55,0),1)),"")</f>
        <v/>
      </c>
      <c r="P26" s="148" t="str">
        <f>IFERROR(IF(LEN(H26)=0,"",INDEX(Dashboard!$I$17:$I$26,MATCH($H26,Dashboard!$J$17:$J$26,0))),"")</f>
        <v/>
      </c>
      <c r="Q26" s="112"/>
      <c r="R26" s="148">
        <f>IF(LEN(O26)=0,0,IF(OR(Summary!$D$5="All",Summary!$D$5=""),1,IF(Summary!$D$5=O26,1,0)))</f>
        <v>0</v>
      </c>
      <c r="S26" s="148">
        <f>IF(LEN(B26)=0,0,IF(OR(Summary!$G$5="All",Summary!$G$5=""),1,IF(Summary!$G$5=B26,1,0)))</f>
        <v>0</v>
      </c>
      <c r="T26" s="148">
        <f t="shared" si="0"/>
        <v>0</v>
      </c>
      <c r="U26" s="148">
        <f>IF(LEN(C26)=0,0,IF(C26=Summary!$K$5,1,0))</f>
        <v>0</v>
      </c>
      <c r="V26" s="148">
        <f t="shared" si="1"/>
        <v>0</v>
      </c>
      <c r="W26" s="333"/>
      <c r="X26" s="148">
        <f t="shared" si="2"/>
        <v>0</v>
      </c>
      <c r="Y26" s="333"/>
      <c r="Z26" s="112"/>
      <c r="AA26" s="148">
        <f t="shared" si="3"/>
        <v>0</v>
      </c>
      <c r="AB26" s="122"/>
      <c r="AC26" s="112"/>
      <c r="AD26" s="82"/>
      <c r="AE26" s="82"/>
      <c r="AF26" s="82"/>
      <c r="AG26" s="82"/>
      <c r="AH26" s="82"/>
      <c r="AI26" s="82"/>
      <c r="AJ26" s="82"/>
      <c r="AK26" s="82"/>
    </row>
    <row r="27" spans="1:37" s="134" customFormat="1" ht="20.100000000000001" customHeight="1" x14ac:dyDescent="0.25">
      <c r="A27" s="82"/>
      <c r="B27" s="390"/>
      <c r="C27" s="391"/>
      <c r="D27" s="392"/>
      <c r="E27" s="393"/>
      <c r="F27" s="393"/>
      <c r="G27" s="394"/>
      <c r="H27" s="395"/>
      <c r="I27" s="82"/>
      <c r="J27" s="82"/>
      <c r="K27" s="82"/>
      <c r="L27" s="82"/>
      <c r="M27" s="82"/>
      <c r="N27" s="112"/>
      <c r="O27" s="147" t="str">
        <f>IFERROR(IF(LEN(B27)=0,"",INDEX(Trainings!$C$6:$C$55,MATCH(Registration!$B27,Trainings!$B$6:$B$55,0),1)),"")</f>
        <v/>
      </c>
      <c r="P27" s="148" t="str">
        <f>IFERROR(IF(LEN(H27)=0,"",INDEX(Dashboard!$I$17:$I$26,MATCH($H27,Dashboard!$J$17:$J$26,0))),"")</f>
        <v/>
      </c>
      <c r="Q27" s="112"/>
      <c r="R27" s="148">
        <f>IF(LEN(O27)=0,0,IF(OR(Summary!$D$5="All",Summary!$D$5=""),1,IF(Summary!$D$5=O27,1,0)))</f>
        <v>0</v>
      </c>
      <c r="S27" s="148">
        <f>IF(LEN(B27)=0,0,IF(OR(Summary!$G$5="All",Summary!$G$5=""),1,IF(Summary!$G$5=B27,1,0)))</f>
        <v>0</v>
      </c>
      <c r="T27" s="148">
        <f t="shared" si="0"/>
        <v>0</v>
      </c>
      <c r="U27" s="148">
        <f>IF(LEN(C27)=0,0,IF(C27=Summary!$K$5,1,0))</f>
        <v>0</v>
      </c>
      <c r="V27" s="148">
        <f t="shared" si="1"/>
        <v>0</v>
      </c>
      <c r="W27" s="333"/>
      <c r="X27" s="148">
        <f t="shared" si="2"/>
        <v>0</v>
      </c>
      <c r="Y27" s="333"/>
      <c r="Z27" s="112"/>
      <c r="AA27" s="148">
        <f t="shared" si="3"/>
        <v>0</v>
      </c>
      <c r="AB27" s="122"/>
      <c r="AC27" s="112"/>
      <c r="AD27" s="82"/>
      <c r="AE27" s="82"/>
      <c r="AF27" s="82"/>
      <c r="AG27" s="82"/>
      <c r="AH27" s="82"/>
      <c r="AI27" s="82"/>
      <c r="AJ27" s="82"/>
      <c r="AK27" s="82"/>
    </row>
    <row r="28" spans="1:37" s="134" customFormat="1" ht="20.100000000000001" customHeight="1" x14ac:dyDescent="0.25">
      <c r="A28" s="82"/>
      <c r="B28" s="390"/>
      <c r="C28" s="391"/>
      <c r="D28" s="392"/>
      <c r="E28" s="393"/>
      <c r="F28" s="393"/>
      <c r="G28" s="394"/>
      <c r="H28" s="395"/>
      <c r="I28" s="82"/>
      <c r="J28" s="82"/>
      <c r="K28" s="82"/>
      <c r="L28" s="82"/>
      <c r="M28" s="82"/>
      <c r="N28" s="112"/>
      <c r="O28" s="147" t="str">
        <f>IFERROR(IF(LEN(B28)=0,"",INDEX(Trainings!$C$6:$C$55,MATCH(Registration!$B28,Trainings!$B$6:$B$55,0),1)),"")</f>
        <v/>
      </c>
      <c r="P28" s="148" t="str">
        <f>IFERROR(IF(LEN(H28)=0,"",INDEX(Dashboard!$I$17:$I$26,MATCH($H28,Dashboard!$J$17:$J$26,0))),"")</f>
        <v/>
      </c>
      <c r="Q28" s="112"/>
      <c r="R28" s="148">
        <f>IF(LEN(O28)=0,0,IF(OR(Summary!$D$5="All",Summary!$D$5=""),1,IF(Summary!$D$5=O28,1,0)))</f>
        <v>0</v>
      </c>
      <c r="S28" s="148">
        <f>IF(LEN(B28)=0,0,IF(OR(Summary!$G$5="All",Summary!$G$5=""),1,IF(Summary!$G$5=B28,1,0)))</f>
        <v>0</v>
      </c>
      <c r="T28" s="148">
        <f t="shared" si="0"/>
        <v>0</v>
      </c>
      <c r="U28" s="148">
        <f>IF(LEN(C28)=0,0,IF(C28=Summary!$K$5,1,0))</f>
        <v>0</v>
      </c>
      <c r="V28" s="148">
        <f t="shared" si="1"/>
        <v>0</v>
      </c>
      <c r="W28" s="333"/>
      <c r="X28" s="148">
        <f t="shared" si="2"/>
        <v>0</v>
      </c>
      <c r="Y28" s="333"/>
      <c r="Z28" s="112"/>
      <c r="AA28" s="148">
        <f t="shared" si="3"/>
        <v>0</v>
      </c>
      <c r="AB28" s="122"/>
      <c r="AC28" s="112"/>
      <c r="AD28" s="82"/>
      <c r="AE28" s="82"/>
      <c r="AF28" s="82"/>
      <c r="AG28" s="82"/>
      <c r="AH28" s="82"/>
      <c r="AI28" s="82"/>
      <c r="AJ28" s="82"/>
      <c r="AK28" s="82"/>
    </row>
    <row r="29" spans="1:37" s="134" customFormat="1" ht="20.100000000000001" customHeight="1" x14ac:dyDescent="0.25">
      <c r="A29" s="82"/>
      <c r="B29" s="390"/>
      <c r="C29" s="391"/>
      <c r="D29" s="392"/>
      <c r="E29" s="393"/>
      <c r="F29" s="393"/>
      <c r="G29" s="394"/>
      <c r="H29" s="395"/>
      <c r="I29" s="82"/>
      <c r="J29" s="82"/>
      <c r="K29" s="82"/>
      <c r="L29" s="82"/>
      <c r="M29" s="82"/>
      <c r="N29" s="112"/>
      <c r="O29" s="147" t="str">
        <f>IFERROR(IF(LEN(B29)=0,"",INDEX(Trainings!$C$6:$C$55,MATCH(Registration!$B29,Trainings!$B$6:$B$55,0),1)),"")</f>
        <v/>
      </c>
      <c r="P29" s="148" t="str">
        <f>IFERROR(IF(LEN(H29)=0,"",INDEX(Dashboard!$I$17:$I$26,MATCH($H29,Dashboard!$J$17:$J$26,0))),"")</f>
        <v/>
      </c>
      <c r="Q29" s="112"/>
      <c r="R29" s="148">
        <f>IF(LEN(O29)=0,0,IF(OR(Summary!$D$5="All",Summary!$D$5=""),1,IF(Summary!$D$5=O29,1,0)))</f>
        <v>0</v>
      </c>
      <c r="S29" s="148">
        <f>IF(LEN(B29)=0,0,IF(OR(Summary!$G$5="All",Summary!$G$5=""),1,IF(Summary!$G$5=B29,1,0)))</f>
        <v>0</v>
      </c>
      <c r="T29" s="148">
        <f t="shared" si="0"/>
        <v>0</v>
      </c>
      <c r="U29" s="148">
        <f>IF(LEN(C29)=0,0,IF(C29=Summary!$K$5,1,0))</f>
        <v>0</v>
      </c>
      <c r="V29" s="148">
        <f t="shared" si="1"/>
        <v>0</v>
      </c>
      <c r="W29" s="333"/>
      <c r="X29" s="148">
        <f t="shared" si="2"/>
        <v>0</v>
      </c>
      <c r="Y29" s="333"/>
      <c r="Z29" s="112"/>
      <c r="AA29" s="148">
        <f t="shared" si="3"/>
        <v>0</v>
      </c>
      <c r="AB29" s="122"/>
      <c r="AC29" s="112"/>
      <c r="AD29" s="82"/>
      <c r="AE29" s="82"/>
      <c r="AF29" s="82"/>
      <c r="AG29" s="82"/>
      <c r="AH29" s="82"/>
      <c r="AI29" s="82"/>
      <c r="AJ29" s="82"/>
      <c r="AK29" s="82"/>
    </row>
    <row r="30" spans="1:37" s="134" customFormat="1" ht="20.100000000000001" customHeight="1" x14ac:dyDescent="0.25">
      <c r="A30" s="82"/>
      <c r="B30" s="390"/>
      <c r="C30" s="391"/>
      <c r="D30" s="392"/>
      <c r="E30" s="393"/>
      <c r="F30" s="393"/>
      <c r="G30" s="394"/>
      <c r="H30" s="395"/>
      <c r="I30" s="82"/>
      <c r="J30" s="82"/>
      <c r="K30" s="82"/>
      <c r="L30" s="82"/>
      <c r="M30" s="82"/>
      <c r="N30" s="112"/>
      <c r="O30" s="147" t="str">
        <f>IFERROR(IF(LEN(B30)=0,"",INDEX(Trainings!$C$6:$C$55,MATCH(Registration!$B30,Trainings!$B$6:$B$55,0),1)),"")</f>
        <v/>
      </c>
      <c r="P30" s="148" t="str">
        <f>IFERROR(IF(LEN(H30)=0,"",INDEX(Dashboard!$I$17:$I$26,MATCH($H30,Dashboard!$J$17:$J$26,0))),"")</f>
        <v/>
      </c>
      <c r="Q30" s="112"/>
      <c r="R30" s="148">
        <f>IF(LEN(O30)=0,0,IF(OR(Summary!$D$5="All",Summary!$D$5=""),1,IF(Summary!$D$5=O30,1,0)))</f>
        <v>0</v>
      </c>
      <c r="S30" s="148">
        <f>IF(LEN(B30)=0,0,IF(OR(Summary!$G$5="All",Summary!$G$5=""),1,IF(Summary!$G$5=B30,1,0)))</f>
        <v>0</v>
      </c>
      <c r="T30" s="148">
        <f t="shared" si="0"/>
        <v>0</v>
      </c>
      <c r="U30" s="148">
        <f>IF(LEN(C30)=0,0,IF(C30=Summary!$K$5,1,0))</f>
        <v>0</v>
      </c>
      <c r="V30" s="148">
        <f t="shared" si="1"/>
        <v>0</v>
      </c>
      <c r="W30" s="333"/>
      <c r="X30" s="148">
        <f t="shared" si="2"/>
        <v>0</v>
      </c>
      <c r="Y30" s="333"/>
      <c r="Z30" s="112"/>
      <c r="AA30" s="148">
        <f t="shared" si="3"/>
        <v>0</v>
      </c>
      <c r="AB30" s="122"/>
      <c r="AC30" s="112"/>
      <c r="AD30" s="82"/>
      <c r="AE30" s="82"/>
      <c r="AF30" s="82"/>
      <c r="AG30" s="82"/>
      <c r="AH30" s="82"/>
      <c r="AI30" s="82"/>
      <c r="AJ30" s="82"/>
      <c r="AK30" s="82"/>
    </row>
    <row r="31" spans="1:37" s="134" customFormat="1" ht="20.100000000000001" customHeight="1" x14ac:dyDescent="0.25">
      <c r="A31" s="82"/>
      <c r="B31" s="390"/>
      <c r="C31" s="391"/>
      <c r="D31" s="392"/>
      <c r="E31" s="393"/>
      <c r="F31" s="393"/>
      <c r="G31" s="394"/>
      <c r="H31" s="395"/>
      <c r="I31" s="82"/>
      <c r="J31" s="82"/>
      <c r="K31" s="82"/>
      <c r="L31" s="82"/>
      <c r="M31" s="82"/>
      <c r="N31" s="112"/>
      <c r="O31" s="147" t="str">
        <f>IFERROR(IF(LEN(B31)=0,"",INDEX(Trainings!$C$6:$C$55,MATCH(Registration!$B31,Trainings!$B$6:$B$55,0),1)),"")</f>
        <v/>
      </c>
      <c r="P31" s="148" t="str">
        <f>IFERROR(IF(LEN(H31)=0,"",INDEX(Dashboard!$I$17:$I$26,MATCH($H31,Dashboard!$J$17:$J$26,0))),"")</f>
        <v/>
      </c>
      <c r="Q31" s="112"/>
      <c r="R31" s="148">
        <f>IF(LEN(O31)=0,0,IF(OR(Summary!$D$5="All",Summary!$D$5=""),1,IF(Summary!$D$5=O31,1,0)))</f>
        <v>0</v>
      </c>
      <c r="S31" s="148">
        <f>IF(LEN(B31)=0,0,IF(OR(Summary!$G$5="All",Summary!$G$5=""),1,IF(Summary!$G$5=B31,1,0)))</f>
        <v>0</v>
      </c>
      <c r="T31" s="148">
        <f t="shared" si="0"/>
        <v>0</v>
      </c>
      <c r="U31" s="148">
        <f>IF(LEN(C31)=0,0,IF(C31=Summary!$K$5,1,0))</f>
        <v>0</v>
      </c>
      <c r="V31" s="148">
        <f t="shared" si="1"/>
        <v>0</v>
      </c>
      <c r="W31" s="333"/>
      <c r="X31" s="148">
        <f t="shared" si="2"/>
        <v>0</v>
      </c>
      <c r="Y31" s="333"/>
      <c r="Z31" s="112"/>
      <c r="AA31" s="148">
        <f t="shared" si="3"/>
        <v>0</v>
      </c>
      <c r="AB31" s="122"/>
      <c r="AC31" s="112"/>
      <c r="AD31" s="82"/>
      <c r="AE31" s="82"/>
      <c r="AF31" s="82"/>
      <c r="AG31" s="82"/>
      <c r="AH31" s="82"/>
      <c r="AI31" s="82"/>
      <c r="AJ31" s="82"/>
      <c r="AK31" s="82"/>
    </row>
    <row r="32" spans="1:37" s="134" customFormat="1" ht="20.100000000000001" customHeight="1" x14ac:dyDescent="0.25">
      <c r="A32" s="82"/>
      <c r="B32" s="390"/>
      <c r="C32" s="391"/>
      <c r="D32" s="392"/>
      <c r="E32" s="393"/>
      <c r="F32" s="393"/>
      <c r="G32" s="394"/>
      <c r="H32" s="395"/>
      <c r="I32" s="82"/>
      <c r="J32" s="82"/>
      <c r="K32" s="82"/>
      <c r="L32" s="82"/>
      <c r="M32" s="82"/>
      <c r="N32" s="112"/>
      <c r="O32" s="147" t="str">
        <f>IFERROR(IF(LEN(B32)=0,"",INDEX(Trainings!$C$6:$C$55,MATCH(Registration!$B32,Trainings!$B$6:$B$55,0),1)),"")</f>
        <v/>
      </c>
      <c r="P32" s="148" t="str">
        <f>IFERROR(IF(LEN(H32)=0,"",INDEX(Dashboard!$I$17:$I$26,MATCH($H32,Dashboard!$J$17:$J$26,0))),"")</f>
        <v/>
      </c>
      <c r="Q32" s="112"/>
      <c r="R32" s="148">
        <f>IF(LEN(O32)=0,0,IF(OR(Summary!$D$5="All",Summary!$D$5=""),1,IF(Summary!$D$5=O32,1,0)))</f>
        <v>0</v>
      </c>
      <c r="S32" s="148">
        <f>IF(LEN(B32)=0,0,IF(OR(Summary!$G$5="All",Summary!$G$5=""),1,IF(Summary!$G$5=B32,1,0)))</f>
        <v>0</v>
      </c>
      <c r="T32" s="148">
        <f t="shared" si="0"/>
        <v>0</v>
      </c>
      <c r="U32" s="148">
        <f>IF(LEN(C32)=0,0,IF(C32=Summary!$K$5,1,0))</f>
        <v>0</v>
      </c>
      <c r="V32" s="148">
        <f t="shared" si="1"/>
        <v>0</v>
      </c>
      <c r="W32" s="333"/>
      <c r="X32" s="148">
        <f t="shared" si="2"/>
        <v>0</v>
      </c>
      <c r="Y32" s="333"/>
      <c r="Z32" s="112"/>
      <c r="AA32" s="148">
        <f t="shared" si="3"/>
        <v>0</v>
      </c>
      <c r="AB32" s="122"/>
      <c r="AC32" s="112"/>
      <c r="AD32" s="82"/>
      <c r="AE32" s="82"/>
      <c r="AF32" s="82"/>
      <c r="AG32" s="82"/>
      <c r="AH32" s="82"/>
      <c r="AI32" s="82"/>
      <c r="AJ32" s="82"/>
      <c r="AK32" s="82"/>
    </row>
    <row r="33" spans="1:29" s="134" customFormat="1" ht="20.100000000000001" customHeight="1" x14ac:dyDescent="0.25">
      <c r="A33" s="82"/>
      <c r="B33" s="390"/>
      <c r="C33" s="391"/>
      <c r="D33" s="392"/>
      <c r="E33" s="393"/>
      <c r="F33" s="393"/>
      <c r="G33" s="394"/>
      <c r="H33" s="395"/>
      <c r="I33" s="82"/>
      <c r="J33" s="82"/>
      <c r="N33" s="144"/>
      <c r="O33" s="147" t="str">
        <f>IFERROR(IF(LEN(B33)=0,"",INDEX(Trainings!$C$6:$C$55,MATCH(Registration!$B33,Trainings!$B$6:$B$55,0),1)),"")</f>
        <v/>
      </c>
      <c r="P33" s="148" t="str">
        <f>IFERROR(IF(LEN(H33)=0,"",INDEX(Dashboard!$I$17:$I$26,MATCH($H33,Dashboard!$J$17:$J$26,0))),"")</f>
        <v/>
      </c>
      <c r="Q33" s="144"/>
      <c r="R33" s="148">
        <f>IF(LEN(O33)=0,0,IF(OR(Summary!$D$5="All",Summary!$D$5=""),1,IF(Summary!$D$5=O33,1,0)))</f>
        <v>0</v>
      </c>
      <c r="S33" s="148">
        <f>IF(LEN(B33)=0,0,IF(OR(Summary!$G$5="All",Summary!$G$5=""),1,IF(Summary!$G$5=B33,1,0)))</f>
        <v>0</v>
      </c>
      <c r="T33" s="148">
        <f t="shared" si="0"/>
        <v>0</v>
      </c>
      <c r="U33" s="148">
        <f>IF(LEN(C33)=0,0,IF(C33=Summary!$K$5,1,0))</f>
        <v>0</v>
      </c>
      <c r="V33" s="148">
        <f t="shared" si="1"/>
        <v>0</v>
      </c>
      <c r="W33" s="333"/>
      <c r="X33" s="148">
        <f t="shared" si="2"/>
        <v>0</v>
      </c>
      <c r="Y33" s="333"/>
      <c r="Z33" s="144"/>
      <c r="AA33" s="148">
        <f t="shared" si="3"/>
        <v>0</v>
      </c>
      <c r="AB33" s="336"/>
      <c r="AC33" s="144"/>
    </row>
    <row r="34" spans="1:29" s="134" customFormat="1" ht="20.100000000000001" customHeight="1" x14ac:dyDescent="0.25">
      <c r="A34" s="82"/>
      <c r="B34" s="390"/>
      <c r="C34" s="391"/>
      <c r="D34" s="392"/>
      <c r="E34" s="393"/>
      <c r="F34" s="393"/>
      <c r="G34" s="394"/>
      <c r="H34" s="395"/>
      <c r="I34" s="82"/>
      <c r="J34" s="82"/>
      <c r="N34" s="144"/>
      <c r="O34" s="147" t="str">
        <f>IFERROR(IF(LEN(B34)=0,"",INDEX(Trainings!$C$6:$C$55,MATCH(Registration!$B34,Trainings!$B$6:$B$55,0),1)),"")</f>
        <v/>
      </c>
      <c r="P34" s="148" t="str">
        <f>IFERROR(IF(LEN(H34)=0,"",INDEX(Dashboard!$I$17:$I$26,MATCH($H34,Dashboard!$J$17:$J$26,0))),"")</f>
        <v/>
      </c>
      <c r="Q34" s="144"/>
      <c r="R34" s="148">
        <f>IF(LEN(O34)=0,0,IF(OR(Summary!$D$5="All",Summary!$D$5=""),1,IF(Summary!$D$5=O34,1,0)))</f>
        <v>0</v>
      </c>
      <c r="S34" s="148">
        <f>IF(LEN(B34)=0,0,IF(OR(Summary!$G$5="All",Summary!$G$5=""),1,IF(Summary!$G$5=B34,1,0)))</f>
        <v>0</v>
      </c>
      <c r="T34" s="148">
        <f t="shared" si="0"/>
        <v>0</v>
      </c>
      <c r="U34" s="148">
        <f>IF(LEN(C34)=0,0,IF(C34=Summary!$K$5,1,0))</f>
        <v>0</v>
      </c>
      <c r="V34" s="148">
        <f t="shared" si="1"/>
        <v>0</v>
      </c>
      <c r="W34" s="333"/>
      <c r="X34" s="148">
        <f t="shared" si="2"/>
        <v>0</v>
      </c>
      <c r="Y34" s="333"/>
      <c r="Z34" s="144"/>
      <c r="AA34" s="148">
        <f t="shared" si="3"/>
        <v>0</v>
      </c>
      <c r="AB34" s="336"/>
      <c r="AC34" s="144"/>
    </row>
    <row r="35" spans="1:29" s="134" customFormat="1" ht="20.100000000000001" customHeight="1" x14ac:dyDescent="0.25">
      <c r="B35" s="390"/>
      <c r="C35" s="391"/>
      <c r="D35" s="392"/>
      <c r="E35" s="393"/>
      <c r="F35" s="393"/>
      <c r="G35" s="394"/>
      <c r="H35" s="395"/>
      <c r="N35" s="144"/>
      <c r="O35" s="147" t="str">
        <f>IFERROR(IF(LEN(B35)=0,"",INDEX(Trainings!$C$6:$C$55,MATCH(Registration!$B35,Trainings!$B$6:$B$55,0),1)),"")</f>
        <v/>
      </c>
      <c r="P35" s="148" t="str">
        <f>IFERROR(IF(LEN(H35)=0,"",INDEX(Dashboard!$I$17:$I$26,MATCH($H35,Dashboard!$J$17:$J$26,0))),"")</f>
        <v/>
      </c>
      <c r="Q35" s="144"/>
      <c r="R35" s="148">
        <f>IF(LEN(O35)=0,0,IF(OR(Summary!$D$5="All",Summary!$D$5=""),1,IF(Summary!$D$5=O35,1,0)))</f>
        <v>0</v>
      </c>
      <c r="S35" s="148">
        <f>IF(LEN(B35)=0,0,IF(OR(Summary!$G$5="All",Summary!$G$5=""),1,IF(Summary!$G$5=B35,1,0)))</f>
        <v>0</v>
      </c>
      <c r="T35" s="148">
        <f t="shared" si="0"/>
        <v>0</v>
      </c>
      <c r="U35" s="148">
        <f>IF(LEN(C35)=0,0,IF(C35=Summary!$K$5,1,0))</f>
        <v>0</v>
      </c>
      <c r="V35" s="148">
        <f t="shared" si="1"/>
        <v>0</v>
      </c>
      <c r="W35" s="333"/>
      <c r="X35" s="148">
        <f t="shared" si="2"/>
        <v>0</v>
      </c>
      <c r="Y35" s="333"/>
      <c r="Z35" s="144"/>
      <c r="AA35" s="148">
        <f t="shared" si="3"/>
        <v>0</v>
      </c>
      <c r="AB35" s="336"/>
      <c r="AC35" s="144"/>
    </row>
    <row r="36" spans="1:29" s="134" customFormat="1" ht="20.100000000000001" customHeight="1" x14ac:dyDescent="0.25">
      <c r="B36" s="390"/>
      <c r="C36" s="391"/>
      <c r="D36" s="392"/>
      <c r="E36" s="393"/>
      <c r="F36" s="393"/>
      <c r="G36" s="394"/>
      <c r="H36" s="395"/>
      <c r="N36" s="144"/>
      <c r="O36" s="147" t="str">
        <f>IFERROR(IF(LEN(B36)=0,"",INDEX(Trainings!$C$6:$C$55,MATCH(Registration!$B36,Trainings!$B$6:$B$55,0),1)),"")</f>
        <v/>
      </c>
      <c r="P36" s="148" t="str">
        <f>IFERROR(IF(LEN(H36)=0,"",INDEX(Dashboard!$I$17:$I$26,MATCH($H36,Dashboard!$J$17:$J$26,0))),"")</f>
        <v/>
      </c>
      <c r="Q36" s="144"/>
      <c r="R36" s="148">
        <f>IF(LEN(O36)=0,0,IF(OR(Summary!$D$5="All",Summary!$D$5=""),1,IF(Summary!$D$5=O36,1,0)))</f>
        <v>0</v>
      </c>
      <c r="S36" s="148">
        <f>IF(LEN(B36)=0,0,IF(OR(Summary!$G$5="All",Summary!$G$5=""),1,IF(Summary!$G$5=B36,1,0)))</f>
        <v>0</v>
      </c>
      <c r="T36" s="148">
        <f t="shared" si="0"/>
        <v>0</v>
      </c>
      <c r="U36" s="148">
        <f>IF(LEN(C36)=0,0,IF(C36=Summary!$K$5,1,0))</f>
        <v>0</v>
      </c>
      <c r="V36" s="148">
        <f t="shared" si="1"/>
        <v>0</v>
      </c>
      <c r="W36" s="333"/>
      <c r="X36" s="148">
        <f t="shared" si="2"/>
        <v>0</v>
      </c>
      <c r="Y36" s="333"/>
      <c r="Z36" s="144"/>
      <c r="AA36" s="148">
        <f t="shared" si="3"/>
        <v>0</v>
      </c>
      <c r="AB36" s="336"/>
      <c r="AC36" s="144"/>
    </row>
    <row r="37" spans="1:29" s="134" customFormat="1" ht="20.100000000000001" customHeight="1" x14ac:dyDescent="0.25">
      <c r="B37" s="390"/>
      <c r="C37" s="391"/>
      <c r="D37" s="392"/>
      <c r="E37" s="393"/>
      <c r="F37" s="393"/>
      <c r="G37" s="394"/>
      <c r="H37" s="395"/>
      <c r="N37" s="144"/>
      <c r="O37" s="147" t="str">
        <f>IFERROR(IF(LEN(B37)=0,"",INDEX(Trainings!$C$6:$C$55,MATCH(Registration!$B37,Trainings!$B$6:$B$55,0),1)),"")</f>
        <v/>
      </c>
      <c r="P37" s="148" t="str">
        <f>IFERROR(IF(LEN(H37)=0,"",INDEX(Dashboard!$I$17:$I$26,MATCH($H37,Dashboard!$J$17:$J$26,0))),"")</f>
        <v/>
      </c>
      <c r="Q37" s="144"/>
      <c r="R37" s="148">
        <f>IF(LEN(O37)=0,0,IF(OR(Summary!$D$5="All",Summary!$D$5=""),1,IF(Summary!$D$5=O37,1,0)))</f>
        <v>0</v>
      </c>
      <c r="S37" s="148">
        <f>IF(LEN(B37)=0,0,IF(OR(Summary!$G$5="All",Summary!$G$5=""),1,IF(Summary!$G$5=B37,1,0)))</f>
        <v>0</v>
      </c>
      <c r="T37" s="148">
        <f t="shared" si="0"/>
        <v>0</v>
      </c>
      <c r="U37" s="148">
        <f>IF(LEN(C37)=0,0,IF(C37=Summary!$K$5,1,0))</f>
        <v>0</v>
      </c>
      <c r="V37" s="148">
        <f t="shared" si="1"/>
        <v>0</v>
      </c>
      <c r="W37" s="333"/>
      <c r="X37" s="148">
        <f t="shared" si="2"/>
        <v>0</v>
      </c>
      <c r="Y37" s="333"/>
      <c r="Z37" s="144"/>
      <c r="AA37" s="148">
        <f t="shared" si="3"/>
        <v>0</v>
      </c>
      <c r="AB37" s="336"/>
      <c r="AC37" s="144"/>
    </row>
    <row r="38" spans="1:29" s="134" customFormat="1" ht="20.100000000000001" customHeight="1" x14ac:dyDescent="0.25">
      <c r="B38" s="390"/>
      <c r="C38" s="391"/>
      <c r="D38" s="392"/>
      <c r="E38" s="393"/>
      <c r="F38" s="393"/>
      <c r="G38" s="394"/>
      <c r="H38" s="395"/>
      <c r="N38" s="144"/>
      <c r="O38" s="147" t="str">
        <f>IFERROR(IF(LEN(B38)=0,"",INDEX(Trainings!$C$6:$C$55,MATCH(Registration!$B38,Trainings!$B$6:$B$55,0),1)),"")</f>
        <v/>
      </c>
      <c r="P38" s="148" t="str">
        <f>IFERROR(IF(LEN(H38)=0,"",INDEX(Dashboard!$I$17:$I$26,MATCH($H38,Dashboard!$J$17:$J$26,0))),"")</f>
        <v/>
      </c>
      <c r="Q38" s="144"/>
      <c r="R38" s="148">
        <f>IF(LEN(O38)=0,0,IF(OR(Summary!$D$5="All",Summary!$D$5=""),1,IF(Summary!$D$5=O38,1,0)))</f>
        <v>0</v>
      </c>
      <c r="S38" s="148">
        <f>IF(LEN(B38)=0,0,IF(OR(Summary!$G$5="All",Summary!$G$5=""),1,IF(Summary!$G$5=B38,1,0)))</f>
        <v>0</v>
      </c>
      <c r="T38" s="148">
        <f t="shared" si="0"/>
        <v>0</v>
      </c>
      <c r="U38" s="148">
        <f>IF(LEN(C38)=0,0,IF(C38=Summary!$K$5,1,0))</f>
        <v>0</v>
      </c>
      <c r="V38" s="148">
        <f t="shared" si="1"/>
        <v>0</v>
      </c>
      <c r="W38" s="333"/>
      <c r="X38" s="148">
        <f t="shared" si="2"/>
        <v>0</v>
      </c>
      <c r="Y38" s="333"/>
      <c r="Z38" s="144"/>
      <c r="AA38" s="148">
        <f t="shared" si="3"/>
        <v>0</v>
      </c>
      <c r="AB38" s="336"/>
      <c r="AC38" s="144"/>
    </row>
    <row r="39" spans="1:29" s="134" customFormat="1" ht="20.100000000000001" customHeight="1" x14ac:dyDescent="0.25">
      <c r="B39" s="390"/>
      <c r="C39" s="391"/>
      <c r="D39" s="392"/>
      <c r="E39" s="393"/>
      <c r="F39" s="393"/>
      <c r="G39" s="394"/>
      <c r="H39" s="395"/>
      <c r="N39" s="144"/>
      <c r="O39" s="147" t="str">
        <f>IFERROR(IF(LEN(B39)=0,"",INDEX(Trainings!$C$6:$C$55,MATCH(Registration!$B39,Trainings!$B$6:$B$55,0),1)),"")</f>
        <v/>
      </c>
      <c r="P39" s="148" t="str">
        <f>IFERROR(IF(LEN(H39)=0,"",INDEX(Dashboard!$I$17:$I$26,MATCH($H39,Dashboard!$J$17:$J$26,0))),"")</f>
        <v/>
      </c>
      <c r="Q39" s="144"/>
      <c r="R39" s="148">
        <f>IF(LEN(O39)=0,0,IF(OR(Summary!$D$5="All",Summary!$D$5=""),1,IF(Summary!$D$5=O39,1,0)))</f>
        <v>0</v>
      </c>
      <c r="S39" s="148">
        <f>IF(LEN(B39)=0,0,IF(OR(Summary!$G$5="All",Summary!$G$5=""),1,IF(Summary!$G$5=B39,1,0)))</f>
        <v>0</v>
      </c>
      <c r="T39" s="148">
        <f t="shared" si="0"/>
        <v>0</v>
      </c>
      <c r="U39" s="148">
        <f>IF(LEN(C39)=0,0,IF(C39=Summary!$K$5,1,0))</f>
        <v>0</v>
      </c>
      <c r="V39" s="148">
        <f t="shared" si="1"/>
        <v>0</v>
      </c>
      <c r="W39" s="333"/>
      <c r="X39" s="148">
        <f t="shared" si="2"/>
        <v>0</v>
      </c>
      <c r="Y39" s="333"/>
      <c r="Z39" s="144"/>
      <c r="AA39" s="148">
        <f t="shared" si="3"/>
        <v>0</v>
      </c>
      <c r="AB39" s="336"/>
      <c r="AC39" s="144"/>
    </row>
    <row r="40" spans="1:29" s="134" customFormat="1" ht="20.100000000000001" customHeight="1" x14ac:dyDescent="0.25">
      <c r="B40" s="390"/>
      <c r="C40" s="391"/>
      <c r="D40" s="392"/>
      <c r="E40" s="393"/>
      <c r="F40" s="393"/>
      <c r="G40" s="394"/>
      <c r="H40" s="395"/>
      <c r="N40" s="144"/>
      <c r="O40" s="147" t="str">
        <f>IFERROR(IF(LEN(B40)=0,"",INDEX(Trainings!$C$6:$C$55,MATCH(Registration!$B40,Trainings!$B$6:$B$55,0),1)),"")</f>
        <v/>
      </c>
      <c r="P40" s="148" t="str">
        <f>IFERROR(IF(LEN(H40)=0,"",INDEX(Dashboard!$I$17:$I$26,MATCH($H40,Dashboard!$J$17:$J$26,0))),"")</f>
        <v/>
      </c>
      <c r="Q40" s="144"/>
      <c r="R40" s="148">
        <f>IF(LEN(O40)=0,0,IF(OR(Summary!$D$5="All",Summary!$D$5=""),1,IF(Summary!$D$5=O40,1,0)))</f>
        <v>0</v>
      </c>
      <c r="S40" s="148">
        <f>IF(LEN(B40)=0,0,IF(OR(Summary!$G$5="All",Summary!$G$5=""),1,IF(Summary!$G$5=B40,1,0)))</f>
        <v>0</v>
      </c>
      <c r="T40" s="148">
        <f t="shared" si="0"/>
        <v>0</v>
      </c>
      <c r="U40" s="148">
        <f>IF(LEN(C40)=0,0,IF(C40=Summary!$K$5,1,0))</f>
        <v>0</v>
      </c>
      <c r="V40" s="148">
        <f t="shared" si="1"/>
        <v>0</v>
      </c>
      <c r="W40" s="333"/>
      <c r="X40" s="148">
        <f t="shared" si="2"/>
        <v>0</v>
      </c>
      <c r="Y40" s="333"/>
      <c r="Z40" s="144"/>
      <c r="AA40" s="148">
        <f t="shared" si="3"/>
        <v>0</v>
      </c>
      <c r="AB40" s="336"/>
      <c r="AC40" s="144"/>
    </row>
    <row r="41" spans="1:29" s="134" customFormat="1" ht="20.100000000000001" customHeight="1" x14ac:dyDescent="0.25">
      <c r="B41" s="390"/>
      <c r="C41" s="391"/>
      <c r="D41" s="392"/>
      <c r="E41" s="393"/>
      <c r="F41" s="393"/>
      <c r="G41" s="394"/>
      <c r="H41" s="395"/>
      <c r="N41" s="144"/>
      <c r="O41" s="147" t="str">
        <f>IFERROR(IF(LEN(B41)=0,"",INDEX(Trainings!$C$6:$C$55,MATCH(Registration!$B41,Trainings!$B$6:$B$55,0),1)),"")</f>
        <v/>
      </c>
      <c r="P41" s="148" t="str">
        <f>IFERROR(IF(LEN(H41)=0,"",INDEX(Dashboard!$I$17:$I$26,MATCH($H41,Dashboard!$J$17:$J$26,0))),"")</f>
        <v/>
      </c>
      <c r="Q41" s="144"/>
      <c r="R41" s="148">
        <f>IF(LEN(O41)=0,0,IF(OR(Summary!$D$5="All",Summary!$D$5=""),1,IF(Summary!$D$5=O41,1,0)))</f>
        <v>0</v>
      </c>
      <c r="S41" s="148">
        <f>IF(LEN(B41)=0,0,IF(OR(Summary!$G$5="All",Summary!$G$5=""),1,IF(Summary!$G$5=B41,1,0)))</f>
        <v>0</v>
      </c>
      <c r="T41" s="148">
        <f t="shared" si="0"/>
        <v>0</v>
      </c>
      <c r="U41" s="148">
        <f>IF(LEN(C41)=0,0,IF(C41=Summary!$K$5,1,0))</f>
        <v>0</v>
      </c>
      <c r="V41" s="148">
        <f t="shared" si="1"/>
        <v>0</v>
      </c>
      <c r="W41" s="333"/>
      <c r="X41" s="148">
        <f t="shared" si="2"/>
        <v>0</v>
      </c>
      <c r="Y41" s="333"/>
      <c r="Z41" s="144"/>
      <c r="AA41" s="148">
        <f t="shared" si="3"/>
        <v>0</v>
      </c>
      <c r="AB41" s="336"/>
      <c r="AC41" s="144"/>
    </row>
    <row r="42" spans="1:29" s="134" customFormat="1" ht="20.100000000000001" customHeight="1" x14ac:dyDescent="0.25">
      <c r="B42" s="390"/>
      <c r="C42" s="391"/>
      <c r="D42" s="392"/>
      <c r="E42" s="393"/>
      <c r="F42" s="393"/>
      <c r="G42" s="394"/>
      <c r="H42" s="395"/>
      <c r="N42" s="144"/>
      <c r="O42" s="147" t="str">
        <f>IFERROR(IF(LEN(B42)=0,"",INDEX(Trainings!$C$6:$C$55,MATCH(Registration!$B42,Trainings!$B$6:$B$55,0),1)),"")</f>
        <v/>
      </c>
      <c r="P42" s="148" t="str">
        <f>IFERROR(IF(LEN(H42)=0,"",INDEX(Dashboard!$I$17:$I$26,MATCH($H42,Dashboard!$J$17:$J$26,0))),"")</f>
        <v/>
      </c>
      <c r="Q42" s="144"/>
      <c r="R42" s="148">
        <f>IF(LEN(O42)=0,0,IF(OR(Summary!$D$5="All",Summary!$D$5=""),1,IF(Summary!$D$5=O42,1,0)))</f>
        <v>0</v>
      </c>
      <c r="S42" s="148">
        <f>IF(LEN(B42)=0,0,IF(OR(Summary!$G$5="All",Summary!$G$5=""),1,IF(Summary!$G$5=B42,1,0)))</f>
        <v>0</v>
      </c>
      <c r="T42" s="148">
        <f t="shared" si="0"/>
        <v>0</v>
      </c>
      <c r="U42" s="148">
        <f>IF(LEN(C42)=0,0,IF(C42=Summary!$K$5,1,0))</f>
        <v>0</v>
      </c>
      <c r="V42" s="148">
        <f t="shared" si="1"/>
        <v>0</v>
      </c>
      <c r="W42" s="333"/>
      <c r="X42" s="148">
        <f t="shared" si="2"/>
        <v>0</v>
      </c>
      <c r="Y42" s="333"/>
      <c r="Z42" s="144"/>
      <c r="AA42" s="148">
        <f t="shared" si="3"/>
        <v>0</v>
      </c>
      <c r="AB42" s="336"/>
      <c r="AC42" s="144"/>
    </row>
    <row r="43" spans="1:29" s="134" customFormat="1" ht="20.100000000000001" customHeight="1" x14ac:dyDescent="0.25">
      <c r="B43" s="390"/>
      <c r="C43" s="391"/>
      <c r="D43" s="392"/>
      <c r="E43" s="393"/>
      <c r="F43" s="393"/>
      <c r="G43" s="394"/>
      <c r="H43" s="395"/>
      <c r="N43" s="144"/>
      <c r="O43" s="147" t="str">
        <f>IFERROR(IF(LEN(B43)=0,"",INDEX(Trainings!$C$6:$C$55,MATCH(Registration!$B43,Trainings!$B$6:$B$55,0),1)),"")</f>
        <v/>
      </c>
      <c r="P43" s="148" t="str">
        <f>IFERROR(IF(LEN(H43)=0,"",INDEX(Dashboard!$I$17:$I$26,MATCH($H43,Dashboard!$J$17:$J$26,0))),"")</f>
        <v/>
      </c>
      <c r="Q43" s="144"/>
      <c r="R43" s="148">
        <f>IF(LEN(O43)=0,0,IF(OR(Summary!$D$5="All",Summary!$D$5=""),1,IF(Summary!$D$5=O43,1,0)))</f>
        <v>0</v>
      </c>
      <c r="S43" s="148">
        <f>IF(LEN(B43)=0,0,IF(OR(Summary!$G$5="All",Summary!$G$5=""),1,IF(Summary!$G$5=B43,1,0)))</f>
        <v>0</v>
      </c>
      <c r="T43" s="148">
        <f t="shared" si="0"/>
        <v>0</v>
      </c>
      <c r="U43" s="148">
        <f>IF(LEN(C43)=0,0,IF(C43=Summary!$K$5,1,0))</f>
        <v>0</v>
      </c>
      <c r="V43" s="148">
        <f t="shared" si="1"/>
        <v>0</v>
      </c>
      <c r="W43" s="333"/>
      <c r="X43" s="148">
        <f t="shared" si="2"/>
        <v>0</v>
      </c>
      <c r="Y43" s="333"/>
      <c r="Z43" s="144"/>
      <c r="AA43" s="148">
        <f t="shared" si="3"/>
        <v>0</v>
      </c>
      <c r="AB43" s="336"/>
      <c r="AC43" s="144"/>
    </row>
    <row r="44" spans="1:29" s="134" customFormat="1" ht="20.100000000000001" customHeight="1" x14ac:dyDescent="0.25">
      <c r="B44" s="390"/>
      <c r="C44" s="391"/>
      <c r="D44" s="392"/>
      <c r="E44" s="393"/>
      <c r="F44" s="393"/>
      <c r="G44" s="394"/>
      <c r="H44" s="395"/>
      <c r="N44" s="144"/>
      <c r="O44" s="147" t="str">
        <f>IFERROR(IF(LEN(B44)=0,"",INDEX(Trainings!$C$6:$C$55,MATCH(Registration!$B44,Trainings!$B$6:$B$55,0),1)),"")</f>
        <v/>
      </c>
      <c r="P44" s="148" t="str">
        <f>IFERROR(IF(LEN(H44)=0,"",INDEX(Dashboard!$I$17:$I$26,MATCH($H44,Dashboard!$J$17:$J$26,0))),"")</f>
        <v/>
      </c>
      <c r="Q44" s="144"/>
      <c r="R44" s="148">
        <f>IF(LEN(O44)=0,0,IF(OR(Summary!$D$5="All",Summary!$D$5=""),1,IF(Summary!$D$5=O44,1,0)))</f>
        <v>0</v>
      </c>
      <c r="S44" s="148">
        <f>IF(LEN(B44)=0,0,IF(OR(Summary!$G$5="All",Summary!$G$5=""),1,IF(Summary!$G$5=B44,1,0)))</f>
        <v>0</v>
      </c>
      <c r="T44" s="148">
        <f t="shared" si="0"/>
        <v>0</v>
      </c>
      <c r="U44" s="148">
        <f>IF(LEN(C44)=0,0,IF(C44=Summary!$K$5,1,0))</f>
        <v>0</v>
      </c>
      <c r="V44" s="148">
        <f t="shared" si="1"/>
        <v>0</v>
      </c>
      <c r="W44" s="333"/>
      <c r="X44" s="148">
        <f t="shared" si="2"/>
        <v>0</v>
      </c>
      <c r="Y44" s="333"/>
      <c r="Z44" s="144"/>
      <c r="AA44" s="148">
        <f t="shared" si="3"/>
        <v>0</v>
      </c>
      <c r="AB44" s="336"/>
      <c r="AC44" s="144"/>
    </row>
    <row r="45" spans="1:29" s="134" customFormat="1" ht="20.100000000000001" customHeight="1" x14ac:dyDescent="0.25">
      <c r="B45" s="390"/>
      <c r="C45" s="391"/>
      <c r="D45" s="392"/>
      <c r="E45" s="393"/>
      <c r="F45" s="393"/>
      <c r="G45" s="394"/>
      <c r="H45" s="395"/>
      <c r="N45" s="144"/>
      <c r="O45" s="147" t="str">
        <f>IFERROR(IF(LEN(B45)=0,"",INDEX(Trainings!$C$6:$C$55,MATCH(Registration!$B45,Trainings!$B$6:$B$55,0),1)),"")</f>
        <v/>
      </c>
      <c r="P45" s="148" t="str">
        <f>IFERROR(IF(LEN(H45)=0,"",INDEX(Dashboard!$I$17:$I$26,MATCH($H45,Dashboard!$J$17:$J$26,0))),"")</f>
        <v/>
      </c>
      <c r="Q45" s="144"/>
      <c r="R45" s="148">
        <f>IF(LEN(O45)=0,0,IF(OR(Summary!$D$5="All",Summary!$D$5=""),1,IF(Summary!$D$5=O45,1,0)))</f>
        <v>0</v>
      </c>
      <c r="S45" s="148">
        <f>IF(LEN(B45)=0,0,IF(OR(Summary!$G$5="All",Summary!$G$5=""),1,IF(Summary!$G$5=B45,1,0)))</f>
        <v>0</v>
      </c>
      <c r="T45" s="148">
        <f t="shared" si="0"/>
        <v>0</v>
      </c>
      <c r="U45" s="148">
        <f>IF(LEN(C45)=0,0,IF(C45=Summary!$K$5,1,0))</f>
        <v>0</v>
      </c>
      <c r="V45" s="148">
        <f t="shared" si="1"/>
        <v>0</v>
      </c>
      <c r="W45" s="333"/>
      <c r="X45" s="148">
        <f t="shared" si="2"/>
        <v>0</v>
      </c>
      <c r="Y45" s="333"/>
      <c r="Z45" s="144"/>
      <c r="AA45" s="148">
        <f t="shared" si="3"/>
        <v>0</v>
      </c>
      <c r="AB45" s="336"/>
      <c r="AC45" s="144"/>
    </row>
    <row r="46" spans="1:29" s="134" customFormat="1" ht="20.100000000000001" customHeight="1" x14ac:dyDescent="0.25">
      <c r="B46" s="390"/>
      <c r="C46" s="391"/>
      <c r="D46" s="392"/>
      <c r="E46" s="393"/>
      <c r="F46" s="393"/>
      <c r="G46" s="394"/>
      <c r="H46" s="395"/>
      <c r="N46" s="144"/>
      <c r="O46" s="147" t="str">
        <f>IFERROR(IF(LEN(B46)=0,"",INDEX(Trainings!$C$6:$C$55,MATCH(Registration!$B46,Trainings!$B$6:$B$55,0),1)),"")</f>
        <v/>
      </c>
      <c r="P46" s="148" t="str">
        <f>IFERROR(IF(LEN(H46)=0,"",INDEX(Dashboard!$I$17:$I$26,MATCH($H46,Dashboard!$J$17:$J$26,0))),"")</f>
        <v/>
      </c>
      <c r="Q46" s="144"/>
      <c r="R46" s="148">
        <f>IF(LEN(O46)=0,0,IF(OR(Summary!$D$5="All",Summary!$D$5=""),1,IF(Summary!$D$5=O46,1,0)))</f>
        <v>0</v>
      </c>
      <c r="S46" s="148">
        <f>IF(LEN(B46)=0,0,IF(OR(Summary!$G$5="All",Summary!$G$5=""),1,IF(Summary!$G$5=B46,1,0)))</f>
        <v>0</v>
      </c>
      <c r="T46" s="148">
        <f t="shared" si="0"/>
        <v>0</v>
      </c>
      <c r="U46" s="148">
        <f>IF(LEN(C46)=0,0,IF(C46=Summary!$K$5,1,0))</f>
        <v>0</v>
      </c>
      <c r="V46" s="148">
        <f t="shared" si="1"/>
        <v>0</v>
      </c>
      <c r="W46" s="333"/>
      <c r="X46" s="148">
        <f t="shared" si="2"/>
        <v>0</v>
      </c>
      <c r="Y46" s="333"/>
      <c r="Z46" s="144"/>
      <c r="AA46" s="148">
        <f t="shared" si="3"/>
        <v>0</v>
      </c>
      <c r="AB46" s="336"/>
      <c r="AC46" s="144"/>
    </row>
    <row r="47" spans="1:29" s="134" customFormat="1" ht="20.100000000000001" customHeight="1" x14ac:dyDescent="0.25">
      <c r="B47" s="390"/>
      <c r="C47" s="391"/>
      <c r="D47" s="392"/>
      <c r="E47" s="393"/>
      <c r="F47" s="393"/>
      <c r="G47" s="394"/>
      <c r="H47" s="395"/>
      <c r="N47" s="144"/>
      <c r="O47" s="147" t="str">
        <f>IFERROR(IF(LEN(B47)=0,"",INDEX(Trainings!$C$6:$C$55,MATCH(Registration!$B47,Trainings!$B$6:$B$55,0),1)),"")</f>
        <v/>
      </c>
      <c r="P47" s="148" t="str">
        <f>IFERROR(IF(LEN(H47)=0,"",INDEX(Dashboard!$I$17:$I$26,MATCH($H47,Dashboard!$J$17:$J$26,0))),"")</f>
        <v/>
      </c>
      <c r="Q47" s="144"/>
      <c r="R47" s="148">
        <f>IF(LEN(O47)=0,0,IF(OR(Summary!$D$5="All",Summary!$D$5=""),1,IF(Summary!$D$5=O47,1,0)))</f>
        <v>0</v>
      </c>
      <c r="S47" s="148">
        <f>IF(LEN(B47)=0,0,IF(OR(Summary!$G$5="All",Summary!$G$5=""),1,IF(Summary!$G$5=B47,1,0)))</f>
        <v>0</v>
      </c>
      <c r="T47" s="148">
        <f t="shared" si="0"/>
        <v>0</v>
      </c>
      <c r="U47" s="148">
        <f>IF(LEN(C47)=0,0,IF(C47=Summary!$K$5,1,0))</f>
        <v>0</v>
      </c>
      <c r="V47" s="148">
        <f t="shared" si="1"/>
        <v>0</v>
      </c>
      <c r="W47" s="333"/>
      <c r="X47" s="148">
        <f t="shared" si="2"/>
        <v>0</v>
      </c>
      <c r="Y47" s="333"/>
      <c r="Z47" s="144"/>
      <c r="AA47" s="148">
        <f t="shared" si="3"/>
        <v>0</v>
      </c>
      <c r="AB47" s="336"/>
      <c r="AC47" s="144"/>
    </row>
    <row r="48" spans="1:29" s="134" customFormat="1" ht="20.100000000000001" customHeight="1" x14ac:dyDescent="0.25">
      <c r="B48" s="390"/>
      <c r="C48" s="391"/>
      <c r="D48" s="392"/>
      <c r="E48" s="393"/>
      <c r="F48" s="393"/>
      <c r="G48" s="394"/>
      <c r="H48" s="395"/>
      <c r="N48" s="144"/>
      <c r="O48" s="147" t="str">
        <f>IFERROR(IF(LEN(B48)=0,"",INDEX(Trainings!$C$6:$C$55,MATCH(Registration!$B48,Trainings!$B$6:$B$55,0),1)),"")</f>
        <v/>
      </c>
      <c r="P48" s="148" t="str">
        <f>IFERROR(IF(LEN(H48)=0,"",INDEX(Dashboard!$I$17:$I$26,MATCH($H48,Dashboard!$J$17:$J$26,0))),"")</f>
        <v/>
      </c>
      <c r="Q48" s="144"/>
      <c r="R48" s="148">
        <f>IF(LEN(O48)=0,0,IF(OR(Summary!$D$5="All",Summary!$D$5=""),1,IF(Summary!$D$5=O48,1,0)))</f>
        <v>0</v>
      </c>
      <c r="S48" s="148">
        <f>IF(LEN(B48)=0,0,IF(OR(Summary!$G$5="All",Summary!$G$5=""),1,IF(Summary!$G$5=B48,1,0)))</f>
        <v>0</v>
      </c>
      <c r="T48" s="148">
        <f t="shared" si="0"/>
        <v>0</v>
      </c>
      <c r="U48" s="148">
        <f>IF(LEN(C48)=0,0,IF(C48=Summary!$K$5,1,0))</f>
        <v>0</v>
      </c>
      <c r="V48" s="148">
        <f t="shared" si="1"/>
        <v>0</v>
      </c>
      <c r="W48" s="333"/>
      <c r="X48" s="148">
        <f t="shared" si="2"/>
        <v>0</v>
      </c>
      <c r="Y48" s="333"/>
      <c r="Z48" s="144"/>
      <c r="AA48" s="148">
        <f t="shared" si="3"/>
        <v>0</v>
      </c>
      <c r="AB48" s="336"/>
      <c r="AC48" s="144"/>
    </row>
    <row r="49" spans="2:29" s="134" customFormat="1" ht="20.100000000000001" customHeight="1" x14ac:dyDescent="0.25">
      <c r="B49" s="390"/>
      <c r="C49" s="391"/>
      <c r="D49" s="392"/>
      <c r="E49" s="393"/>
      <c r="F49" s="393"/>
      <c r="G49" s="394"/>
      <c r="H49" s="395"/>
      <c r="N49" s="144"/>
      <c r="O49" s="147" t="str">
        <f>IFERROR(IF(LEN(B49)=0,"",INDEX(Trainings!$C$6:$C$55,MATCH(Registration!$B49,Trainings!$B$6:$B$55,0),1)),"")</f>
        <v/>
      </c>
      <c r="P49" s="148" t="str">
        <f>IFERROR(IF(LEN(H49)=0,"",INDEX(Dashboard!$I$17:$I$26,MATCH($H49,Dashboard!$J$17:$J$26,0))),"")</f>
        <v/>
      </c>
      <c r="Q49" s="144"/>
      <c r="R49" s="148">
        <f>IF(LEN(O49)=0,0,IF(OR(Summary!$D$5="All",Summary!$D$5=""),1,IF(Summary!$D$5=O49,1,0)))</f>
        <v>0</v>
      </c>
      <c r="S49" s="148">
        <f>IF(LEN(B49)=0,0,IF(OR(Summary!$G$5="All",Summary!$G$5=""),1,IF(Summary!$G$5=B49,1,0)))</f>
        <v>0</v>
      </c>
      <c r="T49" s="148">
        <f t="shared" si="0"/>
        <v>0</v>
      </c>
      <c r="U49" s="148">
        <f>IF(LEN(C49)=0,0,IF(C49=Summary!$K$5,1,0))</f>
        <v>0</v>
      </c>
      <c r="V49" s="148">
        <f t="shared" si="1"/>
        <v>0</v>
      </c>
      <c r="W49" s="333"/>
      <c r="X49" s="148">
        <f t="shared" si="2"/>
        <v>0</v>
      </c>
      <c r="Y49" s="333"/>
      <c r="Z49" s="144"/>
      <c r="AA49" s="148">
        <f t="shared" si="3"/>
        <v>0</v>
      </c>
      <c r="AB49" s="336"/>
      <c r="AC49" s="144"/>
    </row>
    <row r="50" spans="2:29" s="134" customFormat="1" ht="20.100000000000001" customHeight="1" x14ac:dyDescent="0.25">
      <c r="B50" s="390"/>
      <c r="C50" s="391"/>
      <c r="D50" s="392"/>
      <c r="E50" s="393"/>
      <c r="F50" s="393"/>
      <c r="G50" s="394"/>
      <c r="H50" s="395"/>
      <c r="N50" s="144"/>
      <c r="O50" s="147" t="str">
        <f>IFERROR(IF(LEN(B50)=0,"",INDEX(Trainings!$C$6:$C$55,MATCH(Registration!$B50,Trainings!$B$6:$B$55,0),1)),"")</f>
        <v/>
      </c>
      <c r="P50" s="148" t="str">
        <f>IFERROR(IF(LEN(H50)=0,"",INDEX(Dashboard!$I$17:$I$26,MATCH($H50,Dashboard!$J$17:$J$26,0))),"")</f>
        <v/>
      </c>
      <c r="Q50" s="144"/>
      <c r="R50" s="148">
        <f>IF(LEN(O50)=0,0,IF(OR(Summary!$D$5="All",Summary!$D$5=""),1,IF(Summary!$D$5=O50,1,0)))</f>
        <v>0</v>
      </c>
      <c r="S50" s="148">
        <f>IF(LEN(B50)=0,0,IF(OR(Summary!$G$5="All",Summary!$G$5=""),1,IF(Summary!$G$5=B50,1,0)))</f>
        <v>0</v>
      </c>
      <c r="T50" s="148">
        <f t="shared" si="0"/>
        <v>0</v>
      </c>
      <c r="U50" s="148">
        <f>IF(LEN(C50)=0,0,IF(C50=Summary!$K$5,1,0))</f>
        <v>0</v>
      </c>
      <c r="V50" s="148">
        <f t="shared" si="1"/>
        <v>0</v>
      </c>
      <c r="W50" s="333"/>
      <c r="X50" s="148">
        <f t="shared" si="2"/>
        <v>0</v>
      </c>
      <c r="Y50" s="333"/>
      <c r="Z50" s="144"/>
      <c r="AA50" s="148">
        <f t="shared" si="3"/>
        <v>0</v>
      </c>
      <c r="AB50" s="336"/>
      <c r="AC50" s="144"/>
    </row>
    <row r="51" spans="2:29" s="134" customFormat="1" ht="20.100000000000001" customHeight="1" x14ac:dyDescent="0.25">
      <c r="B51" s="390"/>
      <c r="C51" s="391"/>
      <c r="D51" s="392"/>
      <c r="E51" s="393"/>
      <c r="F51" s="393"/>
      <c r="G51" s="394"/>
      <c r="H51" s="395"/>
      <c r="N51" s="144"/>
      <c r="O51" s="147" t="str">
        <f>IFERROR(IF(LEN(B51)=0,"",INDEX(Trainings!$C$6:$C$55,MATCH(Registration!$B51,Trainings!$B$6:$B$55,0),1)),"")</f>
        <v/>
      </c>
      <c r="P51" s="148" t="str">
        <f>IFERROR(IF(LEN(H51)=0,"",INDEX(Dashboard!$I$17:$I$26,MATCH($H51,Dashboard!$J$17:$J$26,0))),"")</f>
        <v/>
      </c>
      <c r="Q51" s="144"/>
      <c r="R51" s="148">
        <f>IF(LEN(O51)=0,0,IF(OR(Summary!$D$5="All",Summary!$D$5=""),1,IF(Summary!$D$5=O51,1,0)))</f>
        <v>0</v>
      </c>
      <c r="S51" s="148">
        <f>IF(LEN(B51)=0,0,IF(OR(Summary!$G$5="All",Summary!$G$5=""),1,IF(Summary!$G$5=B51,1,0)))</f>
        <v>0</v>
      </c>
      <c r="T51" s="148">
        <f t="shared" si="0"/>
        <v>0</v>
      </c>
      <c r="U51" s="148">
        <f>IF(LEN(C51)=0,0,IF(C51=Summary!$K$5,1,0))</f>
        <v>0</v>
      </c>
      <c r="V51" s="148">
        <f t="shared" si="1"/>
        <v>0</v>
      </c>
      <c r="W51" s="333"/>
      <c r="X51" s="148">
        <f t="shared" si="2"/>
        <v>0</v>
      </c>
      <c r="Y51" s="333"/>
      <c r="Z51" s="144"/>
      <c r="AA51" s="148">
        <f t="shared" si="3"/>
        <v>0</v>
      </c>
      <c r="AB51" s="336"/>
      <c r="AC51" s="144"/>
    </row>
    <row r="52" spans="2:29" s="134" customFormat="1" ht="20.100000000000001" customHeight="1" x14ac:dyDescent="0.25">
      <c r="B52" s="390"/>
      <c r="C52" s="391"/>
      <c r="D52" s="392"/>
      <c r="E52" s="393"/>
      <c r="F52" s="393"/>
      <c r="G52" s="394"/>
      <c r="H52" s="395"/>
      <c r="N52" s="144"/>
      <c r="O52" s="147" t="str">
        <f>IFERROR(IF(LEN(B52)=0,"",INDEX(Trainings!$C$6:$C$55,MATCH(Registration!$B52,Trainings!$B$6:$B$55,0),1)),"")</f>
        <v/>
      </c>
      <c r="P52" s="148" t="str">
        <f>IFERROR(IF(LEN(H52)=0,"",INDEX(Dashboard!$I$17:$I$26,MATCH($H52,Dashboard!$J$17:$J$26,0))),"")</f>
        <v/>
      </c>
      <c r="Q52" s="144"/>
      <c r="R52" s="148">
        <f>IF(LEN(O52)=0,0,IF(OR(Summary!$D$5="All",Summary!$D$5=""),1,IF(Summary!$D$5=O52,1,0)))</f>
        <v>0</v>
      </c>
      <c r="S52" s="148">
        <f>IF(LEN(B52)=0,0,IF(OR(Summary!$G$5="All",Summary!$G$5=""),1,IF(Summary!$G$5=B52,1,0)))</f>
        <v>0</v>
      </c>
      <c r="T52" s="148">
        <f t="shared" si="0"/>
        <v>0</v>
      </c>
      <c r="U52" s="148">
        <f>IF(LEN(C52)=0,0,IF(C52=Summary!$K$5,1,0))</f>
        <v>0</v>
      </c>
      <c r="V52" s="148">
        <f t="shared" si="1"/>
        <v>0</v>
      </c>
      <c r="W52" s="333"/>
      <c r="X52" s="148">
        <f t="shared" si="2"/>
        <v>0</v>
      </c>
      <c r="Y52" s="333"/>
      <c r="Z52" s="144"/>
      <c r="AA52" s="148">
        <f t="shared" si="3"/>
        <v>0</v>
      </c>
      <c r="AB52" s="336"/>
      <c r="AC52" s="144"/>
    </row>
    <row r="53" spans="2:29" s="134" customFormat="1" ht="20.100000000000001" customHeight="1" x14ac:dyDescent="0.25">
      <c r="B53" s="390"/>
      <c r="C53" s="391"/>
      <c r="D53" s="392"/>
      <c r="E53" s="393"/>
      <c r="F53" s="393"/>
      <c r="G53" s="394"/>
      <c r="H53" s="395"/>
      <c r="N53" s="144"/>
      <c r="O53" s="147" t="str">
        <f>IFERROR(IF(LEN(B53)=0,"",INDEX(Trainings!$C$6:$C$55,MATCH(Registration!$B53,Trainings!$B$6:$B$55,0),1)),"")</f>
        <v/>
      </c>
      <c r="P53" s="148" t="str">
        <f>IFERROR(IF(LEN(H53)=0,"",INDEX(Dashboard!$I$17:$I$26,MATCH($H53,Dashboard!$J$17:$J$26,0))),"")</f>
        <v/>
      </c>
      <c r="Q53" s="144"/>
      <c r="R53" s="148">
        <f>IF(LEN(O53)=0,0,IF(OR(Summary!$D$5="All",Summary!$D$5=""),1,IF(Summary!$D$5=O53,1,0)))</f>
        <v>0</v>
      </c>
      <c r="S53" s="148">
        <f>IF(LEN(B53)=0,0,IF(OR(Summary!$G$5="All",Summary!$G$5=""),1,IF(Summary!$G$5=B53,1,0)))</f>
        <v>0</v>
      </c>
      <c r="T53" s="148">
        <f t="shared" si="0"/>
        <v>0</v>
      </c>
      <c r="U53" s="148">
        <f>IF(LEN(C53)=0,0,IF(C53=Summary!$K$5,1,0))</f>
        <v>0</v>
      </c>
      <c r="V53" s="148">
        <f t="shared" si="1"/>
        <v>0</v>
      </c>
      <c r="W53" s="333"/>
      <c r="X53" s="148">
        <f t="shared" si="2"/>
        <v>0</v>
      </c>
      <c r="Y53" s="333"/>
      <c r="Z53" s="144"/>
      <c r="AA53" s="148">
        <f t="shared" si="3"/>
        <v>0</v>
      </c>
      <c r="AB53" s="336"/>
      <c r="AC53" s="144"/>
    </row>
    <row r="54" spans="2:29" s="134" customFormat="1" ht="20.100000000000001" customHeight="1" x14ac:dyDescent="0.25">
      <c r="B54" s="390"/>
      <c r="C54" s="391"/>
      <c r="D54" s="392"/>
      <c r="E54" s="393"/>
      <c r="F54" s="393"/>
      <c r="G54" s="394"/>
      <c r="H54" s="395"/>
      <c r="N54" s="144"/>
      <c r="O54" s="147" t="str">
        <f>IFERROR(IF(LEN(B54)=0,"",INDEX(Trainings!$C$6:$C$55,MATCH(Registration!$B54,Trainings!$B$6:$B$55,0),1)),"")</f>
        <v/>
      </c>
      <c r="P54" s="148" t="str">
        <f>IFERROR(IF(LEN(H54)=0,"",INDEX(Dashboard!$I$17:$I$26,MATCH($H54,Dashboard!$J$17:$J$26,0))),"")</f>
        <v/>
      </c>
      <c r="Q54" s="144"/>
      <c r="R54" s="148">
        <f>IF(LEN(O54)=0,0,IF(OR(Summary!$D$5="All",Summary!$D$5=""),1,IF(Summary!$D$5=O54,1,0)))</f>
        <v>0</v>
      </c>
      <c r="S54" s="148">
        <f>IF(LEN(B54)=0,0,IF(OR(Summary!$G$5="All",Summary!$G$5=""),1,IF(Summary!$G$5=B54,1,0)))</f>
        <v>0</v>
      </c>
      <c r="T54" s="148">
        <f t="shared" si="0"/>
        <v>0</v>
      </c>
      <c r="U54" s="148">
        <f>IF(LEN(C54)=0,0,IF(C54=Summary!$K$5,1,0))</f>
        <v>0</v>
      </c>
      <c r="V54" s="148">
        <f t="shared" si="1"/>
        <v>0</v>
      </c>
      <c r="W54" s="333"/>
      <c r="X54" s="148">
        <f t="shared" si="2"/>
        <v>0</v>
      </c>
      <c r="Y54" s="333"/>
      <c r="Z54" s="144"/>
      <c r="AA54" s="148">
        <f t="shared" si="3"/>
        <v>0</v>
      </c>
      <c r="AB54" s="336"/>
      <c r="AC54" s="144"/>
    </row>
    <row r="55" spans="2:29" s="134" customFormat="1" ht="20.100000000000001" customHeight="1" x14ac:dyDescent="0.25">
      <c r="B55" s="390"/>
      <c r="C55" s="391"/>
      <c r="D55" s="392"/>
      <c r="E55" s="393"/>
      <c r="F55" s="393"/>
      <c r="G55" s="394"/>
      <c r="H55" s="395"/>
      <c r="N55" s="144"/>
      <c r="O55" s="147" t="str">
        <f>IFERROR(IF(LEN(B55)=0,"",INDEX(Trainings!$C$6:$C$55,MATCH(Registration!$B55,Trainings!$B$6:$B$55,0),1)),"")</f>
        <v/>
      </c>
      <c r="P55" s="148" t="str">
        <f>IFERROR(IF(LEN(H55)=0,"",INDEX(Dashboard!$I$17:$I$26,MATCH($H55,Dashboard!$J$17:$J$26,0))),"")</f>
        <v/>
      </c>
      <c r="Q55" s="144"/>
      <c r="R55" s="148">
        <f>IF(LEN(O55)=0,0,IF(OR(Summary!$D$5="All",Summary!$D$5=""),1,IF(Summary!$D$5=O55,1,0)))</f>
        <v>0</v>
      </c>
      <c r="S55" s="148">
        <f>IF(LEN(B55)=0,0,IF(OR(Summary!$G$5="All",Summary!$G$5=""),1,IF(Summary!$G$5=B55,1,0)))</f>
        <v>0</v>
      </c>
      <c r="T55" s="148">
        <f t="shared" si="0"/>
        <v>0</v>
      </c>
      <c r="U55" s="148">
        <f>IF(LEN(C55)=0,0,IF(C55=Summary!$K$5,1,0))</f>
        <v>0</v>
      </c>
      <c r="V55" s="148">
        <f t="shared" si="1"/>
        <v>0</v>
      </c>
      <c r="W55" s="333"/>
      <c r="X55" s="148">
        <f t="shared" si="2"/>
        <v>0</v>
      </c>
      <c r="Y55" s="333"/>
      <c r="Z55" s="144"/>
      <c r="AA55" s="148">
        <f t="shared" si="3"/>
        <v>0</v>
      </c>
      <c r="AB55" s="336"/>
      <c r="AC55" s="144"/>
    </row>
    <row r="56" spans="2:29" s="134" customFormat="1" ht="20.100000000000001" customHeight="1" x14ac:dyDescent="0.25">
      <c r="B56" s="390"/>
      <c r="C56" s="391"/>
      <c r="D56" s="392"/>
      <c r="E56" s="393"/>
      <c r="F56" s="393"/>
      <c r="G56" s="394"/>
      <c r="H56" s="395"/>
      <c r="N56" s="144"/>
      <c r="O56" s="147" t="str">
        <f>IFERROR(IF(LEN(B56)=0,"",INDEX(Trainings!$C$6:$C$55,MATCH(Registration!$B56,Trainings!$B$6:$B$55,0),1)),"")</f>
        <v/>
      </c>
      <c r="P56" s="148" t="str">
        <f>IFERROR(IF(LEN(H56)=0,"",INDEX(Dashboard!$I$17:$I$26,MATCH($H56,Dashboard!$J$17:$J$26,0))),"")</f>
        <v/>
      </c>
      <c r="Q56" s="144"/>
      <c r="R56" s="148">
        <f>IF(LEN(O56)=0,0,IF(OR(Summary!$D$5="All",Summary!$D$5=""),1,IF(Summary!$D$5=O56,1,0)))</f>
        <v>0</v>
      </c>
      <c r="S56" s="148">
        <f>IF(LEN(B56)=0,0,IF(OR(Summary!$G$5="All",Summary!$G$5=""),1,IF(Summary!$G$5=B56,1,0)))</f>
        <v>0</v>
      </c>
      <c r="T56" s="148">
        <f t="shared" si="0"/>
        <v>0</v>
      </c>
      <c r="U56" s="148">
        <f>IF(LEN(C56)=0,0,IF(C56=Summary!$K$5,1,0))</f>
        <v>0</v>
      </c>
      <c r="V56" s="148">
        <f t="shared" si="1"/>
        <v>0</v>
      </c>
      <c r="W56" s="333"/>
      <c r="X56" s="148">
        <f t="shared" si="2"/>
        <v>0</v>
      </c>
      <c r="Y56" s="333"/>
      <c r="Z56" s="144"/>
      <c r="AA56" s="148">
        <f t="shared" si="3"/>
        <v>0</v>
      </c>
      <c r="AB56" s="336"/>
      <c r="AC56" s="144"/>
    </row>
    <row r="57" spans="2:29" s="134" customFormat="1" ht="20.100000000000001" customHeight="1" x14ac:dyDescent="0.25">
      <c r="B57" s="390"/>
      <c r="C57" s="391"/>
      <c r="D57" s="392"/>
      <c r="E57" s="393"/>
      <c r="F57" s="393"/>
      <c r="G57" s="394"/>
      <c r="H57" s="395"/>
      <c r="N57" s="144"/>
      <c r="O57" s="147" t="str">
        <f>IFERROR(IF(LEN(B57)=0,"",INDEX(Trainings!$C$6:$C$55,MATCH(Registration!$B57,Trainings!$B$6:$B$55,0),1)),"")</f>
        <v/>
      </c>
      <c r="P57" s="148" t="str">
        <f>IFERROR(IF(LEN(H57)=0,"",INDEX(Dashboard!$I$17:$I$26,MATCH($H57,Dashboard!$J$17:$J$26,0))),"")</f>
        <v/>
      </c>
      <c r="Q57" s="144"/>
      <c r="R57" s="148">
        <f>IF(LEN(O57)=0,0,IF(OR(Summary!$D$5="All",Summary!$D$5=""),1,IF(Summary!$D$5=O57,1,0)))</f>
        <v>0</v>
      </c>
      <c r="S57" s="148">
        <f>IF(LEN(B57)=0,0,IF(OR(Summary!$G$5="All",Summary!$G$5=""),1,IF(Summary!$G$5=B57,1,0)))</f>
        <v>0</v>
      </c>
      <c r="T57" s="148">
        <f t="shared" si="0"/>
        <v>0</v>
      </c>
      <c r="U57" s="148">
        <f>IF(LEN(C57)=0,0,IF(C57=Summary!$K$5,1,0))</f>
        <v>0</v>
      </c>
      <c r="V57" s="148">
        <f t="shared" si="1"/>
        <v>0</v>
      </c>
      <c r="W57" s="333"/>
      <c r="X57" s="148">
        <f t="shared" si="2"/>
        <v>0</v>
      </c>
      <c r="Y57" s="333"/>
      <c r="Z57" s="144"/>
      <c r="AA57" s="148">
        <f t="shared" si="3"/>
        <v>0</v>
      </c>
      <c r="AB57" s="336"/>
      <c r="AC57" s="144"/>
    </row>
    <row r="58" spans="2:29" s="134" customFormat="1" ht="20.100000000000001" customHeight="1" x14ac:dyDescent="0.25">
      <c r="B58" s="390"/>
      <c r="C58" s="391"/>
      <c r="D58" s="392"/>
      <c r="E58" s="393"/>
      <c r="F58" s="393"/>
      <c r="G58" s="394"/>
      <c r="H58" s="395"/>
      <c r="N58" s="144"/>
      <c r="O58" s="147" t="str">
        <f>IFERROR(IF(LEN(B58)=0,"",INDEX(Trainings!$C$6:$C$55,MATCH(Registration!$B58,Trainings!$B$6:$B$55,0),1)),"")</f>
        <v/>
      </c>
      <c r="P58" s="148" t="str">
        <f>IFERROR(IF(LEN(H58)=0,"",INDEX(Dashboard!$I$17:$I$26,MATCH($H58,Dashboard!$J$17:$J$26,0))),"")</f>
        <v/>
      </c>
      <c r="Q58" s="144"/>
      <c r="R58" s="148">
        <f>IF(LEN(O58)=0,0,IF(OR(Summary!$D$5="All",Summary!$D$5=""),1,IF(Summary!$D$5=O58,1,0)))</f>
        <v>0</v>
      </c>
      <c r="S58" s="148">
        <f>IF(LEN(B58)=0,0,IF(OR(Summary!$G$5="All",Summary!$G$5=""),1,IF(Summary!$G$5=B58,1,0)))</f>
        <v>0</v>
      </c>
      <c r="T58" s="148">
        <f t="shared" si="0"/>
        <v>0</v>
      </c>
      <c r="U58" s="148">
        <f>IF(LEN(C58)=0,0,IF(C58=Summary!$K$5,1,0))</f>
        <v>0</v>
      </c>
      <c r="V58" s="148">
        <f t="shared" si="1"/>
        <v>0</v>
      </c>
      <c r="W58" s="333"/>
      <c r="X58" s="148">
        <f t="shared" si="2"/>
        <v>0</v>
      </c>
      <c r="Y58" s="333"/>
      <c r="Z58" s="144"/>
      <c r="AA58" s="148">
        <f t="shared" si="3"/>
        <v>0</v>
      </c>
      <c r="AB58" s="336"/>
      <c r="AC58" s="144"/>
    </row>
    <row r="59" spans="2:29" s="134" customFormat="1" ht="20.100000000000001" customHeight="1" x14ac:dyDescent="0.25">
      <c r="B59" s="390"/>
      <c r="C59" s="391"/>
      <c r="D59" s="392"/>
      <c r="E59" s="393"/>
      <c r="F59" s="393"/>
      <c r="G59" s="394"/>
      <c r="H59" s="395"/>
      <c r="N59" s="144"/>
      <c r="O59" s="147" t="str">
        <f>IFERROR(IF(LEN(B59)=0,"",INDEX(Trainings!$C$6:$C$55,MATCH(Registration!$B59,Trainings!$B$6:$B$55,0),1)),"")</f>
        <v/>
      </c>
      <c r="P59" s="148" t="str">
        <f>IFERROR(IF(LEN(H59)=0,"",INDEX(Dashboard!$I$17:$I$26,MATCH($H59,Dashboard!$J$17:$J$26,0))),"")</f>
        <v/>
      </c>
      <c r="Q59" s="144"/>
      <c r="R59" s="148">
        <f>IF(LEN(O59)=0,0,IF(OR(Summary!$D$5="All",Summary!$D$5=""),1,IF(Summary!$D$5=O59,1,0)))</f>
        <v>0</v>
      </c>
      <c r="S59" s="148">
        <f>IF(LEN(B59)=0,0,IF(OR(Summary!$G$5="All",Summary!$G$5=""),1,IF(Summary!$G$5=B59,1,0)))</f>
        <v>0</v>
      </c>
      <c r="T59" s="148">
        <f t="shared" si="0"/>
        <v>0</v>
      </c>
      <c r="U59" s="148">
        <f>IF(LEN(C59)=0,0,IF(C59=Summary!$K$5,1,0))</f>
        <v>0</v>
      </c>
      <c r="V59" s="148">
        <f t="shared" si="1"/>
        <v>0</v>
      </c>
      <c r="W59" s="333"/>
      <c r="X59" s="148">
        <f t="shared" si="2"/>
        <v>0</v>
      </c>
      <c r="Y59" s="333"/>
      <c r="Z59" s="144"/>
      <c r="AA59" s="148">
        <f t="shared" si="3"/>
        <v>0</v>
      </c>
      <c r="AB59" s="336"/>
      <c r="AC59" s="144"/>
    </row>
    <row r="60" spans="2:29" s="134" customFormat="1" ht="20.100000000000001" customHeight="1" x14ac:dyDescent="0.25">
      <c r="B60" s="390"/>
      <c r="C60" s="391"/>
      <c r="D60" s="392"/>
      <c r="E60" s="393"/>
      <c r="F60" s="393"/>
      <c r="G60" s="394"/>
      <c r="H60" s="395"/>
      <c r="N60" s="144"/>
      <c r="O60" s="147" t="str">
        <f>IFERROR(IF(LEN(B60)=0,"",INDEX(Trainings!$C$6:$C$55,MATCH(Registration!$B60,Trainings!$B$6:$B$55,0),1)),"")</f>
        <v/>
      </c>
      <c r="P60" s="148" t="str">
        <f>IFERROR(IF(LEN(H60)=0,"",INDEX(Dashboard!$I$17:$I$26,MATCH($H60,Dashboard!$J$17:$J$26,0))),"")</f>
        <v/>
      </c>
      <c r="Q60" s="144"/>
      <c r="R60" s="148">
        <f>IF(LEN(O60)=0,0,IF(OR(Summary!$D$5="All",Summary!$D$5=""),1,IF(Summary!$D$5=O60,1,0)))</f>
        <v>0</v>
      </c>
      <c r="S60" s="148">
        <f>IF(LEN(B60)=0,0,IF(OR(Summary!$G$5="All",Summary!$G$5=""),1,IF(Summary!$G$5=B60,1,0)))</f>
        <v>0</v>
      </c>
      <c r="T60" s="148">
        <f t="shared" si="0"/>
        <v>0</v>
      </c>
      <c r="U60" s="148">
        <f>IF(LEN(C60)=0,0,IF(C60=Summary!$K$5,1,0))</f>
        <v>0</v>
      </c>
      <c r="V60" s="148">
        <f t="shared" si="1"/>
        <v>0</v>
      </c>
      <c r="W60" s="333"/>
      <c r="X60" s="148">
        <f t="shared" si="2"/>
        <v>0</v>
      </c>
      <c r="Y60" s="333"/>
      <c r="Z60" s="144"/>
      <c r="AA60" s="148">
        <f t="shared" si="3"/>
        <v>0</v>
      </c>
      <c r="AB60" s="336"/>
      <c r="AC60" s="144"/>
    </row>
    <row r="61" spans="2:29" s="134" customFormat="1" ht="20.100000000000001" customHeight="1" x14ac:dyDescent="0.25">
      <c r="B61" s="390"/>
      <c r="C61" s="391"/>
      <c r="D61" s="392"/>
      <c r="E61" s="393"/>
      <c r="F61" s="393"/>
      <c r="G61" s="394"/>
      <c r="H61" s="395"/>
      <c r="N61" s="144"/>
      <c r="O61" s="147" t="str">
        <f>IFERROR(IF(LEN(B61)=0,"",INDEX(Trainings!$C$6:$C$55,MATCH(Registration!$B61,Trainings!$B$6:$B$55,0),1)),"")</f>
        <v/>
      </c>
      <c r="P61" s="148" t="str">
        <f>IFERROR(IF(LEN(H61)=0,"",INDEX(Dashboard!$I$17:$I$26,MATCH($H61,Dashboard!$J$17:$J$26,0))),"")</f>
        <v/>
      </c>
      <c r="Q61" s="144"/>
      <c r="R61" s="148">
        <f>IF(LEN(O61)=0,0,IF(OR(Summary!$D$5="All",Summary!$D$5=""),1,IF(Summary!$D$5=O61,1,0)))</f>
        <v>0</v>
      </c>
      <c r="S61" s="148">
        <f>IF(LEN(B61)=0,0,IF(OR(Summary!$G$5="All",Summary!$G$5=""),1,IF(Summary!$G$5=B61,1,0)))</f>
        <v>0</v>
      </c>
      <c r="T61" s="148">
        <f t="shared" si="0"/>
        <v>0</v>
      </c>
      <c r="U61" s="148">
        <f>IF(LEN(C61)=0,0,IF(C61=Summary!$K$5,1,0))</f>
        <v>0</v>
      </c>
      <c r="V61" s="148">
        <f t="shared" si="1"/>
        <v>0</v>
      </c>
      <c r="W61" s="333"/>
      <c r="X61" s="148">
        <f t="shared" si="2"/>
        <v>0</v>
      </c>
      <c r="Y61" s="333"/>
      <c r="Z61" s="144"/>
      <c r="AA61" s="148">
        <f t="shared" si="3"/>
        <v>0</v>
      </c>
      <c r="AB61" s="336"/>
      <c r="AC61" s="144"/>
    </row>
    <row r="62" spans="2:29" s="134" customFormat="1" ht="20.100000000000001" customHeight="1" x14ac:dyDescent="0.25">
      <c r="B62" s="390"/>
      <c r="C62" s="391"/>
      <c r="D62" s="392"/>
      <c r="E62" s="393"/>
      <c r="F62" s="393"/>
      <c r="G62" s="394"/>
      <c r="H62" s="395"/>
      <c r="N62" s="144"/>
      <c r="O62" s="147" t="str">
        <f>IFERROR(IF(LEN(B62)=0,"",INDEX(Trainings!$C$6:$C$55,MATCH(Registration!$B62,Trainings!$B$6:$B$55,0),1)),"")</f>
        <v/>
      </c>
      <c r="P62" s="148" t="str">
        <f>IFERROR(IF(LEN(H62)=0,"",INDEX(Dashboard!$I$17:$I$26,MATCH($H62,Dashboard!$J$17:$J$26,0))),"")</f>
        <v/>
      </c>
      <c r="Q62" s="144"/>
      <c r="R62" s="148">
        <f>IF(LEN(O62)=0,0,IF(OR(Summary!$D$5="All",Summary!$D$5=""),1,IF(Summary!$D$5=O62,1,0)))</f>
        <v>0</v>
      </c>
      <c r="S62" s="148">
        <f>IF(LEN(B62)=0,0,IF(OR(Summary!$G$5="All",Summary!$G$5=""),1,IF(Summary!$G$5=B62,1,0)))</f>
        <v>0</v>
      </c>
      <c r="T62" s="148">
        <f t="shared" si="0"/>
        <v>0</v>
      </c>
      <c r="U62" s="148">
        <f>IF(LEN(C62)=0,0,IF(C62=Summary!$K$5,1,0))</f>
        <v>0</v>
      </c>
      <c r="V62" s="148">
        <f t="shared" si="1"/>
        <v>0</v>
      </c>
      <c r="W62" s="333"/>
      <c r="X62" s="148">
        <f t="shared" si="2"/>
        <v>0</v>
      </c>
      <c r="Y62" s="333"/>
      <c r="Z62" s="144"/>
      <c r="AA62" s="148">
        <f t="shared" si="3"/>
        <v>0</v>
      </c>
      <c r="AB62" s="336"/>
      <c r="AC62" s="144"/>
    </row>
    <row r="63" spans="2:29" s="134" customFormat="1" ht="20.100000000000001" customHeight="1" x14ac:dyDescent="0.25">
      <c r="B63" s="390"/>
      <c r="C63" s="391"/>
      <c r="D63" s="392"/>
      <c r="E63" s="393"/>
      <c r="F63" s="393"/>
      <c r="G63" s="394"/>
      <c r="H63" s="395"/>
      <c r="N63" s="144"/>
      <c r="O63" s="147" t="str">
        <f>IFERROR(IF(LEN(B63)=0,"",INDEX(Trainings!$C$6:$C$55,MATCH(Registration!$B63,Trainings!$B$6:$B$55,0),1)),"")</f>
        <v/>
      </c>
      <c r="P63" s="148" t="str">
        <f>IFERROR(IF(LEN(H63)=0,"",INDEX(Dashboard!$I$17:$I$26,MATCH($H63,Dashboard!$J$17:$J$26,0))),"")</f>
        <v/>
      </c>
      <c r="Q63" s="144"/>
      <c r="R63" s="148">
        <f>IF(LEN(O63)=0,0,IF(OR(Summary!$D$5="All",Summary!$D$5=""),1,IF(Summary!$D$5=O63,1,0)))</f>
        <v>0</v>
      </c>
      <c r="S63" s="148">
        <f>IF(LEN(B63)=0,0,IF(OR(Summary!$G$5="All",Summary!$G$5=""),1,IF(Summary!$G$5=B63,1,0)))</f>
        <v>0</v>
      </c>
      <c r="T63" s="148">
        <f t="shared" si="0"/>
        <v>0</v>
      </c>
      <c r="U63" s="148">
        <f>IF(LEN(C63)=0,0,IF(C63=Summary!$K$5,1,0))</f>
        <v>0</v>
      </c>
      <c r="V63" s="148">
        <f t="shared" si="1"/>
        <v>0</v>
      </c>
      <c r="W63" s="333"/>
      <c r="X63" s="148">
        <f t="shared" si="2"/>
        <v>0</v>
      </c>
      <c r="Y63" s="333"/>
      <c r="Z63" s="144"/>
      <c r="AA63" s="148">
        <f t="shared" si="3"/>
        <v>0</v>
      </c>
      <c r="AB63" s="336"/>
      <c r="AC63" s="144"/>
    </row>
    <row r="64" spans="2:29" s="134" customFormat="1" ht="20.100000000000001" customHeight="1" x14ac:dyDescent="0.25">
      <c r="B64" s="390"/>
      <c r="C64" s="391"/>
      <c r="D64" s="392"/>
      <c r="E64" s="393"/>
      <c r="F64" s="393"/>
      <c r="G64" s="394"/>
      <c r="H64" s="395"/>
      <c r="N64" s="144"/>
      <c r="O64" s="147" t="str">
        <f>IFERROR(IF(LEN(B64)=0,"",INDEX(Trainings!$C$6:$C$55,MATCH(Registration!$B64,Trainings!$B$6:$B$55,0),1)),"")</f>
        <v/>
      </c>
      <c r="P64" s="148" t="str">
        <f>IFERROR(IF(LEN(H64)=0,"",INDEX(Dashboard!$I$17:$I$26,MATCH($H64,Dashboard!$J$17:$J$26,0))),"")</f>
        <v/>
      </c>
      <c r="Q64" s="144"/>
      <c r="R64" s="148">
        <f>IF(LEN(O64)=0,0,IF(OR(Summary!$D$5="All",Summary!$D$5=""),1,IF(Summary!$D$5=O64,1,0)))</f>
        <v>0</v>
      </c>
      <c r="S64" s="148">
        <f>IF(LEN(B64)=0,0,IF(OR(Summary!$G$5="All",Summary!$G$5=""),1,IF(Summary!$G$5=B64,1,0)))</f>
        <v>0</v>
      </c>
      <c r="T64" s="148">
        <f t="shared" si="0"/>
        <v>0</v>
      </c>
      <c r="U64" s="148">
        <f>IF(LEN(C64)=0,0,IF(C64=Summary!$K$5,1,0))</f>
        <v>0</v>
      </c>
      <c r="V64" s="148">
        <f t="shared" si="1"/>
        <v>0</v>
      </c>
      <c r="W64" s="333"/>
      <c r="X64" s="148">
        <f t="shared" si="2"/>
        <v>0</v>
      </c>
      <c r="Y64" s="333"/>
      <c r="Z64" s="144"/>
      <c r="AA64" s="148">
        <f t="shared" si="3"/>
        <v>0</v>
      </c>
      <c r="AB64" s="336"/>
      <c r="AC64" s="144"/>
    </row>
    <row r="65" spans="2:29" s="134" customFormat="1" ht="20.100000000000001" customHeight="1" x14ac:dyDescent="0.25">
      <c r="B65" s="390"/>
      <c r="C65" s="391"/>
      <c r="D65" s="392"/>
      <c r="E65" s="393"/>
      <c r="F65" s="393"/>
      <c r="G65" s="394"/>
      <c r="H65" s="395"/>
      <c r="N65" s="144"/>
      <c r="O65" s="147" t="str">
        <f>IFERROR(IF(LEN(B65)=0,"",INDEX(Trainings!$C$6:$C$55,MATCH(Registration!$B65,Trainings!$B$6:$B$55,0),1)),"")</f>
        <v/>
      </c>
      <c r="P65" s="148" t="str">
        <f>IFERROR(IF(LEN(H65)=0,"",INDEX(Dashboard!$I$17:$I$26,MATCH($H65,Dashboard!$J$17:$J$26,0))),"")</f>
        <v/>
      </c>
      <c r="Q65" s="144"/>
      <c r="R65" s="148">
        <f>IF(LEN(O65)=0,0,IF(OR(Summary!$D$5="All",Summary!$D$5=""),1,IF(Summary!$D$5=O65,1,0)))</f>
        <v>0</v>
      </c>
      <c r="S65" s="148">
        <f>IF(LEN(B65)=0,0,IF(OR(Summary!$G$5="All",Summary!$G$5=""),1,IF(Summary!$G$5=B65,1,0)))</f>
        <v>0</v>
      </c>
      <c r="T65" s="148">
        <f t="shared" si="0"/>
        <v>0</v>
      </c>
      <c r="U65" s="148">
        <f>IF(LEN(C65)=0,0,IF(C65=Summary!$K$5,1,0))</f>
        <v>0</v>
      </c>
      <c r="V65" s="148">
        <f t="shared" si="1"/>
        <v>0</v>
      </c>
      <c r="W65" s="333"/>
      <c r="X65" s="148">
        <f t="shared" si="2"/>
        <v>0</v>
      </c>
      <c r="Y65" s="333"/>
      <c r="Z65" s="144"/>
      <c r="AA65" s="148">
        <f t="shared" si="3"/>
        <v>0</v>
      </c>
      <c r="AB65" s="336"/>
      <c r="AC65" s="144"/>
    </row>
    <row r="66" spans="2:29" s="134" customFormat="1" ht="20.100000000000001" customHeight="1" x14ac:dyDescent="0.25">
      <c r="B66" s="390"/>
      <c r="C66" s="391"/>
      <c r="D66" s="392"/>
      <c r="E66" s="393"/>
      <c r="F66" s="393"/>
      <c r="G66" s="394"/>
      <c r="H66" s="395"/>
      <c r="N66" s="144"/>
      <c r="O66" s="147" t="str">
        <f>IFERROR(IF(LEN(B66)=0,"",INDEX(Trainings!$C$6:$C$55,MATCH(Registration!$B66,Trainings!$B$6:$B$55,0),1)),"")</f>
        <v/>
      </c>
      <c r="P66" s="148" t="str">
        <f>IFERROR(IF(LEN(H66)=0,"",INDEX(Dashboard!$I$17:$I$26,MATCH($H66,Dashboard!$J$17:$J$26,0))),"")</f>
        <v/>
      </c>
      <c r="Q66" s="144"/>
      <c r="R66" s="148">
        <f>IF(LEN(O66)=0,0,IF(OR(Summary!$D$5="All",Summary!$D$5=""),1,IF(Summary!$D$5=O66,1,0)))</f>
        <v>0</v>
      </c>
      <c r="S66" s="148">
        <f>IF(LEN(B66)=0,0,IF(OR(Summary!$G$5="All",Summary!$G$5=""),1,IF(Summary!$G$5=B66,1,0)))</f>
        <v>0</v>
      </c>
      <c r="T66" s="148">
        <f t="shared" si="0"/>
        <v>0</v>
      </c>
      <c r="U66" s="148">
        <f>IF(LEN(C66)=0,0,IF(C66=Summary!$K$5,1,0))</f>
        <v>0</v>
      </c>
      <c r="V66" s="148">
        <f t="shared" si="1"/>
        <v>0</v>
      </c>
      <c r="W66" s="333"/>
      <c r="X66" s="148">
        <f t="shared" si="2"/>
        <v>0</v>
      </c>
      <c r="Y66" s="333"/>
      <c r="Z66" s="144"/>
      <c r="AA66" s="148">
        <f t="shared" si="3"/>
        <v>0</v>
      </c>
      <c r="AB66" s="336"/>
      <c r="AC66" s="144"/>
    </row>
    <row r="67" spans="2:29" s="134" customFormat="1" ht="20.100000000000001" customHeight="1" x14ac:dyDescent="0.25">
      <c r="B67" s="390"/>
      <c r="C67" s="391"/>
      <c r="D67" s="392"/>
      <c r="E67" s="393"/>
      <c r="F67" s="393"/>
      <c r="G67" s="394"/>
      <c r="H67" s="395"/>
      <c r="N67" s="144"/>
      <c r="O67" s="147" t="str">
        <f>IFERROR(IF(LEN(B67)=0,"",INDEX(Trainings!$C$6:$C$55,MATCH(Registration!$B67,Trainings!$B$6:$B$55,0),1)),"")</f>
        <v/>
      </c>
      <c r="P67" s="148" t="str">
        <f>IFERROR(IF(LEN(H67)=0,"",INDEX(Dashboard!$I$17:$I$26,MATCH($H67,Dashboard!$J$17:$J$26,0))),"")</f>
        <v/>
      </c>
      <c r="Q67" s="144"/>
      <c r="R67" s="148">
        <f>IF(LEN(O67)=0,0,IF(OR(Summary!$D$5="All",Summary!$D$5=""),1,IF(Summary!$D$5=O67,1,0)))</f>
        <v>0</v>
      </c>
      <c r="S67" s="148">
        <f>IF(LEN(B67)=0,0,IF(OR(Summary!$G$5="All",Summary!$G$5=""),1,IF(Summary!$G$5=B67,1,0)))</f>
        <v>0</v>
      </c>
      <c r="T67" s="148">
        <f t="shared" si="0"/>
        <v>0</v>
      </c>
      <c r="U67" s="148">
        <f>IF(LEN(C67)=0,0,IF(C67=Summary!$K$5,1,0))</f>
        <v>0</v>
      </c>
      <c r="V67" s="148">
        <f t="shared" si="1"/>
        <v>0</v>
      </c>
      <c r="W67" s="333"/>
      <c r="X67" s="148">
        <f t="shared" si="2"/>
        <v>0</v>
      </c>
      <c r="Y67" s="333"/>
      <c r="Z67" s="144"/>
      <c r="AA67" s="148">
        <f t="shared" si="3"/>
        <v>0</v>
      </c>
      <c r="AB67" s="336"/>
      <c r="AC67" s="144"/>
    </row>
    <row r="68" spans="2:29" s="134" customFormat="1" ht="20.100000000000001" customHeight="1" x14ac:dyDescent="0.25">
      <c r="B68" s="390"/>
      <c r="C68" s="391"/>
      <c r="D68" s="392"/>
      <c r="E68" s="393"/>
      <c r="F68" s="393"/>
      <c r="G68" s="394"/>
      <c r="H68" s="395"/>
      <c r="N68" s="144"/>
      <c r="O68" s="147" t="str">
        <f>IFERROR(IF(LEN(B68)=0,"",INDEX(Trainings!$C$6:$C$55,MATCH(Registration!$B68,Trainings!$B$6:$B$55,0),1)),"")</f>
        <v/>
      </c>
      <c r="P68" s="148" t="str">
        <f>IFERROR(IF(LEN(H68)=0,"",INDEX(Dashboard!$I$17:$I$26,MATCH($H68,Dashboard!$J$17:$J$26,0))),"")</f>
        <v/>
      </c>
      <c r="Q68" s="144"/>
      <c r="R68" s="148">
        <f>IF(LEN(O68)=0,0,IF(OR(Summary!$D$5="All",Summary!$D$5=""),1,IF(Summary!$D$5=O68,1,0)))</f>
        <v>0</v>
      </c>
      <c r="S68" s="148">
        <f>IF(LEN(B68)=0,0,IF(OR(Summary!$G$5="All",Summary!$G$5=""),1,IF(Summary!$G$5=B68,1,0)))</f>
        <v>0</v>
      </c>
      <c r="T68" s="148">
        <f t="shared" si="0"/>
        <v>0</v>
      </c>
      <c r="U68" s="148">
        <f>IF(LEN(C68)=0,0,IF(C68=Summary!$K$5,1,0))</f>
        <v>0</v>
      </c>
      <c r="V68" s="148">
        <f t="shared" si="1"/>
        <v>0</v>
      </c>
      <c r="W68" s="333"/>
      <c r="X68" s="148">
        <f t="shared" si="2"/>
        <v>0</v>
      </c>
      <c r="Y68" s="333"/>
      <c r="Z68" s="144"/>
      <c r="AA68" s="148">
        <f t="shared" si="3"/>
        <v>0</v>
      </c>
      <c r="AB68" s="336"/>
      <c r="AC68" s="144"/>
    </row>
    <row r="69" spans="2:29" s="134" customFormat="1" ht="20.100000000000001" customHeight="1" x14ac:dyDescent="0.25">
      <c r="B69" s="390"/>
      <c r="C69" s="391"/>
      <c r="D69" s="392"/>
      <c r="E69" s="393"/>
      <c r="F69" s="393"/>
      <c r="G69" s="394"/>
      <c r="H69" s="395"/>
      <c r="N69" s="144"/>
      <c r="O69" s="147" t="str">
        <f>IFERROR(IF(LEN(B69)=0,"",INDEX(Trainings!$C$6:$C$55,MATCH(Registration!$B69,Trainings!$B$6:$B$55,0),1)),"")</f>
        <v/>
      </c>
      <c r="P69" s="148" t="str">
        <f>IFERROR(IF(LEN(H69)=0,"",INDEX(Dashboard!$I$17:$I$26,MATCH($H69,Dashboard!$J$17:$J$26,0))),"")</f>
        <v/>
      </c>
      <c r="Q69" s="144"/>
      <c r="R69" s="148">
        <f>IF(LEN(O69)=0,0,IF(OR(Summary!$D$5="All",Summary!$D$5=""),1,IF(Summary!$D$5=O69,1,0)))</f>
        <v>0</v>
      </c>
      <c r="S69" s="148">
        <f>IF(LEN(B69)=0,0,IF(OR(Summary!$G$5="All",Summary!$G$5=""),1,IF(Summary!$G$5=B69,1,0)))</f>
        <v>0</v>
      </c>
      <c r="T69" s="148">
        <f t="shared" si="0"/>
        <v>0</v>
      </c>
      <c r="U69" s="148">
        <f>IF(LEN(C69)=0,0,IF(C69=Summary!$K$5,1,0))</f>
        <v>0</v>
      </c>
      <c r="V69" s="148">
        <f t="shared" si="1"/>
        <v>0</v>
      </c>
      <c r="W69" s="333"/>
      <c r="X69" s="148">
        <f t="shared" si="2"/>
        <v>0</v>
      </c>
      <c r="Y69" s="333"/>
      <c r="Z69" s="144"/>
      <c r="AA69" s="148">
        <f t="shared" si="3"/>
        <v>0</v>
      </c>
      <c r="AB69" s="336"/>
      <c r="AC69" s="144"/>
    </row>
    <row r="70" spans="2:29" s="134" customFormat="1" ht="20.100000000000001" customHeight="1" x14ac:dyDescent="0.25">
      <c r="B70" s="390"/>
      <c r="C70" s="391"/>
      <c r="D70" s="392"/>
      <c r="E70" s="393"/>
      <c r="F70" s="393"/>
      <c r="G70" s="394"/>
      <c r="H70" s="395"/>
      <c r="N70" s="144"/>
      <c r="O70" s="147" t="str">
        <f>IFERROR(IF(LEN(B70)=0,"",INDEX(Trainings!$C$6:$C$55,MATCH(Registration!$B70,Trainings!$B$6:$B$55,0),1)),"")</f>
        <v/>
      </c>
      <c r="P70" s="148" t="str">
        <f>IFERROR(IF(LEN(H70)=0,"",INDEX(Dashboard!$I$17:$I$26,MATCH($H70,Dashboard!$J$17:$J$26,0))),"")</f>
        <v/>
      </c>
      <c r="Q70" s="144"/>
      <c r="R70" s="148">
        <f>IF(LEN(O70)=0,0,IF(OR(Summary!$D$5="All",Summary!$D$5=""),1,IF(Summary!$D$5=O70,1,0)))</f>
        <v>0</v>
      </c>
      <c r="S70" s="148">
        <f>IF(LEN(B70)=0,0,IF(OR(Summary!$G$5="All",Summary!$G$5=""),1,IF(Summary!$G$5=B70,1,0)))</f>
        <v>0</v>
      </c>
      <c r="T70" s="148">
        <f t="shared" ref="T70:T133" si="4">IF(G70="Yes",1,0)</f>
        <v>0</v>
      </c>
      <c r="U70" s="148">
        <f>IF(LEN(C70)=0,0,IF(C70=Summary!$K$5,1,0))</f>
        <v>0</v>
      </c>
      <c r="V70" s="148">
        <f t="shared" si="1"/>
        <v>0</v>
      </c>
      <c r="W70" s="333"/>
      <c r="X70" s="148">
        <f t="shared" si="2"/>
        <v>0</v>
      </c>
      <c r="Y70" s="333"/>
      <c r="Z70" s="144"/>
      <c r="AA70" s="148">
        <f t="shared" si="3"/>
        <v>0</v>
      </c>
      <c r="AB70" s="336"/>
      <c r="AC70" s="144"/>
    </row>
    <row r="71" spans="2:29" s="134" customFormat="1" ht="20.100000000000001" customHeight="1" x14ac:dyDescent="0.25">
      <c r="B71" s="390"/>
      <c r="C71" s="391"/>
      <c r="D71" s="392"/>
      <c r="E71" s="393"/>
      <c r="F71" s="393"/>
      <c r="G71" s="394"/>
      <c r="H71" s="395"/>
      <c r="N71" s="144"/>
      <c r="O71" s="147" t="str">
        <f>IFERROR(IF(LEN(B71)=0,"",INDEX(Trainings!$C$6:$C$55,MATCH(Registration!$B71,Trainings!$B$6:$B$55,0),1)),"")</f>
        <v/>
      </c>
      <c r="P71" s="148" t="str">
        <f>IFERROR(IF(LEN(H71)=0,"",INDEX(Dashboard!$I$17:$I$26,MATCH($H71,Dashboard!$J$17:$J$26,0))),"")</f>
        <v/>
      </c>
      <c r="Q71" s="144"/>
      <c r="R71" s="148">
        <f>IF(LEN(O71)=0,0,IF(OR(Summary!$D$5="All",Summary!$D$5=""),1,IF(Summary!$D$5=O71,1,0)))</f>
        <v>0</v>
      </c>
      <c r="S71" s="148">
        <f>IF(LEN(B71)=0,0,IF(OR(Summary!$G$5="All",Summary!$G$5=""),1,IF(Summary!$G$5=B71,1,0)))</f>
        <v>0</v>
      </c>
      <c r="T71" s="148">
        <f t="shared" si="4"/>
        <v>0</v>
      </c>
      <c r="U71" s="148">
        <f>IF(LEN(C71)=0,0,IF(C71=Summary!$K$5,1,0))</f>
        <v>0</v>
      </c>
      <c r="V71" s="148">
        <f t="shared" ref="V71:V134" si="5">R71*S71*T71*U71</f>
        <v>0</v>
      </c>
      <c r="W71" s="333"/>
      <c r="X71" s="148">
        <f t="shared" ref="X71:X134" si="6">V71*(IF(LEN(P71)=0,0,1))</f>
        <v>0</v>
      </c>
      <c r="Y71" s="333"/>
      <c r="Z71" s="144"/>
      <c r="AA71" s="148">
        <f t="shared" ref="AA71:AA134" si="7">IF(G71="Yes",1,0)</f>
        <v>0</v>
      </c>
      <c r="AB71" s="336"/>
      <c r="AC71" s="144"/>
    </row>
    <row r="72" spans="2:29" s="134" customFormat="1" ht="20.100000000000001" customHeight="1" x14ac:dyDescent="0.25">
      <c r="B72" s="390"/>
      <c r="C72" s="391"/>
      <c r="D72" s="392"/>
      <c r="E72" s="393"/>
      <c r="F72" s="393"/>
      <c r="G72" s="394"/>
      <c r="H72" s="395"/>
      <c r="N72" s="144"/>
      <c r="O72" s="147" t="str">
        <f>IFERROR(IF(LEN(B72)=0,"",INDEX(Trainings!$C$6:$C$55,MATCH(Registration!$B72,Trainings!$B$6:$B$55,0),1)),"")</f>
        <v/>
      </c>
      <c r="P72" s="148" t="str">
        <f>IFERROR(IF(LEN(H72)=0,"",INDEX(Dashboard!$I$17:$I$26,MATCH($H72,Dashboard!$J$17:$J$26,0))),"")</f>
        <v/>
      </c>
      <c r="Q72" s="144"/>
      <c r="R72" s="148">
        <f>IF(LEN(O72)=0,0,IF(OR(Summary!$D$5="All",Summary!$D$5=""),1,IF(Summary!$D$5=O72,1,0)))</f>
        <v>0</v>
      </c>
      <c r="S72" s="148">
        <f>IF(LEN(B72)=0,0,IF(OR(Summary!$G$5="All",Summary!$G$5=""),1,IF(Summary!$G$5=B72,1,0)))</f>
        <v>0</v>
      </c>
      <c r="T72" s="148">
        <f t="shared" si="4"/>
        <v>0</v>
      </c>
      <c r="U72" s="148">
        <f>IF(LEN(C72)=0,0,IF(C72=Summary!$K$5,1,0))</f>
        <v>0</v>
      </c>
      <c r="V72" s="148">
        <f t="shared" si="5"/>
        <v>0</v>
      </c>
      <c r="W72" s="333"/>
      <c r="X72" s="148">
        <f t="shared" si="6"/>
        <v>0</v>
      </c>
      <c r="Y72" s="333"/>
      <c r="Z72" s="144"/>
      <c r="AA72" s="148">
        <f t="shared" si="7"/>
        <v>0</v>
      </c>
      <c r="AB72" s="336"/>
      <c r="AC72" s="144"/>
    </row>
    <row r="73" spans="2:29" s="134" customFormat="1" ht="20.100000000000001" customHeight="1" x14ac:dyDescent="0.25">
      <c r="B73" s="390"/>
      <c r="C73" s="391"/>
      <c r="D73" s="392"/>
      <c r="E73" s="393"/>
      <c r="F73" s="393"/>
      <c r="G73" s="394"/>
      <c r="H73" s="395"/>
      <c r="N73" s="144"/>
      <c r="O73" s="147" t="str">
        <f>IFERROR(IF(LEN(B73)=0,"",INDEX(Trainings!$C$6:$C$55,MATCH(Registration!$B73,Trainings!$B$6:$B$55,0),1)),"")</f>
        <v/>
      </c>
      <c r="P73" s="148" t="str">
        <f>IFERROR(IF(LEN(H73)=0,"",INDEX(Dashboard!$I$17:$I$26,MATCH($H73,Dashboard!$J$17:$J$26,0))),"")</f>
        <v/>
      </c>
      <c r="Q73" s="144"/>
      <c r="R73" s="148">
        <f>IF(LEN(O73)=0,0,IF(OR(Summary!$D$5="All",Summary!$D$5=""),1,IF(Summary!$D$5=O73,1,0)))</f>
        <v>0</v>
      </c>
      <c r="S73" s="148">
        <f>IF(LEN(B73)=0,0,IF(OR(Summary!$G$5="All",Summary!$G$5=""),1,IF(Summary!$G$5=B73,1,0)))</f>
        <v>0</v>
      </c>
      <c r="T73" s="148">
        <f t="shared" si="4"/>
        <v>0</v>
      </c>
      <c r="U73" s="148">
        <f>IF(LEN(C73)=0,0,IF(C73=Summary!$K$5,1,0))</f>
        <v>0</v>
      </c>
      <c r="V73" s="148">
        <f t="shared" si="5"/>
        <v>0</v>
      </c>
      <c r="W73" s="333"/>
      <c r="X73" s="148">
        <f t="shared" si="6"/>
        <v>0</v>
      </c>
      <c r="Y73" s="333"/>
      <c r="Z73" s="144"/>
      <c r="AA73" s="148">
        <f t="shared" si="7"/>
        <v>0</v>
      </c>
      <c r="AB73" s="336"/>
      <c r="AC73" s="144"/>
    </row>
    <row r="74" spans="2:29" s="134" customFormat="1" ht="20.100000000000001" customHeight="1" x14ac:dyDescent="0.25">
      <c r="B74" s="390"/>
      <c r="C74" s="391"/>
      <c r="D74" s="392"/>
      <c r="E74" s="393"/>
      <c r="F74" s="393"/>
      <c r="G74" s="394"/>
      <c r="H74" s="395"/>
      <c r="N74" s="144"/>
      <c r="O74" s="147" t="str">
        <f>IFERROR(IF(LEN(B74)=0,"",INDEX(Trainings!$C$6:$C$55,MATCH(Registration!$B74,Trainings!$B$6:$B$55,0),1)),"")</f>
        <v/>
      </c>
      <c r="P74" s="148" t="str">
        <f>IFERROR(IF(LEN(H74)=0,"",INDEX(Dashboard!$I$17:$I$26,MATCH($H74,Dashboard!$J$17:$J$26,0))),"")</f>
        <v/>
      </c>
      <c r="Q74" s="144"/>
      <c r="R74" s="148">
        <f>IF(LEN(O74)=0,0,IF(OR(Summary!$D$5="All",Summary!$D$5=""),1,IF(Summary!$D$5=O74,1,0)))</f>
        <v>0</v>
      </c>
      <c r="S74" s="148">
        <f>IF(LEN(B74)=0,0,IF(OR(Summary!$G$5="All",Summary!$G$5=""),1,IF(Summary!$G$5=B74,1,0)))</f>
        <v>0</v>
      </c>
      <c r="T74" s="148">
        <f t="shared" si="4"/>
        <v>0</v>
      </c>
      <c r="U74" s="148">
        <f>IF(LEN(C74)=0,0,IF(C74=Summary!$K$5,1,0))</f>
        <v>0</v>
      </c>
      <c r="V74" s="148">
        <f t="shared" si="5"/>
        <v>0</v>
      </c>
      <c r="W74" s="333"/>
      <c r="X74" s="148">
        <f t="shared" si="6"/>
        <v>0</v>
      </c>
      <c r="Y74" s="333"/>
      <c r="Z74" s="144"/>
      <c r="AA74" s="148">
        <f t="shared" si="7"/>
        <v>0</v>
      </c>
      <c r="AB74" s="336"/>
      <c r="AC74" s="144"/>
    </row>
    <row r="75" spans="2:29" s="134" customFormat="1" ht="20.100000000000001" customHeight="1" x14ac:dyDescent="0.25">
      <c r="B75" s="390"/>
      <c r="C75" s="391"/>
      <c r="D75" s="392"/>
      <c r="E75" s="393"/>
      <c r="F75" s="393"/>
      <c r="G75" s="394"/>
      <c r="H75" s="395"/>
      <c r="N75" s="144"/>
      <c r="O75" s="147" t="str">
        <f>IFERROR(IF(LEN(B75)=0,"",INDEX(Trainings!$C$6:$C$55,MATCH(Registration!$B75,Trainings!$B$6:$B$55,0),1)),"")</f>
        <v/>
      </c>
      <c r="P75" s="148" t="str">
        <f>IFERROR(IF(LEN(H75)=0,"",INDEX(Dashboard!$I$17:$I$26,MATCH($H75,Dashboard!$J$17:$J$26,0))),"")</f>
        <v/>
      </c>
      <c r="Q75" s="144"/>
      <c r="R75" s="148">
        <f>IF(LEN(O75)=0,0,IF(OR(Summary!$D$5="All",Summary!$D$5=""),1,IF(Summary!$D$5=O75,1,0)))</f>
        <v>0</v>
      </c>
      <c r="S75" s="148">
        <f>IF(LEN(B75)=0,0,IF(OR(Summary!$G$5="All",Summary!$G$5=""),1,IF(Summary!$G$5=B75,1,0)))</f>
        <v>0</v>
      </c>
      <c r="T75" s="148">
        <f t="shared" si="4"/>
        <v>0</v>
      </c>
      <c r="U75" s="148">
        <f>IF(LEN(C75)=0,0,IF(C75=Summary!$K$5,1,0))</f>
        <v>0</v>
      </c>
      <c r="V75" s="148">
        <f t="shared" si="5"/>
        <v>0</v>
      </c>
      <c r="W75" s="333"/>
      <c r="X75" s="148">
        <f t="shared" si="6"/>
        <v>0</v>
      </c>
      <c r="Y75" s="333"/>
      <c r="Z75" s="144"/>
      <c r="AA75" s="148">
        <f t="shared" si="7"/>
        <v>0</v>
      </c>
      <c r="AB75" s="336"/>
      <c r="AC75" s="144"/>
    </row>
    <row r="76" spans="2:29" s="134" customFormat="1" ht="20.100000000000001" customHeight="1" x14ac:dyDescent="0.25">
      <c r="B76" s="390"/>
      <c r="C76" s="391"/>
      <c r="D76" s="392"/>
      <c r="E76" s="393"/>
      <c r="F76" s="393"/>
      <c r="G76" s="394"/>
      <c r="H76" s="395"/>
      <c r="N76" s="144"/>
      <c r="O76" s="147" t="str">
        <f>IFERROR(IF(LEN(B76)=0,"",INDEX(Trainings!$C$6:$C$55,MATCH(Registration!$B76,Trainings!$B$6:$B$55,0),1)),"")</f>
        <v/>
      </c>
      <c r="P76" s="148" t="str">
        <f>IFERROR(IF(LEN(H76)=0,"",INDEX(Dashboard!$I$17:$I$26,MATCH($H76,Dashboard!$J$17:$J$26,0))),"")</f>
        <v/>
      </c>
      <c r="Q76" s="144"/>
      <c r="R76" s="148">
        <f>IF(LEN(O76)=0,0,IF(OR(Summary!$D$5="All",Summary!$D$5=""),1,IF(Summary!$D$5=O76,1,0)))</f>
        <v>0</v>
      </c>
      <c r="S76" s="148">
        <f>IF(LEN(B76)=0,0,IF(OR(Summary!$G$5="All",Summary!$G$5=""),1,IF(Summary!$G$5=B76,1,0)))</f>
        <v>0</v>
      </c>
      <c r="T76" s="148">
        <f t="shared" si="4"/>
        <v>0</v>
      </c>
      <c r="U76" s="148">
        <f>IF(LEN(C76)=0,0,IF(C76=Summary!$K$5,1,0))</f>
        <v>0</v>
      </c>
      <c r="V76" s="148">
        <f t="shared" si="5"/>
        <v>0</v>
      </c>
      <c r="W76" s="333"/>
      <c r="X76" s="148">
        <f t="shared" si="6"/>
        <v>0</v>
      </c>
      <c r="Y76" s="333"/>
      <c r="Z76" s="144"/>
      <c r="AA76" s="148">
        <f t="shared" si="7"/>
        <v>0</v>
      </c>
      <c r="AB76" s="336"/>
      <c r="AC76" s="144"/>
    </row>
    <row r="77" spans="2:29" s="134" customFormat="1" ht="20.100000000000001" customHeight="1" x14ac:dyDescent="0.25">
      <c r="B77" s="390"/>
      <c r="C77" s="391"/>
      <c r="D77" s="392"/>
      <c r="E77" s="393"/>
      <c r="F77" s="393"/>
      <c r="G77" s="394"/>
      <c r="H77" s="395"/>
      <c r="N77" s="144"/>
      <c r="O77" s="147" t="str">
        <f>IFERROR(IF(LEN(B77)=0,"",INDEX(Trainings!$C$6:$C$55,MATCH(Registration!$B77,Trainings!$B$6:$B$55,0),1)),"")</f>
        <v/>
      </c>
      <c r="P77" s="148" t="str">
        <f>IFERROR(IF(LEN(H77)=0,"",INDEX(Dashboard!$I$17:$I$26,MATCH($H77,Dashboard!$J$17:$J$26,0))),"")</f>
        <v/>
      </c>
      <c r="Q77" s="144"/>
      <c r="R77" s="148">
        <f>IF(LEN(O77)=0,0,IF(OR(Summary!$D$5="All",Summary!$D$5=""),1,IF(Summary!$D$5=O77,1,0)))</f>
        <v>0</v>
      </c>
      <c r="S77" s="148">
        <f>IF(LEN(B77)=0,0,IF(OR(Summary!$G$5="All",Summary!$G$5=""),1,IF(Summary!$G$5=B77,1,0)))</f>
        <v>0</v>
      </c>
      <c r="T77" s="148">
        <f t="shared" si="4"/>
        <v>0</v>
      </c>
      <c r="U77" s="148">
        <f>IF(LEN(C77)=0,0,IF(C77=Summary!$K$5,1,0))</f>
        <v>0</v>
      </c>
      <c r="V77" s="148">
        <f t="shared" si="5"/>
        <v>0</v>
      </c>
      <c r="W77" s="333"/>
      <c r="X77" s="148">
        <f t="shared" si="6"/>
        <v>0</v>
      </c>
      <c r="Y77" s="333"/>
      <c r="Z77" s="144"/>
      <c r="AA77" s="148">
        <f t="shared" si="7"/>
        <v>0</v>
      </c>
      <c r="AB77" s="336"/>
      <c r="AC77" s="144"/>
    </row>
    <row r="78" spans="2:29" s="134" customFormat="1" ht="20.100000000000001" customHeight="1" x14ac:dyDescent="0.25">
      <c r="B78" s="390"/>
      <c r="C78" s="391"/>
      <c r="D78" s="392"/>
      <c r="E78" s="393"/>
      <c r="F78" s="393"/>
      <c r="G78" s="394"/>
      <c r="H78" s="395"/>
      <c r="N78" s="144"/>
      <c r="O78" s="147" t="str">
        <f>IFERROR(IF(LEN(B78)=0,"",INDEX(Trainings!$C$6:$C$55,MATCH(Registration!$B78,Trainings!$B$6:$B$55,0),1)),"")</f>
        <v/>
      </c>
      <c r="P78" s="148" t="str">
        <f>IFERROR(IF(LEN(H78)=0,"",INDEX(Dashboard!$I$17:$I$26,MATCH($H78,Dashboard!$J$17:$J$26,0))),"")</f>
        <v/>
      </c>
      <c r="Q78" s="144"/>
      <c r="R78" s="148">
        <f>IF(LEN(O78)=0,0,IF(OR(Summary!$D$5="All",Summary!$D$5=""),1,IF(Summary!$D$5=O78,1,0)))</f>
        <v>0</v>
      </c>
      <c r="S78" s="148">
        <f>IF(LEN(B78)=0,0,IF(OR(Summary!$G$5="All",Summary!$G$5=""),1,IF(Summary!$G$5=B78,1,0)))</f>
        <v>0</v>
      </c>
      <c r="T78" s="148">
        <f t="shared" si="4"/>
        <v>0</v>
      </c>
      <c r="U78" s="148">
        <f>IF(LEN(C78)=0,0,IF(C78=Summary!$K$5,1,0))</f>
        <v>0</v>
      </c>
      <c r="V78" s="148">
        <f t="shared" si="5"/>
        <v>0</v>
      </c>
      <c r="W78" s="333"/>
      <c r="X78" s="148">
        <f t="shared" si="6"/>
        <v>0</v>
      </c>
      <c r="Y78" s="333"/>
      <c r="Z78" s="144"/>
      <c r="AA78" s="148">
        <f t="shared" si="7"/>
        <v>0</v>
      </c>
      <c r="AB78" s="336"/>
      <c r="AC78" s="144"/>
    </row>
    <row r="79" spans="2:29" s="134" customFormat="1" ht="20.100000000000001" customHeight="1" x14ac:dyDescent="0.25">
      <c r="B79" s="390"/>
      <c r="C79" s="391"/>
      <c r="D79" s="392"/>
      <c r="E79" s="393"/>
      <c r="F79" s="393"/>
      <c r="G79" s="394"/>
      <c r="H79" s="395"/>
      <c r="N79" s="144"/>
      <c r="O79" s="147" t="str">
        <f>IFERROR(IF(LEN(B79)=0,"",INDEX(Trainings!$C$6:$C$55,MATCH(Registration!$B79,Trainings!$B$6:$B$55,0),1)),"")</f>
        <v/>
      </c>
      <c r="P79" s="148" t="str">
        <f>IFERROR(IF(LEN(H79)=0,"",INDEX(Dashboard!$I$17:$I$26,MATCH($H79,Dashboard!$J$17:$J$26,0))),"")</f>
        <v/>
      </c>
      <c r="Q79" s="144"/>
      <c r="R79" s="148">
        <f>IF(LEN(O79)=0,0,IF(OR(Summary!$D$5="All",Summary!$D$5=""),1,IF(Summary!$D$5=O79,1,0)))</f>
        <v>0</v>
      </c>
      <c r="S79" s="148">
        <f>IF(LEN(B79)=0,0,IF(OR(Summary!$G$5="All",Summary!$G$5=""),1,IF(Summary!$G$5=B79,1,0)))</f>
        <v>0</v>
      </c>
      <c r="T79" s="148">
        <f t="shared" si="4"/>
        <v>0</v>
      </c>
      <c r="U79" s="148">
        <f>IF(LEN(C79)=0,0,IF(C79=Summary!$K$5,1,0))</f>
        <v>0</v>
      </c>
      <c r="V79" s="148">
        <f t="shared" si="5"/>
        <v>0</v>
      </c>
      <c r="W79" s="333"/>
      <c r="X79" s="148">
        <f t="shared" si="6"/>
        <v>0</v>
      </c>
      <c r="Y79" s="333"/>
      <c r="Z79" s="144"/>
      <c r="AA79" s="148">
        <f t="shared" si="7"/>
        <v>0</v>
      </c>
      <c r="AB79" s="336"/>
      <c r="AC79" s="144"/>
    </row>
    <row r="80" spans="2:29" s="134" customFormat="1" ht="20.100000000000001" customHeight="1" x14ac:dyDescent="0.25">
      <c r="B80" s="390"/>
      <c r="C80" s="391"/>
      <c r="D80" s="392"/>
      <c r="E80" s="393"/>
      <c r="F80" s="393"/>
      <c r="G80" s="394"/>
      <c r="H80" s="395"/>
      <c r="N80" s="144"/>
      <c r="O80" s="147" t="str">
        <f>IFERROR(IF(LEN(B80)=0,"",INDEX(Trainings!$C$6:$C$55,MATCH(Registration!$B80,Trainings!$B$6:$B$55,0),1)),"")</f>
        <v/>
      </c>
      <c r="P80" s="148" t="str">
        <f>IFERROR(IF(LEN(H80)=0,"",INDEX(Dashboard!$I$17:$I$26,MATCH($H80,Dashboard!$J$17:$J$26,0))),"")</f>
        <v/>
      </c>
      <c r="Q80" s="144"/>
      <c r="R80" s="148">
        <f>IF(LEN(O80)=0,0,IF(OR(Summary!$D$5="All",Summary!$D$5=""),1,IF(Summary!$D$5=O80,1,0)))</f>
        <v>0</v>
      </c>
      <c r="S80" s="148">
        <f>IF(LEN(B80)=0,0,IF(OR(Summary!$G$5="All",Summary!$G$5=""),1,IF(Summary!$G$5=B80,1,0)))</f>
        <v>0</v>
      </c>
      <c r="T80" s="148">
        <f t="shared" si="4"/>
        <v>0</v>
      </c>
      <c r="U80" s="148">
        <f>IF(LEN(C80)=0,0,IF(C80=Summary!$K$5,1,0))</f>
        <v>0</v>
      </c>
      <c r="V80" s="148">
        <f t="shared" si="5"/>
        <v>0</v>
      </c>
      <c r="W80" s="333"/>
      <c r="X80" s="148">
        <f t="shared" si="6"/>
        <v>0</v>
      </c>
      <c r="Y80" s="333"/>
      <c r="Z80" s="144"/>
      <c r="AA80" s="148">
        <f t="shared" si="7"/>
        <v>0</v>
      </c>
      <c r="AB80" s="336"/>
      <c r="AC80" s="144"/>
    </row>
    <row r="81" spans="2:29" s="134" customFormat="1" ht="20.100000000000001" customHeight="1" x14ac:dyDescent="0.25">
      <c r="B81" s="390"/>
      <c r="C81" s="391"/>
      <c r="D81" s="392"/>
      <c r="E81" s="393"/>
      <c r="F81" s="393"/>
      <c r="G81" s="394"/>
      <c r="H81" s="395"/>
      <c r="N81" s="144"/>
      <c r="O81" s="147" t="str">
        <f>IFERROR(IF(LEN(B81)=0,"",INDEX(Trainings!$C$6:$C$55,MATCH(Registration!$B81,Trainings!$B$6:$B$55,0),1)),"")</f>
        <v/>
      </c>
      <c r="P81" s="148" t="str">
        <f>IFERROR(IF(LEN(H81)=0,"",INDEX(Dashboard!$I$17:$I$26,MATCH($H81,Dashboard!$J$17:$J$26,0))),"")</f>
        <v/>
      </c>
      <c r="Q81" s="144"/>
      <c r="R81" s="148">
        <f>IF(LEN(O81)=0,0,IF(OR(Summary!$D$5="All",Summary!$D$5=""),1,IF(Summary!$D$5=O81,1,0)))</f>
        <v>0</v>
      </c>
      <c r="S81" s="148">
        <f>IF(LEN(B81)=0,0,IF(OR(Summary!$G$5="All",Summary!$G$5=""),1,IF(Summary!$G$5=B81,1,0)))</f>
        <v>0</v>
      </c>
      <c r="T81" s="148">
        <f t="shared" si="4"/>
        <v>0</v>
      </c>
      <c r="U81" s="148">
        <f>IF(LEN(C81)=0,0,IF(C81=Summary!$K$5,1,0))</f>
        <v>0</v>
      </c>
      <c r="V81" s="148">
        <f t="shared" si="5"/>
        <v>0</v>
      </c>
      <c r="W81" s="333"/>
      <c r="X81" s="148">
        <f t="shared" si="6"/>
        <v>0</v>
      </c>
      <c r="Y81" s="333"/>
      <c r="Z81" s="144"/>
      <c r="AA81" s="148">
        <f t="shared" si="7"/>
        <v>0</v>
      </c>
      <c r="AB81" s="336"/>
      <c r="AC81" s="144"/>
    </row>
    <row r="82" spans="2:29" s="134" customFormat="1" ht="20.100000000000001" customHeight="1" x14ac:dyDescent="0.25">
      <c r="B82" s="390"/>
      <c r="C82" s="391"/>
      <c r="D82" s="392"/>
      <c r="E82" s="393"/>
      <c r="F82" s="393"/>
      <c r="G82" s="394"/>
      <c r="H82" s="395"/>
      <c r="N82" s="144"/>
      <c r="O82" s="147" t="str">
        <f>IFERROR(IF(LEN(B82)=0,"",INDEX(Trainings!$C$6:$C$55,MATCH(Registration!$B82,Trainings!$B$6:$B$55,0),1)),"")</f>
        <v/>
      </c>
      <c r="P82" s="148" t="str">
        <f>IFERROR(IF(LEN(H82)=0,"",INDEX(Dashboard!$I$17:$I$26,MATCH($H82,Dashboard!$J$17:$J$26,0))),"")</f>
        <v/>
      </c>
      <c r="Q82" s="144"/>
      <c r="R82" s="148">
        <f>IF(LEN(O82)=0,0,IF(OR(Summary!$D$5="All",Summary!$D$5=""),1,IF(Summary!$D$5=O82,1,0)))</f>
        <v>0</v>
      </c>
      <c r="S82" s="148">
        <f>IF(LEN(B82)=0,0,IF(OR(Summary!$G$5="All",Summary!$G$5=""),1,IF(Summary!$G$5=B82,1,0)))</f>
        <v>0</v>
      </c>
      <c r="T82" s="148">
        <f t="shared" si="4"/>
        <v>0</v>
      </c>
      <c r="U82" s="148">
        <f>IF(LEN(C82)=0,0,IF(C82=Summary!$K$5,1,0))</f>
        <v>0</v>
      </c>
      <c r="V82" s="148">
        <f t="shared" si="5"/>
        <v>0</v>
      </c>
      <c r="W82" s="333"/>
      <c r="X82" s="148">
        <f t="shared" si="6"/>
        <v>0</v>
      </c>
      <c r="Y82" s="333"/>
      <c r="Z82" s="144"/>
      <c r="AA82" s="148">
        <f t="shared" si="7"/>
        <v>0</v>
      </c>
      <c r="AB82" s="336"/>
      <c r="AC82" s="144"/>
    </row>
    <row r="83" spans="2:29" s="134" customFormat="1" ht="20.100000000000001" customHeight="1" x14ac:dyDescent="0.25">
      <c r="B83" s="390"/>
      <c r="C83" s="391"/>
      <c r="D83" s="392"/>
      <c r="E83" s="393"/>
      <c r="F83" s="393"/>
      <c r="G83" s="394"/>
      <c r="H83" s="395"/>
      <c r="N83" s="144"/>
      <c r="O83" s="147" t="str">
        <f>IFERROR(IF(LEN(B83)=0,"",INDEX(Trainings!$C$6:$C$55,MATCH(Registration!$B83,Trainings!$B$6:$B$55,0),1)),"")</f>
        <v/>
      </c>
      <c r="P83" s="148" t="str">
        <f>IFERROR(IF(LEN(H83)=0,"",INDEX(Dashboard!$I$17:$I$26,MATCH($H83,Dashboard!$J$17:$J$26,0))),"")</f>
        <v/>
      </c>
      <c r="Q83" s="144"/>
      <c r="R83" s="148">
        <f>IF(LEN(O83)=0,0,IF(OR(Summary!$D$5="All",Summary!$D$5=""),1,IF(Summary!$D$5=O83,1,0)))</f>
        <v>0</v>
      </c>
      <c r="S83" s="148">
        <f>IF(LEN(B83)=0,0,IF(OR(Summary!$G$5="All",Summary!$G$5=""),1,IF(Summary!$G$5=B83,1,0)))</f>
        <v>0</v>
      </c>
      <c r="T83" s="148">
        <f t="shared" si="4"/>
        <v>0</v>
      </c>
      <c r="U83" s="148">
        <f>IF(LEN(C83)=0,0,IF(C83=Summary!$K$5,1,0))</f>
        <v>0</v>
      </c>
      <c r="V83" s="148">
        <f t="shared" si="5"/>
        <v>0</v>
      </c>
      <c r="W83" s="333"/>
      <c r="X83" s="148">
        <f t="shared" si="6"/>
        <v>0</v>
      </c>
      <c r="Y83" s="333"/>
      <c r="Z83" s="144"/>
      <c r="AA83" s="148">
        <f t="shared" si="7"/>
        <v>0</v>
      </c>
      <c r="AB83" s="336"/>
      <c r="AC83" s="144"/>
    </row>
    <row r="84" spans="2:29" s="134" customFormat="1" ht="20.100000000000001" customHeight="1" x14ac:dyDescent="0.25">
      <c r="B84" s="390"/>
      <c r="C84" s="391"/>
      <c r="D84" s="392"/>
      <c r="E84" s="393"/>
      <c r="F84" s="393"/>
      <c r="G84" s="394"/>
      <c r="H84" s="395"/>
      <c r="N84" s="144"/>
      <c r="O84" s="147" t="str">
        <f>IFERROR(IF(LEN(B84)=0,"",INDEX(Trainings!$C$6:$C$55,MATCH(Registration!$B84,Trainings!$B$6:$B$55,0),1)),"")</f>
        <v/>
      </c>
      <c r="P84" s="148" t="str">
        <f>IFERROR(IF(LEN(H84)=0,"",INDEX(Dashboard!$I$17:$I$26,MATCH($H84,Dashboard!$J$17:$J$26,0))),"")</f>
        <v/>
      </c>
      <c r="Q84" s="144"/>
      <c r="R84" s="148">
        <f>IF(LEN(O84)=0,0,IF(OR(Summary!$D$5="All",Summary!$D$5=""),1,IF(Summary!$D$5=O84,1,0)))</f>
        <v>0</v>
      </c>
      <c r="S84" s="148">
        <f>IF(LEN(B84)=0,0,IF(OR(Summary!$G$5="All",Summary!$G$5=""),1,IF(Summary!$G$5=B84,1,0)))</f>
        <v>0</v>
      </c>
      <c r="T84" s="148">
        <f t="shared" si="4"/>
        <v>0</v>
      </c>
      <c r="U84" s="148">
        <f>IF(LEN(C84)=0,0,IF(C84=Summary!$K$5,1,0))</f>
        <v>0</v>
      </c>
      <c r="V84" s="148">
        <f t="shared" si="5"/>
        <v>0</v>
      </c>
      <c r="W84" s="333"/>
      <c r="X84" s="148">
        <f t="shared" si="6"/>
        <v>0</v>
      </c>
      <c r="Y84" s="333"/>
      <c r="Z84" s="144"/>
      <c r="AA84" s="148">
        <f t="shared" si="7"/>
        <v>0</v>
      </c>
      <c r="AB84" s="336"/>
      <c r="AC84" s="144"/>
    </row>
    <row r="85" spans="2:29" s="134" customFormat="1" ht="20.100000000000001" customHeight="1" x14ac:dyDescent="0.25">
      <c r="B85" s="390"/>
      <c r="C85" s="391"/>
      <c r="D85" s="392"/>
      <c r="E85" s="393"/>
      <c r="F85" s="393"/>
      <c r="G85" s="394"/>
      <c r="H85" s="395"/>
      <c r="N85" s="144"/>
      <c r="O85" s="147" t="str">
        <f>IFERROR(IF(LEN(B85)=0,"",INDEX(Trainings!$C$6:$C$55,MATCH(Registration!$B85,Trainings!$B$6:$B$55,0),1)),"")</f>
        <v/>
      </c>
      <c r="P85" s="148" t="str">
        <f>IFERROR(IF(LEN(H85)=0,"",INDEX(Dashboard!$I$17:$I$26,MATCH($H85,Dashboard!$J$17:$J$26,0))),"")</f>
        <v/>
      </c>
      <c r="Q85" s="144"/>
      <c r="R85" s="148">
        <f>IF(LEN(O85)=0,0,IF(OR(Summary!$D$5="All",Summary!$D$5=""),1,IF(Summary!$D$5=O85,1,0)))</f>
        <v>0</v>
      </c>
      <c r="S85" s="148">
        <f>IF(LEN(B85)=0,0,IF(OR(Summary!$G$5="All",Summary!$G$5=""),1,IF(Summary!$G$5=B85,1,0)))</f>
        <v>0</v>
      </c>
      <c r="T85" s="148">
        <f t="shared" si="4"/>
        <v>0</v>
      </c>
      <c r="U85" s="148">
        <f>IF(LEN(C85)=0,0,IF(C85=Summary!$K$5,1,0))</f>
        <v>0</v>
      </c>
      <c r="V85" s="148">
        <f t="shared" si="5"/>
        <v>0</v>
      </c>
      <c r="W85" s="333"/>
      <c r="X85" s="148">
        <f t="shared" si="6"/>
        <v>0</v>
      </c>
      <c r="Y85" s="333"/>
      <c r="Z85" s="144"/>
      <c r="AA85" s="148">
        <f t="shared" si="7"/>
        <v>0</v>
      </c>
      <c r="AB85" s="336"/>
      <c r="AC85" s="144"/>
    </row>
    <row r="86" spans="2:29" s="134" customFormat="1" ht="20.100000000000001" customHeight="1" x14ac:dyDescent="0.25">
      <c r="B86" s="390"/>
      <c r="C86" s="391"/>
      <c r="D86" s="392"/>
      <c r="E86" s="393"/>
      <c r="F86" s="393"/>
      <c r="G86" s="394"/>
      <c r="H86" s="395"/>
      <c r="N86" s="144"/>
      <c r="O86" s="147" t="str">
        <f>IFERROR(IF(LEN(B86)=0,"",INDEX(Trainings!$C$6:$C$55,MATCH(Registration!$B86,Trainings!$B$6:$B$55,0),1)),"")</f>
        <v/>
      </c>
      <c r="P86" s="148" t="str">
        <f>IFERROR(IF(LEN(H86)=0,"",INDEX(Dashboard!$I$17:$I$26,MATCH($H86,Dashboard!$J$17:$J$26,0))),"")</f>
        <v/>
      </c>
      <c r="Q86" s="144"/>
      <c r="R86" s="148">
        <f>IF(LEN(O86)=0,0,IF(OR(Summary!$D$5="All",Summary!$D$5=""),1,IF(Summary!$D$5=O86,1,0)))</f>
        <v>0</v>
      </c>
      <c r="S86" s="148">
        <f>IF(LEN(B86)=0,0,IF(OR(Summary!$G$5="All",Summary!$G$5=""),1,IF(Summary!$G$5=B86,1,0)))</f>
        <v>0</v>
      </c>
      <c r="T86" s="148">
        <f t="shared" si="4"/>
        <v>0</v>
      </c>
      <c r="U86" s="148">
        <f>IF(LEN(C86)=0,0,IF(C86=Summary!$K$5,1,0))</f>
        <v>0</v>
      </c>
      <c r="V86" s="148">
        <f t="shared" si="5"/>
        <v>0</v>
      </c>
      <c r="W86" s="333"/>
      <c r="X86" s="148">
        <f t="shared" si="6"/>
        <v>0</v>
      </c>
      <c r="Y86" s="333"/>
      <c r="Z86" s="144"/>
      <c r="AA86" s="148">
        <f t="shared" si="7"/>
        <v>0</v>
      </c>
      <c r="AB86" s="336"/>
      <c r="AC86" s="144"/>
    </row>
    <row r="87" spans="2:29" s="134" customFormat="1" ht="20.100000000000001" customHeight="1" x14ac:dyDescent="0.25">
      <c r="B87" s="390"/>
      <c r="C87" s="391"/>
      <c r="D87" s="392"/>
      <c r="E87" s="393"/>
      <c r="F87" s="393"/>
      <c r="G87" s="394"/>
      <c r="H87" s="395"/>
      <c r="N87" s="144"/>
      <c r="O87" s="147" t="str">
        <f>IFERROR(IF(LEN(B87)=0,"",INDEX(Trainings!$C$6:$C$55,MATCH(Registration!$B87,Trainings!$B$6:$B$55,0),1)),"")</f>
        <v/>
      </c>
      <c r="P87" s="148" t="str">
        <f>IFERROR(IF(LEN(H87)=0,"",INDEX(Dashboard!$I$17:$I$26,MATCH($H87,Dashboard!$J$17:$J$26,0))),"")</f>
        <v/>
      </c>
      <c r="Q87" s="144"/>
      <c r="R87" s="148">
        <f>IF(LEN(O87)=0,0,IF(OR(Summary!$D$5="All",Summary!$D$5=""),1,IF(Summary!$D$5=O87,1,0)))</f>
        <v>0</v>
      </c>
      <c r="S87" s="148">
        <f>IF(LEN(B87)=0,0,IF(OR(Summary!$G$5="All",Summary!$G$5=""),1,IF(Summary!$G$5=B87,1,0)))</f>
        <v>0</v>
      </c>
      <c r="T87" s="148">
        <f t="shared" si="4"/>
        <v>0</v>
      </c>
      <c r="U87" s="148">
        <f>IF(LEN(C87)=0,0,IF(C87=Summary!$K$5,1,0))</f>
        <v>0</v>
      </c>
      <c r="V87" s="148">
        <f t="shared" si="5"/>
        <v>0</v>
      </c>
      <c r="W87" s="333"/>
      <c r="X87" s="148">
        <f t="shared" si="6"/>
        <v>0</v>
      </c>
      <c r="Y87" s="333"/>
      <c r="Z87" s="144"/>
      <c r="AA87" s="148">
        <f t="shared" si="7"/>
        <v>0</v>
      </c>
      <c r="AB87" s="336"/>
      <c r="AC87" s="144"/>
    </row>
    <row r="88" spans="2:29" s="134" customFormat="1" ht="20.100000000000001" customHeight="1" x14ac:dyDescent="0.25">
      <c r="B88" s="390"/>
      <c r="C88" s="391"/>
      <c r="D88" s="392"/>
      <c r="E88" s="393"/>
      <c r="F88" s="393"/>
      <c r="G88" s="394"/>
      <c r="H88" s="395"/>
      <c r="N88" s="144"/>
      <c r="O88" s="147" t="str">
        <f>IFERROR(IF(LEN(B88)=0,"",INDEX(Trainings!$C$6:$C$55,MATCH(Registration!$B88,Trainings!$B$6:$B$55,0),1)),"")</f>
        <v/>
      </c>
      <c r="P88" s="148" t="str">
        <f>IFERROR(IF(LEN(H88)=0,"",INDEX(Dashboard!$I$17:$I$26,MATCH($H88,Dashboard!$J$17:$J$26,0))),"")</f>
        <v/>
      </c>
      <c r="Q88" s="144"/>
      <c r="R88" s="148">
        <f>IF(LEN(O88)=0,0,IF(OR(Summary!$D$5="All",Summary!$D$5=""),1,IF(Summary!$D$5=O88,1,0)))</f>
        <v>0</v>
      </c>
      <c r="S88" s="148">
        <f>IF(LEN(B88)=0,0,IF(OR(Summary!$G$5="All",Summary!$G$5=""),1,IF(Summary!$G$5=B88,1,0)))</f>
        <v>0</v>
      </c>
      <c r="T88" s="148">
        <f t="shared" si="4"/>
        <v>0</v>
      </c>
      <c r="U88" s="148">
        <f>IF(LEN(C88)=0,0,IF(C88=Summary!$K$5,1,0))</f>
        <v>0</v>
      </c>
      <c r="V88" s="148">
        <f t="shared" si="5"/>
        <v>0</v>
      </c>
      <c r="W88" s="333"/>
      <c r="X88" s="148">
        <f t="shared" si="6"/>
        <v>0</v>
      </c>
      <c r="Y88" s="333"/>
      <c r="Z88" s="144"/>
      <c r="AA88" s="148">
        <f t="shared" si="7"/>
        <v>0</v>
      </c>
      <c r="AB88" s="336"/>
      <c r="AC88" s="144"/>
    </row>
    <row r="89" spans="2:29" s="134" customFormat="1" ht="20.100000000000001" customHeight="1" x14ac:dyDescent="0.25">
      <c r="B89" s="390"/>
      <c r="C89" s="391"/>
      <c r="D89" s="392"/>
      <c r="E89" s="393"/>
      <c r="F89" s="393"/>
      <c r="G89" s="394"/>
      <c r="H89" s="395"/>
      <c r="N89" s="144"/>
      <c r="O89" s="147" t="str">
        <f>IFERROR(IF(LEN(B89)=0,"",INDEX(Trainings!$C$6:$C$55,MATCH(Registration!$B89,Trainings!$B$6:$B$55,0),1)),"")</f>
        <v/>
      </c>
      <c r="P89" s="148" t="str">
        <f>IFERROR(IF(LEN(H89)=0,"",INDEX(Dashboard!$I$17:$I$26,MATCH($H89,Dashboard!$J$17:$J$26,0))),"")</f>
        <v/>
      </c>
      <c r="Q89" s="144"/>
      <c r="R89" s="148">
        <f>IF(LEN(O89)=0,0,IF(OR(Summary!$D$5="All",Summary!$D$5=""),1,IF(Summary!$D$5=O89,1,0)))</f>
        <v>0</v>
      </c>
      <c r="S89" s="148">
        <f>IF(LEN(B89)=0,0,IF(OR(Summary!$G$5="All",Summary!$G$5=""),1,IF(Summary!$G$5=B89,1,0)))</f>
        <v>0</v>
      </c>
      <c r="T89" s="148">
        <f t="shared" si="4"/>
        <v>0</v>
      </c>
      <c r="U89" s="148">
        <f>IF(LEN(C89)=0,0,IF(C89=Summary!$K$5,1,0))</f>
        <v>0</v>
      </c>
      <c r="V89" s="148">
        <f t="shared" si="5"/>
        <v>0</v>
      </c>
      <c r="W89" s="333"/>
      <c r="X89" s="148">
        <f t="shared" si="6"/>
        <v>0</v>
      </c>
      <c r="Y89" s="333"/>
      <c r="Z89" s="144"/>
      <c r="AA89" s="148">
        <f t="shared" si="7"/>
        <v>0</v>
      </c>
      <c r="AB89" s="336"/>
      <c r="AC89" s="144"/>
    </row>
    <row r="90" spans="2:29" s="134" customFormat="1" ht="20.100000000000001" customHeight="1" x14ac:dyDescent="0.25">
      <c r="B90" s="390"/>
      <c r="C90" s="391"/>
      <c r="D90" s="392"/>
      <c r="E90" s="393"/>
      <c r="F90" s="393"/>
      <c r="G90" s="394"/>
      <c r="H90" s="395"/>
      <c r="N90" s="144"/>
      <c r="O90" s="147" t="str">
        <f>IFERROR(IF(LEN(B90)=0,"",INDEX(Trainings!$C$6:$C$55,MATCH(Registration!$B90,Trainings!$B$6:$B$55,0),1)),"")</f>
        <v/>
      </c>
      <c r="P90" s="148" t="str">
        <f>IFERROR(IF(LEN(H90)=0,"",INDEX(Dashboard!$I$17:$I$26,MATCH($H90,Dashboard!$J$17:$J$26,0))),"")</f>
        <v/>
      </c>
      <c r="Q90" s="144"/>
      <c r="R90" s="148">
        <f>IF(LEN(O90)=0,0,IF(OR(Summary!$D$5="All",Summary!$D$5=""),1,IF(Summary!$D$5=O90,1,0)))</f>
        <v>0</v>
      </c>
      <c r="S90" s="148">
        <f>IF(LEN(B90)=0,0,IF(OR(Summary!$G$5="All",Summary!$G$5=""),1,IF(Summary!$G$5=B90,1,0)))</f>
        <v>0</v>
      </c>
      <c r="T90" s="148">
        <f t="shared" si="4"/>
        <v>0</v>
      </c>
      <c r="U90" s="148">
        <f>IF(LEN(C90)=0,0,IF(C90=Summary!$K$5,1,0))</f>
        <v>0</v>
      </c>
      <c r="V90" s="148">
        <f t="shared" si="5"/>
        <v>0</v>
      </c>
      <c r="W90" s="333"/>
      <c r="X90" s="148">
        <f t="shared" si="6"/>
        <v>0</v>
      </c>
      <c r="Y90" s="333"/>
      <c r="Z90" s="144"/>
      <c r="AA90" s="148">
        <f t="shared" si="7"/>
        <v>0</v>
      </c>
      <c r="AB90" s="336"/>
      <c r="AC90" s="144"/>
    </row>
    <row r="91" spans="2:29" s="134" customFormat="1" ht="20.100000000000001" customHeight="1" x14ac:dyDescent="0.25">
      <c r="B91" s="390"/>
      <c r="C91" s="391"/>
      <c r="D91" s="392"/>
      <c r="E91" s="393"/>
      <c r="F91" s="393"/>
      <c r="G91" s="394"/>
      <c r="H91" s="395"/>
      <c r="N91" s="144"/>
      <c r="O91" s="147" t="str">
        <f>IFERROR(IF(LEN(B91)=0,"",INDEX(Trainings!$C$6:$C$55,MATCH(Registration!$B91,Trainings!$B$6:$B$55,0),1)),"")</f>
        <v/>
      </c>
      <c r="P91" s="148" t="str">
        <f>IFERROR(IF(LEN(H91)=0,"",INDEX(Dashboard!$I$17:$I$26,MATCH($H91,Dashboard!$J$17:$J$26,0))),"")</f>
        <v/>
      </c>
      <c r="Q91" s="144"/>
      <c r="R91" s="148">
        <f>IF(LEN(O91)=0,0,IF(OR(Summary!$D$5="All",Summary!$D$5=""),1,IF(Summary!$D$5=O91,1,0)))</f>
        <v>0</v>
      </c>
      <c r="S91" s="148">
        <f>IF(LEN(B91)=0,0,IF(OR(Summary!$G$5="All",Summary!$G$5=""),1,IF(Summary!$G$5=B91,1,0)))</f>
        <v>0</v>
      </c>
      <c r="T91" s="148">
        <f t="shared" si="4"/>
        <v>0</v>
      </c>
      <c r="U91" s="148">
        <f>IF(LEN(C91)=0,0,IF(C91=Summary!$K$5,1,0))</f>
        <v>0</v>
      </c>
      <c r="V91" s="148">
        <f t="shared" si="5"/>
        <v>0</v>
      </c>
      <c r="W91" s="333"/>
      <c r="X91" s="148">
        <f t="shared" si="6"/>
        <v>0</v>
      </c>
      <c r="Y91" s="333"/>
      <c r="Z91" s="144"/>
      <c r="AA91" s="148">
        <f t="shared" si="7"/>
        <v>0</v>
      </c>
      <c r="AB91" s="336"/>
      <c r="AC91" s="144"/>
    </row>
    <row r="92" spans="2:29" s="134" customFormat="1" ht="20.100000000000001" customHeight="1" x14ac:dyDescent="0.25">
      <c r="B92" s="390"/>
      <c r="C92" s="391"/>
      <c r="D92" s="392"/>
      <c r="E92" s="393"/>
      <c r="F92" s="393"/>
      <c r="G92" s="394"/>
      <c r="H92" s="395"/>
      <c r="N92" s="144"/>
      <c r="O92" s="147" t="str">
        <f>IFERROR(IF(LEN(B92)=0,"",INDEX(Trainings!$C$6:$C$55,MATCH(Registration!$B92,Trainings!$B$6:$B$55,0),1)),"")</f>
        <v/>
      </c>
      <c r="P92" s="148" t="str">
        <f>IFERROR(IF(LEN(H92)=0,"",INDEX(Dashboard!$I$17:$I$26,MATCH($H92,Dashboard!$J$17:$J$26,0))),"")</f>
        <v/>
      </c>
      <c r="Q92" s="144"/>
      <c r="R92" s="148">
        <f>IF(LEN(O92)=0,0,IF(OR(Summary!$D$5="All",Summary!$D$5=""),1,IF(Summary!$D$5=O92,1,0)))</f>
        <v>0</v>
      </c>
      <c r="S92" s="148">
        <f>IF(LEN(B92)=0,0,IF(OR(Summary!$G$5="All",Summary!$G$5=""),1,IF(Summary!$G$5=B92,1,0)))</f>
        <v>0</v>
      </c>
      <c r="T92" s="148">
        <f t="shared" si="4"/>
        <v>0</v>
      </c>
      <c r="U92" s="148">
        <f>IF(LEN(C92)=0,0,IF(C92=Summary!$K$5,1,0))</f>
        <v>0</v>
      </c>
      <c r="V92" s="148">
        <f t="shared" si="5"/>
        <v>0</v>
      </c>
      <c r="W92" s="333"/>
      <c r="X92" s="148">
        <f t="shared" si="6"/>
        <v>0</v>
      </c>
      <c r="Y92" s="333"/>
      <c r="Z92" s="144"/>
      <c r="AA92" s="148">
        <f t="shared" si="7"/>
        <v>0</v>
      </c>
      <c r="AB92" s="336"/>
      <c r="AC92" s="144"/>
    </row>
    <row r="93" spans="2:29" s="134" customFormat="1" ht="20.100000000000001" customHeight="1" x14ac:dyDescent="0.25">
      <c r="B93" s="390"/>
      <c r="C93" s="391"/>
      <c r="D93" s="392"/>
      <c r="E93" s="393"/>
      <c r="F93" s="393"/>
      <c r="G93" s="394"/>
      <c r="H93" s="395"/>
      <c r="N93" s="144"/>
      <c r="O93" s="147" t="str">
        <f>IFERROR(IF(LEN(B93)=0,"",INDEX(Trainings!$C$6:$C$55,MATCH(Registration!$B93,Trainings!$B$6:$B$55,0),1)),"")</f>
        <v/>
      </c>
      <c r="P93" s="148" t="str">
        <f>IFERROR(IF(LEN(H93)=0,"",INDEX(Dashboard!$I$17:$I$26,MATCH($H93,Dashboard!$J$17:$J$26,0))),"")</f>
        <v/>
      </c>
      <c r="Q93" s="144"/>
      <c r="R93" s="148">
        <f>IF(LEN(O93)=0,0,IF(OR(Summary!$D$5="All",Summary!$D$5=""),1,IF(Summary!$D$5=O93,1,0)))</f>
        <v>0</v>
      </c>
      <c r="S93" s="148">
        <f>IF(LEN(B93)=0,0,IF(OR(Summary!$G$5="All",Summary!$G$5=""),1,IF(Summary!$G$5=B93,1,0)))</f>
        <v>0</v>
      </c>
      <c r="T93" s="148">
        <f t="shared" si="4"/>
        <v>0</v>
      </c>
      <c r="U93" s="148">
        <f>IF(LEN(C93)=0,0,IF(C93=Summary!$K$5,1,0))</f>
        <v>0</v>
      </c>
      <c r="V93" s="148">
        <f t="shared" si="5"/>
        <v>0</v>
      </c>
      <c r="W93" s="333"/>
      <c r="X93" s="148">
        <f t="shared" si="6"/>
        <v>0</v>
      </c>
      <c r="Y93" s="333"/>
      <c r="Z93" s="144"/>
      <c r="AA93" s="148">
        <f t="shared" si="7"/>
        <v>0</v>
      </c>
      <c r="AB93" s="336"/>
      <c r="AC93" s="144"/>
    </row>
    <row r="94" spans="2:29" s="134" customFormat="1" ht="20.100000000000001" customHeight="1" x14ac:dyDescent="0.25">
      <c r="B94" s="390"/>
      <c r="C94" s="391"/>
      <c r="D94" s="392"/>
      <c r="E94" s="393"/>
      <c r="F94" s="393"/>
      <c r="G94" s="394"/>
      <c r="H94" s="395"/>
      <c r="N94" s="144"/>
      <c r="O94" s="147" t="str">
        <f>IFERROR(IF(LEN(B94)=0,"",INDEX(Trainings!$C$6:$C$55,MATCH(Registration!$B94,Trainings!$B$6:$B$55,0),1)),"")</f>
        <v/>
      </c>
      <c r="P94" s="148" t="str">
        <f>IFERROR(IF(LEN(H94)=0,"",INDEX(Dashboard!$I$17:$I$26,MATCH($H94,Dashboard!$J$17:$J$26,0))),"")</f>
        <v/>
      </c>
      <c r="Q94" s="144"/>
      <c r="R94" s="148">
        <f>IF(LEN(O94)=0,0,IF(OR(Summary!$D$5="All",Summary!$D$5=""),1,IF(Summary!$D$5=O94,1,0)))</f>
        <v>0</v>
      </c>
      <c r="S94" s="148">
        <f>IF(LEN(B94)=0,0,IF(OR(Summary!$G$5="All",Summary!$G$5=""),1,IF(Summary!$G$5=B94,1,0)))</f>
        <v>0</v>
      </c>
      <c r="T94" s="148">
        <f t="shared" si="4"/>
        <v>0</v>
      </c>
      <c r="U94" s="148">
        <f>IF(LEN(C94)=0,0,IF(C94=Summary!$K$5,1,0))</f>
        <v>0</v>
      </c>
      <c r="V94" s="148">
        <f t="shared" si="5"/>
        <v>0</v>
      </c>
      <c r="W94" s="333"/>
      <c r="X94" s="148">
        <f t="shared" si="6"/>
        <v>0</v>
      </c>
      <c r="Y94" s="333"/>
      <c r="Z94" s="144"/>
      <c r="AA94" s="148">
        <f t="shared" si="7"/>
        <v>0</v>
      </c>
      <c r="AB94" s="336"/>
      <c r="AC94" s="144"/>
    </row>
    <row r="95" spans="2:29" s="134" customFormat="1" ht="20.100000000000001" customHeight="1" x14ac:dyDescent="0.25">
      <c r="B95" s="390"/>
      <c r="C95" s="391"/>
      <c r="D95" s="392"/>
      <c r="E95" s="393"/>
      <c r="F95" s="393"/>
      <c r="G95" s="394"/>
      <c r="H95" s="395"/>
      <c r="N95" s="144"/>
      <c r="O95" s="147" t="str">
        <f>IFERROR(IF(LEN(B95)=0,"",INDEX(Trainings!$C$6:$C$55,MATCH(Registration!$B95,Trainings!$B$6:$B$55,0),1)),"")</f>
        <v/>
      </c>
      <c r="P95" s="148" t="str">
        <f>IFERROR(IF(LEN(H95)=0,"",INDEX(Dashboard!$I$17:$I$26,MATCH($H95,Dashboard!$J$17:$J$26,0))),"")</f>
        <v/>
      </c>
      <c r="Q95" s="144"/>
      <c r="R95" s="148">
        <f>IF(LEN(O95)=0,0,IF(OR(Summary!$D$5="All",Summary!$D$5=""),1,IF(Summary!$D$5=O95,1,0)))</f>
        <v>0</v>
      </c>
      <c r="S95" s="148">
        <f>IF(LEN(B95)=0,0,IF(OR(Summary!$G$5="All",Summary!$G$5=""),1,IF(Summary!$G$5=B95,1,0)))</f>
        <v>0</v>
      </c>
      <c r="T95" s="148">
        <f t="shared" si="4"/>
        <v>0</v>
      </c>
      <c r="U95" s="148">
        <f>IF(LEN(C95)=0,0,IF(C95=Summary!$K$5,1,0))</f>
        <v>0</v>
      </c>
      <c r="V95" s="148">
        <f t="shared" si="5"/>
        <v>0</v>
      </c>
      <c r="W95" s="333"/>
      <c r="X95" s="148">
        <f t="shared" si="6"/>
        <v>0</v>
      </c>
      <c r="Y95" s="333"/>
      <c r="Z95" s="144"/>
      <c r="AA95" s="148">
        <f t="shared" si="7"/>
        <v>0</v>
      </c>
      <c r="AB95" s="336"/>
      <c r="AC95" s="144"/>
    </row>
    <row r="96" spans="2:29" s="134" customFormat="1" ht="20.100000000000001" customHeight="1" x14ac:dyDescent="0.25">
      <c r="B96" s="390"/>
      <c r="C96" s="391"/>
      <c r="D96" s="392"/>
      <c r="E96" s="393"/>
      <c r="F96" s="393"/>
      <c r="G96" s="394"/>
      <c r="H96" s="395"/>
      <c r="N96" s="144"/>
      <c r="O96" s="147" t="str">
        <f>IFERROR(IF(LEN(B96)=0,"",INDEX(Trainings!$C$6:$C$55,MATCH(Registration!$B96,Trainings!$B$6:$B$55,0),1)),"")</f>
        <v/>
      </c>
      <c r="P96" s="148" t="str">
        <f>IFERROR(IF(LEN(H96)=0,"",INDEX(Dashboard!$I$17:$I$26,MATCH($H96,Dashboard!$J$17:$J$26,0))),"")</f>
        <v/>
      </c>
      <c r="Q96" s="144"/>
      <c r="R96" s="148">
        <f>IF(LEN(O96)=0,0,IF(OR(Summary!$D$5="All",Summary!$D$5=""),1,IF(Summary!$D$5=O96,1,0)))</f>
        <v>0</v>
      </c>
      <c r="S96" s="148">
        <f>IF(LEN(B96)=0,0,IF(OR(Summary!$G$5="All",Summary!$G$5=""),1,IF(Summary!$G$5=B96,1,0)))</f>
        <v>0</v>
      </c>
      <c r="T96" s="148">
        <f t="shared" si="4"/>
        <v>0</v>
      </c>
      <c r="U96" s="148">
        <f>IF(LEN(C96)=0,0,IF(C96=Summary!$K$5,1,0))</f>
        <v>0</v>
      </c>
      <c r="V96" s="148">
        <f t="shared" si="5"/>
        <v>0</v>
      </c>
      <c r="W96" s="333"/>
      <c r="X96" s="148">
        <f t="shared" si="6"/>
        <v>0</v>
      </c>
      <c r="Y96" s="333"/>
      <c r="Z96" s="144"/>
      <c r="AA96" s="148">
        <f t="shared" si="7"/>
        <v>0</v>
      </c>
      <c r="AB96" s="336"/>
      <c r="AC96" s="144"/>
    </row>
    <row r="97" spans="2:29" s="134" customFormat="1" ht="20.100000000000001" customHeight="1" x14ac:dyDescent="0.25">
      <c r="B97" s="390"/>
      <c r="C97" s="391"/>
      <c r="D97" s="392"/>
      <c r="E97" s="393"/>
      <c r="F97" s="393"/>
      <c r="G97" s="394"/>
      <c r="H97" s="395"/>
      <c r="N97" s="144"/>
      <c r="O97" s="147" t="str">
        <f>IFERROR(IF(LEN(B97)=0,"",INDEX(Trainings!$C$6:$C$55,MATCH(Registration!$B97,Trainings!$B$6:$B$55,0),1)),"")</f>
        <v/>
      </c>
      <c r="P97" s="148" t="str">
        <f>IFERROR(IF(LEN(H97)=0,"",INDEX(Dashboard!$I$17:$I$26,MATCH($H97,Dashboard!$J$17:$J$26,0))),"")</f>
        <v/>
      </c>
      <c r="Q97" s="144"/>
      <c r="R97" s="148">
        <f>IF(LEN(O97)=0,0,IF(OR(Summary!$D$5="All",Summary!$D$5=""),1,IF(Summary!$D$5=O97,1,0)))</f>
        <v>0</v>
      </c>
      <c r="S97" s="148">
        <f>IF(LEN(B97)=0,0,IF(OR(Summary!$G$5="All",Summary!$G$5=""),1,IF(Summary!$G$5=B97,1,0)))</f>
        <v>0</v>
      </c>
      <c r="T97" s="148">
        <f t="shared" si="4"/>
        <v>0</v>
      </c>
      <c r="U97" s="148">
        <f>IF(LEN(C97)=0,0,IF(C97=Summary!$K$5,1,0))</f>
        <v>0</v>
      </c>
      <c r="V97" s="148">
        <f t="shared" si="5"/>
        <v>0</v>
      </c>
      <c r="W97" s="333"/>
      <c r="X97" s="148">
        <f t="shared" si="6"/>
        <v>0</v>
      </c>
      <c r="Y97" s="333"/>
      <c r="Z97" s="144"/>
      <c r="AA97" s="148">
        <f t="shared" si="7"/>
        <v>0</v>
      </c>
      <c r="AB97" s="336"/>
      <c r="AC97" s="144"/>
    </row>
    <row r="98" spans="2:29" s="134" customFormat="1" ht="20.100000000000001" customHeight="1" x14ac:dyDescent="0.25">
      <c r="B98" s="390"/>
      <c r="C98" s="391"/>
      <c r="D98" s="392"/>
      <c r="E98" s="393"/>
      <c r="F98" s="393"/>
      <c r="G98" s="394"/>
      <c r="H98" s="395"/>
      <c r="N98" s="144"/>
      <c r="O98" s="147" t="str">
        <f>IFERROR(IF(LEN(B98)=0,"",INDEX(Trainings!$C$6:$C$55,MATCH(Registration!$B98,Trainings!$B$6:$B$55,0),1)),"")</f>
        <v/>
      </c>
      <c r="P98" s="148" t="str">
        <f>IFERROR(IF(LEN(H98)=0,"",INDEX(Dashboard!$I$17:$I$26,MATCH($H98,Dashboard!$J$17:$J$26,0))),"")</f>
        <v/>
      </c>
      <c r="Q98" s="144"/>
      <c r="R98" s="148">
        <f>IF(LEN(O98)=0,0,IF(OR(Summary!$D$5="All",Summary!$D$5=""),1,IF(Summary!$D$5=O98,1,0)))</f>
        <v>0</v>
      </c>
      <c r="S98" s="148">
        <f>IF(LEN(B98)=0,0,IF(OR(Summary!$G$5="All",Summary!$G$5=""),1,IF(Summary!$G$5=B98,1,0)))</f>
        <v>0</v>
      </c>
      <c r="T98" s="148">
        <f t="shared" si="4"/>
        <v>0</v>
      </c>
      <c r="U98" s="148">
        <f>IF(LEN(C98)=0,0,IF(C98=Summary!$K$5,1,0))</f>
        <v>0</v>
      </c>
      <c r="V98" s="148">
        <f t="shared" si="5"/>
        <v>0</v>
      </c>
      <c r="W98" s="333"/>
      <c r="X98" s="148">
        <f t="shared" si="6"/>
        <v>0</v>
      </c>
      <c r="Y98" s="333"/>
      <c r="Z98" s="144"/>
      <c r="AA98" s="148">
        <f t="shared" si="7"/>
        <v>0</v>
      </c>
      <c r="AB98" s="336"/>
      <c r="AC98" s="144"/>
    </row>
    <row r="99" spans="2:29" s="134" customFormat="1" ht="20.100000000000001" customHeight="1" x14ac:dyDescent="0.25">
      <c r="B99" s="390"/>
      <c r="C99" s="391"/>
      <c r="D99" s="392"/>
      <c r="E99" s="393"/>
      <c r="F99" s="393"/>
      <c r="G99" s="394"/>
      <c r="H99" s="395"/>
      <c r="N99" s="144"/>
      <c r="O99" s="147" t="str">
        <f>IFERROR(IF(LEN(B99)=0,"",INDEX(Trainings!$C$6:$C$55,MATCH(Registration!$B99,Trainings!$B$6:$B$55,0),1)),"")</f>
        <v/>
      </c>
      <c r="P99" s="148" t="str">
        <f>IFERROR(IF(LEN(H99)=0,"",INDEX(Dashboard!$I$17:$I$26,MATCH($H99,Dashboard!$J$17:$J$26,0))),"")</f>
        <v/>
      </c>
      <c r="Q99" s="144"/>
      <c r="R99" s="148">
        <f>IF(LEN(O99)=0,0,IF(OR(Summary!$D$5="All",Summary!$D$5=""),1,IF(Summary!$D$5=O99,1,0)))</f>
        <v>0</v>
      </c>
      <c r="S99" s="148">
        <f>IF(LEN(B99)=0,0,IF(OR(Summary!$G$5="All",Summary!$G$5=""),1,IF(Summary!$G$5=B99,1,0)))</f>
        <v>0</v>
      </c>
      <c r="T99" s="148">
        <f t="shared" si="4"/>
        <v>0</v>
      </c>
      <c r="U99" s="148">
        <f>IF(LEN(C99)=0,0,IF(C99=Summary!$K$5,1,0))</f>
        <v>0</v>
      </c>
      <c r="V99" s="148">
        <f t="shared" si="5"/>
        <v>0</v>
      </c>
      <c r="W99" s="333"/>
      <c r="X99" s="148">
        <f t="shared" si="6"/>
        <v>0</v>
      </c>
      <c r="Y99" s="333"/>
      <c r="Z99" s="144"/>
      <c r="AA99" s="148">
        <f t="shared" si="7"/>
        <v>0</v>
      </c>
      <c r="AB99" s="336"/>
      <c r="AC99" s="144"/>
    </row>
    <row r="100" spans="2:29" s="134" customFormat="1" ht="20.100000000000001" customHeight="1" x14ac:dyDescent="0.25">
      <c r="B100" s="390"/>
      <c r="C100" s="391"/>
      <c r="D100" s="392"/>
      <c r="E100" s="393"/>
      <c r="F100" s="393"/>
      <c r="G100" s="394"/>
      <c r="H100" s="395"/>
      <c r="N100" s="144"/>
      <c r="O100" s="147" t="str">
        <f>IFERROR(IF(LEN(B100)=0,"",INDEX(Trainings!$C$6:$C$55,MATCH(Registration!$B100,Trainings!$B$6:$B$55,0),1)),"")</f>
        <v/>
      </c>
      <c r="P100" s="148" t="str">
        <f>IFERROR(IF(LEN(H100)=0,"",INDEX(Dashboard!$I$17:$I$26,MATCH($H100,Dashboard!$J$17:$J$26,0))),"")</f>
        <v/>
      </c>
      <c r="Q100" s="144"/>
      <c r="R100" s="148">
        <f>IF(LEN(O100)=0,0,IF(OR(Summary!$D$5="All",Summary!$D$5=""),1,IF(Summary!$D$5=O100,1,0)))</f>
        <v>0</v>
      </c>
      <c r="S100" s="148">
        <f>IF(LEN(B100)=0,0,IF(OR(Summary!$G$5="All",Summary!$G$5=""),1,IF(Summary!$G$5=B100,1,0)))</f>
        <v>0</v>
      </c>
      <c r="T100" s="148">
        <f t="shared" si="4"/>
        <v>0</v>
      </c>
      <c r="U100" s="148">
        <f>IF(LEN(C100)=0,0,IF(C100=Summary!$K$5,1,0))</f>
        <v>0</v>
      </c>
      <c r="V100" s="148">
        <f t="shared" si="5"/>
        <v>0</v>
      </c>
      <c r="W100" s="333"/>
      <c r="X100" s="148">
        <f t="shared" si="6"/>
        <v>0</v>
      </c>
      <c r="Y100" s="333"/>
      <c r="Z100" s="144"/>
      <c r="AA100" s="148">
        <f t="shared" si="7"/>
        <v>0</v>
      </c>
      <c r="AB100" s="336"/>
      <c r="AC100" s="144"/>
    </row>
    <row r="101" spans="2:29" s="134" customFormat="1" ht="20.100000000000001" customHeight="1" x14ac:dyDescent="0.25">
      <c r="B101" s="390"/>
      <c r="C101" s="391"/>
      <c r="D101" s="392"/>
      <c r="E101" s="393"/>
      <c r="F101" s="393"/>
      <c r="G101" s="394"/>
      <c r="H101" s="395"/>
      <c r="N101" s="144"/>
      <c r="O101" s="147" t="str">
        <f>IFERROR(IF(LEN(B101)=0,"",INDEX(Trainings!$C$6:$C$55,MATCH(Registration!$B101,Trainings!$B$6:$B$55,0),1)),"")</f>
        <v/>
      </c>
      <c r="P101" s="148" t="str">
        <f>IFERROR(IF(LEN(H101)=0,"",INDEX(Dashboard!$I$17:$I$26,MATCH($H101,Dashboard!$J$17:$J$26,0))),"")</f>
        <v/>
      </c>
      <c r="Q101" s="144"/>
      <c r="R101" s="148">
        <f>IF(LEN(O101)=0,0,IF(OR(Summary!$D$5="All",Summary!$D$5=""),1,IF(Summary!$D$5=O101,1,0)))</f>
        <v>0</v>
      </c>
      <c r="S101" s="148">
        <f>IF(LEN(B101)=0,0,IF(OR(Summary!$G$5="All",Summary!$G$5=""),1,IF(Summary!$G$5=B101,1,0)))</f>
        <v>0</v>
      </c>
      <c r="T101" s="148">
        <f t="shared" si="4"/>
        <v>0</v>
      </c>
      <c r="U101" s="148">
        <f>IF(LEN(C101)=0,0,IF(C101=Summary!$K$5,1,0))</f>
        <v>0</v>
      </c>
      <c r="V101" s="148">
        <f t="shared" si="5"/>
        <v>0</v>
      </c>
      <c r="W101" s="333"/>
      <c r="X101" s="148">
        <f t="shared" si="6"/>
        <v>0</v>
      </c>
      <c r="Y101" s="333"/>
      <c r="Z101" s="144"/>
      <c r="AA101" s="148">
        <f t="shared" si="7"/>
        <v>0</v>
      </c>
      <c r="AB101" s="336"/>
      <c r="AC101" s="144"/>
    </row>
    <row r="102" spans="2:29" s="134" customFormat="1" ht="20.100000000000001" customHeight="1" x14ac:dyDescent="0.25">
      <c r="B102" s="390"/>
      <c r="C102" s="391"/>
      <c r="D102" s="392"/>
      <c r="E102" s="393"/>
      <c r="F102" s="393"/>
      <c r="G102" s="394"/>
      <c r="H102" s="395"/>
      <c r="N102" s="144"/>
      <c r="O102" s="147" t="str">
        <f>IFERROR(IF(LEN(B102)=0,"",INDEX(Trainings!$C$6:$C$55,MATCH(Registration!$B102,Trainings!$B$6:$B$55,0),1)),"")</f>
        <v/>
      </c>
      <c r="P102" s="148" t="str">
        <f>IFERROR(IF(LEN(H102)=0,"",INDEX(Dashboard!$I$17:$I$26,MATCH($H102,Dashboard!$J$17:$J$26,0))),"")</f>
        <v/>
      </c>
      <c r="Q102" s="144"/>
      <c r="R102" s="148">
        <f>IF(LEN(O102)=0,0,IF(OR(Summary!$D$5="All",Summary!$D$5=""),1,IF(Summary!$D$5=O102,1,0)))</f>
        <v>0</v>
      </c>
      <c r="S102" s="148">
        <f>IF(LEN(B102)=0,0,IF(OR(Summary!$G$5="All",Summary!$G$5=""),1,IF(Summary!$G$5=B102,1,0)))</f>
        <v>0</v>
      </c>
      <c r="T102" s="148">
        <f t="shared" si="4"/>
        <v>0</v>
      </c>
      <c r="U102" s="148">
        <f>IF(LEN(C102)=0,0,IF(C102=Summary!$K$5,1,0))</f>
        <v>0</v>
      </c>
      <c r="V102" s="148">
        <f t="shared" si="5"/>
        <v>0</v>
      </c>
      <c r="W102" s="333"/>
      <c r="X102" s="148">
        <f t="shared" si="6"/>
        <v>0</v>
      </c>
      <c r="Y102" s="333"/>
      <c r="Z102" s="144"/>
      <c r="AA102" s="148">
        <f t="shared" si="7"/>
        <v>0</v>
      </c>
      <c r="AB102" s="336"/>
      <c r="AC102" s="144"/>
    </row>
    <row r="103" spans="2:29" s="134" customFormat="1" ht="20.100000000000001" customHeight="1" x14ac:dyDescent="0.25">
      <c r="B103" s="390"/>
      <c r="C103" s="391"/>
      <c r="D103" s="392"/>
      <c r="E103" s="393"/>
      <c r="F103" s="393"/>
      <c r="G103" s="394"/>
      <c r="H103" s="395"/>
      <c r="N103" s="144"/>
      <c r="O103" s="147" t="str">
        <f>IFERROR(IF(LEN(B103)=0,"",INDEX(Trainings!$C$6:$C$55,MATCH(Registration!$B103,Trainings!$B$6:$B$55,0),1)),"")</f>
        <v/>
      </c>
      <c r="P103" s="148" t="str">
        <f>IFERROR(IF(LEN(H103)=0,"",INDEX(Dashboard!$I$17:$I$26,MATCH($H103,Dashboard!$J$17:$J$26,0))),"")</f>
        <v/>
      </c>
      <c r="Q103" s="144"/>
      <c r="R103" s="148">
        <f>IF(LEN(O103)=0,0,IF(OR(Summary!$D$5="All",Summary!$D$5=""),1,IF(Summary!$D$5=O103,1,0)))</f>
        <v>0</v>
      </c>
      <c r="S103" s="148">
        <f>IF(LEN(B103)=0,0,IF(OR(Summary!$G$5="All",Summary!$G$5=""),1,IF(Summary!$G$5=B103,1,0)))</f>
        <v>0</v>
      </c>
      <c r="T103" s="148">
        <f t="shared" si="4"/>
        <v>0</v>
      </c>
      <c r="U103" s="148">
        <f>IF(LEN(C103)=0,0,IF(C103=Summary!$K$5,1,0))</f>
        <v>0</v>
      </c>
      <c r="V103" s="148">
        <f t="shared" si="5"/>
        <v>0</v>
      </c>
      <c r="W103" s="333"/>
      <c r="X103" s="148">
        <f t="shared" si="6"/>
        <v>0</v>
      </c>
      <c r="Y103" s="333"/>
      <c r="Z103" s="144"/>
      <c r="AA103" s="148">
        <f t="shared" si="7"/>
        <v>0</v>
      </c>
      <c r="AB103" s="336"/>
      <c r="AC103" s="144"/>
    </row>
    <row r="104" spans="2:29" s="134" customFormat="1" ht="20.100000000000001" customHeight="1" x14ac:dyDescent="0.25">
      <c r="B104" s="390"/>
      <c r="C104" s="391"/>
      <c r="D104" s="392"/>
      <c r="E104" s="393"/>
      <c r="F104" s="393"/>
      <c r="G104" s="394"/>
      <c r="H104" s="395"/>
      <c r="N104" s="144"/>
      <c r="O104" s="147" t="str">
        <f>IFERROR(IF(LEN(B104)=0,"",INDEX(Trainings!$C$6:$C$55,MATCH(Registration!$B104,Trainings!$B$6:$B$55,0),1)),"")</f>
        <v/>
      </c>
      <c r="P104" s="148" t="str">
        <f>IFERROR(IF(LEN(H104)=0,"",INDEX(Dashboard!$I$17:$I$26,MATCH($H104,Dashboard!$J$17:$J$26,0))),"")</f>
        <v/>
      </c>
      <c r="Q104" s="144"/>
      <c r="R104" s="148">
        <f>IF(LEN(O104)=0,0,IF(OR(Summary!$D$5="All",Summary!$D$5=""),1,IF(Summary!$D$5=O104,1,0)))</f>
        <v>0</v>
      </c>
      <c r="S104" s="148">
        <f>IF(LEN(B104)=0,0,IF(OR(Summary!$G$5="All",Summary!$G$5=""),1,IF(Summary!$G$5=B104,1,0)))</f>
        <v>0</v>
      </c>
      <c r="T104" s="148">
        <f t="shared" si="4"/>
        <v>0</v>
      </c>
      <c r="U104" s="148">
        <f>IF(LEN(C104)=0,0,IF(C104=Summary!$K$5,1,0))</f>
        <v>0</v>
      </c>
      <c r="V104" s="148">
        <f t="shared" si="5"/>
        <v>0</v>
      </c>
      <c r="W104" s="333"/>
      <c r="X104" s="148">
        <f t="shared" si="6"/>
        <v>0</v>
      </c>
      <c r="Y104" s="333"/>
      <c r="Z104" s="144"/>
      <c r="AA104" s="148">
        <f t="shared" si="7"/>
        <v>0</v>
      </c>
      <c r="AB104" s="336"/>
      <c r="AC104" s="144"/>
    </row>
    <row r="105" spans="2:29" s="134" customFormat="1" ht="20.100000000000001" customHeight="1" x14ac:dyDescent="0.25">
      <c r="B105" s="390"/>
      <c r="C105" s="391"/>
      <c r="D105" s="392"/>
      <c r="E105" s="393"/>
      <c r="F105" s="393"/>
      <c r="G105" s="394"/>
      <c r="H105" s="395"/>
      <c r="N105" s="144"/>
      <c r="O105" s="147" t="str">
        <f>IFERROR(IF(LEN(B105)=0,"",INDEX(Trainings!$C$6:$C$55,MATCH(Registration!$B105,Trainings!$B$6:$B$55,0),1)),"")</f>
        <v/>
      </c>
      <c r="P105" s="148" t="str">
        <f>IFERROR(IF(LEN(H105)=0,"",INDEX(Dashboard!$I$17:$I$26,MATCH($H105,Dashboard!$J$17:$J$26,0))),"")</f>
        <v/>
      </c>
      <c r="Q105" s="144"/>
      <c r="R105" s="148">
        <f>IF(LEN(O105)=0,0,IF(OR(Summary!$D$5="All",Summary!$D$5=""),1,IF(Summary!$D$5=O105,1,0)))</f>
        <v>0</v>
      </c>
      <c r="S105" s="148">
        <f>IF(LEN(B105)=0,0,IF(OR(Summary!$G$5="All",Summary!$G$5=""),1,IF(Summary!$G$5=B105,1,0)))</f>
        <v>0</v>
      </c>
      <c r="T105" s="148">
        <f t="shared" si="4"/>
        <v>0</v>
      </c>
      <c r="U105" s="148">
        <f>IF(LEN(C105)=0,0,IF(C105=Summary!$K$5,1,0))</f>
        <v>0</v>
      </c>
      <c r="V105" s="148">
        <f t="shared" si="5"/>
        <v>0</v>
      </c>
      <c r="W105" s="333"/>
      <c r="X105" s="148">
        <f t="shared" si="6"/>
        <v>0</v>
      </c>
      <c r="Y105" s="333"/>
      <c r="Z105" s="144"/>
      <c r="AA105" s="148">
        <f t="shared" si="7"/>
        <v>0</v>
      </c>
      <c r="AB105" s="336"/>
      <c r="AC105" s="144"/>
    </row>
    <row r="106" spans="2:29" s="134" customFormat="1" ht="20.100000000000001" customHeight="1" x14ac:dyDescent="0.25">
      <c r="B106" s="390"/>
      <c r="C106" s="391"/>
      <c r="D106" s="392"/>
      <c r="E106" s="393"/>
      <c r="F106" s="393"/>
      <c r="G106" s="394"/>
      <c r="H106" s="395"/>
      <c r="N106" s="144"/>
      <c r="O106" s="147" t="str">
        <f>IFERROR(IF(LEN(B106)=0,"",INDEX(Trainings!$C$6:$C$55,MATCH(Registration!$B106,Trainings!$B$6:$B$55,0),1)),"")</f>
        <v/>
      </c>
      <c r="P106" s="148" t="str">
        <f>IFERROR(IF(LEN(H106)=0,"",INDEX(Dashboard!$I$17:$I$26,MATCH($H106,Dashboard!$J$17:$J$26,0))),"")</f>
        <v/>
      </c>
      <c r="Q106" s="144"/>
      <c r="R106" s="148">
        <f>IF(LEN(O106)=0,0,IF(OR(Summary!$D$5="All",Summary!$D$5=""),1,IF(Summary!$D$5=O106,1,0)))</f>
        <v>0</v>
      </c>
      <c r="S106" s="148">
        <f>IF(LEN(B106)=0,0,IF(OR(Summary!$G$5="All",Summary!$G$5=""),1,IF(Summary!$G$5=B106,1,0)))</f>
        <v>0</v>
      </c>
      <c r="T106" s="148">
        <f t="shared" si="4"/>
        <v>0</v>
      </c>
      <c r="U106" s="148">
        <f>IF(LEN(C106)=0,0,IF(C106=Summary!$K$5,1,0))</f>
        <v>0</v>
      </c>
      <c r="V106" s="148">
        <f t="shared" si="5"/>
        <v>0</v>
      </c>
      <c r="W106" s="333"/>
      <c r="X106" s="148">
        <f t="shared" si="6"/>
        <v>0</v>
      </c>
      <c r="Y106" s="333"/>
      <c r="Z106" s="144"/>
      <c r="AA106" s="148">
        <f t="shared" si="7"/>
        <v>0</v>
      </c>
      <c r="AB106" s="336"/>
      <c r="AC106" s="144"/>
    </row>
    <row r="107" spans="2:29" s="134" customFormat="1" ht="20.100000000000001" customHeight="1" x14ac:dyDescent="0.25">
      <c r="B107" s="390"/>
      <c r="C107" s="391"/>
      <c r="D107" s="392"/>
      <c r="E107" s="393"/>
      <c r="F107" s="393"/>
      <c r="G107" s="394"/>
      <c r="H107" s="395"/>
      <c r="N107" s="144"/>
      <c r="O107" s="147" t="str">
        <f>IFERROR(IF(LEN(B107)=0,"",INDEX(Trainings!$C$6:$C$55,MATCH(Registration!$B107,Trainings!$B$6:$B$55,0),1)),"")</f>
        <v/>
      </c>
      <c r="P107" s="148" t="str">
        <f>IFERROR(IF(LEN(H107)=0,"",INDEX(Dashboard!$I$17:$I$26,MATCH($H107,Dashboard!$J$17:$J$26,0))),"")</f>
        <v/>
      </c>
      <c r="Q107" s="144"/>
      <c r="R107" s="148">
        <f>IF(LEN(O107)=0,0,IF(OR(Summary!$D$5="All",Summary!$D$5=""),1,IF(Summary!$D$5=O107,1,0)))</f>
        <v>0</v>
      </c>
      <c r="S107" s="148">
        <f>IF(LEN(B107)=0,0,IF(OR(Summary!$G$5="All",Summary!$G$5=""),1,IF(Summary!$G$5=B107,1,0)))</f>
        <v>0</v>
      </c>
      <c r="T107" s="148">
        <f t="shared" si="4"/>
        <v>0</v>
      </c>
      <c r="U107" s="148">
        <f>IF(LEN(C107)=0,0,IF(C107=Summary!$K$5,1,0))</f>
        <v>0</v>
      </c>
      <c r="V107" s="148">
        <f t="shared" si="5"/>
        <v>0</v>
      </c>
      <c r="W107" s="333"/>
      <c r="X107" s="148">
        <f t="shared" si="6"/>
        <v>0</v>
      </c>
      <c r="Y107" s="333"/>
      <c r="Z107" s="144"/>
      <c r="AA107" s="148">
        <f t="shared" si="7"/>
        <v>0</v>
      </c>
      <c r="AB107" s="336"/>
      <c r="AC107" s="144"/>
    </row>
    <row r="108" spans="2:29" s="134" customFormat="1" ht="20.100000000000001" customHeight="1" x14ac:dyDescent="0.25">
      <c r="B108" s="390"/>
      <c r="C108" s="391"/>
      <c r="D108" s="392"/>
      <c r="E108" s="393"/>
      <c r="F108" s="393"/>
      <c r="G108" s="394"/>
      <c r="H108" s="395"/>
      <c r="N108" s="144"/>
      <c r="O108" s="147" t="str">
        <f>IFERROR(IF(LEN(B108)=0,"",INDEX(Trainings!$C$6:$C$55,MATCH(Registration!$B108,Trainings!$B$6:$B$55,0),1)),"")</f>
        <v/>
      </c>
      <c r="P108" s="148" t="str">
        <f>IFERROR(IF(LEN(H108)=0,"",INDEX(Dashboard!$I$17:$I$26,MATCH($H108,Dashboard!$J$17:$J$26,0))),"")</f>
        <v/>
      </c>
      <c r="Q108" s="144"/>
      <c r="R108" s="148">
        <f>IF(LEN(O108)=0,0,IF(OR(Summary!$D$5="All",Summary!$D$5=""),1,IF(Summary!$D$5=O108,1,0)))</f>
        <v>0</v>
      </c>
      <c r="S108" s="148">
        <f>IF(LEN(B108)=0,0,IF(OR(Summary!$G$5="All",Summary!$G$5=""),1,IF(Summary!$G$5=B108,1,0)))</f>
        <v>0</v>
      </c>
      <c r="T108" s="148">
        <f t="shared" si="4"/>
        <v>0</v>
      </c>
      <c r="U108" s="148">
        <f>IF(LEN(C108)=0,0,IF(C108=Summary!$K$5,1,0))</f>
        <v>0</v>
      </c>
      <c r="V108" s="148">
        <f t="shared" si="5"/>
        <v>0</v>
      </c>
      <c r="W108" s="333"/>
      <c r="X108" s="148">
        <f t="shared" si="6"/>
        <v>0</v>
      </c>
      <c r="Y108" s="333"/>
      <c r="Z108" s="144"/>
      <c r="AA108" s="148">
        <f t="shared" si="7"/>
        <v>0</v>
      </c>
      <c r="AB108" s="336"/>
      <c r="AC108" s="144"/>
    </row>
    <row r="109" spans="2:29" s="134" customFormat="1" ht="20.100000000000001" customHeight="1" x14ac:dyDescent="0.25">
      <c r="B109" s="390"/>
      <c r="C109" s="391"/>
      <c r="D109" s="392"/>
      <c r="E109" s="393"/>
      <c r="F109" s="393"/>
      <c r="G109" s="394"/>
      <c r="H109" s="395"/>
      <c r="N109" s="144"/>
      <c r="O109" s="147" t="str">
        <f>IFERROR(IF(LEN(B109)=0,"",INDEX(Trainings!$C$6:$C$55,MATCH(Registration!$B109,Trainings!$B$6:$B$55,0),1)),"")</f>
        <v/>
      </c>
      <c r="P109" s="148" t="str">
        <f>IFERROR(IF(LEN(H109)=0,"",INDEX(Dashboard!$I$17:$I$26,MATCH($H109,Dashboard!$J$17:$J$26,0))),"")</f>
        <v/>
      </c>
      <c r="Q109" s="144"/>
      <c r="R109" s="148">
        <f>IF(LEN(O109)=0,0,IF(OR(Summary!$D$5="All",Summary!$D$5=""),1,IF(Summary!$D$5=O109,1,0)))</f>
        <v>0</v>
      </c>
      <c r="S109" s="148">
        <f>IF(LEN(B109)=0,0,IF(OR(Summary!$G$5="All",Summary!$G$5=""),1,IF(Summary!$G$5=B109,1,0)))</f>
        <v>0</v>
      </c>
      <c r="T109" s="148">
        <f t="shared" si="4"/>
        <v>0</v>
      </c>
      <c r="U109" s="148">
        <f>IF(LEN(C109)=0,0,IF(C109=Summary!$K$5,1,0))</f>
        <v>0</v>
      </c>
      <c r="V109" s="148">
        <f t="shared" si="5"/>
        <v>0</v>
      </c>
      <c r="W109" s="333"/>
      <c r="X109" s="148">
        <f t="shared" si="6"/>
        <v>0</v>
      </c>
      <c r="Y109" s="333"/>
      <c r="Z109" s="144"/>
      <c r="AA109" s="148">
        <f t="shared" si="7"/>
        <v>0</v>
      </c>
      <c r="AB109" s="336"/>
      <c r="AC109" s="144"/>
    </row>
    <row r="110" spans="2:29" s="134" customFormat="1" ht="20.100000000000001" customHeight="1" x14ac:dyDescent="0.25">
      <c r="B110" s="390"/>
      <c r="C110" s="391"/>
      <c r="D110" s="392"/>
      <c r="E110" s="393"/>
      <c r="F110" s="393"/>
      <c r="G110" s="394"/>
      <c r="H110" s="395"/>
      <c r="N110" s="144"/>
      <c r="O110" s="147" t="str">
        <f>IFERROR(IF(LEN(B110)=0,"",INDEX(Trainings!$C$6:$C$55,MATCH(Registration!$B110,Trainings!$B$6:$B$55,0),1)),"")</f>
        <v/>
      </c>
      <c r="P110" s="148" t="str">
        <f>IFERROR(IF(LEN(H110)=0,"",INDEX(Dashboard!$I$17:$I$26,MATCH($H110,Dashboard!$J$17:$J$26,0))),"")</f>
        <v/>
      </c>
      <c r="Q110" s="144"/>
      <c r="R110" s="148">
        <f>IF(LEN(O110)=0,0,IF(OR(Summary!$D$5="All",Summary!$D$5=""),1,IF(Summary!$D$5=O110,1,0)))</f>
        <v>0</v>
      </c>
      <c r="S110" s="148">
        <f>IF(LEN(B110)=0,0,IF(OR(Summary!$G$5="All",Summary!$G$5=""),1,IF(Summary!$G$5=B110,1,0)))</f>
        <v>0</v>
      </c>
      <c r="T110" s="148">
        <f t="shared" si="4"/>
        <v>0</v>
      </c>
      <c r="U110" s="148">
        <f>IF(LEN(C110)=0,0,IF(C110=Summary!$K$5,1,0))</f>
        <v>0</v>
      </c>
      <c r="V110" s="148">
        <f t="shared" si="5"/>
        <v>0</v>
      </c>
      <c r="W110" s="333"/>
      <c r="X110" s="148">
        <f t="shared" si="6"/>
        <v>0</v>
      </c>
      <c r="Y110" s="333"/>
      <c r="Z110" s="144"/>
      <c r="AA110" s="148">
        <f t="shared" si="7"/>
        <v>0</v>
      </c>
      <c r="AB110" s="336"/>
      <c r="AC110" s="144"/>
    </row>
    <row r="111" spans="2:29" s="134" customFormat="1" ht="20.100000000000001" customHeight="1" x14ac:dyDescent="0.25">
      <c r="B111" s="390"/>
      <c r="C111" s="391"/>
      <c r="D111" s="392"/>
      <c r="E111" s="393"/>
      <c r="F111" s="393"/>
      <c r="G111" s="394"/>
      <c r="H111" s="395"/>
      <c r="N111" s="144"/>
      <c r="O111" s="147" t="str">
        <f>IFERROR(IF(LEN(B111)=0,"",INDEX(Trainings!$C$6:$C$55,MATCH(Registration!$B111,Trainings!$B$6:$B$55,0),1)),"")</f>
        <v/>
      </c>
      <c r="P111" s="148" t="str">
        <f>IFERROR(IF(LEN(H111)=0,"",INDEX(Dashboard!$I$17:$I$26,MATCH($H111,Dashboard!$J$17:$J$26,0))),"")</f>
        <v/>
      </c>
      <c r="Q111" s="144"/>
      <c r="R111" s="148">
        <f>IF(LEN(O111)=0,0,IF(OR(Summary!$D$5="All",Summary!$D$5=""),1,IF(Summary!$D$5=O111,1,0)))</f>
        <v>0</v>
      </c>
      <c r="S111" s="148">
        <f>IF(LEN(B111)=0,0,IF(OR(Summary!$G$5="All",Summary!$G$5=""),1,IF(Summary!$G$5=B111,1,0)))</f>
        <v>0</v>
      </c>
      <c r="T111" s="148">
        <f t="shared" si="4"/>
        <v>0</v>
      </c>
      <c r="U111" s="148">
        <f>IF(LEN(C111)=0,0,IF(C111=Summary!$K$5,1,0))</f>
        <v>0</v>
      </c>
      <c r="V111" s="148">
        <f t="shared" si="5"/>
        <v>0</v>
      </c>
      <c r="W111" s="333"/>
      <c r="X111" s="148">
        <f t="shared" si="6"/>
        <v>0</v>
      </c>
      <c r="Y111" s="333"/>
      <c r="Z111" s="144"/>
      <c r="AA111" s="148">
        <f t="shared" si="7"/>
        <v>0</v>
      </c>
      <c r="AB111" s="336"/>
      <c r="AC111" s="144"/>
    </row>
    <row r="112" spans="2:29" s="134" customFormat="1" ht="20.100000000000001" customHeight="1" x14ac:dyDescent="0.25">
      <c r="B112" s="390"/>
      <c r="C112" s="391"/>
      <c r="D112" s="392"/>
      <c r="E112" s="393"/>
      <c r="F112" s="393"/>
      <c r="G112" s="394"/>
      <c r="H112" s="395"/>
      <c r="N112" s="144"/>
      <c r="O112" s="147" t="str">
        <f>IFERROR(IF(LEN(B112)=0,"",INDEX(Trainings!$C$6:$C$55,MATCH(Registration!$B112,Trainings!$B$6:$B$55,0),1)),"")</f>
        <v/>
      </c>
      <c r="P112" s="148" t="str">
        <f>IFERROR(IF(LEN(H112)=0,"",INDEX(Dashboard!$I$17:$I$26,MATCH($H112,Dashboard!$J$17:$J$26,0))),"")</f>
        <v/>
      </c>
      <c r="Q112" s="144"/>
      <c r="R112" s="148">
        <f>IF(LEN(O112)=0,0,IF(OR(Summary!$D$5="All",Summary!$D$5=""),1,IF(Summary!$D$5=O112,1,0)))</f>
        <v>0</v>
      </c>
      <c r="S112" s="148">
        <f>IF(LEN(B112)=0,0,IF(OR(Summary!$G$5="All",Summary!$G$5=""),1,IF(Summary!$G$5=B112,1,0)))</f>
        <v>0</v>
      </c>
      <c r="T112" s="148">
        <f t="shared" si="4"/>
        <v>0</v>
      </c>
      <c r="U112" s="148">
        <f>IF(LEN(C112)=0,0,IF(C112=Summary!$K$5,1,0))</f>
        <v>0</v>
      </c>
      <c r="V112" s="148">
        <f t="shared" si="5"/>
        <v>0</v>
      </c>
      <c r="W112" s="333"/>
      <c r="X112" s="148">
        <f t="shared" si="6"/>
        <v>0</v>
      </c>
      <c r="Y112" s="333"/>
      <c r="Z112" s="144"/>
      <c r="AA112" s="148">
        <f t="shared" si="7"/>
        <v>0</v>
      </c>
      <c r="AB112" s="336"/>
      <c r="AC112" s="144"/>
    </row>
    <row r="113" spans="2:29" s="134" customFormat="1" ht="20.100000000000001" customHeight="1" x14ac:dyDescent="0.25">
      <c r="B113" s="390"/>
      <c r="C113" s="391"/>
      <c r="D113" s="392"/>
      <c r="E113" s="393"/>
      <c r="F113" s="393"/>
      <c r="G113" s="394"/>
      <c r="H113" s="395"/>
      <c r="N113" s="144"/>
      <c r="O113" s="147" t="str">
        <f>IFERROR(IF(LEN(B113)=0,"",INDEX(Trainings!$C$6:$C$55,MATCH(Registration!$B113,Trainings!$B$6:$B$55,0),1)),"")</f>
        <v/>
      </c>
      <c r="P113" s="148" t="str">
        <f>IFERROR(IF(LEN(H113)=0,"",INDEX(Dashboard!$I$17:$I$26,MATCH($H113,Dashboard!$J$17:$J$26,0))),"")</f>
        <v/>
      </c>
      <c r="Q113" s="144"/>
      <c r="R113" s="148">
        <f>IF(LEN(O113)=0,0,IF(OR(Summary!$D$5="All",Summary!$D$5=""),1,IF(Summary!$D$5=O113,1,0)))</f>
        <v>0</v>
      </c>
      <c r="S113" s="148">
        <f>IF(LEN(B113)=0,0,IF(OR(Summary!$G$5="All",Summary!$G$5=""),1,IF(Summary!$G$5=B113,1,0)))</f>
        <v>0</v>
      </c>
      <c r="T113" s="148">
        <f t="shared" si="4"/>
        <v>0</v>
      </c>
      <c r="U113" s="148">
        <f>IF(LEN(C113)=0,0,IF(C113=Summary!$K$5,1,0))</f>
        <v>0</v>
      </c>
      <c r="V113" s="148">
        <f t="shared" si="5"/>
        <v>0</v>
      </c>
      <c r="W113" s="333"/>
      <c r="X113" s="148">
        <f t="shared" si="6"/>
        <v>0</v>
      </c>
      <c r="Y113" s="333"/>
      <c r="Z113" s="144"/>
      <c r="AA113" s="148">
        <f t="shared" si="7"/>
        <v>0</v>
      </c>
      <c r="AB113" s="336"/>
      <c r="AC113" s="144"/>
    </row>
    <row r="114" spans="2:29" s="134" customFormat="1" ht="20.100000000000001" customHeight="1" x14ac:dyDescent="0.25">
      <c r="B114" s="390"/>
      <c r="C114" s="391"/>
      <c r="D114" s="392"/>
      <c r="E114" s="393"/>
      <c r="F114" s="393"/>
      <c r="G114" s="394"/>
      <c r="H114" s="395"/>
      <c r="N114" s="144"/>
      <c r="O114" s="147" t="str">
        <f>IFERROR(IF(LEN(B114)=0,"",INDEX(Trainings!$C$6:$C$55,MATCH(Registration!$B114,Trainings!$B$6:$B$55,0),1)),"")</f>
        <v/>
      </c>
      <c r="P114" s="148" t="str">
        <f>IFERROR(IF(LEN(H114)=0,"",INDEX(Dashboard!$I$17:$I$26,MATCH($H114,Dashboard!$J$17:$J$26,0))),"")</f>
        <v/>
      </c>
      <c r="Q114" s="144"/>
      <c r="R114" s="148">
        <f>IF(LEN(O114)=0,0,IF(OR(Summary!$D$5="All",Summary!$D$5=""),1,IF(Summary!$D$5=O114,1,0)))</f>
        <v>0</v>
      </c>
      <c r="S114" s="148">
        <f>IF(LEN(B114)=0,0,IF(OR(Summary!$G$5="All",Summary!$G$5=""),1,IF(Summary!$G$5=B114,1,0)))</f>
        <v>0</v>
      </c>
      <c r="T114" s="148">
        <f t="shared" si="4"/>
        <v>0</v>
      </c>
      <c r="U114" s="148">
        <f>IF(LEN(C114)=0,0,IF(C114=Summary!$K$5,1,0))</f>
        <v>0</v>
      </c>
      <c r="V114" s="148">
        <f t="shared" si="5"/>
        <v>0</v>
      </c>
      <c r="W114" s="333"/>
      <c r="X114" s="148">
        <f t="shared" si="6"/>
        <v>0</v>
      </c>
      <c r="Y114" s="333"/>
      <c r="Z114" s="144"/>
      <c r="AA114" s="148">
        <f t="shared" si="7"/>
        <v>0</v>
      </c>
      <c r="AB114" s="336"/>
      <c r="AC114" s="144"/>
    </row>
    <row r="115" spans="2:29" s="134" customFormat="1" ht="20.100000000000001" customHeight="1" x14ac:dyDescent="0.25">
      <c r="B115" s="390"/>
      <c r="C115" s="391"/>
      <c r="D115" s="392"/>
      <c r="E115" s="393"/>
      <c r="F115" s="393"/>
      <c r="G115" s="394"/>
      <c r="H115" s="395"/>
      <c r="N115" s="144"/>
      <c r="O115" s="147" t="str">
        <f>IFERROR(IF(LEN(B115)=0,"",INDEX(Trainings!$C$6:$C$55,MATCH(Registration!$B115,Trainings!$B$6:$B$55,0),1)),"")</f>
        <v/>
      </c>
      <c r="P115" s="148" t="str">
        <f>IFERROR(IF(LEN(H115)=0,"",INDEX(Dashboard!$I$17:$I$26,MATCH($H115,Dashboard!$J$17:$J$26,0))),"")</f>
        <v/>
      </c>
      <c r="Q115" s="144"/>
      <c r="R115" s="148">
        <f>IF(LEN(O115)=0,0,IF(OR(Summary!$D$5="All",Summary!$D$5=""),1,IF(Summary!$D$5=O115,1,0)))</f>
        <v>0</v>
      </c>
      <c r="S115" s="148">
        <f>IF(LEN(B115)=0,0,IF(OR(Summary!$G$5="All",Summary!$G$5=""),1,IF(Summary!$G$5=B115,1,0)))</f>
        <v>0</v>
      </c>
      <c r="T115" s="148">
        <f t="shared" si="4"/>
        <v>0</v>
      </c>
      <c r="U115" s="148">
        <f>IF(LEN(C115)=0,0,IF(C115=Summary!$K$5,1,0))</f>
        <v>0</v>
      </c>
      <c r="V115" s="148">
        <f t="shared" si="5"/>
        <v>0</v>
      </c>
      <c r="W115" s="333"/>
      <c r="X115" s="148">
        <f t="shared" si="6"/>
        <v>0</v>
      </c>
      <c r="Y115" s="333"/>
      <c r="Z115" s="144"/>
      <c r="AA115" s="148">
        <f t="shared" si="7"/>
        <v>0</v>
      </c>
      <c r="AB115" s="336"/>
      <c r="AC115" s="144"/>
    </row>
    <row r="116" spans="2:29" s="134" customFormat="1" ht="20.100000000000001" customHeight="1" x14ac:dyDescent="0.25">
      <c r="B116" s="390"/>
      <c r="C116" s="391"/>
      <c r="D116" s="392"/>
      <c r="E116" s="393"/>
      <c r="F116" s="393"/>
      <c r="G116" s="394"/>
      <c r="H116" s="395"/>
      <c r="N116" s="144"/>
      <c r="O116" s="147" t="str">
        <f>IFERROR(IF(LEN(B116)=0,"",INDEX(Trainings!$C$6:$C$55,MATCH(Registration!$B116,Trainings!$B$6:$B$55,0),1)),"")</f>
        <v/>
      </c>
      <c r="P116" s="148" t="str">
        <f>IFERROR(IF(LEN(H116)=0,"",INDEX(Dashboard!$I$17:$I$26,MATCH($H116,Dashboard!$J$17:$J$26,0))),"")</f>
        <v/>
      </c>
      <c r="Q116" s="144"/>
      <c r="R116" s="148">
        <f>IF(LEN(O116)=0,0,IF(OR(Summary!$D$5="All",Summary!$D$5=""),1,IF(Summary!$D$5=O116,1,0)))</f>
        <v>0</v>
      </c>
      <c r="S116" s="148">
        <f>IF(LEN(B116)=0,0,IF(OR(Summary!$G$5="All",Summary!$G$5=""),1,IF(Summary!$G$5=B116,1,0)))</f>
        <v>0</v>
      </c>
      <c r="T116" s="148">
        <f t="shared" si="4"/>
        <v>0</v>
      </c>
      <c r="U116" s="148">
        <f>IF(LEN(C116)=0,0,IF(C116=Summary!$K$5,1,0))</f>
        <v>0</v>
      </c>
      <c r="V116" s="148">
        <f t="shared" si="5"/>
        <v>0</v>
      </c>
      <c r="W116" s="333"/>
      <c r="X116" s="148">
        <f t="shared" si="6"/>
        <v>0</v>
      </c>
      <c r="Y116" s="333"/>
      <c r="Z116" s="144"/>
      <c r="AA116" s="148">
        <f t="shared" si="7"/>
        <v>0</v>
      </c>
      <c r="AB116" s="336"/>
      <c r="AC116" s="144"/>
    </row>
    <row r="117" spans="2:29" s="134" customFormat="1" ht="20.100000000000001" customHeight="1" x14ac:dyDescent="0.25">
      <c r="B117" s="390"/>
      <c r="C117" s="391"/>
      <c r="D117" s="392"/>
      <c r="E117" s="393"/>
      <c r="F117" s="393"/>
      <c r="G117" s="394"/>
      <c r="H117" s="395"/>
      <c r="N117" s="144"/>
      <c r="O117" s="147" t="str">
        <f>IFERROR(IF(LEN(B117)=0,"",INDEX(Trainings!$C$6:$C$55,MATCH(Registration!$B117,Trainings!$B$6:$B$55,0),1)),"")</f>
        <v/>
      </c>
      <c r="P117" s="148" t="str">
        <f>IFERROR(IF(LEN(H117)=0,"",INDEX(Dashboard!$I$17:$I$26,MATCH($H117,Dashboard!$J$17:$J$26,0))),"")</f>
        <v/>
      </c>
      <c r="Q117" s="144"/>
      <c r="R117" s="148">
        <f>IF(LEN(O117)=0,0,IF(OR(Summary!$D$5="All",Summary!$D$5=""),1,IF(Summary!$D$5=O117,1,0)))</f>
        <v>0</v>
      </c>
      <c r="S117" s="148">
        <f>IF(LEN(B117)=0,0,IF(OR(Summary!$G$5="All",Summary!$G$5=""),1,IF(Summary!$G$5=B117,1,0)))</f>
        <v>0</v>
      </c>
      <c r="T117" s="148">
        <f t="shared" si="4"/>
        <v>0</v>
      </c>
      <c r="U117" s="148">
        <f>IF(LEN(C117)=0,0,IF(C117=Summary!$K$5,1,0))</f>
        <v>0</v>
      </c>
      <c r="V117" s="148">
        <f t="shared" si="5"/>
        <v>0</v>
      </c>
      <c r="W117" s="333"/>
      <c r="X117" s="148">
        <f t="shared" si="6"/>
        <v>0</v>
      </c>
      <c r="Y117" s="333"/>
      <c r="Z117" s="144"/>
      <c r="AA117" s="148">
        <f t="shared" si="7"/>
        <v>0</v>
      </c>
      <c r="AB117" s="336"/>
      <c r="AC117" s="144"/>
    </row>
    <row r="118" spans="2:29" s="134" customFormat="1" ht="20.100000000000001" customHeight="1" x14ac:dyDescent="0.25">
      <c r="B118" s="390"/>
      <c r="C118" s="391"/>
      <c r="D118" s="392"/>
      <c r="E118" s="393"/>
      <c r="F118" s="393"/>
      <c r="G118" s="394"/>
      <c r="H118" s="395"/>
      <c r="N118" s="144"/>
      <c r="O118" s="147" t="str">
        <f>IFERROR(IF(LEN(B118)=0,"",INDEX(Trainings!$C$6:$C$55,MATCH(Registration!$B118,Trainings!$B$6:$B$55,0),1)),"")</f>
        <v/>
      </c>
      <c r="P118" s="148" t="str">
        <f>IFERROR(IF(LEN(H118)=0,"",INDEX(Dashboard!$I$17:$I$26,MATCH($H118,Dashboard!$J$17:$J$26,0))),"")</f>
        <v/>
      </c>
      <c r="Q118" s="144"/>
      <c r="R118" s="148">
        <f>IF(LEN(O118)=0,0,IF(OR(Summary!$D$5="All",Summary!$D$5=""),1,IF(Summary!$D$5=O118,1,0)))</f>
        <v>0</v>
      </c>
      <c r="S118" s="148">
        <f>IF(LEN(B118)=0,0,IF(OR(Summary!$G$5="All",Summary!$G$5=""),1,IF(Summary!$G$5=B118,1,0)))</f>
        <v>0</v>
      </c>
      <c r="T118" s="148">
        <f t="shared" si="4"/>
        <v>0</v>
      </c>
      <c r="U118" s="148">
        <f>IF(LEN(C118)=0,0,IF(C118=Summary!$K$5,1,0))</f>
        <v>0</v>
      </c>
      <c r="V118" s="148">
        <f t="shared" si="5"/>
        <v>0</v>
      </c>
      <c r="W118" s="333"/>
      <c r="X118" s="148">
        <f t="shared" si="6"/>
        <v>0</v>
      </c>
      <c r="Y118" s="333"/>
      <c r="Z118" s="144"/>
      <c r="AA118" s="148">
        <f t="shared" si="7"/>
        <v>0</v>
      </c>
      <c r="AB118" s="336"/>
      <c r="AC118" s="144"/>
    </row>
    <row r="119" spans="2:29" s="134" customFormat="1" ht="20.100000000000001" customHeight="1" x14ac:dyDescent="0.25">
      <c r="B119" s="390"/>
      <c r="C119" s="391"/>
      <c r="D119" s="392"/>
      <c r="E119" s="393"/>
      <c r="F119" s="393"/>
      <c r="G119" s="394"/>
      <c r="H119" s="395"/>
      <c r="N119" s="144"/>
      <c r="O119" s="147" t="str">
        <f>IFERROR(IF(LEN(B119)=0,"",INDEX(Trainings!$C$6:$C$55,MATCH(Registration!$B119,Trainings!$B$6:$B$55,0),1)),"")</f>
        <v/>
      </c>
      <c r="P119" s="148" t="str">
        <f>IFERROR(IF(LEN(H119)=0,"",INDEX(Dashboard!$I$17:$I$26,MATCH($H119,Dashboard!$J$17:$J$26,0))),"")</f>
        <v/>
      </c>
      <c r="Q119" s="144"/>
      <c r="R119" s="148">
        <f>IF(LEN(O119)=0,0,IF(OR(Summary!$D$5="All",Summary!$D$5=""),1,IF(Summary!$D$5=O119,1,0)))</f>
        <v>0</v>
      </c>
      <c r="S119" s="148">
        <f>IF(LEN(B119)=0,0,IF(OR(Summary!$G$5="All",Summary!$G$5=""),1,IF(Summary!$G$5=B119,1,0)))</f>
        <v>0</v>
      </c>
      <c r="T119" s="148">
        <f t="shared" si="4"/>
        <v>0</v>
      </c>
      <c r="U119" s="148">
        <f>IF(LEN(C119)=0,0,IF(C119=Summary!$K$5,1,0))</f>
        <v>0</v>
      </c>
      <c r="V119" s="148">
        <f t="shared" si="5"/>
        <v>0</v>
      </c>
      <c r="W119" s="333"/>
      <c r="X119" s="148">
        <f t="shared" si="6"/>
        <v>0</v>
      </c>
      <c r="Y119" s="333"/>
      <c r="Z119" s="144"/>
      <c r="AA119" s="148">
        <f t="shared" si="7"/>
        <v>0</v>
      </c>
      <c r="AB119" s="336"/>
      <c r="AC119" s="144"/>
    </row>
    <row r="120" spans="2:29" s="134" customFormat="1" ht="20.100000000000001" customHeight="1" x14ac:dyDescent="0.25">
      <c r="B120" s="390"/>
      <c r="C120" s="391"/>
      <c r="D120" s="392"/>
      <c r="E120" s="393"/>
      <c r="F120" s="393"/>
      <c r="G120" s="394"/>
      <c r="H120" s="395"/>
      <c r="N120" s="144"/>
      <c r="O120" s="147" t="str">
        <f>IFERROR(IF(LEN(B120)=0,"",INDEX(Trainings!$C$6:$C$55,MATCH(Registration!$B120,Trainings!$B$6:$B$55,0),1)),"")</f>
        <v/>
      </c>
      <c r="P120" s="148" t="str">
        <f>IFERROR(IF(LEN(H120)=0,"",INDEX(Dashboard!$I$17:$I$26,MATCH($H120,Dashboard!$J$17:$J$26,0))),"")</f>
        <v/>
      </c>
      <c r="Q120" s="144"/>
      <c r="R120" s="148">
        <f>IF(LEN(O120)=0,0,IF(OR(Summary!$D$5="All",Summary!$D$5=""),1,IF(Summary!$D$5=O120,1,0)))</f>
        <v>0</v>
      </c>
      <c r="S120" s="148">
        <f>IF(LEN(B120)=0,0,IF(OR(Summary!$G$5="All",Summary!$G$5=""),1,IF(Summary!$G$5=B120,1,0)))</f>
        <v>0</v>
      </c>
      <c r="T120" s="148">
        <f t="shared" si="4"/>
        <v>0</v>
      </c>
      <c r="U120" s="148">
        <f>IF(LEN(C120)=0,0,IF(C120=Summary!$K$5,1,0))</f>
        <v>0</v>
      </c>
      <c r="V120" s="148">
        <f t="shared" si="5"/>
        <v>0</v>
      </c>
      <c r="W120" s="333"/>
      <c r="X120" s="148">
        <f t="shared" si="6"/>
        <v>0</v>
      </c>
      <c r="Y120" s="333"/>
      <c r="Z120" s="144"/>
      <c r="AA120" s="148">
        <f t="shared" si="7"/>
        <v>0</v>
      </c>
      <c r="AB120" s="336"/>
      <c r="AC120" s="144"/>
    </row>
    <row r="121" spans="2:29" s="134" customFormat="1" ht="20.100000000000001" customHeight="1" x14ac:dyDescent="0.25">
      <c r="B121" s="390"/>
      <c r="C121" s="391"/>
      <c r="D121" s="392"/>
      <c r="E121" s="393"/>
      <c r="F121" s="393"/>
      <c r="G121" s="394"/>
      <c r="H121" s="395"/>
      <c r="N121" s="144"/>
      <c r="O121" s="147" t="str">
        <f>IFERROR(IF(LEN(B121)=0,"",INDEX(Trainings!$C$6:$C$55,MATCH(Registration!$B121,Trainings!$B$6:$B$55,0),1)),"")</f>
        <v/>
      </c>
      <c r="P121" s="148" t="str">
        <f>IFERROR(IF(LEN(H121)=0,"",INDEX(Dashboard!$I$17:$I$26,MATCH($H121,Dashboard!$J$17:$J$26,0))),"")</f>
        <v/>
      </c>
      <c r="Q121" s="144"/>
      <c r="R121" s="148">
        <f>IF(LEN(O121)=0,0,IF(OR(Summary!$D$5="All",Summary!$D$5=""),1,IF(Summary!$D$5=O121,1,0)))</f>
        <v>0</v>
      </c>
      <c r="S121" s="148">
        <f>IF(LEN(B121)=0,0,IF(OR(Summary!$G$5="All",Summary!$G$5=""),1,IF(Summary!$G$5=B121,1,0)))</f>
        <v>0</v>
      </c>
      <c r="T121" s="148">
        <f t="shared" si="4"/>
        <v>0</v>
      </c>
      <c r="U121" s="148">
        <f>IF(LEN(C121)=0,0,IF(C121=Summary!$K$5,1,0))</f>
        <v>0</v>
      </c>
      <c r="V121" s="148">
        <f t="shared" si="5"/>
        <v>0</v>
      </c>
      <c r="W121" s="333"/>
      <c r="X121" s="148">
        <f t="shared" si="6"/>
        <v>0</v>
      </c>
      <c r="Y121" s="333"/>
      <c r="Z121" s="144"/>
      <c r="AA121" s="148">
        <f t="shared" si="7"/>
        <v>0</v>
      </c>
      <c r="AB121" s="336"/>
      <c r="AC121" s="144"/>
    </row>
    <row r="122" spans="2:29" s="134" customFormat="1" ht="20.100000000000001" customHeight="1" x14ac:dyDescent="0.25">
      <c r="B122" s="390"/>
      <c r="C122" s="391"/>
      <c r="D122" s="392"/>
      <c r="E122" s="393"/>
      <c r="F122" s="393"/>
      <c r="G122" s="394"/>
      <c r="H122" s="395"/>
      <c r="N122" s="144"/>
      <c r="O122" s="147" t="str">
        <f>IFERROR(IF(LEN(B122)=0,"",INDEX(Trainings!$C$6:$C$55,MATCH(Registration!$B122,Trainings!$B$6:$B$55,0),1)),"")</f>
        <v/>
      </c>
      <c r="P122" s="148" t="str">
        <f>IFERROR(IF(LEN(H122)=0,"",INDEX(Dashboard!$I$17:$I$26,MATCH($H122,Dashboard!$J$17:$J$26,0))),"")</f>
        <v/>
      </c>
      <c r="Q122" s="144"/>
      <c r="R122" s="148">
        <f>IF(LEN(O122)=0,0,IF(OR(Summary!$D$5="All",Summary!$D$5=""),1,IF(Summary!$D$5=O122,1,0)))</f>
        <v>0</v>
      </c>
      <c r="S122" s="148">
        <f>IF(LEN(B122)=0,0,IF(OR(Summary!$G$5="All",Summary!$G$5=""),1,IF(Summary!$G$5=B122,1,0)))</f>
        <v>0</v>
      </c>
      <c r="T122" s="148">
        <f t="shared" si="4"/>
        <v>0</v>
      </c>
      <c r="U122" s="148">
        <f>IF(LEN(C122)=0,0,IF(C122=Summary!$K$5,1,0))</f>
        <v>0</v>
      </c>
      <c r="V122" s="148">
        <f t="shared" si="5"/>
        <v>0</v>
      </c>
      <c r="W122" s="333"/>
      <c r="X122" s="148">
        <f t="shared" si="6"/>
        <v>0</v>
      </c>
      <c r="Y122" s="333"/>
      <c r="Z122" s="144"/>
      <c r="AA122" s="148">
        <f t="shared" si="7"/>
        <v>0</v>
      </c>
      <c r="AB122" s="336"/>
      <c r="AC122" s="144"/>
    </row>
    <row r="123" spans="2:29" s="134" customFormat="1" ht="20.100000000000001" customHeight="1" x14ac:dyDescent="0.25">
      <c r="B123" s="390"/>
      <c r="C123" s="391"/>
      <c r="D123" s="392"/>
      <c r="E123" s="393"/>
      <c r="F123" s="393"/>
      <c r="G123" s="394"/>
      <c r="H123" s="395"/>
      <c r="N123" s="144"/>
      <c r="O123" s="147" t="str">
        <f>IFERROR(IF(LEN(B123)=0,"",INDEX(Trainings!$C$6:$C$55,MATCH(Registration!$B123,Trainings!$B$6:$B$55,0),1)),"")</f>
        <v/>
      </c>
      <c r="P123" s="148" t="str">
        <f>IFERROR(IF(LEN(H123)=0,"",INDEX(Dashboard!$I$17:$I$26,MATCH($H123,Dashboard!$J$17:$J$26,0))),"")</f>
        <v/>
      </c>
      <c r="Q123" s="144"/>
      <c r="R123" s="148">
        <f>IF(LEN(O123)=0,0,IF(OR(Summary!$D$5="All",Summary!$D$5=""),1,IF(Summary!$D$5=O123,1,0)))</f>
        <v>0</v>
      </c>
      <c r="S123" s="148">
        <f>IF(LEN(B123)=0,0,IF(OR(Summary!$G$5="All",Summary!$G$5=""),1,IF(Summary!$G$5=B123,1,0)))</f>
        <v>0</v>
      </c>
      <c r="T123" s="148">
        <f t="shared" si="4"/>
        <v>0</v>
      </c>
      <c r="U123" s="148">
        <f>IF(LEN(C123)=0,0,IF(C123=Summary!$K$5,1,0))</f>
        <v>0</v>
      </c>
      <c r="V123" s="148">
        <f t="shared" si="5"/>
        <v>0</v>
      </c>
      <c r="W123" s="333"/>
      <c r="X123" s="148">
        <f t="shared" si="6"/>
        <v>0</v>
      </c>
      <c r="Y123" s="333"/>
      <c r="Z123" s="144"/>
      <c r="AA123" s="148">
        <f t="shared" si="7"/>
        <v>0</v>
      </c>
      <c r="AB123" s="336"/>
      <c r="AC123" s="144"/>
    </row>
    <row r="124" spans="2:29" s="134" customFormat="1" ht="20.100000000000001" customHeight="1" x14ac:dyDescent="0.25">
      <c r="B124" s="390"/>
      <c r="C124" s="391"/>
      <c r="D124" s="392"/>
      <c r="E124" s="393"/>
      <c r="F124" s="393"/>
      <c r="G124" s="394"/>
      <c r="H124" s="395"/>
      <c r="N124" s="144"/>
      <c r="O124" s="147" t="str">
        <f>IFERROR(IF(LEN(B124)=0,"",INDEX(Trainings!$C$6:$C$55,MATCH(Registration!$B124,Trainings!$B$6:$B$55,0),1)),"")</f>
        <v/>
      </c>
      <c r="P124" s="148" t="str">
        <f>IFERROR(IF(LEN(H124)=0,"",INDEX(Dashboard!$I$17:$I$26,MATCH($H124,Dashboard!$J$17:$J$26,0))),"")</f>
        <v/>
      </c>
      <c r="Q124" s="144"/>
      <c r="R124" s="148">
        <f>IF(LEN(O124)=0,0,IF(OR(Summary!$D$5="All",Summary!$D$5=""),1,IF(Summary!$D$5=O124,1,0)))</f>
        <v>0</v>
      </c>
      <c r="S124" s="148">
        <f>IF(LEN(B124)=0,0,IF(OR(Summary!$G$5="All",Summary!$G$5=""),1,IF(Summary!$G$5=B124,1,0)))</f>
        <v>0</v>
      </c>
      <c r="T124" s="148">
        <f t="shared" si="4"/>
        <v>0</v>
      </c>
      <c r="U124" s="148">
        <f>IF(LEN(C124)=0,0,IF(C124=Summary!$K$5,1,0))</f>
        <v>0</v>
      </c>
      <c r="V124" s="148">
        <f t="shared" si="5"/>
        <v>0</v>
      </c>
      <c r="W124" s="333"/>
      <c r="X124" s="148">
        <f t="shared" si="6"/>
        <v>0</v>
      </c>
      <c r="Y124" s="333"/>
      <c r="Z124" s="144"/>
      <c r="AA124" s="148">
        <f t="shared" si="7"/>
        <v>0</v>
      </c>
      <c r="AB124" s="336"/>
      <c r="AC124" s="144"/>
    </row>
    <row r="125" spans="2:29" s="134" customFormat="1" ht="20.100000000000001" customHeight="1" x14ac:dyDescent="0.25">
      <c r="B125" s="390"/>
      <c r="C125" s="391"/>
      <c r="D125" s="392"/>
      <c r="E125" s="393"/>
      <c r="F125" s="393"/>
      <c r="G125" s="394"/>
      <c r="H125" s="395"/>
      <c r="N125" s="144"/>
      <c r="O125" s="147" t="str">
        <f>IFERROR(IF(LEN(B125)=0,"",INDEX(Trainings!$C$6:$C$55,MATCH(Registration!$B125,Trainings!$B$6:$B$55,0),1)),"")</f>
        <v/>
      </c>
      <c r="P125" s="148" t="str">
        <f>IFERROR(IF(LEN(H125)=0,"",INDEX(Dashboard!$I$17:$I$26,MATCH($H125,Dashboard!$J$17:$J$26,0))),"")</f>
        <v/>
      </c>
      <c r="Q125" s="144"/>
      <c r="R125" s="148">
        <f>IF(LEN(O125)=0,0,IF(OR(Summary!$D$5="All",Summary!$D$5=""),1,IF(Summary!$D$5=O125,1,0)))</f>
        <v>0</v>
      </c>
      <c r="S125" s="148">
        <f>IF(LEN(B125)=0,0,IF(OR(Summary!$G$5="All",Summary!$G$5=""),1,IF(Summary!$G$5=B125,1,0)))</f>
        <v>0</v>
      </c>
      <c r="T125" s="148">
        <f t="shared" si="4"/>
        <v>0</v>
      </c>
      <c r="U125" s="148">
        <f>IF(LEN(C125)=0,0,IF(C125=Summary!$K$5,1,0))</f>
        <v>0</v>
      </c>
      <c r="V125" s="148">
        <f t="shared" si="5"/>
        <v>0</v>
      </c>
      <c r="W125" s="333"/>
      <c r="X125" s="148">
        <f t="shared" si="6"/>
        <v>0</v>
      </c>
      <c r="Y125" s="333"/>
      <c r="Z125" s="144"/>
      <c r="AA125" s="148">
        <f t="shared" si="7"/>
        <v>0</v>
      </c>
      <c r="AB125" s="336"/>
      <c r="AC125" s="144"/>
    </row>
    <row r="126" spans="2:29" s="134" customFormat="1" ht="20.100000000000001" customHeight="1" x14ac:dyDescent="0.25">
      <c r="B126" s="390"/>
      <c r="C126" s="391"/>
      <c r="D126" s="392"/>
      <c r="E126" s="393"/>
      <c r="F126" s="393"/>
      <c r="G126" s="394"/>
      <c r="H126" s="395"/>
      <c r="N126" s="144"/>
      <c r="O126" s="147" t="str">
        <f>IFERROR(IF(LEN(B126)=0,"",INDEX(Trainings!$C$6:$C$55,MATCH(Registration!$B126,Trainings!$B$6:$B$55,0),1)),"")</f>
        <v/>
      </c>
      <c r="P126" s="148" t="str">
        <f>IFERROR(IF(LEN(H126)=0,"",INDEX(Dashboard!$I$17:$I$26,MATCH($H126,Dashboard!$J$17:$J$26,0))),"")</f>
        <v/>
      </c>
      <c r="Q126" s="144"/>
      <c r="R126" s="148">
        <f>IF(LEN(O126)=0,0,IF(OR(Summary!$D$5="All",Summary!$D$5=""),1,IF(Summary!$D$5=O126,1,0)))</f>
        <v>0</v>
      </c>
      <c r="S126" s="148">
        <f>IF(LEN(B126)=0,0,IF(OR(Summary!$G$5="All",Summary!$G$5=""),1,IF(Summary!$G$5=B126,1,0)))</f>
        <v>0</v>
      </c>
      <c r="T126" s="148">
        <f t="shared" si="4"/>
        <v>0</v>
      </c>
      <c r="U126" s="148">
        <f>IF(LEN(C126)=0,0,IF(C126=Summary!$K$5,1,0))</f>
        <v>0</v>
      </c>
      <c r="V126" s="148">
        <f t="shared" si="5"/>
        <v>0</v>
      </c>
      <c r="W126" s="333"/>
      <c r="X126" s="148">
        <f t="shared" si="6"/>
        <v>0</v>
      </c>
      <c r="Y126" s="333"/>
      <c r="Z126" s="144"/>
      <c r="AA126" s="148">
        <f t="shared" si="7"/>
        <v>0</v>
      </c>
      <c r="AB126" s="336"/>
      <c r="AC126" s="144"/>
    </row>
    <row r="127" spans="2:29" s="134" customFormat="1" ht="20.100000000000001" customHeight="1" x14ac:dyDescent="0.25">
      <c r="B127" s="390"/>
      <c r="C127" s="391"/>
      <c r="D127" s="392"/>
      <c r="E127" s="393"/>
      <c r="F127" s="393"/>
      <c r="G127" s="394"/>
      <c r="H127" s="395"/>
      <c r="N127" s="144"/>
      <c r="O127" s="147" t="str">
        <f>IFERROR(IF(LEN(B127)=0,"",INDEX(Trainings!$C$6:$C$55,MATCH(Registration!$B127,Trainings!$B$6:$B$55,0),1)),"")</f>
        <v/>
      </c>
      <c r="P127" s="148" t="str">
        <f>IFERROR(IF(LEN(H127)=0,"",INDEX(Dashboard!$I$17:$I$26,MATCH($H127,Dashboard!$J$17:$J$26,0))),"")</f>
        <v/>
      </c>
      <c r="Q127" s="144"/>
      <c r="R127" s="148">
        <f>IF(LEN(O127)=0,0,IF(OR(Summary!$D$5="All",Summary!$D$5=""),1,IF(Summary!$D$5=O127,1,0)))</f>
        <v>0</v>
      </c>
      <c r="S127" s="148">
        <f>IF(LEN(B127)=0,0,IF(OR(Summary!$G$5="All",Summary!$G$5=""),1,IF(Summary!$G$5=B127,1,0)))</f>
        <v>0</v>
      </c>
      <c r="T127" s="148">
        <f t="shared" si="4"/>
        <v>0</v>
      </c>
      <c r="U127" s="148">
        <f>IF(LEN(C127)=0,0,IF(C127=Summary!$K$5,1,0))</f>
        <v>0</v>
      </c>
      <c r="V127" s="148">
        <f t="shared" si="5"/>
        <v>0</v>
      </c>
      <c r="W127" s="333"/>
      <c r="X127" s="148">
        <f t="shared" si="6"/>
        <v>0</v>
      </c>
      <c r="Y127" s="333"/>
      <c r="Z127" s="144"/>
      <c r="AA127" s="148">
        <f t="shared" si="7"/>
        <v>0</v>
      </c>
      <c r="AB127" s="336"/>
      <c r="AC127" s="144"/>
    </row>
    <row r="128" spans="2:29" s="134" customFormat="1" ht="20.100000000000001" customHeight="1" x14ac:dyDescent="0.25">
      <c r="B128" s="390"/>
      <c r="C128" s="391"/>
      <c r="D128" s="392"/>
      <c r="E128" s="393"/>
      <c r="F128" s="393"/>
      <c r="G128" s="394"/>
      <c r="H128" s="395"/>
      <c r="N128" s="144"/>
      <c r="O128" s="147" t="str">
        <f>IFERROR(IF(LEN(B128)=0,"",INDEX(Trainings!$C$6:$C$55,MATCH(Registration!$B128,Trainings!$B$6:$B$55,0),1)),"")</f>
        <v/>
      </c>
      <c r="P128" s="148" t="str">
        <f>IFERROR(IF(LEN(H128)=0,"",INDEX(Dashboard!$I$17:$I$26,MATCH($H128,Dashboard!$J$17:$J$26,0))),"")</f>
        <v/>
      </c>
      <c r="Q128" s="144"/>
      <c r="R128" s="148">
        <f>IF(LEN(O128)=0,0,IF(OR(Summary!$D$5="All",Summary!$D$5=""),1,IF(Summary!$D$5=O128,1,0)))</f>
        <v>0</v>
      </c>
      <c r="S128" s="148">
        <f>IF(LEN(B128)=0,0,IF(OR(Summary!$G$5="All",Summary!$G$5=""),1,IF(Summary!$G$5=B128,1,0)))</f>
        <v>0</v>
      </c>
      <c r="T128" s="148">
        <f t="shared" si="4"/>
        <v>0</v>
      </c>
      <c r="U128" s="148">
        <f>IF(LEN(C128)=0,0,IF(C128=Summary!$K$5,1,0))</f>
        <v>0</v>
      </c>
      <c r="V128" s="148">
        <f t="shared" si="5"/>
        <v>0</v>
      </c>
      <c r="W128" s="333"/>
      <c r="X128" s="148">
        <f t="shared" si="6"/>
        <v>0</v>
      </c>
      <c r="Y128" s="333"/>
      <c r="Z128" s="144"/>
      <c r="AA128" s="148">
        <f t="shared" si="7"/>
        <v>0</v>
      </c>
      <c r="AB128" s="336"/>
      <c r="AC128" s="144"/>
    </row>
    <row r="129" spans="2:29" s="134" customFormat="1" ht="20.100000000000001" customHeight="1" x14ac:dyDescent="0.25">
      <c r="B129" s="390"/>
      <c r="C129" s="391"/>
      <c r="D129" s="392"/>
      <c r="E129" s="393"/>
      <c r="F129" s="393"/>
      <c r="G129" s="394"/>
      <c r="H129" s="395"/>
      <c r="N129" s="144"/>
      <c r="O129" s="147" t="str">
        <f>IFERROR(IF(LEN(B129)=0,"",INDEX(Trainings!$C$6:$C$55,MATCH(Registration!$B129,Trainings!$B$6:$B$55,0),1)),"")</f>
        <v/>
      </c>
      <c r="P129" s="148" t="str">
        <f>IFERROR(IF(LEN(H129)=0,"",INDEX(Dashboard!$I$17:$I$26,MATCH($H129,Dashboard!$J$17:$J$26,0))),"")</f>
        <v/>
      </c>
      <c r="Q129" s="144"/>
      <c r="R129" s="148">
        <f>IF(LEN(O129)=0,0,IF(OR(Summary!$D$5="All",Summary!$D$5=""),1,IF(Summary!$D$5=O129,1,0)))</f>
        <v>0</v>
      </c>
      <c r="S129" s="148">
        <f>IF(LEN(B129)=0,0,IF(OR(Summary!$G$5="All",Summary!$G$5=""),1,IF(Summary!$G$5=B129,1,0)))</f>
        <v>0</v>
      </c>
      <c r="T129" s="148">
        <f t="shared" si="4"/>
        <v>0</v>
      </c>
      <c r="U129" s="148">
        <f>IF(LEN(C129)=0,0,IF(C129=Summary!$K$5,1,0))</f>
        <v>0</v>
      </c>
      <c r="V129" s="148">
        <f t="shared" si="5"/>
        <v>0</v>
      </c>
      <c r="W129" s="333"/>
      <c r="X129" s="148">
        <f t="shared" si="6"/>
        <v>0</v>
      </c>
      <c r="Y129" s="333"/>
      <c r="Z129" s="144"/>
      <c r="AA129" s="148">
        <f t="shared" si="7"/>
        <v>0</v>
      </c>
      <c r="AB129" s="336"/>
      <c r="AC129" s="144"/>
    </row>
    <row r="130" spans="2:29" s="134" customFormat="1" ht="20.100000000000001" customHeight="1" x14ac:dyDescent="0.25">
      <c r="B130" s="390"/>
      <c r="C130" s="391"/>
      <c r="D130" s="392"/>
      <c r="E130" s="393"/>
      <c r="F130" s="393"/>
      <c r="G130" s="394"/>
      <c r="H130" s="395"/>
      <c r="N130" s="144"/>
      <c r="O130" s="147" t="str">
        <f>IFERROR(IF(LEN(B130)=0,"",INDEX(Trainings!$C$6:$C$55,MATCH(Registration!$B130,Trainings!$B$6:$B$55,0),1)),"")</f>
        <v/>
      </c>
      <c r="P130" s="148" t="str">
        <f>IFERROR(IF(LEN(H130)=0,"",INDEX(Dashboard!$I$17:$I$26,MATCH($H130,Dashboard!$J$17:$J$26,0))),"")</f>
        <v/>
      </c>
      <c r="Q130" s="144"/>
      <c r="R130" s="148">
        <f>IF(LEN(O130)=0,0,IF(OR(Summary!$D$5="All",Summary!$D$5=""),1,IF(Summary!$D$5=O130,1,0)))</f>
        <v>0</v>
      </c>
      <c r="S130" s="148">
        <f>IF(LEN(B130)=0,0,IF(OR(Summary!$G$5="All",Summary!$G$5=""),1,IF(Summary!$G$5=B130,1,0)))</f>
        <v>0</v>
      </c>
      <c r="T130" s="148">
        <f t="shared" si="4"/>
        <v>0</v>
      </c>
      <c r="U130" s="148">
        <f>IF(LEN(C130)=0,0,IF(C130=Summary!$K$5,1,0))</f>
        <v>0</v>
      </c>
      <c r="V130" s="148">
        <f t="shared" si="5"/>
        <v>0</v>
      </c>
      <c r="W130" s="333"/>
      <c r="X130" s="148">
        <f t="shared" si="6"/>
        <v>0</v>
      </c>
      <c r="Y130" s="333"/>
      <c r="Z130" s="144"/>
      <c r="AA130" s="148">
        <f t="shared" si="7"/>
        <v>0</v>
      </c>
      <c r="AB130" s="336"/>
      <c r="AC130" s="144"/>
    </row>
    <row r="131" spans="2:29" s="134" customFormat="1" ht="20.100000000000001" customHeight="1" x14ac:dyDescent="0.25">
      <c r="B131" s="390"/>
      <c r="C131" s="391"/>
      <c r="D131" s="392"/>
      <c r="E131" s="393"/>
      <c r="F131" s="393"/>
      <c r="G131" s="394"/>
      <c r="H131" s="395"/>
      <c r="N131" s="144"/>
      <c r="O131" s="147" t="str">
        <f>IFERROR(IF(LEN(B131)=0,"",INDEX(Trainings!$C$6:$C$55,MATCH(Registration!$B131,Trainings!$B$6:$B$55,0),1)),"")</f>
        <v/>
      </c>
      <c r="P131" s="148" t="str">
        <f>IFERROR(IF(LEN(H131)=0,"",INDEX(Dashboard!$I$17:$I$26,MATCH($H131,Dashboard!$J$17:$J$26,0))),"")</f>
        <v/>
      </c>
      <c r="Q131" s="144"/>
      <c r="R131" s="148">
        <f>IF(LEN(O131)=0,0,IF(OR(Summary!$D$5="All",Summary!$D$5=""),1,IF(Summary!$D$5=O131,1,0)))</f>
        <v>0</v>
      </c>
      <c r="S131" s="148">
        <f>IF(LEN(B131)=0,0,IF(OR(Summary!$G$5="All",Summary!$G$5=""),1,IF(Summary!$G$5=B131,1,0)))</f>
        <v>0</v>
      </c>
      <c r="T131" s="148">
        <f t="shared" si="4"/>
        <v>0</v>
      </c>
      <c r="U131" s="148">
        <f>IF(LEN(C131)=0,0,IF(C131=Summary!$K$5,1,0))</f>
        <v>0</v>
      </c>
      <c r="V131" s="148">
        <f t="shared" si="5"/>
        <v>0</v>
      </c>
      <c r="W131" s="333"/>
      <c r="X131" s="148">
        <f t="shared" si="6"/>
        <v>0</v>
      </c>
      <c r="Y131" s="333"/>
      <c r="Z131" s="144"/>
      <c r="AA131" s="148">
        <f t="shared" si="7"/>
        <v>0</v>
      </c>
      <c r="AB131" s="336"/>
      <c r="AC131" s="144"/>
    </row>
    <row r="132" spans="2:29" s="134" customFormat="1" ht="20.100000000000001" customHeight="1" x14ac:dyDescent="0.25">
      <c r="B132" s="390"/>
      <c r="C132" s="391"/>
      <c r="D132" s="392"/>
      <c r="E132" s="393"/>
      <c r="F132" s="393"/>
      <c r="G132" s="394"/>
      <c r="H132" s="395"/>
      <c r="N132" s="144"/>
      <c r="O132" s="147" t="str">
        <f>IFERROR(IF(LEN(B132)=0,"",INDEX(Trainings!$C$6:$C$55,MATCH(Registration!$B132,Trainings!$B$6:$B$55,0),1)),"")</f>
        <v/>
      </c>
      <c r="P132" s="148" t="str">
        <f>IFERROR(IF(LEN(H132)=0,"",INDEX(Dashboard!$I$17:$I$26,MATCH($H132,Dashboard!$J$17:$J$26,0))),"")</f>
        <v/>
      </c>
      <c r="Q132" s="144"/>
      <c r="R132" s="148">
        <f>IF(LEN(O132)=0,0,IF(OR(Summary!$D$5="All",Summary!$D$5=""),1,IF(Summary!$D$5=O132,1,0)))</f>
        <v>0</v>
      </c>
      <c r="S132" s="148">
        <f>IF(LEN(B132)=0,0,IF(OR(Summary!$G$5="All",Summary!$G$5=""),1,IF(Summary!$G$5=B132,1,0)))</f>
        <v>0</v>
      </c>
      <c r="T132" s="148">
        <f t="shared" si="4"/>
        <v>0</v>
      </c>
      <c r="U132" s="148">
        <f>IF(LEN(C132)=0,0,IF(C132=Summary!$K$5,1,0))</f>
        <v>0</v>
      </c>
      <c r="V132" s="148">
        <f t="shared" si="5"/>
        <v>0</v>
      </c>
      <c r="W132" s="333"/>
      <c r="X132" s="148">
        <f t="shared" si="6"/>
        <v>0</v>
      </c>
      <c r="Y132" s="333"/>
      <c r="Z132" s="144"/>
      <c r="AA132" s="148">
        <f t="shared" si="7"/>
        <v>0</v>
      </c>
      <c r="AB132" s="336"/>
      <c r="AC132" s="144"/>
    </row>
    <row r="133" spans="2:29" s="134" customFormat="1" ht="20.100000000000001" customHeight="1" x14ac:dyDescent="0.25">
      <c r="B133" s="390"/>
      <c r="C133" s="391"/>
      <c r="D133" s="392"/>
      <c r="E133" s="393"/>
      <c r="F133" s="393"/>
      <c r="G133" s="394"/>
      <c r="H133" s="395"/>
      <c r="N133" s="144"/>
      <c r="O133" s="147" t="str">
        <f>IFERROR(IF(LEN(B133)=0,"",INDEX(Trainings!$C$6:$C$55,MATCH(Registration!$B133,Trainings!$B$6:$B$55,0),1)),"")</f>
        <v/>
      </c>
      <c r="P133" s="148" t="str">
        <f>IFERROR(IF(LEN(H133)=0,"",INDEX(Dashboard!$I$17:$I$26,MATCH($H133,Dashboard!$J$17:$J$26,0))),"")</f>
        <v/>
      </c>
      <c r="Q133" s="144"/>
      <c r="R133" s="148">
        <f>IF(LEN(O133)=0,0,IF(OR(Summary!$D$5="All",Summary!$D$5=""),1,IF(Summary!$D$5=O133,1,0)))</f>
        <v>0</v>
      </c>
      <c r="S133" s="148">
        <f>IF(LEN(B133)=0,0,IF(OR(Summary!$G$5="All",Summary!$G$5=""),1,IF(Summary!$G$5=B133,1,0)))</f>
        <v>0</v>
      </c>
      <c r="T133" s="148">
        <f t="shared" si="4"/>
        <v>0</v>
      </c>
      <c r="U133" s="148">
        <f>IF(LEN(C133)=0,0,IF(C133=Summary!$K$5,1,0))</f>
        <v>0</v>
      </c>
      <c r="V133" s="148">
        <f t="shared" si="5"/>
        <v>0</v>
      </c>
      <c r="W133" s="333"/>
      <c r="X133" s="148">
        <f t="shared" si="6"/>
        <v>0</v>
      </c>
      <c r="Y133" s="333"/>
      <c r="Z133" s="144"/>
      <c r="AA133" s="148">
        <f t="shared" si="7"/>
        <v>0</v>
      </c>
      <c r="AB133" s="336"/>
      <c r="AC133" s="144"/>
    </row>
    <row r="134" spans="2:29" s="134" customFormat="1" ht="20.100000000000001" customHeight="1" x14ac:dyDescent="0.25">
      <c r="B134" s="390"/>
      <c r="C134" s="391"/>
      <c r="D134" s="392"/>
      <c r="E134" s="393"/>
      <c r="F134" s="393"/>
      <c r="G134" s="394"/>
      <c r="H134" s="395"/>
      <c r="N134" s="144"/>
      <c r="O134" s="147" t="str">
        <f>IFERROR(IF(LEN(B134)=0,"",INDEX(Trainings!$C$6:$C$55,MATCH(Registration!$B134,Trainings!$B$6:$B$55,0),1)),"")</f>
        <v/>
      </c>
      <c r="P134" s="148" t="str">
        <f>IFERROR(IF(LEN(H134)=0,"",INDEX(Dashboard!$I$17:$I$26,MATCH($H134,Dashboard!$J$17:$J$26,0))),"")</f>
        <v/>
      </c>
      <c r="Q134" s="144"/>
      <c r="R134" s="148">
        <f>IF(LEN(O134)=0,0,IF(OR(Summary!$D$5="All",Summary!$D$5=""),1,IF(Summary!$D$5=O134,1,0)))</f>
        <v>0</v>
      </c>
      <c r="S134" s="148">
        <f>IF(LEN(B134)=0,0,IF(OR(Summary!$G$5="All",Summary!$G$5=""),1,IF(Summary!$G$5=B134,1,0)))</f>
        <v>0</v>
      </c>
      <c r="T134" s="148">
        <f t="shared" ref="T134:T197" si="8">IF(G134="Yes",1,0)</f>
        <v>0</v>
      </c>
      <c r="U134" s="148">
        <f>IF(LEN(C134)=0,0,IF(C134=Summary!$K$5,1,0))</f>
        <v>0</v>
      </c>
      <c r="V134" s="148">
        <f t="shared" si="5"/>
        <v>0</v>
      </c>
      <c r="W134" s="333"/>
      <c r="X134" s="148">
        <f t="shared" si="6"/>
        <v>0</v>
      </c>
      <c r="Y134" s="333"/>
      <c r="Z134" s="144"/>
      <c r="AA134" s="148">
        <f t="shared" si="7"/>
        <v>0</v>
      </c>
      <c r="AB134" s="336"/>
      <c r="AC134" s="144"/>
    </row>
    <row r="135" spans="2:29" s="134" customFormat="1" ht="20.100000000000001" customHeight="1" x14ac:dyDescent="0.25">
      <c r="B135" s="390"/>
      <c r="C135" s="391"/>
      <c r="D135" s="392"/>
      <c r="E135" s="393"/>
      <c r="F135" s="393"/>
      <c r="G135" s="394"/>
      <c r="H135" s="395"/>
      <c r="N135" s="144"/>
      <c r="O135" s="147" t="str">
        <f>IFERROR(IF(LEN(B135)=0,"",INDEX(Trainings!$C$6:$C$55,MATCH(Registration!$B135,Trainings!$B$6:$B$55,0),1)),"")</f>
        <v/>
      </c>
      <c r="P135" s="148" t="str">
        <f>IFERROR(IF(LEN(H135)=0,"",INDEX(Dashboard!$I$17:$I$26,MATCH($H135,Dashboard!$J$17:$J$26,0))),"")</f>
        <v/>
      </c>
      <c r="Q135" s="144"/>
      <c r="R135" s="148">
        <f>IF(LEN(O135)=0,0,IF(OR(Summary!$D$5="All",Summary!$D$5=""),1,IF(Summary!$D$5=O135,1,0)))</f>
        <v>0</v>
      </c>
      <c r="S135" s="148">
        <f>IF(LEN(B135)=0,0,IF(OR(Summary!$G$5="All",Summary!$G$5=""),1,IF(Summary!$G$5=B135,1,0)))</f>
        <v>0</v>
      </c>
      <c r="T135" s="148">
        <f t="shared" si="8"/>
        <v>0</v>
      </c>
      <c r="U135" s="148">
        <f>IF(LEN(C135)=0,0,IF(C135=Summary!$K$5,1,0))</f>
        <v>0</v>
      </c>
      <c r="V135" s="148">
        <f t="shared" ref="V135:V198" si="9">R135*S135*T135*U135</f>
        <v>0</v>
      </c>
      <c r="W135" s="333"/>
      <c r="X135" s="148">
        <f t="shared" ref="X135:X198" si="10">V135*(IF(LEN(P135)=0,0,1))</f>
        <v>0</v>
      </c>
      <c r="Y135" s="333"/>
      <c r="Z135" s="144"/>
      <c r="AA135" s="148">
        <f t="shared" ref="AA135:AA198" si="11">IF(G135="Yes",1,0)</f>
        <v>0</v>
      </c>
      <c r="AB135" s="336"/>
      <c r="AC135" s="144"/>
    </row>
    <row r="136" spans="2:29" s="134" customFormat="1" ht="20.100000000000001" customHeight="1" x14ac:dyDescent="0.25">
      <c r="B136" s="390"/>
      <c r="C136" s="391"/>
      <c r="D136" s="392"/>
      <c r="E136" s="393"/>
      <c r="F136" s="393"/>
      <c r="G136" s="394"/>
      <c r="H136" s="395"/>
      <c r="N136" s="144"/>
      <c r="O136" s="147" t="str">
        <f>IFERROR(IF(LEN(B136)=0,"",INDEX(Trainings!$C$6:$C$55,MATCH(Registration!$B136,Trainings!$B$6:$B$55,0),1)),"")</f>
        <v/>
      </c>
      <c r="P136" s="148" t="str">
        <f>IFERROR(IF(LEN(H136)=0,"",INDEX(Dashboard!$I$17:$I$26,MATCH($H136,Dashboard!$J$17:$J$26,0))),"")</f>
        <v/>
      </c>
      <c r="Q136" s="144"/>
      <c r="R136" s="148">
        <f>IF(LEN(O136)=0,0,IF(OR(Summary!$D$5="All",Summary!$D$5=""),1,IF(Summary!$D$5=O136,1,0)))</f>
        <v>0</v>
      </c>
      <c r="S136" s="148">
        <f>IF(LEN(B136)=0,0,IF(OR(Summary!$G$5="All",Summary!$G$5=""),1,IF(Summary!$G$5=B136,1,0)))</f>
        <v>0</v>
      </c>
      <c r="T136" s="148">
        <f t="shared" si="8"/>
        <v>0</v>
      </c>
      <c r="U136" s="148">
        <f>IF(LEN(C136)=0,0,IF(C136=Summary!$K$5,1,0))</f>
        <v>0</v>
      </c>
      <c r="V136" s="148">
        <f t="shared" si="9"/>
        <v>0</v>
      </c>
      <c r="W136" s="333"/>
      <c r="X136" s="148">
        <f t="shared" si="10"/>
        <v>0</v>
      </c>
      <c r="Y136" s="333"/>
      <c r="Z136" s="144"/>
      <c r="AA136" s="148">
        <f t="shared" si="11"/>
        <v>0</v>
      </c>
      <c r="AB136" s="336"/>
      <c r="AC136" s="144"/>
    </row>
    <row r="137" spans="2:29" s="134" customFormat="1" ht="20.100000000000001" customHeight="1" x14ac:dyDescent="0.25">
      <c r="B137" s="390"/>
      <c r="C137" s="391"/>
      <c r="D137" s="392"/>
      <c r="E137" s="393"/>
      <c r="F137" s="393"/>
      <c r="G137" s="394"/>
      <c r="H137" s="395"/>
      <c r="N137" s="144"/>
      <c r="O137" s="147" t="str">
        <f>IFERROR(IF(LEN(B137)=0,"",INDEX(Trainings!$C$6:$C$55,MATCH(Registration!$B137,Trainings!$B$6:$B$55,0),1)),"")</f>
        <v/>
      </c>
      <c r="P137" s="148" t="str">
        <f>IFERROR(IF(LEN(H137)=0,"",INDEX(Dashboard!$I$17:$I$26,MATCH($H137,Dashboard!$J$17:$J$26,0))),"")</f>
        <v/>
      </c>
      <c r="Q137" s="144"/>
      <c r="R137" s="148">
        <f>IF(LEN(O137)=0,0,IF(OR(Summary!$D$5="All",Summary!$D$5=""),1,IF(Summary!$D$5=O137,1,0)))</f>
        <v>0</v>
      </c>
      <c r="S137" s="148">
        <f>IF(LEN(B137)=0,0,IF(OR(Summary!$G$5="All",Summary!$G$5=""),1,IF(Summary!$G$5=B137,1,0)))</f>
        <v>0</v>
      </c>
      <c r="T137" s="148">
        <f t="shared" si="8"/>
        <v>0</v>
      </c>
      <c r="U137" s="148">
        <f>IF(LEN(C137)=0,0,IF(C137=Summary!$K$5,1,0))</f>
        <v>0</v>
      </c>
      <c r="V137" s="148">
        <f t="shared" si="9"/>
        <v>0</v>
      </c>
      <c r="W137" s="333"/>
      <c r="X137" s="148">
        <f t="shared" si="10"/>
        <v>0</v>
      </c>
      <c r="Y137" s="333"/>
      <c r="Z137" s="144"/>
      <c r="AA137" s="148">
        <f t="shared" si="11"/>
        <v>0</v>
      </c>
      <c r="AB137" s="336"/>
      <c r="AC137" s="144"/>
    </row>
    <row r="138" spans="2:29" s="134" customFormat="1" ht="20.100000000000001" customHeight="1" x14ac:dyDescent="0.25">
      <c r="B138" s="390"/>
      <c r="C138" s="391"/>
      <c r="D138" s="392"/>
      <c r="E138" s="393"/>
      <c r="F138" s="393"/>
      <c r="G138" s="394"/>
      <c r="H138" s="395"/>
      <c r="N138" s="144"/>
      <c r="O138" s="147" t="str">
        <f>IFERROR(IF(LEN(B138)=0,"",INDEX(Trainings!$C$6:$C$55,MATCH(Registration!$B138,Trainings!$B$6:$B$55,0),1)),"")</f>
        <v/>
      </c>
      <c r="P138" s="148" t="str">
        <f>IFERROR(IF(LEN(H138)=0,"",INDEX(Dashboard!$I$17:$I$26,MATCH($H138,Dashboard!$J$17:$J$26,0))),"")</f>
        <v/>
      </c>
      <c r="Q138" s="144"/>
      <c r="R138" s="148">
        <f>IF(LEN(O138)=0,0,IF(OR(Summary!$D$5="All",Summary!$D$5=""),1,IF(Summary!$D$5=O138,1,0)))</f>
        <v>0</v>
      </c>
      <c r="S138" s="148">
        <f>IF(LEN(B138)=0,0,IF(OR(Summary!$G$5="All",Summary!$G$5=""),1,IF(Summary!$G$5=B138,1,0)))</f>
        <v>0</v>
      </c>
      <c r="T138" s="148">
        <f t="shared" si="8"/>
        <v>0</v>
      </c>
      <c r="U138" s="148">
        <f>IF(LEN(C138)=0,0,IF(C138=Summary!$K$5,1,0))</f>
        <v>0</v>
      </c>
      <c r="V138" s="148">
        <f t="shared" si="9"/>
        <v>0</v>
      </c>
      <c r="W138" s="333"/>
      <c r="X138" s="148">
        <f t="shared" si="10"/>
        <v>0</v>
      </c>
      <c r="Y138" s="333"/>
      <c r="Z138" s="144"/>
      <c r="AA138" s="148">
        <f t="shared" si="11"/>
        <v>0</v>
      </c>
      <c r="AB138" s="336"/>
      <c r="AC138" s="144"/>
    </row>
    <row r="139" spans="2:29" s="134" customFormat="1" ht="20.100000000000001" customHeight="1" x14ac:dyDescent="0.25">
      <c r="B139" s="390"/>
      <c r="C139" s="391"/>
      <c r="D139" s="392"/>
      <c r="E139" s="393"/>
      <c r="F139" s="393"/>
      <c r="G139" s="394"/>
      <c r="H139" s="395"/>
      <c r="N139" s="144"/>
      <c r="O139" s="147" t="str">
        <f>IFERROR(IF(LEN(B139)=0,"",INDEX(Trainings!$C$6:$C$55,MATCH(Registration!$B139,Trainings!$B$6:$B$55,0),1)),"")</f>
        <v/>
      </c>
      <c r="P139" s="148" t="str">
        <f>IFERROR(IF(LEN(H139)=0,"",INDEX(Dashboard!$I$17:$I$26,MATCH($H139,Dashboard!$J$17:$J$26,0))),"")</f>
        <v/>
      </c>
      <c r="Q139" s="144"/>
      <c r="R139" s="148">
        <f>IF(LEN(O139)=0,0,IF(OR(Summary!$D$5="All",Summary!$D$5=""),1,IF(Summary!$D$5=O139,1,0)))</f>
        <v>0</v>
      </c>
      <c r="S139" s="148">
        <f>IF(LEN(B139)=0,0,IF(OR(Summary!$G$5="All",Summary!$G$5=""),1,IF(Summary!$G$5=B139,1,0)))</f>
        <v>0</v>
      </c>
      <c r="T139" s="148">
        <f t="shared" si="8"/>
        <v>0</v>
      </c>
      <c r="U139" s="148">
        <f>IF(LEN(C139)=0,0,IF(C139=Summary!$K$5,1,0))</f>
        <v>0</v>
      </c>
      <c r="V139" s="148">
        <f t="shared" si="9"/>
        <v>0</v>
      </c>
      <c r="W139" s="333"/>
      <c r="X139" s="148">
        <f t="shared" si="10"/>
        <v>0</v>
      </c>
      <c r="Y139" s="333"/>
      <c r="Z139" s="144"/>
      <c r="AA139" s="148">
        <f t="shared" si="11"/>
        <v>0</v>
      </c>
      <c r="AB139" s="336"/>
      <c r="AC139" s="144"/>
    </row>
    <row r="140" spans="2:29" s="134" customFormat="1" ht="20.100000000000001" customHeight="1" x14ac:dyDescent="0.25">
      <c r="B140" s="390"/>
      <c r="C140" s="391"/>
      <c r="D140" s="392"/>
      <c r="E140" s="393"/>
      <c r="F140" s="393"/>
      <c r="G140" s="394"/>
      <c r="H140" s="395"/>
      <c r="N140" s="144"/>
      <c r="O140" s="147" t="str">
        <f>IFERROR(IF(LEN(B140)=0,"",INDEX(Trainings!$C$6:$C$55,MATCH(Registration!$B140,Trainings!$B$6:$B$55,0),1)),"")</f>
        <v/>
      </c>
      <c r="P140" s="148" t="str">
        <f>IFERROR(IF(LEN(H140)=0,"",INDEX(Dashboard!$I$17:$I$26,MATCH($H140,Dashboard!$J$17:$J$26,0))),"")</f>
        <v/>
      </c>
      <c r="Q140" s="144"/>
      <c r="R140" s="148">
        <f>IF(LEN(O140)=0,0,IF(OR(Summary!$D$5="All",Summary!$D$5=""),1,IF(Summary!$D$5=O140,1,0)))</f>
        <v>0</v>
      </c>
      <c r="S140" s="148">
        <f>IF(LEN(B140)=0,0,IF(OR(Summary!$G$5="All",Summary!$G$5=""),1,IF(Summary!$G$5=B140,1,0)))</f>
        <v>0</v>
      </c>
      <c r="T140" s="148">
        <f t="shared" si="8"/>
        <v>0</v>
      </c>
      <c r="U140" s="148">
        <f>IF(LEN(C140)=0,0,IF(C140=Summary!$K$5,1,0))</f>
        <v>0</v>
      </c>
      <c r="V140" s="148">
        <f t="shared" si="9"/>
        <v>0</v>
      </c>
      <c r="W140" s="333"/>
      <c r="X140" s="148">
        <f t="shared" si="10"/>
        <v>0</v>
      </c>
      <c r="Y140" s="333"/>
      <c r="Z140" s="144"/>
      <c r="AA140" s="148">
        <f t="shared" si="11"/>
        <v>0</v>
      </c>
      <c r="AB140" s="336"/>
      <c r="AC140" s="144"/>
    </row>
    <row r="141" spans="2:29" s="134" customFormat="1" ht="20.100000000000001" customHeight="1" x14ac:dyDescent="0.25">
      <c r="B141" s="390"/>
      <c r="C141" s="391"/>
      <c r="D141" s="392"/>
      <c r="E141" s="393"/>
      <c r="F141" s="393"/>
      <c r="G141" s="394"/>
      <c r="H141" s="395"/>
      <c r="N141" s="144"/>
      <c r="O141" s="147" t="str">
        <f>IFERROR(IF(LEN(B141)=0,"",INDEX(Trainings!$C$6:$C$55,MATCH(Registration!$B141,Trainings!$B$6:$B$55,0),1)),"")</f>
        <v/>
      </c>
      <c r="P141" s="148" t="str">
        <f>IFERROR(IF(LEN(H141)=0,"",INDEX(Dashboard!$I$17:$I$26,MATCH($H141,Dashboard!$J$17:$J$26,0))),"")</f>
        <v/>
      </c>
      <c r="Q141" s="144"/>
      <c r="R141" s="148">
        <f>IF(LEN(O141)=0,0,IF(OR(Summary!$D$5="All",Summary!$D$5=""),1,IF(Summary!$D$5=O141,1,0)))</f>
        <v>0</v>
      </c>
      <c r="S141" s="148">
        <f>IF(LEN(B141)=0,0,IF(OR(Summary!$G$5="All",Summary!$G$5=""),1,IF(Summary!$G$5=B141,1,0)))</f>
        <v>0</v>
      </c>
      <c r="T141" s="148">
        <f t="shared" si="8"/>
        <v>0</v>
      </c>
      <c r="U141" s="148">
        <f>IF(LEN(C141)=0,0,IF(C141=Summary!$K$5,1,0))</f>
        <v>0</v>
      </c>
      <c r="V141" s="148">
        <f t="shared" si="9"/>
        <v>0</v>
      </c>
      <c r="W141" s="333"/>
      <c r="X141" s="148">
        <f t="shared" si="10"/>
        <v>0</v>
      </c>
      <c r="Y141" s="333"/>
      <c r="Z141" s="144"/>
      <c r="AA141" s="148">
        <f t="shared" si="11"/>
        <v>0</v>
      </c>
      <c r="AB141" s="336"/>
      <c r="AC141" s="144"/>
    </row>
    <row r="142" spans="2:29" s="134" customFormat="1" ht="20.100000000000001" customHeight="1" x14ac:dyDescent="0.25">
      <c r="B142" s="390"/>
      <c r="C142" s="391"/>
      <c r="D142" s="392"/>
      <c r="E142" s="393"/>
      <c r="F142" s="393"/>
      <c r="G142" s="394"/>
      <c r="H142" s="395"/>
      <c r="N142" s="144"/>
      <c r="O142" s="147" t="str">
        <f>IFERROR(IF(LEN(B142)=0,"",INDEX(Trainings!$C$6:$C$55,MATCH(Registration!$B142,Trainings!$B$6:$B$55,0),1)),"")</f>
        <v/>
      </c>
      <c r="P142" s="148" t="str">
        <f>IFERROR(IF(LEN(H142)=0,"",INDEX(Dashboard!$I$17:$I$26,MATCH($H142,Dashboard!$J$17:$J$26,0))),"")</f>
        <v/>
      </c>
      <c r="Q142" s="144"/>
      <c r="R142" s="148">
        <f>IF(LEN(O142)=0,0,IF(OR(Summary!$D$5="All",Summary!$D$5=""),1,IF(Summary!$D$5=O142,1,0)))</f>
        <v>0</v>
      </c>
      <c r="S142" s="148">
        <f>IF(LEN(B142)=0,0,IF(OR(Summary!$G$5="All",Summary!$G$5=""),1,IF(Summary!$G$5=B142,1,0)))</f>
        <v>0</v>
      </c>
      <c r="T142" s="148">
        <f t="shared" si="8"/>
        <v>0</v>
      </c>
      <c r="U142" s="148">
        <f>IF(LEN(C142)=0,0,IF(C142=Summary!$K$5,1,0))</f>
        <v>0</v>
      </c>
      <c r="V142" s="148">
        <f t="shared" si="9"/>
        <v>0</v>
      </c>
      <c r="W142" s="333"/>
      <c r="X142" s="148">
        <f t="shared" si="10"/>
        <v>0</v>
      </c>
      <c r="Y142" s="333"/>
      <c r="Z142" s="144"/>
      <c r="AA142" s="148">
        <f t="shared" si="11"/>
        <v>0</v>
      </c>
      <c r="AB142" s="336"/>
      <c r="AC142" s="144"/>
    </row>
    <row r="143" spans="2:29" s="134" customFormat="1" ht="20.100000000000001" customHeight="1" x14ac:dyDescent="0.25">
      <c r="B143" s="390"/>
      <c r="C143" s="391"/>
      <c r="D143" s="392"/>
      <c r="E143" s="393"/>
      <c r="F143" s="393"/>
      <c r="G143" s="394"/>
      <c r="H143" s="395"/>
      <c r="N143" s="144"/>
      <c r="O143" s="147" t="str">
        <f>IFERROR(IF(LEN(B143)=0,"",INDEX(Trainings!$C$6:$C$55,MATCH(Registration!$B143,Trainings!$B$6:$B$55,0),1)),"")</f>
        <v/>
      </c>
      <c r="P143" s="148" t="str">
        <f>IFERROR(IF(LEN(H143)=0,"",INDEX(Dashboard!$I$17:$I$26,MATCH($H143,Dashboard!$J$17:$J$26,0))),"")</f>
        <v/>
      </c>
      <c r="Q143" s="144"/>
      <c r="R143" s="148">
        <f>IF(LEN(O143)=0,0,IF(OR(Summary!$D$5="All",Summary!$D$5=""),1,IF(Summary!$D$5=O143,1,0)))</f>
        <v>0</v>
      </c>
      <c r="S143" s="148">
        <f>IF(LEN(B143)=0,0,IF(OR(Summary!$G$5="All",Summary!$G$5=""),1,IF(Summary!$G$5=B143,1,0)))</f>
        <v>0</v>
      </c>
      <c r="T143" s="148">
        <f t="shared" si="8"/>
        <v>0</v>
      </c>
      <c r="U143" s="148">
        <f>IF(LEN(C143)=0,0,IF(C143=Summary!$K$5,1,0))</f>
        <v>0</v>
      </c>
      <c r="V143" s="148">
        <f t="shared" si="9"/>
        <v>0</v>
      </c>
      <c r="W143" s="333"/>
      <c r="X143" s="148">
        <f t="shared" si="10"/>
        <v>0</v>
      </c>
      <c r="Y143" s="333"/>
      <c r="Z143" s="144"/>
      <c r="AA143" s="148">
        <f t="shared" si="11"/>
        <v>0</v>
      </c>
      <c r="AB143" s="336"/>
      <c r="AC143" s="144"/>
    </row>
    <row r="144" spans="2:29" s="134" customFormat="1" ht="20.100000000000001" customHeight="1" x14ac:dyDescent="0.25">
      <c r="B144" s="390"/>
      <c r="C144" s="391"/>
      <c r="D144" s="392"/>
      <c r="E144" s="393"/>
      <c r="F144" s="393"/>
      <c r="G144" s="394"/>
      <c r="H144" s="395"/>
      <c r="N144" s="144"/>
      <c r="O144" s="147" t="str">
        <f>IFERROR(IF(LEN(B144)=0,"",INDEX(Trainings!$C$6:$C$55,MATCH(Registration!$B144,Trainings!$B$6:$B$55,0),1)),"")</f>
        <v/>
      </c>
      <c r="P144" s="148" t="str">
        <f>IFERROR(IF(LEN(H144)=0,"",INDEX(Dashboard!$I$17:$I$26,MATCH($H144,Dashboard!$J$17:$J$26,0))),"")</f>
        <v/>
      </c>
      <c r="Q144" s="144"/>
      <c r="R144" s="148">
        <f>IF(LEN(O144)=0,0,IF(OR(Summary!$D$5="All",Summary!$D$5=""),1,IF(Summary!$D$5=O144,1,0)))</f>
        <v>0</v>
      </c>
      <c r="S144" s="148">
        <f>IF(LEN(B144)=0,0,IF(OR(Summary!$G$5="All",Summary!$G$5=""),1,IF(Summary!$G$5=B144,1,0)))</f>
        <v>0</v>
      </c>
      <c r="T144" s="148">
        <f t="shared" si="8"/>
        <v>0</v>
      </c>
      <c r="U144" s="148">
        <f>IF(LEN(C144)=0,0,IF(C144=Summary!$K$5,1,0))</f>
        <v>0</v>
      </c>
      <c r="V144" s="148">
        <f t="shared" si="9"/>
        <v>0</v>
      </c>
      <c r="W144" s="333"/>
      <c r="X144" s="148">
        <f t="shared" si="10"/>
        <v>0</v>
      </c>
      <c r="Y144" s="333"/>
      <c r="Z144" s="144"/>
      <c r="AA144" s="148">
        <f t="shared" si="11"/>
        <v>0</v>
      </c>
      <c r="AB144" s="336"/>
      <c r="AC144" s="144"/>
    </row>
    <row r="145" spans="2:29" s="134" customFormat="1" ht="20.100000000000001" customHeight="1" x14ac:dyDescent="0.25">
      <c r="B145" s="390"/>
      <c r="C145" s="391"/>
      <c r="D145" s="392"/>
      <c r="E145" s="393"/>
      <c r="F145" s="393"/>
      <c r="G145" s="394"/>
      <c r="H145" s="395"/>
      <c r="N145" s="144"/>
      <c r="O145" s="147" t="str">
        <f>IFERROR(IF(LEN(B145)=0,"",INDEX(Trainings!$C$6:$C$55,MATCH(Registration!$B145,Trainings!$B$6:$B$55,0),1)),"")</f>
        <v/>
      </c>
      <c r="P145" s="148" t="str">
        <f>IFERROR(IF(LEN(H145)=0,"",INDEX(Dashboard!$I$17:$I$26,MATCH($H145,Dashboard!$J$17:$J$26,0))),"")</f>
        <v/>
      </c>
      <c r="Q145" s="144"/>
      <c r="R145" s="148">
        <f>IF(LEN(O145)=0,0,IF(OR(Summary!$D$5="All",Summary!$D$5=""),1,IF(Summary!$D$5=O145,1,0)))</f>
        <v>0</v>
      </c>
      <c r="S145" s="148">
        <f>IF(LEN(B145)=0,0,IF(OR(Summary!$G$5="All",Summary!$G$5=""),1,IF(Summary!$G$5=B145,1,0)))</f>
        <v>0</v>
      </c>
      <c r="T145" s="148">
        <f t="shared" si="8"/>
        <v>0</v>
      </c>
      <c r="U145" s="148">
        <f>IF(LEN(C145)=0,0,IF(C145=Summary!$K$5,1,0))</f>
        <v>0</v>
      </c>
      <c r="V145" s="148">
        <f t="shared" si="9"/>
        <v>0</v>
      </c>
      <c r="W145" s="333"/>
      <c r="X145" s="148">
        <f t="shared" si="10"/>
        <v>0</v>
      </c>
      <c r="Y145" s="333"/>
      <c r="Z145" s="144"/>
      <c r="AA145" s="148">
        <f t="shared" si="11"/>
        <v>0</v>
      </c>
      <c r="AB145" s="336"/>
      <c r="AC145" s="144"/>
    </row>
    <row r="146" spans="2:29" s="134" customFormat="1" ht="20.100000000000001" customHeight="1" x14ac:dyDescent="0.25">
      <c r="B146" s="390"/>
      <c r="C146" s="391"/>
      <c r="D146" s="392"/>
      <c r="E146" s="393"/>
      <c r="F146" s="393"/>
      <c r="G146" s="394"/>
      <c r="H146" s="395"/>
      <c r="N146" s="144"/>
      <c r="O146" s="147" t="str">
        <f>IFERROR(IF(LEN(B146)=0,"",INDEX(Trainings!$C$6:$C$55,MATCH(Registration!$B146,Trainings!$B$6:$B$55,0),1)),"")</f>
        <v/>
      </c>
      <c r="P146" s="148" t="str">
        <f>IFERROR(IF(LEN(H146)=0,"",INDEX(Dashboard!$I$17:$I$26,MATCH($H146,Dashboard!$J$17:$J$26,0))),"")</f>
        <v/>
      </c>
      <c r="Q146" s="144"/>
      <c r="R146" s="148">
        <f>IF(LEN(O146)=0,0,IF(OR(Summary!$D$5="All",Summary!$D$5=""),1,IF(Summary!$D$5=O146,1,0)))</f>
        <v>0</v>
      </c>
      <c r="S146" s="148">
        <f>IF(LEN(B146)=0,0,IF(OR(Summary!$G$5="All",Summary!$G$5=""),1,IF(Summary!$G$5=B146,1,0)))</f>
        <v>0</v>
      </c>
      <c r="T146" s="148">
        <f t="shared" si="8"/>
        <v>0</v>
      </c>
      <c r="U146" s="148">
        <f>IF(LEN(C146)=0,0,IF(C146=Summary!$K$5,1,0))</f>
        <v>0</v>
      </c>
      <c r="V146" s="148">
        <f t="shared" si="9"/>
        <v>0</v>
      </c>
      <c r="W146" s="333"/>
      <c r="X146" s="148">
        <f t="shared" si="10"/>
        <v>0</v>
      </c>
      <c r="Y146" s="333"/>
      <c r="Z146" s="144"/>
      <c r="AA146" s="148">
        <f t="shared" si="11"/>
        <v>0</v>
      </c>
      <c r="AB146" s="336"/>
      <c r="AC146" s="144"/>
    </row>
    <row r="147" spans="2:29" s="134" customFormat="1" ht="20.100000000000001" customHeight="1" x14ac:dyDescent="0.25">
      <c r="B147" s="390"/>
      <c r="C147" s="391"/>
      <c r="D147" s="392"/>
      <c r="E147" s="393"/>
      <c r="F147" s="393"/>
      <c r="G147" s="394"/>
      <c r="H147" s="395"/>
      <c r="N147" s="144"/>
      <c r="O147" s="147" t="str">
        <f>IFERROR(IF(LEN(B147)=0,"",INDEX(Trainings!$C$6:$C$55,MATCH(Registration!$B147,Trainings!$B$6:$B$55,0),1)),"")</f>
        <v/>
      </c>
      <c r="P147" s="148" t="str">
        <f>IFERROR(IF(LEN(H147)=0,"",INDEX(Dashboard!$I$17:$I$26,MATCH($H147,Dashboard!$J$17:$J$26,0))),"")</f>
        <v/>
      </c>
      <c r="Q147" s="144"/>
      <c r="R147" s="148">
        <f>IF(LEN(O147)=0,0,IF(OR(Summary!$D$5="All",Summary!$D$5=""),1,IF(Summary!$D$5=O147,1,0)))</f>
        <v>0</v>
      </c>
      <c r="S147" s="148">
        <f>IF(LEN(B147)=0,0,IF(OR(Summary!$G$5="All",Summary!$G$5=""),1,IF(Summary!$G$5=B147,1,0)))</f>
        <v>0</v>
      </c>
      <c r="T147" s="148">
        <f t="shared" si="8"/>
        <v>0</v>
      </c>
      <c r="U147" s="148">
        <f>IF(LEN(C147)=0,0,IF(C147=Summary!$K$5,1,0))</f>
        <v>0</v>
      </c>
      <c r="V147" s="148">
        <f t="shared" si="9"/>
        <v>0</v>
      </c>
      <c r="W147" s="333"/>
      <c r="X147" s="148">
        <f t="shared" si="10"/>
        <v>0</v>
      </c>
      <c r="Y147" s="333"/>
      <c r="Z147" s="144"/>
      <c r="AA147" s="148">
        <f t="shared" si="11"/>
        <v>0</v>
      </c>
      <c r="AB147" s="336"/>
      <c r="AC147" s="144"/>
    </row>
    <row r="148" spans="2:29" s="134" customFormat="1" ht="20.100000000000001" customHeight="1" x14ac:dyDescent="0.25">
      <c r="B148" s="390"/>
      <c r="C148" s="391"/>
      <c r="D148" s="392"/>
      <c r="E148" s="393"/>
      <c r="F148" s="393"/>
      <c r="G148" s="394"/>
      <c r="H148" s="395"/>
      <c r="N148" s="144"/>
      <c r="O148" s="147" t="str">
        <f>IFERROR(IF(LEN(B148)=0,"",INDEX(Trainings!$C$6:$C$55,MATCH(Registration!$B148,Trainings!$B$6:$B$55,0),1)),"")</f>
        <v/>
      </c>
      <c r="P148" s="148" t="str">
        <f>IFERROR(IF(LEN(H148)=0,"",INDEX(Dashboard!$I$17:$I$26,MATCH($H148,Dashboard!$J$17:$J$26,0))),"")</f>
        <v/>
      </c>
      <c r="Q148" s="144"/>
      <c r="R148" s="148">
        <f>IF(LEN(O148)=0,0,IF(OR(Summary!$D$5="All",Summary!$D$5=""),1,IF(Summary!$D$5=O148,1,0)))</f>
        <v>0</v>
      </c>
      <c r="S148" s="148">
        <f>IF(LEN(B148)=0,0,IF(OR(Summary!$G$5="All",Summary!$G$5=""),1,IF(Summary!$G$5=B148,1,0)))</f>
        <v>0</v>
      </c>
      <c r="T148" s="148">
        <f t="shared" si="8"/>
        <v>0</v>
      </c>
      <c r="U148" s="148">
        <f>IF(LEN(C148)=0,0,IF(C148=Summary!$K$5,1,0))</f>
        <v>0</v>
      </c>
      <c r="V148" s="148">
        <f t="shared" si="9"/>
        <v>0</v>
      </c>
      <c r="W148" s="333"/>
      <c r="X148" s="148">
        <f t="shared" si="10"/>
        <v>0</v>
      </c>
      <c r="Y148" s="333"/>
      <c r="Z148" s="144"/>
      <c r="AA148" s="148">
        <f t="shared" si="11"/>
        <v>0</v>
      </c>
      <c r="AB148" s="336"/>
      <c r="AC148" s="144"/>
    </row>
    <row r="149" spans="2:29" s="134" customFormat="1" ht="20.100000000000001" customHeight="1" x14ac:dyDescent="0.25">
      <c r="B149" s="390"/>
      <c r="C149" s="391"/>
      <c r="D149" s="392"/>
      <c r="E149" s="393"/>
      <c r="F149" s="393"/>
      <c r="G149" s="394"/>
      <c r="H149" s="395"/>
      <c r="N149" s="144"/>
      <c r="O149" s="147" t="str">
        <f>IFERROR(IF(LEN(B149)=0,"",INDEX(Trainings!$C$6:$C$55,MATCH(Registration!$B149,Trainings!$B$6:$B$55,0),1)),"")</f>
        <v/>
      </c>
      <c r="P149" s="148" t="str">
        <f>IFERROR(IF(LEN(H149)=0,"",INDEX(Dashboard!$I$17:$I$26,MATCH($H149,Dashboard!$J$17:$J$26,0))),"")</f>
        <v/>
      </c>
      <c r="Q149" s="144"/>
      <c r="R149" s="148">
        <f>IF(LEN(O149)=0,0,IF(OR(Summary!$D$5="All",Summary!$D$5=""),1,IF(Summary!$D$5=O149,1,0)))</f>
        <v>0</v>
      </c>
      <c r="S149" s="148">
        <f>IF(LEN(B149)=0,0,IF(OR(Summary!$G$5="All",Summary!$G$5=""),1,IF(Summary!$G$5=B149,1,0)))</f>
        <v>0</v>
      </c>
      <c r="T149" s="148">
        <f t="shared" si="8"/>
        <v>0</v>
      </c>
      <c r="U149" s="148">
        <f>IF(LEN(C149)=0,0,IF(C149=Summary!$K$5,1,0))</f>
        <v>0</v>
      </c>
      <c r="V149" s="148">
        <f t="shared" si="9"/>
        <v>0</v>
      </c>
      <c r="W149" s="333"/>
      <c r="X149" s="148">
        <f t="shared" si="10"/>
        <v>0</v>
      </c>
      <c r="Y149" s="333"/>
      <c r="Z149" s="144"/>
      <c r="AA149" s="148">
        <f t="shared" si="11"/>
        <v>0</v>
      </c>
      <c r="AB149" s="336"/>
      <c r="AC149" s="144"/>
    </row>
    <row r="150" spans="2:29" s="134" customFormat="1" ht="20.100000000000001" customHeight="1" x14ac:dyDescent="0.25">
      <c r="B150" s="390"/>
      <c r="C150" s="391"/>
      <c r="D150" s="392"/>
      <c r="E150" s="393"/>
      <c r="F150" s="393"/>
      <c r="G150" s="394"/>
      <c r="H150" s="395"/>
      <c r="N150" s="144"/>
      <c r="O150" s="147" t="str">
        <f>IFERROR(IF(LEN(B150)=0,"",INDEX(Trainings!$C$6:$C$55,MATCH(Registration!$B150,Trainings!$B$6:$B$55,0),1)),"")</f>
        <v/>
      </c>
      <c r="P150" s="148" t="str">
        <f>IFERROR(IF(LEN(H150)=0,"",INDEX(Dashboard!$I$17:$I$26,MATCH($H150,Dashboard!$J$17:$J$26,0))),"")</f>
        <v/>
      </c>
      <c r="Q150" s="144"/>
      <c r="R150" s="148">
        <f>IF(LEN(O150)=0,0,IF(OR(Summary!$D$5="All",Summary!$D$5=""),1,IF(Summary!$D$5=O150,1,0)))</f>
        <v>0</v>
      </c>
      <c r="S150" s="148">
        <f>IF(LEN(B150)=0,0,IF(OR(Summary!$G$5="All",Summary!$G$5=""),1,IF(Summary!$G$5=B150,1,0)))</f>
        <v>0</v>
      </c>
      <c r="T150" s="148">
        <f t="shared" si="8"/>
        <v>0</v>
      </c>
      <c r="U150" s="148">
        <f>IF(LEN(C150)=0,0,IF(C150=Summary!$K$5,1,0))</f>
        <v>0</v>
      </c>
      <c r="V150" s="148">
        <f t="shared" si="9"/>
        <v>0</v>
      </c>
      <c r="W150" s="333"/>
      <c r="X150" s="148">
        <f t="shared" si="10"/>
        <v>0</v>
      </c>
      <c r="Y150" s="333"/>
      <c r="Z150" s="144"/>
      <c r="AA150" s="148">
        <f t="shared" si="11"/>
        <v>0</v>
      </c>
      <c r="AB150" s="336"/>
      <c r="AC150" s="144"/>
    </row>
    <row r="151" spans="2:29" s="134" customFormat="1" ht="20.100000000000001" customHeight="1" x14ac:dyDescent="0.25">
      <c r="B151" s="390"/>
      <c r="C151" s="391"/>
      <c r="D151" s="392"/>
      <c r="E151" s="393"/>
      <c r="F151" s="393"/>
      <c r="G151" s="394"/>
      <c r="H151" s="395"/>
      <c r="N151" s="144"/>
      <c r="O151" s="147" t="str">
        <f>IFERROR(IF(LEN(B151)=0,"",INDEX(Trainings!$C$6:$C$55,MATCH(Registration!$B151,Trainings!$B$6:$B$55,0),1)),"")</f>
        <v/>
      </c>
      <c r="P151" s="148" t="str">
        <f>IFERROR(IF(LEN(H151)=0,"",INDEX(Dashboard!$I$17:$I$26,MATCH($H151,Dashboard!$J$17:$J$26,0))),"")</f>
        <v/>
      </c>
      <c r="Q151" s="144"/>
      <c r="R151" s="148">
        <f>IF(LEN(O151)=0,0,IF(OR(Summary!$D$5="All",Summary!$D$5=""),1,IF(Summary!$D$5=O151,1,0)))</f>
        <v>0</v>
      </c>
      <c r="S151" s="148">
        <f>IF(LEN(B151)=0,0,IF(OR(Summary!$G$5="All",Summary!$G$5=""),1,IF(Summary!$G$5=B151,1,0)))</f>
        <v>0</v>
      </c>
      <c r="T151" s="148">
        <f t="shared" si="8"/>
        <v>0</v>
      </c>
      <c r="U151" s="148">
        <f>IF(LEN(C151)=0,0,IF(C151=Summary!$K$5,1,0))</f>
        <v>0</v>
      </c>
      <c r="V151" s="148">
        <f t="shared" si="9"/>
        <v>0</v>
      </c>
      <c r="W151" s="333"/>
      <c r="X151" s="148">
        <f t="shared" si="10"/>
        <v>0</v>
      </c>
      <c r="Y151" s="333"/>
      <c r="Z151" s="144"/>
      <c r="AA151" s="148">
        <f t="shared" si="11"/>
        <v>0</v>
      </c>
      <c r="AB151" s="336"/>
      <c r="AC151" s="144"/>
    </row>
    <row r="152" spans="2:29" s="134" customFormat="1" ht="20.100000000000001" customHeight="1" x14ac:dyDescent="0.25">
      <c r="B152" s="390"/>
      <c r="C152" s="391"/>
      <c r="D152" s="392"/>
      <c r="E152" s="393"/>
      <c r="F152" s="393"/>
      <c r="G152" s="394"/>
      <c r="H152" s="395"/>
      <c r="N152" s="144"/>
      <c r="O152" s="147" t="str">
        <f>IFERROR(IF(LEN(B152)=0,"",INDEX(Trainings!$C$6:$C$55,MATCH(Registration!$B152,Trainings!$B$6:$B$55,0),1)),"")</f>
        <v/>
      </c>
      <c r="P152" s="148" t="str">
        <f>IFERROR(IF(LEN(H152)=0,"",INDEX(Dashboard!$I$17:$I$26,MATCH($H152,Dashboard!$J$17:$J$26,0))),"")</f>
        <v/>
      </c>
      <c r="Q152" s="144"/>
      <c r="R152" s="148">
        <f>IF(LEN(O152)=0,0,IF(OR(Summary!$D$5="All",Summary!$D$5=""),1,IF(Summary!$D$5=O152,1,0)))</f>
        <v>0</v>
      </c>
      <c r="S152" s="148">
        <f>IF(LEN(B152)=0,0,IF(OR(Summary!$G$5="All",Summary!$G$5=""),1,IF(Summary!$G$5=B152,1,0)))</f>
        <v>0</v>
      </c>
      <c r="T152" s="148">
        <f t="shared" si="8"/>
        <v>0</v>
      </c>
      <c r="U152" s="148">
        <f>IF(LEN(C152)=0,0,IF(C152=Summary!$K$5,1,0))</f>
        <v>0</v>
      </c>
      <c r="V152" s="148">
        <f t="shared" si="9"/>
        <v>0</v>
      </c>
      <c r="W152" s="333"/>
      <c r="X152" s="148">
        <f t="shared" si="10"/>
        <v>0</v>
      </c>
      <c r="Y152" s="333"/>
      <c r="Z152" s="144"/>
      <c r="AA152" s="148">
        <f t="shared" si="11"/>
        <v>0</v>
      </c>
      <c r="AB152" s="336"/>
      <c r="AC152" s="144"/>
    </row>
    <row r="153" spans="2:29" s="134" customFormat="1" ht="20.100000000000001" customHeight="1" x14ac:dyDescent="0.25">
      <c r="B153" s="390"/>
      <c r="C153" s="391"/>
      <c r="D153" s="392"/>
      <c r="E153" s="393"/>
      <c r="F153" s="393"/>
      <c r="G153" s="394"/>
      <c r="H153" s="395"/>
      <c r="N153" s="144"/>
      <c r="O153" s="147" t="str">
        <f>IFERROR(IF(LEN(B153)=0,"",INDEX(Trainings!$C$6:$C$55,MATCH(Registration!$B153,Trainings!$B$6:$B$55,0),1)),"")</f>
        <v/>
      </c>
      <c r="P153" s="148" t="str">
        <f>IFERROR(IF(LEN(H153)=0,"",INDEX(Dashboard!$I$17:$I$26,MATCH($H153,Dashboard!$J$17:$J$26,0))),"")</f>
        <v/>
      </c>
      <c r="Q153" s="144"/>
      <c r="R153" s="148">
        <f>IF(LEN(O153)=0,0,IF(OR(Summary!$D$5="All",Summary!$D$5=""),1,IF(Summary!$D$5=O153,1,0)))</f>
        <v>0</v>
      </c>
      <c r="S153" s="148">
        <f>IF(LEN(B153)=0,0,IF(OR(Summary!$G$5="All",Summary!$G$5=""),1,IF(Summary!$G$5=B153,1,0)))</f>
        <v>0</v>
      </c>
      <c r="T153" s="148">
        <f t="shared" si="8"/>
        <v>0</v>
      </c>
      <c r="U153" s="148">
        <f>IF(LEN(C153)=0,0,IF(C153=Summary!$K$5,1,0))</f>
        <v>0</v>
      </c>
      <c r="V153" s="148">
        <f t="shared" si="9"/>
        <v>0</v>
      </c>
      <c r="W153" s="333"/>
      <c r="X153" s="148">
        <f t="shared" si="10"/>
        <v>0</v>
      </c>
      <c r="Y153" s="333"/>
      <c r="Z153" s="144"/>
      <c r="AA153" s="148">
        <f t="shared" si="11"/>
        <v>0</v>
      </c>
      <c r="AB153" s="336"/>
      <c r="AC153" s="144"/>
    </row>
    <row r="154" spans="2:29" s="134" customFormat="1" ht="20.100000000000001" customHeight="1" x14ac:dyDescent="0.25">
      <c r="B154" s="390"/>
      <c r="C154" s="391"/>
      <c r="D154" s="392"/>
      <c r="E154" s="393"/>
      <c r="F154" s="393"/>
      <c r="G154" s="394"/>
      <c r="H154" s="395"/>
      <c r="N154" s="144"/>
      <c r="O154" s="147" t="str">
        <f>IFERROR(IF(LEN(B154)=0,"",INDEX(Trainings!$C$6:$C$55,MATCH(Registration!$B154,Trainings!$B$6:$B$55,0),1)),"")</f>
        <v/>
      </c>
      <c r="P154" s="148" t="str">
        <f>IFERROR(IF(LEN(H154)=0,"",INDEX(Dashboard!$I$17:$I$26,MATCH($H154,Dashboard!$J$17:$J$26,0))),"")</f>
        <v/>
      </c>
      <c r="Q154" s="144"/>
      <c r="R154" s="148">
        <f>IF(LEN(O154)=0,0,IF(OR(Summary!$D$5="All",Summary!$D$5=""),1,IF(Summary!$D$5=O154,1,0)))</f>
        <v>0</v>
      </c>
      <c r="S154" s="148">
        <f>IF(LEN(B154)=0,0,IF(OR(Summary!$G$5="All",Summary!$G$5=""),1,IF(Summary!$G$5=B154,1,0)))</f>
        <v>0</v>
      </c>
      <c r="T154" s="148">
        <f t="shared" si="8"/>
        <v>0</v>
      </c>
      <c r="U154" s="148">
        <f>IF(LEN(C154)=0,0,IF(C154=Summary!$K$5,1,0))</f>
        <v>0</v>
      </c>
      <c r="V154" s="148">
        <f t="shared" si="9"/>
        <v>0</v>
      </c>
      <c r="W154" s="333"/>
      <c r="X154" s="148">
        <f t="shared" si="10"/>
        <v>0</v>
      </c>
      <c r="Y154" s="333"/>
      <c r="Z154" s="144"/>
      <c r="AA154" s="148">
        <f t="shared" si="11"/>
        <v>0</v>
      </c>
      <c r="AB154" s="336"/>
      <c r="AC154" s="144"/>
    </row>
    <row r="155" spans="2:29" s="134" customFormat="1" ht="20.100000000000001" customHeight="1" x14ac:dyDescent="0.25">
      <c r="B155" s="390"/>
      <c r="C155" s="391"/>
      <c r="D155" s="392"/>
      <c r="E155" s="393"/>
      <c r="F155" s="393"/>
      <c r="G155" s="394"/>
      <c r="H155" s="395"/>
      <c r="N155" s="144"/>
      <c r="O155" s="147" t="str">
        <f>IFERROR(IF(LEN(B155)=0,"",INDEX(Trainings!$C$6:$C$55,MATCH(Registration!$B155,Trainings!$B$6:$B$55,0),1)),"")</f>
        <v/>
      </c>
      <c r="P155" s="148" t="str">
        <f>IFERROR(IF(LEN(H155)=0,"",INDEX(Dashboard!$I$17:$I$26,MATCH($H155,Dashboard!$J$17:$J$26,0))),"")</f>
        <v/>
      </c>
      <c r="Q155" s="144"/>
      <c r="R155" s="148">
        <f>IF(LEN(O155)=0,0,IF(OR(Summary!$D$5="All",Summary!$D$5=""),1,IF(Summary!$D$5=O155,1,0)))</f>
        <v>0</v>
      </c>
      <c r="S155" s="148">
        <f>IF(LEN(B155)=0,0,IF(OR(Summary!$G$5="All",Summary!$G$5=""),1,IF(Summary!$G$5=B155,1,0)))</f>
        <v>0</v>
      </c>
      <c r="T155" s="148">
        <f t="shared" si="8"/>
        <v>0</v>
      </c>
      <c r="U155" s="148">
        <f>IF(LEN(C155)=0,0,IF(C155=Summary!$K$5,1,0))</f>
        <v>0</v>
      </c>
      <c r="V155" s="148">
        <f t="shared" si="9"/>
        <v>0</v>
      </c>
      <c r="W155" s="333"/>
      <c r="X155" s="148">
        <f t="shared" si="10"/>
        <v>0</v>
      </c>
      <c r="Y155" s="333"/>
      <c r="Z155" s="144"/>
      <c r="AA155" s="148">
        <f t="shared" si="11"/>
        <v>0</v>
      </c>
      <c r="AB155" s="336"/>
      <c r="AC155" s="144"/>
    </row>
    <row r="156" spans="2:29" s="134" customFormat="1" ht="20.100000000000001" customHeight="1" x14ac:dyDescent="0.25">
      <c r="B156" s="390"/>
      <c r="C156" s="391"/>
      <c r="D156" s="392"/>
      <c r="E156" s="393"/>
      <c r="F156" s="393"/>
      <c r="G156" s="394"/>
      <c r="H156" s="395"/>
      <c r="N156" s="144"/>
      <c r="O156" s="147" t="str">
        <f>IFERROR(IF(LEN(B156)=0,"",INDEX(Trainings!$C$6:$C$55,MATCH(Registration!$B156,Trainings!$B$6:$B$55,0),1)),"")</f>
        <v/>
      </c>
      <c r="P156" s="148" t="str">
        <f>IFERROR(IF(LEN(H156)=0,"",INDEX(Dashboard!$I$17:$I$26,MATCH($H156,Dashboard!$J$17:$J$26,0))),"")</f>
        <v/>
      </c>
      <c r="Q156" s="144"/>
      <c r="R156" s="148">
        <f>IF(LEN(O156)=0,0,IF(OR(Summary!$D$5="All",Summary!$D$5=""),1,IF(Summary!$D$5=O156,1,0)))</f>
        <v>0</v>
      </c>
      <c r="S156" s="148">
        <f>IF(LEN(B156)=0,0,IF(OR(Summary!$G$5="All",Summary!$G$5=""),1,IF(Summary!$G$5=B156,1,0)))</f>
        <v>0</v>
      </c>
      <c r="T156" s="148">
        <f t="shared" si="8"/>
        <v>0</v>
      </c>
      <c r="U156" s="148">
        <f>IF(LEN(C156)=0,0,IF(C156=Summary!$K$5,1,0))</f>
        <v>0</v>
      </c>
      <c r="V156" s="148">
        <f t="shared" si="9"/>
        <v>0</v>
      </c>
      <c r="W156" s="333"/>
      <c r="X156" s="148">
        <f t="shared" si="10"/>
        <v>0</v>
      </c>
      <c r="Y156" s="333"/>
      <c r="Z156" s="144"/>
      <c r="AA156" s="148">
        <f t="shared" si="11"/>
        <v>0</v>
      </c>
      <c r="AB156" s="336"/>
      <c r="AC156" s="144"/>
    </row>
    <row r="157" spans="2:29" s="134" customFormat="1" ht="20.100000000000001" customHeight="1" x14ac:dyDescent="0.25">
      <c r="B157" s="390"/>
      <c r="C157" s="391"/>
      <c r="D157" s="392"/>
      <c r="E157" s="393"/>
      <c r="F157" s="393"/>
      <c r="G157" s="394"/>
      <c r="H157" s="395"/>
      <c r="N157" s="144"/>
      <c r="O157" s="147" t="str">
        <f>IFERROR(IF(LEN(B157)=0,"",INDEX(Trainings!$C$6:$C$55,MATCH(Registration!$B157,Trainings!$B$6:$B$55,0),1)),"")</f>
        <v/>
      </c>
      <c r="P157" s="148" t="str">
        <f>IFERROR(IF(LEN(H157)=0,"",INDEX(Dashboard!$I$17:$I$26,MATCH($H157,Dashboard!$J$17:$J$26,0))),"")</f>
        <v/>
      </c>
      <c r="Q157" s="144"/>
      <c r="R157" s="148">
        <f>IF(LEN(O157)=0,0,IF(OR(Summary!$D$5="All",Summary!$D$5=""),1,IF(Summary!$D$5=O157,1,0)))</f>
        <v>0</v>
      </c>
      <c r="S157" s="148">
        <f>IF(LEN(B157)=0,0,IF(OR(Summary!$G$5="All",Summary!$G$5=""),1,IF(Summary!$G$5=B157,1,0)))</f>
        <v>0</v>
      </c>
      <c r="T157" s="148">
        <f t="shared" si="8"/>
        <v>0</v>
      </c>
      <c r="U157" s="148">
        <f>IF(LEN(C157)=0,0,IF(C157=Summary!$K$5,1,0))</f>
        <v>0</v>
      </c>
      <c r="V157" s="148">
        <f t="shared" si="9"/>
        <v>0</v>
      </c>
      <c r="W157" s="333"/>
      <c r="X157" s="148">
        <f t="shared" si="10"/>
        <v>0</v>
      </c>
      <c r="Y157" s="333"/>
      <c r="Z157" s="144"/>
      <c r="AA157" s="148">
        <f t="shared" si="11"/>
        <v>0</v>
      </c>
      <c r="AB157" s="336"/>
      <c r="AC157" s="144"/>
    </row>
    <row r="158" spans="2:29" s="134" customFormat="1" ht="20.100000000000001" customHeight="1" x14ac:dyDescent="0.25">
      <c r="B158" s="390"/>
      <c r="C158" s="391"/>
      <c r="D158" s="392"/>
      <c r="E158" s="393"/>
      <c r="F158" s="393"/>
      <c r="G158" s="394"/>
      <c r="H158" s="395"/>
      <c r="N158" s="144"/>
      <c r="O158" s="147" t="str">
        <f>IFERROR(IF(LEN(B158)=0,"",INDEX(Trainings!$C$6:$C$55,MATCH(Registration!$B158,Trainings!$B$6:$B$55,0),1)),"")</f>
        <v/>
      </c>
      <c r="P158" s="148" t="str">
        <f>IFERROR(IF(LEN(H158)=0,"",INDEX(Dashboard!$I$17:$I$26,MATCH($H158,Dashboard!$J$17:$J$26,0))),"")</f>
        <v/>
      </c>
      <c r="Q158" s="144"/>
      <c r="R158" s="148">
        <f>IF(LEN(O158)=0,0,IF(OR(Summary!$D$5="All",Summary!$D$5=""),1,IF(Summary!$D$5=O158,1,0)))</f>
        <v>0</v>
      </c>
      <c r="S158" s="148">
        <f>IF(LEN(B158)=0,0,IF(OR(Summary!$G$5="All",Summary!$G$5=""),1,IF(Summary!$G$5=B158,1,0)))</f>
        <v>0</v>
      </c>
      <c r="T158" s="148">
        <f t="shared" si="8"/>
        <v>0</v>
      </c>
      <c r="U158" s="148">
        <f>IF(LEN(C158)=0,0,IF(C158=Summary!$K$5,1,0))</f>
        <v>0</v>
      </c>
      <c r="V158" s="148">
        <f t="shared" si="9"/>
        <v>0</v>
      </c>
      <c r="W158" s="333"/>
      <c r="X158" s="148">
        <f t="shared" si="10"/>
        <v>0</v>
      </c>
      <c r="Y158" s="333"/>
      <c r="Z158" s="144"/>
      <c r="AA158" s="148">
        <f t="shared" si="11"/>
        <v>0</v>
      </c>
      <c r="AB158" s="336"/>
      <c r="AC158" s="144"/>
    </row>
    <row r="159" spans="2:29" s="134" customFormat="1" ht="20.100000000000001" customHeight="1" x14ac:dyDescent="0.25">
      <c r="B159" s="390"/>
      <c r="C159" s="391"/>
      <c r="D159" s="392"/>
      <c r="E159" s="393"/>
      <c r="F159" s="393"/>
      <c r="G159" s="394"/>
      <c r="H159" s="395"/>
      <c r="N159" s="144"/>
      <c r="O159" s="147" t="str">
        <f>IFERROR(IF(LEN(B159)=0,"",INDEX(Trainings!$C$6:$C$55,MATCH(Registration!$B159,Trainings!$B$6:$B$55,0),1)),"")</f>
        <v/>
      </c>
      <c r="P159" s="148" t="str">
        <f>IFERROR(IF(LEN(H159)=0,"",INDEX(Dashboard!$I$17:$I$26,MATCH($H159,Dashboard!$J$17:$J$26,0))),"")</f>
        <v/>
      </c>
      <c r="Q159" s="144"/>
      <c r="R159" s="148">
        <f>IF(LEN(O159)=0,0,IF(OR(Summary!$D$5="All",Summary!$D$5=""),1,IF(Summary!$D$5=O159,1,0)))</f>
        <v>0</v>
      </c>
      <c r="S159" s="148">
        <f>IF(LEN(B159)=0,0,IF(OR(Summary!$G$5="All",Summary!$G$5=""),1,IF(Summary!$G$5=B159,1,0)))</f>
        <v>0</v>
      </c>
      <c r="T159" s="148">
        <f t="shared" si="8"/>
        <v>0</v>
      </c>
      <c r="U159" s="148">
        <f>IF(LEN(C159)=0,0,IF(C159=Summary!$K$5,1,0))</f>
        <v>0</v>
      </c>
      <c r="V159" s="148">
        <f t="shared" si="9"/>
        <v>0</v>
      </c>
      <c r="W159" s="333"/>
      <c r="X159" s="148">
        <f t="shared" si="10"/>
        <v>0</v>
      </c>
      <c r="Y159" s="333"/>
      <c r="Z159" s="144"/>
      <c r="AA159" s="148">
        <f t="shared" si="11"/>
        <v>0</v>
      </c>
      <c r="AB159" s="336"/>
      <c r="AC159" s="144"/>
    </row>
    <row r="160" spans="2:29" s="134" customFormat="1" ht="20.100000000000001" customHeight="1" x14ac:dyDescent="0.25">
      <c r="B160" s="390"/>
      <c r="C160" s="391"/>
      <c r="D160" s="392"/>
      <c r="E160" s="393"/>
      <c r="F160" s="393"/>
      <c r="G160" s="394"/>
      <c r="H160" s="395"/>
      <c r="N160" s="144"/>
      <c r="O160" s="147" t="str">
        <f>IFERROR(IF(LEN(B160)=0,"",INDEX(Trainings!$C$6:$C$55,MATCH(Registration!$B160,Trainings!$B$6:$B$55,0),1)),"")</f>
        <v/>
      </c>
      <c r="P160" s="148" t="str">
        <f>IFERROR(IF(LEN(H160)=0,"",INDEX(Dashboard!$I$17:$I$26,MATCH($H160,Dashboard!$J$17:$J$26,0))),"")</f>
        <v/>
      </c>
      <c r="Q160" s="144"/>
      <c r="R160" s="148">
        <f>IF(LEN(O160)=0,0,IF(OR(Summary!$D$5="All",Summary!$D$5=""),1,IF(Summary!$D$5=O160,1,0)))</f>
        <v>0</v>
      </c>
      <c r="S160" s="148">
        <f>IF(LEN(B160)=0,0,IF(OR(Summary!$G$5="All",Summary!$G$5=""),1,IF(Summary!$G$5=B160,1,0)))</f>
        <v>0</v>
      </c>
      <c r="T160" s="148">
        <f t="shared" si="8"/>
        <v>0</v>
      </c>
      <c r="U160" s="148">
        <f>IF(LEN(C160)=0,0,IF(C160=Summary!$K$5,1,0))</f>
        <v>0</v>
      </c>
      <c r="V160" s="148">
        <f t="shared" si="9"/>
        <v>0</v>
      </c>
      <c r="W160" s="333"/>
      <c r="X160" s="148">
        <f t="shared" si="10"/>
        <v>0</v>
      </c>
      <c r="Y160" s="333"/>
      <c r="Z160" s="144"/>
      <c r="AA160" s="148">
        <f t="shared" si="11"/>
        <v>0</v>
      </c>
      <c r="AB160" s="336"/>
      <c r="AC160" s="144"/>
    </row>
    <row r="161" spans="2:29" s="134" customFormat="1" ht="20.100000000000001" customHeight="1" x14ac:dyDescent="0.25">
      <c r="B161" s="390"/>
      <c r="C161" s="391"/>
      <c r="D161" s="392"/>
      <c r="E161" s="393"/>
      <c r="F161" s="393"/>
      <c r="G161" s="394"/>
      <c r="H161" s="395"/>
      <c r="N161" s="144"/>
      <c r="O161" s="147" t="str">
        <f>IFERROR(IF(LEN(B161)=0,"",INDEX(Trainings!$C$6:$C$55,MATCH(Registration!$B161,Trainings!$B$6:$B$55,0),1)),"")</f>
        <v/>
      </c>
      <c r="P161" s="148" t="str">
        <f>IFERROR(IF(LEN(H161)=0,"",INDEX(Dashboard!$I$17:$I$26,MATCH($H161,Dashboard!$J$17:$J$26,0))),"")</f>
        <v/>
      </c>
      <c r="Q161" s="144"/>
      <c r="R161" s="148">
        <f>IF(LEN(O161)=0,0,IF(OR(Summary!$D$5="All",Summary!$D$5=""),1,IF(Summary!$D$5=O161,1,0)))</f>
        <v>0</v>
      </c>
      <c r="S161" s="148">
        <f>IF(LEN(B161)=0,0,IF(OR(Summary!$G$5="All",Summary!$G$5=""),1,IF(Summary!$G$5=B161,1,0)))</f>
        <v>0</v>
      </c>
      <c r="T161" s="148">
        <f t="shared" si="8"/>
        <v>0</v>
      </c>
      <c r="U161" s="148">
        <f>IF(LEN(C161)=0,0,IF(C161=Summary!$K$5,1,0))</f>
        <v>0</v>
      </c>
      <c r="V161" s="148">
        <f t="shared" si="9"/>
        <v>0</v>
      </c>
      <c r="W161" s="333"/>
      <c r="X161" s="148">
        <f t="shared" si="10"/>
        <v>0</v>
      </c>
      <c r="Y161" s="333"/>
      <c r="Z161" s="144"/>
      <c r="AA161" s="148">
        <f t="shared" si="11"/>
        <v>0</v>
      </c>
      <c r="AB161" s="336"/>
      <c r="AC161" s="144"/>
    </row>
    <row r="162" spans="2:29" s="134" customFormat="1" ht="20.100000000000001" customHeight="1" x14ac:dyDescent="0.25">
      <c r="B162" s="390"/>
      <c r="C162" s="391"/>
      <c r="D162" s="392"/>
      <c r="E162" s="393"/>
      <c r="F162" s="393"/>
      <c r="G162" s="394"/>
      <c r="H162" s="395"/>
      <c r="N162" s="144"/>
      <c r="O162" s="147" t="str">
        <f>IFERROR(IF(LEN(B162)=0,"",INDEX(Trainings!$C$6:$C$55,MATCH(Registration!$B162,Trainings!$B$6:$B$55,0),1)),"")</f>
        <v/>
      </c>
      <c r="P162" s="148" t="str">
        <f>IFERROR(IF(LEN(H162)=0,"",INDEX(Dashboard!$I$17:$I$26,MATCH($H162,Dashboard!$J$17:$J$26,0))),"")</f>
        <v/>
      </c>
      <c r="Q162" s="144"/>
      <c r="R162" s="148">
        <f>IF(LEN(O162)=0,0,IF(OR(Summary!$D$5="All",Summary!$D$5=""),1,IF(Summary!$D$5=O162,1,0)))</f>
        <v>0</v>
      </c>
      <c r="S162" s="148">
        <f>IF(LEN(B162)=0,0,IF(OR(Summary!$G$5="All",Summary!$G$5=""),1,IF(Summary!$G$5=B162,1,0)))</f>
        <v>0</v>
      </c>
      <c r="T162" s="148">
        <f t="shared" si="8"/>
        <v>0</v>
      </c>
      <c r="U162" s="148">
        <f>IF(LEN(C162)=0,0,IF(C162=Summary!$K$5,1,0))</f>
        <v>0</v>
      </c>
      <c r="V162" s="148">
        <f t="shared" si="9"/>
        <v>0</v>
      </c>
      <c r="W162" s="333"/>
      <c r="X162" s="148">
        <f t="shared" si="10"/>
        <v>0</v>
      </c>
      <c r="Y162" s="333"/>
      <c r="Z162" s="144"/>
      <c r="AA162" s="148">
        <f t="shared" si="11"/>
        <v>0</v>
      </c>
      <c r="AB162" s="336"/>
      <c r="AC162" s="144"/>
    </row>
    <row r="163" spans="2:29" s="134" customFormat="1" ht="20.100000000000001" customHeight="1" x14ac:dyDescent="0.25">
      <c r="B163" s="390"/>
      <c r="C163" s="391"/>
      <c r="D163" s="392"/>
      <c r="E163" s="393"/>
      <c r="F163" s="393"/>
      <c r="G163" s="394"/>
      <c r="H163" s="395"/>
      <c r="N163" s="144"/>
      <c r="O163" s="147" t="str">
        <f>IFERROR(IF(LEN(B163)=0,"",INDEX(Trainings!$C$6:$C$55,MATCH(Registration!$B163,Trainings!$B$6:$B$55,0),1)),"")</f>
        <v/>
      </c>
      <c r="P163" s="148" t="str">
        <f>IFERROR(IF(LEN(H163)=0,"",INDEX(Dashboard!$I$17:$I$26,MATCH($H163,Dashboard!$J$17:$J$26,0))),"")</f>
        <v/>
      </c>
      <c r="Q163" s="144"/>
      <c r="R163" s="148">
        <f>IF(LEN(O163)=0,0,IF(OR(Summary!$D$5="All",Summary!$D$5=""),1,IF(Summary!$D$5=O163,1,0)))</f>
        <v>0</v>
      </c>
      <c r="S163" s="148">
        <f>IF(LEN(B163)=0,0,IF(OR(Summary!$G$5="All",Summary!$G$5=""),1,IF(Summary!$G$5=B163,1,0)))</f>
        <v>0</v>
      </c>
      <c r="T163" s="148">
        <f t="shared" si="8"/>
        <v>0</v>
      </c>
      <c r="U163" s="148">
        <f>IF(LEN(C163)=0,0,IF(C163=Summary!$K$5,1,0))</f>
        <v>0</v>
      </c>
      <c r="V163" s="148">
        <f t="shared" si="9"/>
        <v>0</v>
      </c>
      <c r="W163" s="333"/>
      <c r="X163" s="148">
        <f t="shared" si="10"/>
        <v>0</v>
      </c>
      <c r="Y163" s="333"/>
      <c r="Z163" s="144"/>
      <c r="AA163" s="148">
        <f t="shared" si="11"/>
        <v>0</v>
      </c>
      <c r="AB163" s="336"/>
      <c r="AC163" s="144"/>
    </row>
    <row r="164" spans="2:29" s="134" customFormat="1" ht="20.100000000000001" customHeight="1" x14ac:dyDescent="0.25">
      <c r="B164" s="390"/>
      <c r="C164" s="391"/>
      <c r="D164" s="392"/>
      <c r="E164" s="393"/>
      <c r="F164" s="393"/>
      <c r="G164" s="394"/>
      <c r="H164" s="395"/>
      <c r="N164" s="144"/>
      <c r="O164" s="147" t="str">
        <f>IFERROR(IF(LEN(B164)=0,"",INDEX(Trainings!$C$6:$C$55,MATCH(Registration!$B164,Trainings!$B$6:$B$55,0),1)),"")</f>
        <v/>
      </c>
      <c r="P164" s="148" t="str">
        <f>IFERROR(IF(LEN(H164)=0,"",INDEX(Dashboard!$I$17:$I$26,MATCH($H164,Dashboard!$J$17:$J$26,0))),"")</f>
        <v/>
      </c>
      <c r="Q164" s="144"/>
      <c r="R164" s="148">
        <f>IF(LEN(O164)=0,0,IF(OR(Summary!$D$5="All",Summary!$D$5=""),1,IF(Summary!$D$5=O164,1,0)))</f>
        <v>0</v>
      </c>
      <c r="S164" s="148">
        <f>IF(LEN(B164)=0,0,IF(OR(Summary!$G$5="All",Summary!$G$5=""),1,IF(Summary!$G$5=B164,1,0)))</f>
        <v>0</v>
      </c>
      <c r="T164" s="148">
        <f t="shared" si="8"/>
        <v>0</v>
      </c>
      <c r="U164" s="148">
        <f>IF(LEN(C164)=0,0,IF(C164=Summary!$K$5,1,0))</f>
        <v>0</v>
      </c>
      <c r="V164" s="148">
        <f t="shared" si="9"/>
        <v>0</v>
      </c>
      <c r="W164" s="333"/>
      <c r="X164" s="148">
        <f t="shared" si="10"/>
        <v>0</v>
      </c>
      <c r="Y164" s="333"/>
      <c r="Z164" s="144"/>
      <c r="AA164" s="148">
        <f t="shared" si="11"/>
        <v>0</v>
      </c>
      <c r="AB164" s="336"/>
      <c r="AC164" s="144"/>
    </row>
    <row r="165" spans="2:29" s="134" customFormat="1" ht="20.100000000000001" customHeight="1" x14ac:dyDescent="0.25">
      <c r="B165" s="390"/>
      <c r="C165" s="391"/>
      <c r="D165" s="392"/>
      <c r="E165" s="393"/>
      <c r="F165" s="393"/>
      <c r="G165" s="394"/>
      <c r="H165" s="395"/>
      <c r="N165" s="144"/>
      <c r="O165" s="147" t="str">
        <f>IFERROR(IF(LEN(B165)=0,"",INDEX(Trainings!$C$6:$C$55,MATCH(Registration!$B165,Trainings!$B$6:$B$55,0),1)),"")</f>
        <v/>
      </c>
      <c r="P165" s="148" t="str">
        <f>IFERROR(IF(LEN(H165)=0,"",INDEX(Dashboard!$I$17:$I$26,MATCH($H165,Dashboard!$J$17:$J$26,0))),"")</f>
        <v/>
      </c>
      <c r="Q165" s="144"/>
      <c r="R165" s="148">
        <f>IF(LEN(O165)=0,0,IF(OR(Summary!$D$5="All",Summary!$D$5=""),1,IF(Summary!$D$5=O165,1,0)))</f>
        <v>0</v>
      </c>
      <c r="S165" s="148">
        <f>IF(LEN(B165)=0,0,IF(OR(Summary!$G$5="All",Summary!$G$5=""),1,IF(Summary!$G$5=B165,1,0)))</f>
        <v>0</v>
      </c>
      <c r="T165" s="148">
        <f t="shared" si="8"/>
        <v>0</v>
      </c>
      <c r="U165" s="148">
        <f>IF(LEN(C165)=0,0,IF(C165=Summary!$K$5,1,0))</f>
        <v>0</v>
      </c>
      <c r="V165" s="148">
        <f t="shared" si="9"/>
        <v>0</v>
      </c>
      <c r="W165" s="333"/>
      <c r="X165" s="148">
        <f t="shared" si="10"/>
        <v>0</v>
      </c>
      <c r="Y165" s="333"/>
      <c r="Z165" s="144"/>
      <c r="AA165" s="148">
        <f t="shared" si="11"/>
        <v>0</v>
      </c>
      <c r="AB165" s="336"/>
      <c r="AC165" s="144"/>
    </row>
    <row r="166" spans="2:29" s="134" customFormat="1" ht="20.100000000000001" customHeight="1" x14ac:dyDescent="0.25">
      <c r="B166" s="390"/>
      <c r="C166" s="391"/>
      <c r="D166" s="392"/>
      <c r="E166" s="393"/>
      <c r="F166" s="393"/>
      <c r="G166" s="394"/>
      <c r="H166" s="395"/>
      <c r="N166" s="144"/>
      <c r="O166" s="147" t="str">
        <f>IFERROR(IF(LEN(B166)=0,"",INDEX(Trainings!$C$6:$C$55,MATCH(Registration!$B166,Trainings!$B$6:$B$55,0),1)),"")</f>
        <v/>
      </c>
      <c r="P166" s="148" t="str">
        <f>IFERROR(IF(LEN(H166)=0,"",INDEX(Dashboard!$I$17:$I$26,MATCH($H166,Dashboard!$J$17:$J$26,0))),"")</f>
        <v/>
      </c>
      <c r="Q166" s="144"/>
      <c r="R166" s="148">
        <f>IF(LEN(O166)=0,0,IF(OR(Summary!$D$5="All",Summary!$D$5=""),1,IF(Summary!$D$5=O166,1,0)))</f>
        <v>0</v>
      </c>
      <c r="S166" s="148">
        <f>IF(LEN(B166)=0,0,IF(OR(Summary!$G$5="All",Summary!$G$5=""),1,IF(Summary!$G$5=B166,1,0)))</f>
        <v>0</v>
      </c>
      <c r="T166" s="148">
        <f t="shared" si="8"/>
        <v>0</v>
      </c>
      <c r="U166" s="148">
        <f>IF(LEN(C166)=0,0,IF(C166=Summary!$K$5,1,0))</f>
        <v>0</v>
      </c>
      <c r="V166" s="148">
        <f t="shared" si="9"/>
        <v>0</v>
      </c>
      <c r="W166" s="333"/>
      <c r="X166" s="148">
        <f t="shared" si="10"/>
        <v>0</v>
      </c>
      <c r="Y166" s="333"/>
      <c r="Z166" s="144"/>
      <c r="AA166" s="148">
        <f t="shared" si="11"/>
        <v>0</v>
      </c>
      <c r="AB166" s="336"/>
      <c r="AC166" s="144"/>
    </row>
    <row r="167" spans="2:29" s="134" customFormat="1" ht="20.100000000000001" customHeight="1" x14ac:dyDescent="0.25">
      <c r="B167" s="390"/>
      <c r="C167" s="391"/>
      <c r="D167" s="392"/>
      <c r="E167" s="393"/>
      <c r="F167" s="393"/>
      <c r="G167" s="394"/>
      <c r="H167" s="395"/>
      <c r="N167" s="144"/>
      <c r="O167" s="147" t="str">
        <f>IFERROR(IF(LEN(B167)=0,"",INDEX(Trainings!$C$6:$C$55,MATCH(Registration!$B167,Trainings!$B$6:$B$55,0),1)),"")</f>
        <v/>
      </c>
      <c r="P167" s="148" t="str">
        <f>IFERROR(IF(LEN(H167)=0,"",INDEX(Dashboard!$I$17:$I$26,MATCH($H167,Dashboard!$J$17:$J$26,0))),"")</f>
        <v/>
      </c>
      <c r="Q167" s="144"/>
      <c r="R167" s="148">
        <f>IF(LEN(O167)=0,0,IF(OR(Summary!$D$5="All",Summary!$D$5=""),1,IF(Summary!$D$5=O167,1,0)))</f>
        <v>0</v>
      </c>
      <c r="S167" s="148">
        <f>IF(LEN(B167)=0,0,IF(OR(Summary!$G$5="All",Summary!$G$5=""),1,IF(Summary!$G$5=B167,1,0)))</f>
        <v>0</v>
      </c>
      <c r="T167" s="148">
        <f t="shared" si="8"/>
        <v>0</v>
      </c>
      <c r="U167" s="148">
        <f>IF(LEN(C167)=0,0,IF(C167=Summary!$K$5,1,0))</f>
        <v>0</v>
      </c>
      <c r="V167" s="148">
        <f t="shared" si="9"/>
        <v>0</v>
      </c>
      <c r="W167" s="333"/>
      <c r="X167" s="148">
        <f t="shared" si="10"/>
        <v>0</v>
      </c>
      <c r="Y167" s="333"/>
      <c r="Z167" s="144"/>
      <c r="AA167" s="148">
        <f t="shared" si="11"/>
        <v>0</v>
      </c>
      <c r="AB167" s="336"/>
      <c r="AC167" s="144"/>
    </row>
    <row r="168" spans="2:29" s="134" customFormat="1" ht="20.100000000000001" customHeight="1" x14ac:dyDescent="0.25">
      <c r="B168" s="390"/>
      <c r="C168" s="391"/>
      <c r="D168" s="392"/>
      <c r="E168" s="393"/>
      <c r="F168" s="393"/>
      <c r="G168" s="394"/>
      <c r="H168" s="395"/>
      <c r="N168" s="144"/>
      <c r="O168" s="147" t="str">
        <f>IFERROR(IF(LEN(B168)=0,"",INDEX(Trainings!$C$6:$C$55,MATCH(Registration!$B168,Trainings!$B$6:$B$55,0),1)),"")</f>
        <v/>
      </c>
      <c r="P168" s="148" t="str">
        <f>IFERROR(IF(LEN(H168)=0,"",INDEX(Dashboard!$I$17:$I$26,MATCH($H168,Dashboard!$J$17:$J$26,0))),"")</f>
        <v/>
      </c>
      <c r="Q168" s="144"/>
      <c r="R168" s="148">
        <f>IF(LEN(O168)=0,0,IF(OR(Summary!$D$5="All",Summary!$D$5=""),1,IF(Summary!$D$5=O168,1,0)))</f>
        <v>0</v>
      </c>
      <c r="S168" s="148">
        <f>IF(LEN(B168)=0,0,IF(OR(Summary!$G$5="All",Summary!$G$5=""),1,IF(Summary!$G$5=B168,1,0)))</f>
        <v>0</v>
      </c>
      <c r="T168" s="148">
        <f t="shared" si="8"/>
        <v>0</v>
      </c>
      <c r="U168" s="148">
        <f>IF(LEN(C168)=0,0,IF(C168=Summary!$K$5,1,0))</f>
        <v>0</v>
      </c>
      <c r="V168" s="148">
        <f t="shared" si="9"/>
        <v>0</v>
      </c>
      <c r="W168" s="333"/>
      <c r="X168" s="148">
        <f t="shared" si="10"/>
        <v>0</v>
      </c>
      <c r="Y168" s="333"/>
      <c r="Z168" s="144"/>
      <c r="AA168" s="148">
        <f t="shared" si="11"/>
        <v>0</v>
      </c>
      <c r="AB168" s="336"/>
      <c r="AC168" s="144"/>
    </row>
    <row r="169" spans="2:29" s="134" customFormat="1" ht="20.100000000000001" customHeight="1" x14ac:dyDescent="0.25">
      <c r="B169" s="390"/>
      <c r="C169" s="391"/>
      <c r="D169" s="392"/>
      <c r="E169" s="393"/>
      <c r="F169" s="393"/>
      <c r="G169" s="394"/>
      <c r="H169" s="395"/>
      <c r="N169" s="144"/>
      <c r="O169" s="147" t="str">
        <f>IFERROR(IF(LEN(B169)=0,"",INDEX(Trainings!$C$6:$C$55,MATCH(Registration!$B169,Trainings!$B$6:$B$55,0),1)),"")</f>
        <v/>
      </c>
      <c r="P169" s="148" t="str">
        <f>IFERROR(IF(LEN(H169)=0,"",INDEX(Dashboard!$I$17:$I$26,MATCH($H169,Dashboard!$J$17:$J$26,0))),"")</f>
        <v/>
      </c>
      <c r="Q169" s="144"/>
      <c r="R169" s="148">
        <f>IF(LEN(O169)=0,0,IF(OR(Summary!$D$5="All",Summary!$D$5=""),1,IF(Summary!$D$5=O169,1,0)))</f>
        <v>0</v>
      </c>
      <c r="S169" s="148">
        <f>IF(LEN(B169)=0,0,IF(OR(Summary!$G$5="All",Summary!$G$5=""),1,IF(Summary!$G$5=B169,1,0)))</f>
        <v>0</v>
      </c>
      <c r="T169" s="148">
        <f t="shared" si="8"/>
        <v>0</v>
      </c>
      <c r="U169" s="148">
        <f>IF(LEN(C169)=0,0,IF(C169=Summary!$K$5,1,0))</f>
        <v>0</v>
      </c>
      <c r="V169" s="148">
        <f t="shared" si="9"/>
        <v>0</v>
      </c>
      <c r="W169" s="333"/>
      <c r="X169" s="148">
        <f t="shared" si="10"/>
        <v>0</v>
      </c>
      <c r="Y169" s="333"/>
      <c r="Z169" s="144"/>
      <c r="AA169" s="148">
        <f t="shared" si="11"/>
        <v>0</v>
      </c>
      <c r="AB169" s="336"/>
      <c r="AC169" s="144"/>
    </row>
    <row r="170" spans="2:29" s="134" customFormat="1" ht="20.100000000000001" customHeight="1" x14ac:dyDescent="0.25">
      <c r="B170" s="390"/>
      <c r="C170" s="391"/>
      <c r="D170" s="392"/>
      <c r="E170" s="393"/>
      <c r="F170" s="393"/>
      <c r="G170" s="394"/>
      <c r="H170" s="395"/>
      <c r="N170" s="144"/>
      <c r="O170" s="147" t="str">
        <f>IFERROR(IF(LEN(B170)=0,"",INDEX(Trainings!$C$6:$C$55,MATCH(Registration!$B170,Trainings!$B$6:$B$55,0),1)),"")</f>
        <v/>
      </c>
      <c r="P170" s="148" t="str">
        <f>IFERROR(IF(LEN(H170)=0,"",INDEX(Dashboard!$I$17:$I$26,MATCH($H170,Dashboard!$J$17:$J$26,0))),"")</f>
        <v/>
      </c>
      <c r="Q170" s="144"/>
      <c r="R170" s="148">
        <f>IF(LEN(O170)=0,0,IF(OR(Summary!$D$5="All",Summary!$D$5=""),1,IF(Summary!$D$5=O170,1,0)))</f>
        <v>0</v>
      </c>
      <c r="S170" s="148">
        <f>IF(LEN(B170)=0,0,IF(OR(Summary!$G$5="All",Summary!$G$5=""),1,IF(Summary!$G$5=B170,1,0)))</f>
        <v>0</v>
      </c>
      <c r="T170" s="148">
        <f t="shared" si="8"/>
        <v>0</v>
      </c>
      <c r="U170" s="148">
        <f>IF(LEN(C170)=0,0,IF(C170=Summary!$K$5,1,0))</f>
        <v>0</v>
      </c>
      <c r="V170" s="148">
        <f t="shared" si="9"/>
        <v>0</v>
      </c>
      <c r="W170" s="333"/>
      <c r="X170" s="148">
        <f t="shared" si="10"/>
        <v>0</v>
      </c>
      <c r="Y170" s="333"/>
      <c r="Z170" s="144"/>
      <c r="AA170" s="148">
        <f t="shared" si="11"/>
        <v>0</v>
      </c>
      <c r="AB170" s="336"/>
      <c r="AC170" s="144"/>
    </row>
    <row r="171" spans="2:29" s="134" customFormat="1" ht="20.100000000000001" customHeight="1" x14ac:dyDescent="0.25">
      <c r="B171" s="390"/>
      <c r="C171" s="391"/>
      <c r="D171" s="392"/>
      <c r="E171" s="393"/>
      <c r="F171" s="393"/>
      <c r="G171" s="394"/>
      <c r="H171" s="395"/>
      <c r="N171" s="144"/>
      <c r="O171" s="147" t="str">
        <f>IFERROR(IF(LEN(B171)=0,"",INDEX(Trainings!$C$6:$C$55,MATCH(Registration!$B171,Trainings!$B$6:$B$55,0),1)),"")</f>
        <v/>
      </c>
      <c r="P171" s="148" t="str">
        <f>IFERROR(IF(LEN(H171)=0,"",INDEX(Dashboard!$I$17:$I$26,MATCH($H171,Dashboard!$J$17:$J$26,0))),"")</f>
        <v/>
      </c>
      <c r="Q171" s="144"/>
      <c r="R171" s="148">
        <f>IF(LEN(O171)=0,0,IF(OR(Summary!$D$5="All",Summary!$D$5=""),1,IF(Summary!$D$5=O171,1,0)))</f>
        <v>0</v>
      </c>
      <c r="S171" s="148">
        <f>IF(LEN(B171)=0,0,IF(OR(Summary!$G$5="All",Summary!$G$5=""),1,IF(Summary!$G$5=B171,1,0)))</f>
        <v>0</v>
      </c>
      <c r="T171" s="148">
        <f t="shared" si="8"/>
        <v>0</v>
      </c>
      <c r="U171" s="148">
        <f>IF(LEN(C171)=0,0,IF(C171=Summary!$K$5,1,0))</f>
        <v>0</v>
      </c>
      <c r="V171" s="148">
        <f t="shared" si="9"/>
        <v>0</v>
      </c>
      <c r="W171" s="333"/>
      <c r="X171" s="148">
        <f t="shared" si="10"/>
        <v>0</v>
      </c>
      <c r="Y171" s="333"/>
      <c r="Z171" s="144"/>
      <c r="AA171" s="148">
        <f t="shared" si="11"/>
        <v>0</v>
      </c>
      <c r="AB171" s="336"/>
      <c r="AC171" s="144"/>
    </row>
    <row r="172" spans="2:29" s="134" customFormat="1" ht="20.100000000000001" customHeight="1" x14ac:dyDescent="0.25">
      <c r="B172" s="390"/>
      <c r="C172" s="391"/>
      <c r="D172" s="392"/>
      <c r="E172" s="393"/>
      <c r="F172" s="393"/>
      <c r="G172" s="394"/>
      <c r="H172" s="395"/>
      <c r="N172" s="144"/>
      <c r="O172" s="147" t="str">
        <f>IFERROR(IF(LEN(B172)=0,"",INDEX(Trainings!$C$6:$C$55,MATCH(Registration!$B172,Trainings!$B$6:$B$55,0),1)),"")</f>
        <v/>
      </c>
      <c r="P172" s="148" t="str">
        <f>IFERROR(IF(LEN(H172)=0,"",INDEX(Dashboard!$I$17:$I$26,MATCH($H172,Dashboard!$J$17:$J$26,0))),"")</f>
        <v/>
      </c>
      <c r="Q172" s="144"/>
      <c r="R172" s="148">
        <f>IF(LEN(O172)=0,0,IF(OR(Summary!$D$5="All",Summary!$D$5=""),1,IF(Summary!$D$5=O172,1,0)))</f>
        <v>0</v>
      </c>
      <c r="S172" s="148">
        <f>IF(LEN(B172)=0,0,IF(OR(Summary!$G$5="All",Summary!$G$5=""),1,IF(Summary!$G$5=B172,1,0)))</f>
        <v>0</v>
      </c>
      <c r="T172" s="148">
        <f t="shared" si="8"/>
        <v>0</v>
      </c>
      <c r="U172" s="148">
        <f>IF(LEN(C172)=0,0,IF(C172=Summary!$K$5,1,0))</f>
        <v>0</v>
      </c>
      <c r="V172" s="148">
        <f t="shared" si="9"/>
        <v>0</v>
      </c>
      <c r="W172" s="333"/>
      <c r="X172" s="148">
        <f t="shared" si="10"/>
        <v>0</v>
      </c>
      <c r="Y172" s="333"/>
      <c r="Z172" s="144"/>
      <c r="AA172" s="148">
        <f t="shared" si="11"/>
        <v>0</v>
      </c>
      <c r="AB172" s="336"/>
      <c r="AC172" s="144"/>
    </row>
    <row r="173" spans="2:29" s="134" customFormat="1" ht="20.100000000000001" customHeight="1" x14ac:dyDescent="0.25">
      <c r="B173" s="390"/>
      <c r="C173" s="391"/>
      <c r="D173" s="392"/>
      <c r="E173" s="393"/>
      <c r="F173" s="393"/>
      <c r="G173" s="394"/>
      <c r="H173" s="395"/>
      <c r="N173" s="144"/>
      <c r="O173" s="147" t="str">
        <f>IFERROR(IF(LEN(B173)=0,"",INDEX(Trainings!$C$6:$C$55,MATCH(Registration!$B173,Trainings!$B$6:$B$55,0),1)),"")</f>
        <v/>
      </c>
      <c r="P173" s="148" t="str">
        <f>IFERROR(IF(LEN(H173)=0,"",INDEX(Dashboard!$I$17:$I$26,MATCH($H173,Dashboard!$J$17:$J$26,0))),"")</f>
        <v/>
      </c>
      <c r="Q173" s="144"/>
      <c r="R173" s="148">
        <f>IF(LEN(O173)=0,0,IF(OR(Summary!$D$5="All",Summary!$D$5=""),1,IF(Summary!$D$5=O173,1,0)))</f>
        <v>0</v>
      </c>
      <c r="S173" s="148">
        <f>IF(LEN(B173)=0,0,IF(OR(Summary!$G$5="All",Summary!$G$5=""),1,IF(Summary!$G$5=B173,1,0)))</f>
        <v>0</v>
      </c>
      <c r="T173" s="148">
        <f t="shared" si="8"/>
        <v>0</v>
      </c>
      <c r="U173" s="148">
        <f>IF(LEN(C173)=0,0,IF(C173=Summary!$K$5,1,0))</f>
        <v>0</v>
      </c>
      <c r="V173" s="148">
        <f t="shared" si="9"/>
        <v>0</v>
      </c>
      <c r="W173" s="333"/>
      <c r="X173" s="148">
        <f t="shared" si="10"/>
        <v>0</v>
      </c>
      <c r="Y173" s="333"/>
      <c r="Z173" s="144"/>
      <c r="AA173" s="148">
        <f t="shared" si="11"/>
        <v>0</v>
      </c>
      <c r="AB173" s="336"/>
      <c r="AC173" s="144"/>
    </row>
    <row r="174" spans="2:29" s="134" customFormat="1" ht="20.100000000000001" customHeight="1" x14ac:dyDescent="0.25">
      <c r="B174" s="390"/>
      <c r="C174" s="391"/>
      <c r="D174" s="392"/>
      <c r="E174" s="393"/>
      <c r="F174" s="393"/>
      <c r="G174" s="394"/>
      <c r="H174" s="395"/>
      <c r="N174" s="144"/>
      <c r="O174" s="147" t="str">
        <f>IFERROR(IF(LEN(B174)=0,"",INDEX(Trainings!$C$6:$C$55,MATCH(Registration!$B174,Trainings!$B$6:$B$55,0),1)),"")</f>
        <v/>
      </c>
      <c r="P174" s="148" t="str">
        <f>IFERROR(IF(LEN(H174)=0,"",INDEX(Dashboard!$I$17:$I$26,MATCH($H174,Dashboard!$J$17:$J$26,0))),"")</f>
        <v/>
      </c>
      <c r="Q174" s="144"/>
      <c r="R174" s="148">
        <f>IF(LEN(O174)=0,0,IF(OR(Summary!$D$5="All",Summary!$D$5=""),1,IF(Summary!$D$5=O174,1,0)))</f>
        <v>0</v>
      </c>
      <c r="S174" s="148">
        <f>IF(LEN(B174)=0,0,IF(OR(Summary!$G$5="All",Summary!$G$5=""),1,IF(Summary!$G$5=B174,1,0)))</f>
        <v>0</v>
      </c>
      <c r="T174" s="148">
        <f t="shared" si="8"/>
        <v>0</v>
      </c>
      <c r="U174" s="148">
        <f>IF(LEN(C174)=0,0,IF(C174=Summary!$K$5,1,0))</f>
        <v>0</v>
      </c>
      <c r="V174" s="148">
        <f t="shared" si="9"/>
        <v>0</v>
      </c>
      <c r="W174" s="333"/>
      <c r="X174" s="148">
        <f t="shared" si="10"/>
        <v>0</v>
      </c>
      <c r="Y174" s="333"/>
      <c r="Z174" s="144"/>
      <c r="AA174" s="148">
        <f t="shared" si="11"/>
        <v>0</v>
      </c>
      <c r="AB174" s="336"/>
      <c r="AC174" s="144"/>
    </row>
    <row r="175" spans="2:29" s="134" customFormat="1" ht="20.100000000000001" customHeight="1" x14ac:dyDescent="0.25">
      <c r="B175" s="390"/>
      <c r="C175" s="391"/>
      <c r="D175" s="392"/>
      <c r="E175" s="393"/>
      <c r="F175" s="393"/>
      <c r="G175" s="394"/>
      <c r="H175" s="395"/>
      <c r="N175" s="144"/>
      <c r="O175" s="147" t="str">
        <f>IFERROR(IF(LEN(B175)=0,"",INDEX(Trainings!$C$6:$C$55,MATCH(Registration!$B175,Trainings!$B$6:$B$55,0),1)),"")</f>
        <v/>
      </c>
      <c r="P175" s="148" t="str">
        <f>IFERROR(IF(LEN(H175)=0,"",INDEX(Dashboard!$I$17:$I$26,MATCH($H175,Dashboard!$J$17:$J$26,0))),"")</f>
        <v/>
      </c>
      <c r="Q175" s="144"/>
      <c r="R175" s="148">
        <f>IF(LEN(O175)=0,0,IF(OR(Summary!$D$5="All",Summary!$D$5=""),1,IF(Summary!$D$5=O175,1,0)))</f>
        <v>0</v>
      </c>
      <c r="S175" s="148">
        <f>IF(LEN(B175)=0,0,IF(OR(Summary!$G$5="All",Summary!$G$5=""),1,IF(Summary!$G$5=B175,1,0)))</f>
        <v>0</v>
      </c>
      <c r="T175" s="148">
        <f t="shared" si="8"/>
        <v>0</v>
      </c>
      <c r="U175" s="148">
        <f>IF(LEN(C175)=0,0,IF(C175=Summary!$K$5,1,0))</f>
        <v>0</v>
      </c>
      <c r="V175" s="148">
        <f t="shared" si="9"/>
        <v>0</v>
      </c>
      <c r="W175" s="333"/>
      <c r="X175" s="148">
        <f t="shared" si="10"/>
        <v>0</v>
      </c>
      <c r="Y175" s="333"/>
      <c r="Z175" s="144"/>
      <c r="AA175" s="148">
        <f t="shared" si="11"/>
        <v>0</v>
      </c>
      <c r="AB175" s="336"/>
      <c r="AC175" s="144"/>
    </row>
    <row r="176" spans="2:29" s="134" customFormat="1" ht="20.100000000000001" customHeight="1" x14ac:dyDescent="0.25">
      <c r="B176" s="390"/>
      <c r="C176" s="391"/>
      <c r="D176" s="392"/>
      <c r="E176" s="393"/>
      <c r="F176" s="393"/>
      <c r="G176" s="394"/>
      <c r="H176" s="395"/>
      <c r="N176" s="144"/>
      <c r="O176" s="147" t="str">
        <f>IFERROR(IF(LEN(B176)=0,"",INDEX(Trainings!$C$6:$C$55,MATCH(Registration!$B176,Trainings!$B$6:$B$55,0),1)),"")</f>
        <v/>
      </c>
      <c r="P176" s="148" t="str">
        <f>IFERROR(IF(LEN(H176)=0,"",INDEX(Dashboard!$I$17:$I$26,MATCH($H176,Dashboard!$J$17:$J$26,0))),"")</f>
        <v/>
      </c>
      <c r="Q176" s="144"/>
      <c r="R176" s="148">
        <f>IF(LEN(O176)=0,0,IF(OR(Summary!$D$5="All",Summary!$D$5=""),1,IF(Summary!$D$5=O176,1,0)))</f>
        <v>0</v>
      </c>
      <c r="S176" s="148">
        <f>IF(LEN(B176)=0,0,IF(OR(Summary!$G$5="All",Summary!$G$5=""),1,IF(Summary!$G$5=B176,1,0)))</f>
        <v>0</v>
      </c>
      <c r="T176" s="148">
        <f t="shared" si="8"/>
        <v>0</v>
      </c>
      <c r="U176" s="148">
        <f>IF(LEN(C176)=0,0,IF(C176=Summary!$K$5,1,0))</f>
        <v>0</v>
      </c>
      <c r="V176" s="148">
        <f t="shared" si="9"/>
        <v>0</v>
      </c>
      <c r="W176" s="333"/>
      <c r="X176" s="148">
        <f t="shared" si="10"/>
        <v>0</v>
      </c>
      <c r="Y176" s="333"/>
      <c r="Z176" s="144"/>
      <c r="AA176" s="148">
        <f t="shared" si="11"/>
        <v>0</v>
      </c>
      <c r="AB176" s="336"/>
      <c r="AC176" s="144"/>
    </row>
    <row r="177" spans="2:29" s="134" customFormat="1" ht="20.100000000000001" customHeight="1" x14ac:dyDescent="0.25">
      <c r="B177" s="390"/>
      <c r="C177" s="391"/>
      <c r="D177" s="392"/>
      <c r="E177" s="393"/>
      <c r="F177" s="393"/>
      <c r="G177" s="394"/>
      <c r="H177" s="395"/>
      <c r="N177" s="144"/>
      <c r="O177" s="147" t="str">
        <f>IFERROR(IF(LEN(B177)=0,"",INDEX(Trainings!$C$6:$C$55,MATCH(Registration!$B177,Trainings!$B$6:$B$55,0),1)),"")</f>
        <v/>
      </c>
      <c r="P177" s="148" t="str">
        <f>IFERROR(IF(LEN(H177)=0,"",INDEX(Dashboard!$I$17:$I$26,MATCH($H177,Dashboard!$J$17:$J$26,0))),"")</f>
        <v/>
      </c>
      <c r="Q177" s="144"/>
      <c r="R177" s="148">
        <f>IF(LEN(O177)=0,0,IF(OR(Summary!$D$5="All",Summary!$D$5=""),1,IF(Summary!$D$5=O177,1,0)))</f>
        <v>0</v>
      </c>
      <c r="S177" s="148">
        <f>IF(LEN(B177)=0,0,IF(OR(Summary!$G$5="All",Summary!$G$5=""),1,IF(Summary!$G$5=B177,1,0)))</f>
        <v>0</v>
      </c>
      <c r="T177" s="148">
        <f t="shared" si="8"/>
        <v>0</v>
      </c>
      <c r="U177" s="148">
        <f>IF(LEN(C177)=0,0,IF(C177=Summary!$K$5,1,0))</f>
        <v>0</v>
      </c>
      <c r="V177" s="148">
        <f t="shared" si="9"/>
        <v>0</v>
      </c>
      <c r="W177" s="333"/>
      <c r="X177" s="148">
        <f t="shared" si="10"/>
        <v>0</v>
      </c>
      <c r="Y177" s="333"/>
      <c r="Z177" s="144"/>
      <c r="AA177" s="148">
        <f t="shared" si="11"/>
        <v>0</v>
      </c>
      <c r="AB177" s="336"/>
      <c r="AC177" s="144"/>
    </row>
    <row r="178" spans="2:29" s="134" customFormat="1" ht="20.100000000000001" customHeight="1" x14ac:dyDescent="0.25">
      <c r="B178" s="390"/>
      <c r="C178" s="391"/>
      <c r="D178" s="392"/>
      <c r="E178" s="393"/>
      <c r="F178" s="393"/>
      <c r="G178" s="394"/>
      <c r="H178" s="395"/>
      <c r="N178" s="144"/>
      <c r="O178" s="147" t="str">
        <f>IFERROR(IF(LEN(B178)=0,"",INDEX(Trainings!$C$6:$C$55,MATCH(Registration!$B178,Trainings!$B$6:$B$55,0),1)),"")</f>
        <v/>
      </c>
      <c r="P178" s="148" t="str">
        <f>IFERROR(IF(LEN(H178)=0,"",INDEX(Dashboard!$I$17:$I$26,MATCH($H178,Dashboard!$J$17:$J$26,0))),"")</f>
        <v/>
      </c>
      <c r="Q178" s="144"/>
      <c r="R178" s="148">
        <f>IF(LEN(O178)=0,0,IF(OR(Summary!$D$5="All",Summary!$D$5=""),1,IF(Summary!$D$5=O178,1,0)))</f>
        <v>0</v>
      </c>
      <c r="S178" s="148">
        <f>IF(LEN(B178)=0,0,IF(OR(Summary!$G$5="All",Summary!$G$5=""),1,IF(Summary!$G$5=B178,1,0)))</f>
        <v>0</v>
      </c>
      <c r="T178" s="148">
        <f t="shared" si="8"/>
        <v>0</v>
      </c>
      <c r="U178" s="148">
        <f>IF(LEN(C178)=0,0,IF(C178=Summary!$K$5,1,0))</f>
        <v>0</v>
      </c>
      <c r="V178" s="148">
        <f t="shared" si="9"/>
        <v>0</v>
      </c>
      <c r="W178" s="333"/>
      <c r="X178" s="148">
        <f t="shared" si="10"/>
        <v>0</v>
      </c>
      <c r="Y178" s="333"/>
      <c r="Z178" s="144"/>
      <c r="AA178" s="148">
        <f t="shared" si="11"/>
        <v>0</v>
      </c>
      <c r="AB178" s="336"/>
      <c r="AC178" s="144"/>
    </row>
    <row r="179" spans="2:29" s="134" customFormat="1" ht="20.100000000000001" customHeight="1" x14ac:dyDescent="0.25">
      <c r="B179" s="390"/>
      <c r="C179" s="391"/>
      <c r="D179" s="392"/>
      <c r="E179" s="393"/>
      <c r="F179" s="393"/>
      <c r="G179" s="394"/>
      <c r="H179" s="395"/>
      <c r="N179" s="144"/>
      <c r="O179" s="147" t="str">
        <f>IFERROR(IF(LEN(B179)=0,"",INDEX(Trainings!$C$6:$C$55,MATCH(Registration!$B179,Trainings!$B$6:$B$55,0),1)),"")</f>
        <v/>
      </c>
      <c r="P179" s="148" t="str">
        <f>IFERROR(IF(LEN(H179)=0,"",INDEX(Dashboard!$I$17:$I$26,MATCH($H179,Dashboard!$J$17:$J$26,0))),"")</f>
        <v/>
      </c>
      <c r="Q179" s="144"/>
      <c r="R179" s="148">
        <f>IF(LEN(O179)=0,0,IF(OR(Summary!$D$5="All",Summary!$D$5=""),1,IF(Summary!$D$5=O179,1,0)))</f>
        <v>0</v>
      </c>
      <c r="S179" s="148">
        <f>IF(LEN(B179)=0,0,IF(OR(Summary!$G$5="All",Summary!$G$5=""),1,IF(Summary!$G$5=B179,1,0)))</f>
        <v>0</v>
      </c>
      <c r="T179" s="148">
        <f t="shared" si="8"/>
        <v>0</v>
      </c>
      <c r="U179" s="148">
        <f>IF(LEN(C179)=0,0,IF(C179=Summary!$K$5,1,0))</f>
        <v>0</v>
      </c>
      <c r="V179" s="148">
        <f t="shared" si="9"/>
        <v>0</v>
      </c>
      <c r="W179" s="333"/>
      <c r="X179" s="148">
        <f t="shared" si="10"/>
        <v>0</v>
      </c>
      <c r="Y179" s="333"/>
      <c r="Z179" s="144"/>
      <c r="AA179" s="148">
        <f t="shared" si="11"/>
        <v>0</v>
      </c>
      <c r="AB179" s="336"/>
      <c r="AC179" s="144"/>
    </row>
    <row r="180" spans="2:29" s="134" customFormat="1" ht="20.100000000000001" customHeight="1" x14ac:dyDescent="0.25">
      <c r="B180" s="390"/>
      <c r="C180" s="391"/>
      <c r="D180" s="392"/>
      <c r="E180" s="393"/>
      <c r="F180" s="393"/>
      <c r="G180" s="394"/>
      <c r="H180" s="395"/>
      <c r="N180" s="144"/>
      <c r="O180" s="147" t="str">
        <f>IFERROR(IF(LEN(B180)=0,"",INDEX(Trainings!$C$6:$C$55,MATCH(Registration!$B180,Trainings!$B$6:$B$55,0),1)),"")</f>
        <v/>
      </c>
      <c r="P180" s="148" t="str">
        <f>IFERROR(IF(LEN(H180)=0,"",INDEX(Dashboard!$I$17:$I$26,MATCH($H180,Dashboard!$J$17:$J$26,0))),"")</f>
        <v/>
      </c>
      <c r="Q180" s="144"/>
      <c r="R180" s="148">
        <f>IF(LEN(O180)=0,0,IF(OR(Summary!$D$5="All",Summary!$D$5=""),1,IF(Summary!$D$5=O180,1,0)))</f>
        <v>0</v>
      </c>
      <c r="S180" s="148">
        <f>IF(LEN(B180)=0,0,IF(OR(Summary!$G$5="All",Summary!$G$5=""),1,IF(Summary!$G$5=B180,1,0)))</f>
        <v>0</v>
      </c>
      <c r="T180" s="148">
        <f t="shared" si="8"/>
        <v>0</v>
      </c>
      <c r="U180" s="148">
        <f>IF(LEN(C180)=0,0,IF(C180=Summary!$K$5,1,0))</f>
        <v>0</v>
      </c>
      <c r="V180" s="148">
        <f t="shared" si="9"/>
        <v>0</v>
      </c>
      <c r="W180" s="333"/>
      <c r="X180" s="148">
        <f t="shared" si="10"/>
        <v>0</v>
      </c>
      <c r="Y180" s="333"/>
      <c r="Z180" s="144"/>
      <c r="AA180" s="148">
        <f t="shared" si="11"/>
        <v>0</v>
      </c>
      <c r="AB180" s="336"/>
      <c r="AC180" s="144"/>
    </row>
    <row r="181" spans="2:29" s="134" customFormat="1" ht="20.100000000000001" customHeight="1" x14ac:dyDescent="0.25">
      <c r="B181" s="390"/>
      <c r="C181" s="391"/>
      <c r="D181" s="392"/>
      <c r="E181" s="393"/>
      <c r="F181" s="393"/>
      <c r="G181" s="394"/>
      <c r="H181" s="395"/>
      <c r="N181" s="144"/>
      <c r="O181" s="147" t="str">
        <f>IFERROR(IF(LEN(B181)=0,"",INDEX(Trainings!$C$6:$C$55,MATCH(Registration!$B181,Trainings!$B$6:$B$55,0),1)),"")</f>
        <v/>
      </c>
      <c r="P181" s="148" t="str">
        <f>IFERROR(IF(LEN(H181)=0,"",INDEX(Dashboard!$I$17:$I$26,MATCH($H181,Dashboard!$J$17:$J$26,0))),"")</f>
        <v/>
      </c>
      <c r="Q181" s="144"/>
      <c r="R181" s="148">
        <f>IF(LEN(O181)=0,0,IF(OR(Summary!$D$5="All",Summary!$D$5=""),1,IF(Summary!$D$5=O181,1,0)))</f>
        <v>0</v>
      </c>
      <c r="S181" s="148">
        <f>IF(LEN(B181)=0,0,IF(OR(Summary!$G$5="All",Summary!$G$5=""),1,IF(Summary!$G$5=B181,1,0)))</f>
        <v>0</v>
      </c>
      <c r="T181" s="148">
        <f t="shared" si="8"/>
        <v>0</v>
      </c>
      <c r="U181" s="148">
        <f>IF(LEN(C181)=0,0,IF(C181=Summary!$K$5,1,0))</f>
        <v>0</v>
      </c>
      <c r="V181" s="148">
        <f t="shared" si="9"/>
        <v>0</v>
      </c>
      <c r="W181" s="333"/>
      <c r="X181" s="148">
        <f t="shared" si="10"/>
        <v>0</v>
      </c>
      <c r="Y181" s="333"/>
      <c r="Z181" s="144"/>
      <c r="AA181" s="148">
        <f t="shared" si="11"/>
        <v>0</v>
      </c>
      <c r="AB181" s="336"/>
      <c r="AC181" s="144"/>
    </row>
    <row r="182" spans="2:29" s="134" customFormat="1" ht="20.100000000000001" customHeight="1" x14ac:dyDescent="0.25">
      <c r="B182" s="390"/>
      <c r="C182" s="391"/>
      <c r="D182" s="392"/>
      <c r="E182" s="393"/>
      <c r="F182" s="393"/>
      <c r="G182" s="394"/>
      <c r="H182" s="395"/>
      <c r="N182" s="144"/>
      <c r="O182" s="147" t="str">
        <f>IFERROR(IF(LEN(B182)=0,"",INDEX(Trainings!$C$6:$C$55,MATCH(Registration!$B182,Trainings!$B$6:$B$55,0),1)),"")</f>
        <v/>
      </c>
      <c r="P182" s="148" t="str">
        <f>IFERROR(IF(LEN(H182)=0,"",INDEX(Dashboard!$I$17:$I$26,MATCH($H182,Dashboard!$J$17:$J$26,0))),"")</f>
        <v/>
      </c>
      <c r="Q182" s="144"/>
      <c r="R182" s="148">
        <f>IF(LEN(O182)=0,0,IF(OR(Summary!$D$5="All",Summary!$D$5=""),1,IF(Summary!$D$5=O182,1,0)))</f>
        <v>0</v>
      </c>
      <c r="S182" s="148">
        <f>IF(LEN(B182)=0,0,IF(OR(Summary!$G$5="All",Summary!$G$5=""),1,IF(Summary!$G$5=B182,1,0)))</f>
        <v>0</v>
      </c>
      <c r="T182" s="148">
        <f t="shared" si="8"/>
        <v>0</v>
      </c>
      <c r="U182" s="148">
        <f>IF(LEN(C182)=0,0,IF(C182=Summary!$K$5,1,0))</f>
        <v>0</v>
      </c>
      <c r="V182" s="148">
        <f t="shared" si="9"/>
        <v>0</v>
      </c>
      <c r="W182" s="333"/>
      <c r="X182" s="148">
        <f t="shared" si="10"/>
        <v>0</v>
      </c>
      <c r="Y182" s="333"/>
      <c r="Z182" s="144"/>
      <c r="AA182" s="148">
        <f t="shared" si="11"/>
        <v>0</v>
      </c>
      <c r="AB182" s="336"/>
      <c r="AC182" s="144"/>
    </row>
    <row r="183" spans="2:29" s="134" customFormat="1" ht="20.100000000000001" customHeight="1" x14ac:dyDescent="0.25">
      <c r="B183" s="390"/>
      <c r="C183" s="391"/>
      <c r="D183" s="392"/>
      <c r="E183" s="393"/>
      <c r="F183" s="393"/>
      <c r="G183" s="394"/>
      <c r="H183" s="395"/>
      <c r="N183" s="144"/>
      <c r="O183" s="147" t="str">
        <f>IFERROR(IF(LEN(B183)=0,"",INDEX(Trainings!$C$6:$C$55,MATCH(Registration!$B183,Trainings!$B$6:$B$55,0),1)),"")</f>
        <v/>
      </c>
      <c r="P183" s="148" t="str">
        <f>IFERROR(IF(LEN(H183)=0,"",INDEX(Dashboard!$I$17:$I$26,MATCH($H183,Dashboard!$J$17:$J$26,0))),"")</f>
        <v/>
      </c>
      <c r="Q183" s="144"/>
      <c r="R183" s="148">
        <f>IF(LEN(O183)=0,0,IF(OR(Summary!$D$5="All",Summary!$D$5=""),1,IF(Summary!$D$5=O183,1,0)))</f>
        <v>0</v>
      </c>
      <c r="S183" s="148">
        <f>IF(LEN(B183)=0,0,IF(OR(Summary!$G$5="All",Summary!$G$5=""),1,IF(Summary!$G$5=B183,1,0)))</f>
        <v>0</v>
      </c>
      <c r="T183" s="148">
        <f t="shared" si="8"/>
        <v>0</v>
      </c>
      <c r="U183" s="148">
        <f>IF(LEN(C183)=0,0,IF(C183=Summary!$K$5,1,0))</f>
        <v>0</v>
      </c>
      <c r="V183" s="148">
        <f t="shared" si="9"/>
        <v>0</v>
      </c>
      <c r="W183" s="333"/>
      <c r="X183" s="148">
        <f t="shared" si="10"/>
        <v>0</v>
      </c>
      <c r="Y183" s="333"/>
      <c r="Z183" s="144"/>
      <c r="AA183" s="148">
        <f t="shared" si="11"/>
        <v>0</v>
      </c>
      <c r="AB183" s="336"/>
      <c r="AC183" s="144"/>
    </row>
    <row r="184" spans="2:29" s="134" customFormat="1" ht="20.100000000000001" customHeight="1" x14ac:dyDescent="0.25">
      <c r="B184" s="390"/>
      <c r="C184" s="391"/>
      <c r="D184" s="392"/>
      <c r="E184" s="393"/>
      <c r="F184" s="393"/>
      <c r="G184" s="394"/>
      <c r="H184" s="395"/>
      <c r="N184" s="144"/>
      <c r="O184" s="147" t="str">
        <f>IFERROR(IF(LEN(B184)=0,"",INDEX(Trainings!$C$6:$C$55,MATCH(Registration!$B184,Trainings!$B$6:$B$55,0),1)),"")</f>
        <v/>
      </c>
      <c r="P184" s="148" t="str">
        <f>IFERROR(IF(LEN(H184)=0,"",INDEX(Dashboard!$I$17:$I$26,MATCH($H184,Dashboard!$J$17:$J$26,0))),"")</f>
        <v/>
      </c>
      <c r="Q184" s="144"/>
      <c r="R184" s="148">
        <f>IF(LEN(O184)=0,0,IF(OR(Summary!$D$5="All",Summary!$D$5=""),1,IF(Summary!$D$5=O184,1,0)))</f>
        <v>0</v>
      </c>
      <c r="S184" s="148">
        <f>IF(LEN(B184)=0,0,IF(OR(Summary!$G$5="All",Summary!$G$5=""),1,IF(Summary!$G$5=B184,1,0)))</f>
        <v>0</v>
      </c>
      <c r="T184" s="148">
        <f t="shared" si="8"/>
        <v>0</v>
      </c>
      <c r="U184" s="148">
        <f>IF(LEN(C184)=0,0,IF(C184=Summary!$K$5,1,0))</f>
        <v>0</v>
      </c>
      <c r="V184" s="148">
        <f t="shared" si="9"/>
        <v>0</v>
      </c>
      <c r="W184" s="333"/>
      <c r="X184" s="148">
        <f t="shared" si="10"/>
        <v>0</v>
      </c>
      <c r="Y184" s="333"/>
      <c r="Z184" s="144"/>
      <c r="AA184" s="148">
        <f t="shared" si="11"/>
        <v>0</v>
      </c>
      <c r="AB184" s="336"/>
      <c r="AC184" s="144"/>
    </row>
    <row r="185" spans="2:29" s="134" customFormat="1" ht="20.100000000000001" customHeight="1" x14ac:dyDescent="0.25">
      <c r="B185" s="390"/>
      <c r="C185" s="391"/>
      <c r="D185" s="392"/>
      <c r="E185" s="393"/>
      <c r="F185" s="393"/>
      <c r="G185" s="394"/>
      <c r="H185" s="395"/>
      <c r="N185" s="144"/>
      <c r="O185" s="147" t="str">
        <f>IFERROR(IF(LEN(B185)=0,"",INDEX(Trainings!$C$6:$C$55,MATCH(Registration!$B185,Trainings!$B$6:$B$55,0),1)),"")</f>
        <v/>
      </c>
      <c r="P185" s="148" t="str">
        <f>IFERROR(IF(LEN(H185)=0,"",INDEX(Dashboard!$I$17:$I$26,MATCH($H185,Dashboard!$J$17:$J$26,0))),"")</f>
        <v/>
      </c>
      <c r="Q185" s="144"/>
      <c r="R185" s="148">
        <f>IF(LEN(O185)=0,0,IF(OR(Summary!$D$5="All",Summary!$D$5=""),1,IF(Summary!$D$5=O185,1,0)))</f>
        <v>0</v>
      </c>
      <c r="S185" s="148">
        <f>IF(LEN(B185)=0,0,IF(OR(Summary!$G$5="All",Summary!$G$5=""),1,IF(Summary!$G$5=B185,1,0)))</f>
        <v>0</v>
      </c>
      <c r="T185" s="148">
        <f t="shared" si="8"/>
        <v>0</v>
      </c>
      <c r="U185" s="148">
        <f>IF(LEN(C185)=0,0,IF(C185=Summary!$K$5,1,0))</f>
        <v>0</v>
      </c>
      <c r="V185" s="148">
        <f t="shared" si="9"/>
        <v>0</v>
      </c>
      <c r="W185" s="333"/>
      <c r="X185" s="148">
        <f t="shared" si="10"/>
        <v>0</v>
      </c>
      <c r="Y185" s="333"/>
      <c r="Z185" s="144"/>
      <c r="AA185" s="148">
        <f t="shared" si="11"/>
        <v>0</v>
      </c>
      <c r="AB185" s="336"/>
      <c r="AC185" s="144"/>
    </row>
    <row r="186" spans="2:29" s="134" customFormat="1" ht="20.100000000000001" customHeight="1" x14ac:dyDescent="0.25">
      <c r="B186" s="390"/>
      <c r="C186" s="391"/>
      <c r="D186" s="392"/>
      <c r="E186" s="393"/>
      <c r="F186" s="393"/>
      <c r="G186" s="394"/>
      <c r="H186" s="395"/>
      <c r="N186" s="144"/>
      <c r="O186" s="147" t="str">
        <f>IFERROR(IF(LEN(B186)=0,"",INDEX(Trainings!$C$6:$C$55,MATCH(Registration!$B186,Trainings!$B$6:$B$55,0),1)),"")</f>
        <v/>
      </c>
      <c r="P186" s="148" t="str">
        <f>IFERROR(IF(LEN(H186)=0,"",INDEX(Dashboard!$I$17:$I$26,MATCH($H186,Dashboard!$J$17:$J$26,0))),"")</f>
        <v/>
      </c>
      <c r="Q186" s="144"/>
      <c r="R186" s="148">
        <f>IF(LEN(O186)=0,0,IF(OR(Summary!$D$5="All",Summary!$D$5=""),1,IF(Summary!$D$5=O186,1,0)))</f>
        <v>0</v>
      </c>
      <c r="S186" s="148">
        <f>IF(LEN(B186)=0,0,IF(OR(Summary!$G$5="All",Summary!$G$5=""),1,IF(Summary!$G$5=B186,1,0)))</f>
        <v>0</v>
      </c>
      <c r="T186" s="148">
        <f t="shared" si="8"/>
        <v>0</v>
      </c>
      <c r="U186" s="148">
        <f>IF(LEN(C186)=0,0,IF(C186=Summary!$K$5,1,0))</f>
        <v>0</v>
      </c>
      <c r="V186" s="148">
        <f t="shared" si="9"/>
        <v>0</v>
      </c>
      <c r="W186" s="333"/>
      <c r="X186" s="148">
        <f t="shared" si="10"/>
        <v>0</v>
      </c>
      <c r="Y186" s="333"/>
      <c r="Z186" s="144"/>
      <c r="AA186" s="148">
        <f t="shared" si="11"/>
        <v>0</v>
      </c>
      <c r="AB186" s="336"/>
      <c r="AC186" s="144"/>
    </row>
    <row r="187" spans="2:29" s="134" customFormat="1" ht="20.100000000000001" customHeight="1" x14ac:dyDescent="0.25">
      <c r="B187" s="390"/>
      <c r="C187" s="391"/>
      <c r="D187" s="392"/>
      <c r="E187" s="393"/>
      <c r="F187" s="393"/>
      <c r="G187" s="394"/>
      <c r="H187" s="395"/>
      <c r="N187" s="144"/>
      <c r="O187" s="147" t="str">
        <f>IFERROR(IF(LEN(B187)=0,"",INDEX(Trainings!$C$6:$C$55,MATCH(Registration!$B187,Trainings!$B$6:$B$55,0),1)),"")</f>
        <v/>
      </c>
      <c r="P187" s="148" t="str">
        <f>IFERROR(IF(LEN(H187)=0,"",INDEX(Dashboard!$I$17:$I$26,MATCH($H187,Dashboard!$J$17:$J$26,0))),"")</f>
        <v/>
      </c>
      <c r="Q187" s="144"/>
      <c r="R187" s="148">
        <f>IF(LEN(O187)=0,0,IF(OR(Summary!$D$5="All",Summary!$D$5=""),1,IF(Summary!$D$5=O187,1,0)))</f>
        <v>0</v>
      </c>
      <c r="S187" s="148">
        <f>IF(LEN(B187)=0,0,IF(OR(Summary!$G$5="All",Summary!$G$5=""),1,IF(Summary!$G$5=B187,1,0)))</f>
        <v>0</v>
      </c>
      <c r="T187" s="148">
        <f t="shared" si="8"/>
        <v>0</v>
      </c>
      <c r="U187" s="148">
        <f>IF(LEN(C187)=0,0,IF(C187=Summary!$K$5,1,0))</f>
        <v>0</v>
      </c>
      <c r="V187" s="148">
        <f t="shared" si="9"/>
        <v>0</v>
      </c>
      <c r="W187" s="333"/>
      <c r="X187" s="148">
        <f t="shared" si="10"/>
        <v>0</v>
      </c>
      <c r="Y187" s="333"/>
      <c r="Z187" s="144"/>
      <c r="AA187" s="148">
        <f t="shared" si="11"/>
        <v>0</v>
      </c>
      <c r="AB187" s="336"/>
      <c r="AC187" s="144"/>
    </row>
    <row r="188" spans="2:29" s="134" customFormat="1" ht="20.100000000000001" customHeight="1" x14ac:dyDescent="0.25">
      <c r="B188" s="390"/>
      <c r="C188" s="391"/>
      <c r="D188" s="392"/>
      <c r="E188" s="393"/>
      <c r="F188" s="393"/>
      <c r="G188" s="394"/>
      <c r="H188" s="395"/>
      <c r="N188" s="144"/>
      <c r="O188" s="147" t="str">
        <f>IFERROR(IF(LEN(B188)=0,"",INDEX(Trainings!$C$6:$C$55,MATCH(Registration!$B188,Trainings!$B$6:$B$55,0),1)),"")</f>
        <v/>
      </c>
      <c r="P188" s="148" t="str">
        <f>IFERROR(IF(LEN(H188)=0,"",INDEX(Dashboard!$I$17:$I$26,MATCH($H188,Dashboard!$J$17:$J$26,0))),"")</f>
        <v/>
      </c>
      <c r="Q188" s="144"/>
      <c r="R188" s="148">
        <f>IF(LEN(O188)=0,0,IF(OR(Summary!$D$5="All",Summary!$D$5=""),1,IF(Summary!$D$5=O188,1,0)))</f>
        <v>0</v>
      </c>
      <c r="S188" s="148">
        <f>IF(LEN(B188)=0,0,IF(OR(Summary!$G$5="All",Summary!$G$5=""),1,IF(Summary!$G$5=B188,1,0)))</f>
        <v>0</v>
      </c>
      <c r="T188" s="148">
        <f t="shared" si="8"/>
        <v>0</v>
      </c>
      <c r="U188" s="148">
        <f>IF(LEN(C188)=0,0,IF(C188=Summary!$K$5,1,0))</f>
        <v>0</v>
      </c>
      <c r="V188" s="148">
        <f t="shared" si="9"/>
        <v>0</v>
      </c>
      <c r="W188" s="333"/>
      <c r="X188" s="148">
        <f t="shared" si="10"/>
        <v>0</v>
      </c>
      <c r="Y188" s="333"/>
      <c r="Z188" s="144"/>
      <c r="AA188" s="148">
        <f t="shared" si="11"/>
        <v>0</v>
      </c>
      <c r="AB188" s="336"/>
      <c r="AC188" s="144"/>
    </row>
    <row r="189" spans="2:29" s="134" customFormat="1" ht="20.100000000000001" customHeight="1" x14ac:dyDescent="0.25">
      <c r="B189" s="390"/>
      <c r="C189" s="391"/>
      <c r="D189" s="392"/>
      <c r="E189" s="393"/>
      <c r="F189" s="393"/>
      <c r="G189" s="394"/>
      <c r="H189" s="395"/>
      <c r="N189" s="144"/>
      <c r="O189" s="147" t="str">
        <f>IFERROR(IF(LEN(B189)=0,"",INDEX(Trainings!$C$6:$C$55,MATCH(Registration!$B189,Trainings!$B$6:$B$55,0),1)),"")</f>
        <v/>
      </c>
      <c r="P189" s="148" t="str">
        <f>IFERROR(IF(LEN(H189)=0,"",INDEX(Dashboard!$I$17:$I$26,MATCH($H189,Dashboard!$J$17:$J$26,0))),"")</f>
        <v/>
      </c>
      <c r="Q189" s="144"/>
      <c r="R189" s="148">
        <f>IF(LEN(O189)=0,0,IF(OR(Summary!$D$5="All",Summary!$D$5=""),1,IF(Summary!$D$5=O189,1,0)))</f>
        <v>0</v>
      </c>
      <c r="S189" s="148">
        <f>IF(LEN(B189)=0,0,IF(OR(Summary!$G$5="All",Summary!$G$5=""),1,IF(Summary!$G$5=B189,1,0)))</f>
        <v>0</v>
      </c>
      <c r="T189" s="148">
        <f t="shared" si="8"/>
        <v>0</v>
      </c>
      <c r="U189" s="148">
        <f>IF(LEN(C189)=0,0,IF(C189=Summary!$K$5,1,0))</f>
        <v>0</v>
      </c>
      <c r="V189" s="148">
        <f t="shared" si="9"/>
        <v>0</v>
      </c>
      <c r="W189" s="333"/>
      <c r="X189" s="148">
        <f t="shared" si="10"/>
        <v>0</v>
      </c>
      <c r="Y189" s="333"/>
      <c r="Z189" s="144"/>
      <c r="AA189" s="148">
        <f t="shared" si="11"/>
        <v>0</v>
      </c>
      <c r="AB189" s="336"/>
      <c r="AC189" s="144"/>
    </row>
    <row r="190" spans="2:29" s="134" customFormat="1" ht="20.100000000000001" customHeight="1" x14ac:dyDescent="0.25">
      <c r="B190" s="390"/>
      <c r="C190" s="391"/>
      <c r="D190" s="392"/>
      <c r="E190" s="393"/>
      <c r="F190" s="393"/>
      <c r="G190" s="394"/>
      <c r="H190" s="395"/>
      <c r="N190" s="144"/>
      <c r="O190" s="147" t="str">
        <f>IFERROR(IF(LEN(B190)=0,"",INDEX(Trainings!$C$6:$C$55,MATCH(Registration!$B190,Trainings!$B$6:$B$55,0),1)),"")</f>
        <v/>
      </c>
      <c r="P190" s="148" t="str">
        <f>IFERROR(IF(LEN(H190)=0,"",INDEX(Dashboard!$I$17:$I$26,MATCH($H190,Dashboard!$J$17:$J$26,0))),"")</f>
        <v/>
      </c>
      <c r="Q190" s="144"/>
      <c r="R190" s="148">
        <f>IF(LEN(O190)=0,0,IF(OR(Summary!$D$5="All",Summary!$D$5=""),1,IF(Summary!$D$5=O190,1,0)))</f>
        <v>0</v>
      </c>
      <c r="S190" s="148">
        <f>IF(LEN(B190)=0,0,IF(OR(Summary!$G$5="All",Summary!$G$5=""),1,IF(Summary!$G$5=B190,1,0)))</f>
        <v>0</v>
      </c>
      <c r="T190" s="148">
        <f t="shared" si="8"/>
        <v>0</v>
      </c>
      <c r="U190" s="148">
        <f>IF(LEN(C190)=0,0,IF(C190=Summary!$K$5,1,0))</f>
        <v>0</v>
      </c>
      <c r="V190" s="148">
        <f t="shared" si="9"/>
        <v>0</v>
      </c>
      <c r="W190" s="333"/>
      <c r="X190" s="148">
        <f t="shared" si="10"/>
        <v>0</v>
      </c>
      <c r="Y190" s="333"/>
      <c r="Z190" s="144"/>
      <c r="AA190" s="148">
        <f t="shared" si="11"/>
        <v>0</v>
      </c>
      <c r="AB190" s="336"/>
      <c r="AC190" s="144"/>
    </row>
    <row r="191" spans="2:29" s="134" customFormat="1" ht="20.100000000000001" customHeight="1" x14ac:dyDescent="0.25">
      <c r="B191" s="390"/>
      <c r="C191" s="391"/>
      <c r="D191" s="392"/>
      <c r="E191" s="393"/>
      <c r="F191" s="393"/>
      <c r="G191" s="394"/>
      <c r="H191" s="395"/>
      <c r="N191" s="144"/>
      <c r="O191" s="147" t="str">
        <f>IFERROR(IF(LEN(B191)=0,"",INDEX(Trainings!$C$6:$C$55,MATCH(Registration!$B191,Trainings!$B$6:$B$55,0),1)),"")</f>
        <v/>
      </c>
      <c r="P191" s="148" t="str">
        <f>IFERROR(IF(LEN(H191)=0,"",INDEX(Dashboard!$I$17:$I$26,MATCH($H191,Dashboard!$J$17:$J$26,0))),"")</f>
        <v/>
      </c>
      <c r="Q191" s="144"/>
      <c r="R191" s="148">
        <f>IF(LEN(O191)=0,0,IF(OR(Summary!$D$5="All",Summary!$D$5=""),1,IF(Summary!$D$5=O191,1,0)))</f>
        <v>0</v>
      </c>
      <c r="S191" s="148">
        <f>IF(LEN(B191)=0,0,IF(OR(Summary!$G$5="All",Summary!$G$5=""),1,IF(Summary!$G$5=B191,1,0)))</f>
        <v>0</v>
      </c>
      <c r="T191" s="148">
        <f t="shared" si="8"/>
        <v>0</v>
      </c>
      <c r="U191" s="148">
        <f>IF(LEN(C191)=0,0,IF(C191=Summary!$K$5,1,0))</f>
        <v>0</v>
      </c>
      <c r="V191" s="148">
        <f t="shared" si="9"/>
        <v>0</v>
      </c>
      <c r="W191" s="333"/>
      <c r="X191" s="148">
        <f t="shared" si="10"/>
        <v>0</v>
      </c>
      <c r="Y191" s="333"/>
      <c r="Z191" s="144"/>
      <c r="AA191" s="148">
        <f t="shared" si="11"/>
        <v>0</v>
      </c>
      <c r="AB191" s="336"/>
      <c r="AC191" s="144"/>
    </row>
    <row r="192" spans="2:29" s="134" customFormat="1" ht="20.100000000000001" customHeight="1" x14ac:dyDescent="0.25">
      <c r="B192" s="390"/>
      <c r="C192" s="391"/>
      <c r="D192" s="392"/>
      <c r="E192" s="393"/>
      <c r="F192" s="393"/>
      <c r="G192" s="394"/>
      <c r="H192" s="395"/>
      <c r="N192" s="144"/>
      <c r="O192" s="147" t="str">
        <f>IFERROR(IF(LEN(B192)=0,"",INDEX(Trainings!$C$6:$C$55,MATCH(Registration!$B192,Trainings!$B$6:$B$55,0),1)),"")</f>
        <v/>
      </c>
      <c r="P192" s="148" t="str">
        <f>IFERROR(IF(LEN(H192)=0,"",INDEX(Dashboard!$I$17:$I$26,MATCH($H192,Dashboard!$J$17:$J$26,0))),"")</f>
        <v/>
      </c>
      <c r="Q192" s="144"/>
      <c r="R192" s="148">
        <f>IF(LEN(O192)=0,0,IF(OR(Summary!$D$5="All",Summary!$D$5=""),1,IF(Summary!$D$5=O192,1,0)))</f>
        <v>0</v>
      </c>
      <c r="S192" s="148">
        <f>IF(LEN(B192)=0,0,IF(OR(Summary!$G$5="All",Summary!$G$5=""),1,IF(Summary!$G$5=B192,1,0)))</f>
        <v>0</v>
      </c>
      <c r="T192" s="148">
        <f t="shared" si="8"/>
        <v>0</v>
      </c>
      <c r="U192" s="148">
        <f>IF(LEN(C192)=0,0,IF(C192=Summary!$K$5,1,0))</f>
        <v>0</v>
      </c>
      <c r="V192" s="148">
        <f t="shared" si="9"/>
        <v>0</v>
      </c>
      <c r="W192" s="333"/>
      <c r="X192" s="148">
        <f t="shared" si="10"/>
        <v>0</v>
      </c>
      <c r="Y192" s="333"/>
      <c r="Z192" s="144"/>
      <c r="AA192" s="148">
        <f t="shared" si="11"/>
        <v>0</v>
      </c>
      <c r="AB192" s="336"/>
      <c r="AC192" s="144"/>
    </row>
    <row r="193" spans="2:29" s="134" customFormat="1" ht="20.100000000000001" customHeight="1" x14ac:dyDescent="0.25">
      <c r="B193" s="390"/>
      <c r="C193" s="391"/>
      <c r="D193" s="392"/>
      <c r="E193" s="393"/>
      <c r="F193" s="393"/>
      <c r="G193" s="394"/>
      <c r="H193" s="395"/>
      <c r="N193" s="144"/>
      <c r="O193" s="147" t="str">
        <f>IFERROR(IF(LEN(B193)=0,"",INDEX(Trainings!$C$6:$C$55,MATCH(Registration!$B193,Trainings!$B$6:$B$55,0),1)),"")</f>
        <v/>
      </c>
      <c r="P193" s="148" t="str">
        <f>IFERROR(IF(LEN(H193)=0,"",INDEX(Dashboard!$I$17:$I$26,MATCH($H193,Dashboard!$J$17:$J$26,0))),"")</f>
        <v/>
      </c>
      <c r="Q193" s="144"/>
      <c r="R193" s="148">
        <f>IF(LEN(O193)=0,0,IF(OR(Summary!$D$5="All",Summary!$D$5=""),1,IF(Summary!$D$5=O193,1,0)))</f>
        <v>0</v>
      </c>
      <c r="S193" s="148">
        <f>IF(LEN(B193)=0,0,IF(OR(Summary!$G$5="All",Summary!$G$5=""),1,IF(Summary!$G$5=B193,1,0)))</f>
        <v>0</v>
      </c>
      <c r="T193" s="148">
        <f t="shared" si="8"/>
        <v>0</v>
      </c>
      <c r="U193" s="148">
        <f>IF(LEN(C193)=0,0,IF(C193=Summary!$K$5,1,0))</f>
        <v>0</v>
      </c>
      <c r="V193" s="148">
        <f t="shared" si="9"/>
        <v>0</v>
      </c>
      <c r="W193" s="333"/>
      <c r="X193" s="148">
        <f t="shared" si="10"/>
        <v>0</v>
      </c>
      <c r="Y193" s="333"/>
      <c r="Z193" s="144"/>
      <c r="AA193" s="148">
        <f t="shared" si="11"/>
        <v>0</v>
      </c>
      <c r="AB193" s="336"/>
      <c r="AC193" s="144"/>
    </row>
    <row r="194" spans="2:29" s="134" customFormat="1" ht="20.100000000000001" customHeight="1" x14ac:dyDescent="0.25">
      <c r="B194" s="390"/>
      <c r="C194" s="391"/>
      <c r="D194" s="392"/>
      <c r="E194" s="393"/>
      <c r="F194" s="393"/>
      <c r="G194" s="394"/>
      <c r="H194" s="395"/>
      <c r="N194" s="144"/>
      <c r="O194" s="147" t="str">
        <f>IFERROR(IF(LEN(B194)=0,"",INDEX(Trainings!$C$6:$C$55,MATCH(Registration!$B194,Trainings!$B$6:$B$55,0),1)),"")</f>
        <v/>
      </c>
      <c r="P194" s="148" t="str">
        <f>IFERROR(IF(LEN(H194)=0,"",INDEX(Dashboard!$I$17:$I$26,MATCH($H194,Dashboard!$J$17:$J$26,0))),"")</f>
        <v/>
      </c>
      <c r="Q194" s="144"/>
      <c r="R194" s="148">
        <f>IF(LEN(O194)=0,0,IF(OR(Summary!$D$5="All",Summary!$D$5=""),1,IF(Summary!$D$5=O194,1,0)))</f>
        <v>0</v>
      </c>
      <c r="S194" s="148">
        <f>IF(LEN(B194)=0,0,IF(OR(Summary!$G$5="All",Summary!$G$5=""),1,IF(Summary!$G$5=B194,1,0)))</f>
        <v>0</v>
      </c>
      <c r="T194" s="148">
        <f t="shared" si="8"/>
        <v>0</v>
      </c>
      <c r="U194" s="148">
        <f>IF(LEN(C194)=0,0,IF(C194=Summary!$K$5,1,0))</f>
        <v>0</v>
      </c>
      <c r="V194" s="148">
        <f t="shared" si="9"/>
        <v>0</v>
      </c>
      <c r="W194" s="333"/>
      <c r="X194" s="148">
        <f t="shared" si="10"/>
        <v>0</v>
      </c>
      <c r="Y194" s="333"/>
      <c r="Z194" s="144"/>
      <c r="AA194" s="148">
        <f t="shared" si="11"/>
        <v>0</v>
      </c>
      <c r="AB194" s="336"/>
      <c r="AC194" s="144"/>
    </row>
    <row r="195" spans="2:29" s="134" customFormat="1" ht="20.100000000000001" customHeight="1" x14ac:dyDescent="0.25">
      <c r="B195" s="390"/>
      <c r="C195" s="391"/>
      <c r="D195" s="392"/>
      <c r="E195" s="393"/>
      <c r="F195" s="393"/>
      <c r="G195" s="394"/>
      <c r="H195" s="395"/>
      <c r="N195" s="144"/>
      <c r="O195" s="147" t="str">
        <f>IFERROR(IF(LEN(B195)=0,"",INDEX(Trainings!$C$6:$C$55,MATCH(Registration!$B195,Trainings!$B$6:$B$55,0),1)),"")</f>
        <v/>
      </c>
      <c r="P195" s="148" t="str">
        <f>IFERROR(IF(LEN(H195)=0,"",INDEX(Dashboard!$I$17:$I$26,MATCH($H195,Dashboard!$J$17:$J$26,0))),"")</f>
        <v/>
      </c>
      <c r="Q195" s="144"/>
      <c r="R195" s="148">
        <f>IF(LEN(O195)=0,0,IF(OR(Summary!$D$5="All",Summary!$D$5=""),1,IF(Summary!$D$5=O195,1,0)))</f>
        <v>0</v>
      </c>
      <c r="S195" s="148">
        <f>IF(LEN(B195)=0,0,IF(OR(Summary!$G$5="All",Summary!$G$5=""),1,IF(Summary!$G$5=B195,1,0)))</f>
        <v>0</v>
      </c>
      <c r="T195" s="148">
        <f t="shared" si="8"/>
        <v>0</v>
      </c>
      <c r="U195" s="148">
        <f>IF(LEN(C195)=0,0,IF(C195=Summary!$K$5,1,0))</f>
        <v>0</v>
      </c>
      <c r="V195" s="148">
        <f t="shared" si="9"/>
        <v>0</v>
      </c>
      <c r="W195" s="333"/>
      <c r="X195" s="148">
        <f t="shared" si="10"/>
        <v>0</v>
      </c>
      <c r="Y195" s="333"/>
      <c r="Z195" s="144"/>
      <c r="AA195" s="148">
        <f t="shared" si="11"/>
        <v>0</v>
      </c>
      <c r="AB195" s="336"/>
      <c r="AC195" s="144"/>
    </row>
    <row r="196" spans="2:29" s="134" customFormat="1" ht="20.100000000000001" customHeight="1" x14ac:dyDescent="0.25">
      <c r="B196" s="390"/>
      <c r="C196" s="391"/>
      <c r="D196" s="392"/>
      <c r="E196" s="393"/>
      <c r="F196" s="393"/>
      <c r="G196" s="394"/>
      <c r="H196" s="395"/>
      <c r="N196" s="144"/>
      <c r="O196" s="147" t="str">
        <f>IFERROR(IF(LEN(B196)=0,"",INDEX(Trainings!$C$6:$C$55,MATCH(Registration!$B196,Trainings!$B$6:$B$55,0),1)),"")</f>
        <v/>
      </c>
      <c r="P196" s="148" t="str">
        <f>IFERROR(IF(LEN(H196)=0,"",INDEX(Dashboard!$I$17:$I$26,MATCH($H196,Dashboard!$J$17:$J$26,0))),"")</f>
        <v/>
      </c>
      <c r="Q196" s="144"/>
      <c r="R196" s="148">
        <f>IF(LEN(O196)=0,0,IF(OR(Summary!$D$5="All",Summary!$D$5=""),1,IF(Summary!$D$5=O196,1,0)))</f>
        <v>0</v>
      </c>
      <c r="S196" s="148">
        <f>IF(LEN(B196)=0,0,IF(OR(Summary!$G$5="All",Summary!$G$5=""),1,IF(Summary!$G$5=B196,1,0)))</f>
        <v>0</v>
      </c>
      <c r="T196" s="148">
        <f t="shared" si="8"/>
        <v>0</v>
      </c>
      <c r="U196" s="148">
        <f>IF(LEN(C196)=0,0,IF(C196=Summary!$K$5,1,0))</f>
        <v>0</v>
      </c>
      <c r="V196" s="148">
        <f t="shared" si="9"/>
        <v>0</v>
      </c>
      <c r="W196" s="333"/>
      <c r="X196" s="148">
        <f t="shared" si="10"/>
        <v>0</v>
      </c>
      <c r="Y196" s="333"/>
      <c r="Z196" s="144"/>
      <c r="AA196" s="148">
        <f t="shared" si="11"/>
        <v>0</v>
      </c>
      <c r="AB196" s="336"/>
      <c r="AC196" s="144"/>
    </row>
    <row r="197" spans="2:29" s="134" customFormat="1" ht="20.100000000000001" customHeight="1" x14ac:dyDescent="0.25">
      <c r="B197" s="390"/>
      <c r="C197" s="391"/>
      <c r="D197" s="392"/>
      <c r="E197" s="393"/>
      <c r="F197" s="393"/>
      <c r="G197" s="394"/>
      <c r="H197" s="395"/>
      <c r="N197" s="144"/>
      <c r="O197" s="147" t="str">
        <f>IFERROR(IF(LEN(B197)=0,"",INDEX(Trainings!$C$6:$C$55,MATCH(Registration!$B197,Trainings!$B$6:$B$55,0),1)),"")</f>
        <v/>
      </c>
      <c r="P197" s="148" t="str">
        <f>IFERROR(IF(LEN(H197)=0,"",INDEX(Dashboard!$I$17:$I$26,MATCH($H197,Dashboard!$J$17:$J$26,0))),"")</f>
        <v/>
      </c>
      <c r="Q197" s="144"/>
      <c r="R197" s="148">
        <f>IF(LEN(O197)=0,0,IF(OR(Summary!$D$5="All",Summary!$D$5=""),1,IF(Summary!$D$5=O197,1,0)))</f>
        <v>0</v>
      </c>
      <c r="S197" s="148">
        <f>IF(LEN(B197)=0,0,IF(OR(Summary!$G$5="All",Summary!$G$5=""),1,IF(Summary!$G$5=B197,1,0)))</f>
        <v>0</v>
      </c>
      <c r="T197" s="148">
        <f t="shared" si="8"/>
        <v>0</v>
      </c>
      <c r="U197" s="148">
        <f>IF(LEN(C197)=0,0,IF(C197=Summary!$K$5,1,0))</f>
        <v>0</v>
      </c>
      <c r="V197" s="148">
        <f t="shared" si="9"/>
        <v>0</v>
      </c>
      <c r="W197" s="333"/>
      <c r="X197" s="148">
        <f t="shared" si="10"/>
        <v>0</v>
      </c>
      <c r="Y197" s="333"/>
      <c r="Z197" s="144"/>
      <c r="AA197" s="148">
        <f t="shared" si="11"/>
        <v>0</v>
      </c>
      <c r="AB197" s="336"/>
      <c r="AC197" s="144"/>
    </row>
    <row r="198" spans="2:29" s="134" customFormat="1" ht="20.100000000000001" customHeight="1" x14ac:dyDescent="0.25">
      <c r="B198" s="390"/>
      <c r="C198" s="391"/>
      <c r="D198" s="392"/>
      <c r="E198" s="393"/>
      <c r="F198" s="393"/>
      <c r="G198" s="394"/>
      <c r="H198" s="395"/>
      <c r="N198" s="144"/>
      <c r="O198" s="147" t="str">
        <f>IFERROR(IF(LEN(B198)=0,"",INDEX(Trainings!$C$6:$C$55,MATCH(Registration!$B198,Trainings!$B$6:$B$55,0),1)),"")</f>
        <v/>
      </c>
      <c r="P198" s="148" t="str">
        <f>IFERROR(IF(LEN(H198)=0,"",INDEX(Dashboard!$I$17:$I$26,MATCH($H198,Dashboard!$J$17:$J$26,0))),"")</f>
        <v/>
      </c>
      <c r="Q198" s="144"/>
      <c r="R198" s="148">
        <f>IF(LEN(O198)=0,0,IF(OR(Summary!$D$5="All",Summary!$D$5=""),1,IF(Summary!$D$5=O198,1,0)))</f>
        <v>0</v>
      </c>
      <c r="S198" s="148">
        <f>IF(LEN(B198)=0,0,IF(OR(Summary!$G$5="All",Summary!$G$5=""),1,IF(Summary!$G$5=B198,1,0)))</f>
        <v>0</v>
      </c>
      <c r="T198" s="148">
        <f t="shared" ref="T198:T261" si="12">IF(G198="Yes",1,0)</f>
        <v>0</v>
      </c>
      <c r="U198" s="148">
        <f>IF(LEN(C198)=0,0,IF(C198=Summary!$K$5,1,0))</f>
        <v>0</v>
      </c>
      <c r="V198" s="148">
        <f t="shared" si="9"/>
        <v>0</v>
      </c>
      <c r="W198" s="333"/>
      <c r="X198" s="148">
        <f t="shared" si="10"/>
        <v>0</v>
      </c>
      <c r="Y198" s="333"/>
      <c r="Z198" s="144"/>
      <c r="AA198" s="148">
        <f t="shared" si="11"/>
        <v>0</v>
      </c>
      <c r="AB198" s="336"/>
      <c r="AC198" s="144"/>
    </row>
    <row r="199" spans="2:29" s="134" customFormat="1" ht="20.100000000000001" customHeight="1" x14ac:dyDescent="0.25">
      <c r="B199" s="390"/>
      <c r="C199" s="391"/>
      <c r="D199" s="392"/>
      <c r="E199" s="393"/>
      <c r="F199" s="393"/>
      <c r="G199" s="394"/>
      <c r="H199" s="395"/>
      <c r="N199" s="144"/>
      <c r="O199" s="147" t="str">
        <f>IFERROR(IF(LEN(B199)=0,"",INDEX(Trainings!$C$6:$C$55,MATCH(Registration!$B199,Trainings!$B$6:$B$55,0),1)),"")</f>
        <v/>
      </c>
      <c r="P199" s="148" t="str">
        <f>IFERROR(IF(LEN(H199)=0,"",INDEX(Dashboard!$I$17:$I$26,MATCH($H199,Dashboard!$J$17:$J$26,0))),"")</f>
        <v/>
      </c>
      <c r="Q199" s="144"/>
      <c r="R199" s="148">
        <f>IF(LEN(O199)=0,0,IF(OR(Summary!$D$5="All",Summary!$D$5=""),1,IF(Summary!$D$5=O199,1,0)))</f>
        <v>0</v>
      </c>
      <c r="S199" s="148">
        <f>IF(LEN(B199)=0,0,IF(OR(Summary!$G$5="All",Summary!$G$5=""),1,IF(Summary!$G$5=B199,1,0)))</f>
        <v>0</v>
      </c>
      <c r="T199" s="148">
        <f t="shared" si="12"/>
        <v>0</v>
      </c>
      <c r="U199" s="148">
        <f>IF(LEN(C199)=0,0,IF(C199=Summary!$K$5,1,0))</f>
        <v>0</v>
      </c>
      <c r="V199" s="148">
        <f t="shared" ref="V199:V262" si="13">R199*S199*T199*U199</f>
        <v>0</v>
      </c>
      <c r="W199" s="333"/>
      <c r="X199" s="148">
        <f t="shared" ref="X199:X262" si="14">V199*(IF(LEN(P199)=0,0,1))</f>
        <v>0</v>
      </c>
      <c r="Y199" s="333"/>
      <c r="Z199" s="144"/>
      <c r="AA199" s="148">
        <f t="shared" ref="AA199:AA262" si="15">IF(G199="Yes",1,0)</f>
        <v>0</v>
      </c>
      <c r="AB199" s="336"/>
      <c r="AC199" s="144"/>
    </row>
    <row r="200" spans="2:29" s="134" customFormat="1" ht="20.100000000000001" customHeight="1" x14ac:dyDescent="0.25">
      <c r="B200" s="390"/>
      <c r="C200" s="391"/>
      <c r="D200" s="392"/>
      <c r="E200" s="393"/>
      <c r="F200" s="393"/>
      <c r="G200" s="394"/>
      <c r="H200" s="395"/>
      <c r="N200" s="144"/>
      <c r="O200" s="147" t="str">
        <f>IFERROR(IF(LEN(B200)=0,"",INDEX(Trainings!$C$6:$C$55,MATCH(Registration!$B200,Trainings!$B$6:$B$55,0),1)),"")</f>
        <v/>
      </c>
      <c r="P200" s="148" t="str">
        <f>IFERROR(IF(LEN(H200)=0,"",INDEX(Dashboard!$I$17:$I$26,MATCH($H200,Dashboard!$J$17:$J$26,0))),"")</f>
        <v/>
      </c>
      <c r="Q200" s="144"/>
      <c r="R200" s="148">
        <f>IF(LEN(O200)=0,0,IF(OR(Summary!$D$5="All",Summary!$D$5=""),1,IF(Summary!$D$5=O200,1,0)))</f>
        <v>0</v>
      </c>
      <c r="S200" s="148">
        <f>IF(LEN(B200)=0,0,IF(OR(Summary!$G$5="All",Summary!$G$5=""),1,IF(Summary!$G$5=B200,1,0)))</f>
        <v>0</v>
      </c>
      <c r="T200" s="148">
        <f t="shared" si="12"/>
        <v>0</v>
      </c>
      <c r="U200" s="148">
        <f>IF(LEN(C200)=0,0,IF(C200=Summary!$K$5,1,0))</f>
        <v>0</v>
      </c>
      <c r="V200" s="148">
        <f t="shared" si="13"/>
        <v>0</v>
      </c>
      <c r="W200" s="333"/>
      <c r="X200" s="148">
        <f t="shared" si="14"/>
        <v>0</v>
      </c>
      <c r="Y200" s="333"/>
      <c r="Z200" s="144"/>
      <c r="AA200" s="148">
        <f t="shared" si="15"/>
        <v>0</v>
      </c>
      <c r="AB200" s="336"/>
      <c r="AC200" s="144"/>
    </row>
    <row r="201" spans="2:29" s="134" customFormat="1" ht="20.100000000000001" customHeight="1" x14ac:dyDescent="0.25">
      <c r="B201" s="390"/>
      <c r="C201" s="391"/>
      <c r="D201" s="392"/>
      <c r="E201" s="393"/>
      <c r="F201" s="393"/>
      <c r="G201" s="394"/>
      <c r="H201" s="395"/>
      <c r="N201" s="144"/>
      <c r="O201" s="147" t="str">
        <f>IFERROR(IF(LEN(B201)=0,"",INDEX(Trainings!$C$6:$C$55,MATCH(Registration!$B201,Trainings!$B$6:$B$55,0),1)),"")</f>
        <v/>
      </c>
      <c r="P201" s="148" t="str">
        <f>IFERROR(IF(LEN(H201)=0,"",INDEX(Dashboard!$I$17:$I$26,MATCH($H201,Dashboard!$J$17:$J$26,0))),"")</f>
        <v/>
      </c>
      <c r="Q201" s="144"/>
      <c r="R201" s="148">
        <f>IF(LEN(O201)=0,0,IF(OR(Summary!$D$5="All",Summary!$D$5=""),1,IF(Summary!$D$5=O201,1,0)))</f>
        <v>0</v>
      </c>
      <c r="S201" s="148">
        <f>IF(LEN(B201)=0,0,IF(OR(Summary!$G$5="All",Summary!$G$5=""),1,IF(Summary!$G$5=B201,1,0)))</f>
        <v>0</v>
      </c>
      <c r="T201" s="148">
        <f t="shared" si="12"/>
        <v>0</v>
      </c>
      <c r="U201" s="148">
        <f>IF(LEN(C201)=0,0,IF(C201=Summary!$K$5,1,0))</f>
        <v>0</v>
      </c>
      <c r="V201" s="148">
        <f t="shared" si="13"/>
        <v>0</v>
      </c>
      <c r="W201" s="333"/>
      <c r="X201" s="148">
        <f t="shared" si="14"/>
        <v>0</v>
      </c>
      <c r="Y201" s="333"/>
      <c r="Z201" s="144"/>
      <c r="AA201" s="148">
        <f t="shared" si="15"/>
        <v>0</v>
      </c>
      <c r="AB201" s="336"/>
      <c r="AC201" s="144"/>
    </row>
    <row r="202" spans="2:29" s="134" customFormat="1" ht="20.100000000000001" customHeight="1" x14ac:dyDescent="0.25">
      <c r="B202" s="390"/>
      <c r="C202" s="391"/>
      <c r="D202" s="392"/>
      <c r="E202" s="393"/>
      <c r="F202" s="393"/>
      <c r="G202" s="394"/>
      <c r="H202" s="395"/>
      <c r="N202" s="144"/>
      <c r="O202" s="147" t="str">
        <f>IFERROR(IF(LEN(B202)=0,"",INDEX(Trainings!$C$6:$C$55,MATCH(Registration!$B202,Trainings!$B$6:$B$55,0),1)),"")</f>
        <v/>
      </c>
      <c r="P202" s="148" t="str">
        <f>IFERROR(IF(LEN(H202)=0,"",INDEX(Dashboard!$I$17:$I$26,MATCH($H202,Dashboard!$J$17:$J$26,0))),"")</f>
        <v/>
      </c>
      <c r="Q202" s="144"/>
      <c r="R202" s="148">
        <f>IF(LEN(O202)=0,0,IF(OR(Summary!$D$5="All",Summary!$D$5=""),1,IF(Summary!$D$5=O202,1,0)))</f>
        <v>0</v>
      </c>
      <c r="S202" s="148">
        <f>IF(LEN(B202)=0,0,IF(OR(Summary!$G$5="All",Summary!$G$5=""),1,IF(Summary!$G$5=B202,1,0)))</f>
        <v>0</v>
      </c>
      <c r="T202" s="148">
        <f t="shared" si="12"/>
        <v>0</v>
      </c>
      <c r="U202" s="148">
        <f>IF(LEN(C202)=0,0,IF(C202=Summary!$K$5,1,0))</f>
        <v>0</v>
      </c>
      <c r="V202" s="148">
        <f t="shared" si="13"/>
        <v>0</v>
      </c>
      <c r="W202" s="333"/>
      <c r="X202" s="148">
        <f t="shared" si="14"/>
        <v>0</v>
      </c>
      <c r="Y202" s="333"/>
      <c r="Z202" s="144"/>
      <c r="AA202" s="148">
        <f t="shared" si="15"/>
        <v>0</v>
      </c>
      <c r="AB202" s="336"/>
      <c r="AC202" s="144"/>
    </row>
    <row r="203" spans="2:29" s="134" customFormat="1" ht="20.100000000000001" customHeight="1" x14ac:dyDescent="0.25">
      <c r="B203" s="390"/>
      <c r="C203" s="391"/>
      <c r="D203" s="392"/>
      <c r="E203" s="393"/>
      <c r="F203" s="393"/>
      <c r="G203" s="394"/>
      <c r="H203" s="395"/>
      <c r="N203" s="144"/>
      <c r="O203" s="147" t="str">
        <f>IFERROR(IF(LEN(B203)=0,"",INDEX(Trainings!$C$6:$C$55,MATCH(Registration!$B203,Trainings!$B$6:$B$55,0),1)),"")</f>
        <v/>
      </c>
      <c r="P203" s="148" t="str">
        <f>IFERROR(IF(LEN(H203)=0,"",INDEX(Dashboard!$I$17:$I$26,MATCH($H203,Dashboard!$J$17:$J$26,0))),"")</f>
        <v/>
      </c>
      <c r="Q203" s="144"/>
      <c r="R203" s="148">
        <f>IF(LEN(O203)=0,0,IF(OR(Summary!$D$5="All",Summary!$D$5=""),1,IF(Summary!$D$5=O203,1,0)))</f>
        <v>0</v>
      </c>
      <c r="S203" s="148">
        <f>IF(LEN(B203)=0,0,IF(OR(Summary!$G$5="All",Summary!$G$5=""),1,IF(Summary!$G$5=B203,1,0)))</f>
        <v>0</v>
      </c>
      <c r="T203" s="148">
        <f t="shared" si="12"/>
        <v>0</v>
      </c>
      <c r="U203" s="148">
        <f>IF(LEN(C203)=0,0,IF(C203=Summary!$K$5,1,0))</f>
        <v>0</v>
      </c>
      <c r="V203" s="148">
        <f t="shared" si="13"/>
        <v>0</v>
      </c>
      <c r="W203" s="333"/>
      <c r="X203" s="148">
        <f t="shared" si="14"/>
        <v>0</v>
      </c>
      <c r="Y203" s="333"/>
      <c r="Z203" s="144"/>
      <c r="AA203" s="148">
        <f t="shared" si="15"/>
        <v>0</v>
      </c>
      <c r="AB203" s="336"/>
      <c r="AC203" s="144"/>
    </row>
    <row r="204" spans="2:29" s="134" customFormat="1" ht="20.100000000000001" customHeight="1" x14ac:dyDescent="0.25">
      <c r="B204" s="390"/>
      <c r="C204" s="391"/>
      <c r="D204" s="392"/>
      <c r="E204" s="393"/>
      <c r="F204" s="393"/>
      <c r="G204" s="394"/>
      <c r="H204" s="395"/>
      <c r="N204" s="144"/>
      <c r="O204" s="147" t="str">
        <f>IFERROR(IF(LEN(B204)=0,"",INDEX(Trainings!$C$6:$C$55,MATCH(Registration!$B204,Trainings!$B$6:$B$55,0),1)),"")</f>
        <v/>
      </c>
      <c r="P204" s="148" t="str">
        <f>IFERROR(IF(LEN(H204)=0,"",INDEX(Dashboard!$I$17:$I$26,MATCH($H204,Dashboard!$J$17:$J$26,0))),"")</f>
        <v/>
      </c>
      <c r="Q204" s="144"/>
      <c r="R204" s="148">
        <f>IF(LEN(O204)=0,0,IF(OR(Summary!$D$5="All",Summary!$D$5=""),1,IF(Summary!$D$5=O204,1,0)))</f>
        <v>0</v>
      </c>
      <c r="S204" s="148">
        <f>IF(LEN(B204)=0,0,IF(OR(Summary!$G$5="All",Summary!$G$5=""),1,IF(Summary!$G$5=B204,1,0)))</f>
        <v>0</v>
      </c>
      <c r="T204" s="148">
        <f t="shared" si="12"/>
        <v>0</v>
      </c>
      <c r="U204" s="148">
        <f>IF(LEN(C204)=0,0,IF(C204=Summary!$K$5,1,0))</f>
        <v>0</v>
      </c>
      <c r="V204" s="148">
        <f t="shared" si="13"/>
        <v>0</v>
      </c>
      <c r="W204" s="333"/>
      <c r="X204" s="148">
        <f t="shared" si="14"/>
        <v>0</v>
      </c>
      <c r="Y204" s="333"/>
      <c r="Z204" s="144"/>
      <c r="AA204" s="148">
        <f t="shared" si="15"/>
        <v>0</v>
      </c>
      <c r="AB204" s="336"/>
      <c r="AC204" s="144"/>
    </row>
    <row r="205" spans="2:29" s="134" customFormat="1" ht="20.100000000000001" customHeight="1" x14ac:dyDescent="0.25">
      <c r="B205" s="390"/>
      <c r="C205" s="391"/>
      <c r="D205" s="392"/>
      <c r="E205" s="393"/>
      <c r="F205" s="393"/>
      <c r="G205" s="394"/>
      <c r="H205" s="395"/>
      <c r="N205" s="144"/>
      <c r="O205" s="147" t="str">
        <f>IFERROR(IF(LEN(B205)=0,"",INDEX(Trainings!$C$6:$C$55,MATCH(Registration!$B205,Trainings!$B$6:$B$55,0),1)),"")</f>
        <v/>
      </c>
      <c r="P205" s="148" t="str">
        <f>IFERROR(IF(LEN(H205)=0,"",INDEX(Dashboard!$I$17:$I$26,MATCH($H205,Dashboard!$J$17:$J$26,0))),"")</f>
        <v/>
      </c>
      <c r="Q205" s="144"/>
      <c r="R205" s="148">
        <f>IF(LEN(O205)=0,0,IF(OR(Summary!$D$5="All",Summary!$D$5=""),1,IF(Summary!$D$5=O205,1,0)))</f>
        <v>0</v>
      </c>
      <c r="S205" s="148">
        <f>IF(LEN(B205)=0,0,IF(OR(Summary!$G$5="All",Summary!$G$5=""),1,IF(Summary!$G$5=B205,1,0)))</f>
        <v>0</v>
      </c>
      <c r="T205" s="148">
        <f t="shared" si="12"/>
        <v>0</v>
      </c>
      <c r="U205" s="148">
        <f>IF(LEN(C205)=0,0,IF(C205=Summary!$K$5,1,0))</f>
        <v>0</v>
      </c>
      <c r="V205" s="148">
        <f t="shared" si="13"/>
        <v>0</v>
      </c>
      <c r="W205" s="333"/>
      <c r="X205" s="148">
        <f t="shared" si="14"/>
        <v>0</v>
      </c>
      <c r="Y205" s="333"/>
      <c r="Z205" s="144"/>
      <c r="AA205" s="148">
        <f t="shared" si="15"/>
        <v>0</v>
      </c>
      <c r="AB205" s="336"/>
      <c r="AC205" s="144"/>
    </row>
    <row r="206" spans="2:29" s="134" customFormat="1" ht="20.100000000000001" customHeight="1" x14ac:dyDescent="0.25">
      <c r="B206" s="390"/>
      <c r="C206" s="391"/>
      <c r="D206" s="392"/>
      <c r="E206" s="393"/>
      <c r="F206" s="393"/>
      <c r="G206" s="394"/>
      <c r="H206" s="395"/>
      <c r="N206" s="144"/>
      <c r="O206" s="147" t="str">
        <f>IFERROR(IF(LEN(B206)=0,"",INDEX(Trainings!$C$6:$C$55,MATCH(Registration!$B206,Trainings!$B$6:$B$55,0),1)),"")</f>
        <v/>
      </c>
      <c r="P206" s="148" t="str">
        <f>IFERROR(IF(LEN(H206)=0,"",INDEX(Dashboard!$I$17:$I$26,MATCH($H206,Dashboard!$J$17:$J$26,0))),"")</f>
        <v/>
      </c>
      <c r="Q206" s="144"/>
      <c r="R206" s="148">
        <f>IF(LEN(O206)=0,0,IF(OR(Summary!$D$5="All",Summary!$D$5=""),1,IF(Summary!$D$5=O206,1,0)))</f>
        <v>0</v>
      </c>
      <c r="S206" s="148">
        <f>IF(LEN(B206)=0,0,IF(OR(Summary!$G$5="All",Summary!$G$5=""),1,IF(Summary!$G$5=B206,1,0)))</f>
        <v>0</v>
      </c>
      <c r="T206" s="148">
        <f t="shared" si="12"/>
        <v>0</v>
      </c>
      <c r="U206" s="148">
        <f>IF(LEN(C206)=0,0,IF(C206=Summary!$K$5,1,0))</f>
        <v>0</v>
      </c>
      <c r="V206" s="148">
        <f t="shared" si="13"/>
        <v>0</v>
      </c>
      <c r="W206" s="333"/>
      <c r="X206" s="148">
        <f t="shared" si="14"/>
        <v>0</v>
      </c>
      <c r="Y206" s="333"/>
      <c r="Z206" s="144"/>
      <c r="AA206" s="148">
        <f t="shared" si="15"/>
        <v>0</v>
      </c>
      <c r="AB206" s="336"/>
      <c r="AC206" s="144"/>
    </row>
    <row r="207" spans="2:29" s="134" customFormat="1" ht="20.100000000000001" customHeight="1" x14ac:dyDescent="0.25">
      <c r="B207" s="390"/>
      <c r="C207" s="391"/>
      <c r="D207" s="392"/>
      <c r="E207" s="393"/>
      <c r="F207" s="393"/>
      <c r="G207" s="394"/>
      <c r="H207" s="395"/>
      <c r="N207" s="144"/>
      <c r="O207" s="147" t="str">
        <f>IFERROR(IF(LEN(B207)=0,"",INDEX(Trainings!$C$6:$C$55,MATCH(Registration!$B207,Trainings!$B$6:$B$55,0),1)),"")</f>
        <v/>
      </c>
      <c r="P207" s="148" t="str">
        <f>IFERROR(IF(LEN(H207)=0,"",INDEX(Dashboard!$I$17:$I$26,MATCH($H207,Dashboard!$J$17:$J$26,0))),"")</f>
        <v/>
      </c>
      <c r="Q207" s="144"/>
      <c r="R207" s="148">
        <f>IF(LEN(O207)=0,0,IF(OR(Summary!$D$5="All",Summary!$D$5=""),1,IF(Summary!$D$5=O207,1,0)))</f>
        <v>0</v>
      </c>
      <c r="S207" s="148">
        <f>IF(LEN(B207)=0,0,IF(OR(Summary!$G$5="All",Summary!$G$5=""),1,IF(Summary!$G$5=B207,1,0)))</f>
        <v>0</v>
      </c>
      <c r="T207" s="148">
        <f t="shared" si="12"/>
        <v>0</v>
      </c>
      <c r="U207" s="148">
        <f>IF(LEN(C207)=0,0,IF(C207=Summary!$K$5,1,0))</f>
        <v>0</v>
      </c>
      <c r="V207" s="148">
        <f t="shared" si="13"/>
        <v>0</v>
      </c>
      <c r="W207" s="333"/>
      <c r="X207" s="148">
        <f t="shared" si="14"/>
        <v>0</v>
      </c>
      <c r="Y207" s="333"/>
      <c r="Z207" s="144"/>
      <c r="AA207" s="148">
        <f t="shared" si="15"/>
        <v>0</v>
      </c>
      <c r="AB207" s="336"/>
      <c r="AC207" s="144"/>
    </row>
    <row r="208" spans="2:29" s="134" customFormat="1" ht="20.100000000000001" customHeight="1" x14ac:dyDescent="0.25">
      <c r="B208" s="390"/>
      <c r="C208" s="391"/>
      <c r="D208" s="392"/>
      <c r="E208" s="393"/>
      <c r="F208" s="393"/>
      <c r="G208" s="394"/>
      <c r="H208" s="395"/>
      <c r="N208" s="144"/>
      <c r="O208" s="147" t="str">
        <f>IFERROR(IF(LEN(B208)=0,"",INDEX(Trainings!$C$6:$C$55,MATCH(Registration!$B208,Trainings!$B$6:$B$55,0),1)),"")</f>
        <v/>
      </c>
      <c r="P208" s="148" t="str">
        <f>IFERROR(IF(LEN(H208)=0,"",INDEX(Dashboard!$I$17:$I$26,MATCH($H208,Dashboard!$J$17:$J$26,0))),"")</f>
        <v/>
      </c>
      <c r="Q208" s="144"/>
      <c r="R208" s="148">
        <f>IF(LEN(O208)=0,0,IF(OR(Summary!$D$5="All",Summary!$D$5=""),1,IF(Summary!$D$5=O208,1,0)))</f>
        <v>0</v>
      </c>
      <c r="S208" s="148">
        <f>IF(LEN(B208)=0,0,IF(OR(Summary!$G$5="All",Summary!$G$5=""),1,IF(Summary!$G$5=B208,1,0)))</f>
        <v>0</v>
      </c>
      <c r="T208" s="148">
        <f t="shared" si="12"/>
        <v>0</v>
      </c>
      <c r="U208" s="148">
        <f>IF(LEN(C208)=0,0,IF(C208=Summary!$K$5,1,0))</f>
        <v>0</v>
      </c>
      <c r="V208" s="148">
        <f t="shared" si="13"/>
        <v>0</v>
      </c>
      <c r="W208" s="333"/>
      <c r="X208" s="148">
        <f t="shared" si="14"/>
        <v>0</v>
      </c>
      <c r="Y208" s="333"/>
      <c r="Z208" s="144"/>
      <c r="AA208" s="148">
        <f t="shared" si="15"/>
        <v>0</v>
      </c>
      <c r="AB208" s="336"/>
      <c r="AC208" s="144"/>
    </row>
    <row r="209" spans="2:29" s="134" customFormat="1" ht="20.100000000000001" customHeight="1" x14ac:dyDescent="0.25">
      <c r="B209" s="390"/>
      <c r="C209" s="391"/>
      <c r="D209" s="392"/>
      <c r="E209" s="393"/>
      <c r="F209" s="393"/>
      <c r="G209" s="394"/>
      <c r="H209" s="395"/>
      <c r="N209" s="144"/>
      <c r="O209" s="147" t="str">
        <f>IFERROR(IF(LEN(B209)=0,"",INDEX(Trainings!$C$6:$C$55,MATCH(Registration!$B209,Trainings!$B$6:$B$55,0),1)),"")</f>
        <v/>
      </c>
      <c r="P209" s="148" t="str">
        <f>IFERROR(IF(LEN(H209)=0,"",INDEX(Dashboard!$I$17:$I$26,MATCH($H209,Dashboard!$J$17:$J$26,0))),"")</f>
        <v/>
      </c>
      <c r="Q209" s="144"/>
      <c r="R209" s="148">
        <f>IF(LEN(O209)=0,0,IF(OR(Summary!$D$5="All",Summary!$D$5=""),1,IF(Summary!$D$5=O209,1,0)))</f>
        <v>0</v>
      </c>
      <c r="S209" s="148">
        <f>IF(LEN(B209)=0,0,IF(OR(Summary!$G$5="All",Summary!$G$5=""),1,IF(Summary!$G$5=B209,1,0)))</f>
        <v>0</v>
      </c>
      <c r="T209" s="148">
        <f t="shared" si="12"/>
        <v>0</v>
      </c>
      <c r="U209" s="148">
        <f>IF(LEN(C209)=0,0,IF(C209=Summary!$K$5,1,0))</f>
        <v>0</v>
      </c>
      <c r="V209" s="148">
        <f t="shared" si="13"/>
        <v>0</v>
      </c>
      <c r="W209" s="333"/>
      <c r="X209" s="148">
        <f t="shared" si="14"/>
        <v>0</v>
      </c>
      <c r="Y209" s="333"/>
      <c r="Z209" s="144"/>
      <c r="AA209" s="148">
        <f t="shared" si="15"/>
        <v>0</v>
      </c>
      <c r="AB209" s="336"/>
      <c r="AC209" s="144"/>
    </row>
    <row r="210" spans="2:29" s="134" customFormat="1" ht="20.100000000000001" customHeight="1" x14ac:dyDescent="0.25">
      <c r="B210" s="390"/>
      <c r="C210" s="391"/>
      <c r="D210" s="392"/>
      <c r="E210" s="393"/>
      <c r="F210" s="393"/>
      <c r="G210" s="394"/>
      <c r="H210" s="395"/>
      <c r="N210" s="144"/>
      <c r="O210" s="147" t="str">
        <f>IFERROR(IF(LEN(B210)=0,"",INDEX(Trainings!$C$6:$C$55,MATCH(Registration!$B210,Trainings!$B$6:$B$55,0),1)),"")</f>
        <v/>
      </c>
      <c r="P210" s="148" t="str">
        <f>IFERROR(IF(LEN(H210)=0,"",INDEX(Dashboard!$I$17:$I$26,MATCH($H210,Dashboard!$J$17:$J$26,0))),"")</f>
        <v/>
      </c>
      <c r="Q210" s="144"/>
      <c r="R210" s="148">
        <f>IF(LEN(O210)=0,0,IF(OR(Summary!$D$5="All",Summary!$D$5=""),1,IF(Summary!$D$5=O210,1,0)))</f>
        <v>0</v>
      </c>
      <c r="S210" s="148">
        <f>IF(LEN(B210)=0,0,IF(OR(Summary!$G$5="All",Summary!$G$5=""),1,IF(Summary!$G$5=B210,1,0)))</f>
        <v>0</v>
      </c>
      <c r="T210" s="148">
        <f t="shared" si="12"/>
        <v>0</v>
      </c>
      <c r="U210" s="148">
        <f>IF(LEN(C210)=0,0,IF(C210=Summary!$K$5,1,0))</f>
        <v>0</v>
      </c>
      <c r="V210" s="148">
        <f t="shared" si="13"/>
        <v>0</v>
      </c>
      <c r="W210" s="333"/>
      <c r="X210" s="148">
        <f t="shared" si="14"/>
        <v>0</v>
      </c>
      <c r="Y210" s="333"/>
      <c r="Z210" s="144"/>
      <c r="AA210" s="148">
        <f t="shared" si="15"/>
        <v>0</v>
      </c>
      <c r="AB210" s="336"/>
      <c r="AC210" s="144"/>
    </row>
    <row r="211" spans="2:29" s="134" customFormat="1" ht="20.100000000000001" customHeight="1" x14ac:dyDescent="0.25">
      <c r="B211" s="390"/>
      <c r="C211" s="391"/>
      <c r="D211" s="392"/>
      <c r="E211" s="393"/>
      <c r="F211" s="393"/>
      <c r="G211" s="394"/>
      <c r="H211" s="395"/>
      <c r="N211" s="144"/>
      <c r="O211" s="147" t="str">
        <f>IFERROR(IF(LEN(B211)=0,"",INDEX(Trainings!$C$6:$C$55,MATCH(Registration!$B211,Trainings!$B$6:$B$55,0),1)),"")</f>
        <v/>
      </c>
      <c r="P211" s="148" t="str">
        <f>IFERROR(IF(LEN(H211)=0,"",INDEX(Dashboard!$I$17:$I$26,MATCH($H211,Dashboard!$J$17:$J$26,0))),"")</f>
        <v/>
      </c>
      <c r="Q211" s="144"/>
      <c r="R211" s="148">
        <f>IF(LEN(O211)=0,0,IF(OR(Summary!$D$5="All",Summary!$D$5=""),1,IF(Summary!$D$5=O211,1,0)))</f>
        <v>0</v>
      </c>
      <c r="S211" s="148">
        <f>IF(LEN(B211)=0,0,IF(OR(Summary!$G$5="All",Summary!$G$5=""),1,IF(Summary!$G$5=B211,1,0)))</f>
        <v>0</v>
      </c>
      <c r="T211" s="148">
        <f t="shared" si="12"/>
        <v>0</v>
      </c>
      <c r="U211" s="148">
        <f>IF(LEN(C211)=0,0,IF(C211=Summary!$K$5,1,0))</f>
        <v>0</v>
      </c>
      <c r="V211" s="148">
        <f t="shared" si="13"/>
        <v>0</v>
      </c>
      <c r="W211" s="333"/>
      <c r="X211" s="148">
        <f t="shared" si="14"/>
        <v>0</v>
      </c>
      <c r="Y211" s="333"/>
      <c r="Z211" s="144"/>
      <c r="AA211" s="148">
        <f t="shared" si="15"/>
        <v>0</v>
      </c>
      <c r="AB211" s="336"/>
      <c r="AC211" s="144"/>
    </row>
    <row r="212" spans="2:29" s="134" customFormat="1" ht="20.100000000000001" customHeight="1" x14ac:dyDescent="0.25">
      <c r="B212" s="390"/>
      <c r="C212" s="391"/>
      <c r="D212" s="392"/>
      <c r="E212" s="393"/>
      <c r="F212" s="393"/>
      <c r="G212" s="394"/>
      <c r="H212" s="395"/>
      <c r="N212" s="144"/>
      <c r="O212" s="147" t="str">
        <f>IFERROR(IF(LEN(B212)=0,"",INDEX(Trainings!$C$6:$C$55,MATCH(Registration!$B212,Trainings!$B$6:$B$55,0),1)),"")</f>
        <v/>
      </c>
      <c r="P212" s="148" t="str">
        <f>IFERROR(IF(LEN(H212)=0,"",INDEX(Dashboard!$I$17:$I$26,MATCH($H212,Dashboard!$J$17:$J$26,0))),"")</f>
        <v/>
      </c>
      <c r="Q212" s="144"/>
      <c r="R212" s="148">
        <f>IF(LEN(O212)=0,0,IF(OR(Summary!$D$5="All",Summary!$D$5=""),1,IF(Summary!$D$5=O212,1,0)))</f>
        <v>0</v>
      </c>
      <c r="S212" s="148">
        <f>IF(LEN(B212)=0,0,IF(OR(Summary!$G$5="All",Summary!$G$5=""),1,IF(Summary!$G$5=B212,1,0)))</f>
        <v>0</v>
      </c>
      <c r="T212" s="148">
        <f t="shared" si="12"/>
        <v>0</v>
      </c>
      <c r="U212" s="148">
        <f>IF(LEN(C212)=0,0,IF(C212=Summary!$K$5,1,0))</f>
        <v>0</v>
      </c>
      <c r="V212" s="148">
        <f t="shared" si="13"/>
        <v>0</v>
      </c>
      <c r="W212" s="333"/>
      <c r="X212" s="148">
        <f t="shared" si="14"/>
        <v>0</v>
      </c>
      <c r="Y212" s="333"/>
      <c r="Z212" s="144"/>
      <c r="AA212" s="148">
        <f t="shared" si="15"/>
        <v>0</v>
      </c>
      <c r="AB212" s="336"/>
      <c r="AC212" s="144"/>
    </row>
    <row r="213" spans="2:29" s="134" customFormat="1" ht="20.100000000000001" customHeight="1" x14ac:dyDescent="0.25">
      <c r="B213" s="390"/>
      <c r="C213" s="391"/>
      <c r="D213" s="392"/>
      <c r="E213" s="393"/>
      <c r="F213" s="393"/>
      <c r="G213" s="394"/>
      <c r="H213" s="395"/>
      <c r="N213" s="144"/>
      <c r="O213" s="147" t="str">
        <f>IFERROR(IF(LEN(B213)=0,"",INDEX(Trainings!$C$6:$C$55,MATCH(Registration!$B213,Trainings!$B$6:$B$55,0),1)),"")</f>
        <v/>
      </c>
      <c r="P213" s="148" t="str">
        <f>IFERROR(IF(LEN(H213)=0,"",INDEX(Dashboard!$I$17:$I$26,MATCH($H213,Dashboard!$J$17:$J$26,0))),"")</f>
        <v/>
      </c>
      <c r="Q213" s="144"/>
      <c r="R213" s="148">
        <f>IF(LEN(O213)=0,0,IF(OR(Summary!$D$5="All",Summary!$D$5=""),1,IF(Summary!$D$5=O213,1,0)))</f>
        <v>0</v>
      </c>
      <c r="S213" s="148">
        <f>IF(LEN(B213)=0,0,IF(OR(Summary!$G$5="All",Summary!$G$5=""),1,IF(Summary!$G$5=B213,1,0)))</f>
        <v>0</v>
      </c>
      <c r="T213" s="148">
        <f t="shared" si="12"/>
        <v>0</v>
      </c>
      <c r="U213" s="148">
        <f>IF(LEN(C213)=0,0,IF(C213=Summary!$K$5,1,0))</f>
        <v>0</v>
      </c>
      <c r="V213" s="148">
        <f t="shared" si="13"/>
        <v>0</v>
      </c>
      <c r="W213" s="333"/>
      <c r="X213" s="148">
        <f t="shared" si="14"/>
        <v>0</v>
      </c>
      <c r="Y213" s="333"/>
      <c r="Z213" s="144"/>
      <c r="AA213" s="148">
        <f t="shared" si="15"/>
        <v>0</v>
      </c>
      <c r="AB213" s="336"/>
      <c r="AC213" s="144"/>
    </row>
    <row r="214" spans="2:29" s="134" customFormat="1" ht="20.100000000000001" customHeight="1" x14ac:dyDescent="0.25">
      <c r="B214" s="390"/>
      <c r="C214" s="391"/>
      <c r="D214" s="392"/>
      <c r="E214" s="393"/>
      <c r="F214" s="393"/>
      <c r="G214" s="394"/>
      <c r="H214" s="395"/>
      <c r="N214" s="144"/>
      <c r="O214" s="147" t="str">
        <f>IFERROR(IF(LEN(B214)=0,"",INDEX(Trainings!$C$6:$C$55,MATCH(Registration!$B214,Trainings!$B$6:$B$55,0),1)),"")</f>
        <v/>
      </c>
      <c r="P214" s="148" t="str">
        <f>IFERROR(IF(LEN(H214)=0,"",INDEX(Dashboard!$I$17:$I$26,MATCH($H214,Dashboard!$J$17:$J$26,0))),"")</f>
        <v/>
      </c>
      <c r="Q214" s="144"/>
      <c r="R214" s="148">
        <f>IF(LEN(O214)=0,0,IF(OR(Summary!$D$5="All",Summary!$D$5=""),1,IF(Summary!$D$5=O214,1,0)))</f>
        <v>0</v>
      </c>
      <c r="S214" s="148">
        <f>IF(LEN(B214)=0,0,IF(OR(Summary!$G$5="All",Summary!$G$5=""),1,IF(Summary!$G$5=B214,1,0)))</f>
        <v>0</v>
      </c>
      <c r="T214" s="148">
        <f t="shared" si="12"/>
        <v>0</v>
      </c>
      <c r="U214" s="148">
        <f>IF(LEN(C214)=0,0,IF(C214=Summary!$K$5,1,0))</f>
        <v>0</v>
      </c>
      <c r="V214" s="148">
        <f t="shared" si="13"/>
        <v>0</v>
      </c>
      <c r="W214" s="333"/>
      <c r="X214" s="148">
        <f t="shared" si="14"/>
        <v>0</v>
      </c>
      <c r="Y214" s="333"/>
      <c r="Z214" s="144"/>
      <c r="AA214" s="148">
        <f t="shared" si="15"/>
        <v>0</v>
      </c>
      <c r="AB214" s="336"/>
      <c r="AC214" s="144"/>
    </row>
    <row r="215" spans="2:29" s="134" customFormat="1" ht="20.100000000000001" customHeight="1" x14ac:dyDescent="0.25">
      <c r="B215" s="390"/>
      <c r="C215" s="391"/>
      <c r="D215" s="392"/>
      <c r="E215" s="393"/>
      <c r="F215" s="393"/>
      <c r="G215" s="394"/>
      <c r="H215" s="395"/>
      <c r="N215" s="144"/>
      <c r="O215" s="147" t="str">
        <f>IFERROR(IF(LEN(B215)=0,"",INDEX(Trainings!$C$6:$C$55,MATCH(Registration!$B215,Trainings!$B$6:$B$55,0),1)),"")</f>
        <v/>
      </c>
      <c r="P215" s="148" t="str">
        <f>IFERROR(IF(LEN(H215)=0,"",INDEX(Dashboard!$I$17:$I$26,MATCH($H215,Dashboard!$J$17:$J$26,0))),"")</f>
        <v/>
      </c>
      <c r="Q215" s="144"/>
      <c r="R215" s="148">
        <f>IF(LEN(O215)=0,0,IF(OR(Summary!$D$5="All",Summary!$D$5=""),1,IF(Summary!$D$5=O215,1,0)))</f>
        <v>0</v>
      </c>
      <c r="S215" s="148">
        <f>IF(LEN(B215)=0,0,IF(OR(Summary!$G$5="All",Summary!$G$5=""),1,IF(Summary!$G$5=B215,1,0)))</f>
        <v>0</v>
      </c>
      <c r="T215" s="148">
        <f t="shared" si="12"/>
        <v>0</v>
      </c>
      <c r="U215" s="148">
        <f>IF(LEN(C215)=0,0,IF(C215=Summary!$K$5,1,0))</f>
        <v>0</v>
      </c>
      <c r="V215" s="148">
        <f t="shared" si="13"/>
        <v>0</v>
      </c>
      <c r="W215" s="333"/>
      <c r="X215" s="148">
        <f t="shared" si="14"/>
        <v>0</v>
      </c>
      <c r="Y215" s="333"/>
      <c r="Z215" s="144"/>
      <c r="AA215" s="148">
        <f t="shared" si="15"/>
        <v>0</v>
      </c>
      <c r="AB215" s="336"/>
      <c r="AC215" s="144"/>
    </row>
    <row r="216" spans="2:29" s="134" customFormat="1" ht="20.100000000000001" customHeight="1" x14ac:dyDescent="0.25">
      <c r="B216" s="390"/>
      <c r="C216" s="391"/>
      <c r="D216" s="392"/>
      <c r="E216" s="393"/>
      <c r="F216" s="393"/>
      <c r="G216" s="394"/>
      <c r="H216" s="395"/>
      <c r="N216" s="144"/>
      <c r="O216" s="147" t="str">
        <f>IFERROR(IF(LEN(B216)=0,"",INDEX(Trainings!$C$6:$C$55,MATCH(Registration!$B216,Trainings!$B$6:$B$55,0),1)),"")</f>
        <v/>
      </c>
      <c r="P216" s="148" t="str">
        <f>IFERROR(IF(LEN(H216)=0,"",INDEX(Dashboard!$I$17:$I$26,MATCH($H216,Dashboard!$J$17:$J$26,0))),"")</f>
        <v/>
      </c>
      <c r="Q216" s="144"/>
      <c r="R216" s="148">
        <f>IF(LEN(O216)=0,0,IF(OR(Summary!$D$5="All",Summary!$D$5=""),1,IF(Summary!$D$5=O216,1,0)))</f>
        <v>0</v>
      </c>
      <c r="S216" s="148">
        <f>IF(LEN(B216)=0,0,IF(OR(Summary!$G$5="All",Summary!$G$5=""),1,IF(Summary!$G$5=B216,1,0)))</f>
        <v>0</v>
      </c>
      <c r="T216" s="148">
        <f t="shared" si="12"/>
        <v>0</v>
      </c>
      <c r="U216" s="148">
        <f>IF(LEN(C216)=0,0,IF(C216=Summary!$K$5,1,0))</f>
        <v>0</v>
      </c>
      <c r="V216" s="148">
        <f t="shared" si="13"/>
        <v>0</v>
      </c>
      <c r="W216" s="333"/>
      <c r="X216" s="148">
        <f t="shared" si="14"/>
        <v>0</v>
      </c>
      <c r="Y216" s="333"/>
      <c r="Z216" s="144"/>
      <c r="AA216" s="148">
        <f t="shared" si="15"/>
        <v>0</v>
      </c>
      <c r="AB216" s="336"/>
      <c r="AC216" s="144"/>
    </row>
    <row r="217" spans="2:29" s="134" customFormat="1" ht="20.100000000000001" customHeight="1" x14ac:dyDescent="0.25">
      <c r="B217" s="390"/>
      <c r="C217" s="391"/>
      <c r="D217" s="392"/>
      <c r="E217" s="393"/>
      <c r="F217" s="393"/>
      <c r="G217" s="394"/>
      <c r="H217" s="395"/>
      <c r="N217" s="144"/>
      <c r="O217" s="147" t="str">
        <f>IFERROR(IF(LEN(B217)=0,"",INDEX(Trainings!$C$6:$C$55,MATCH(Registration!$B217,Trainings!$B$6:$B$55,0),1)),"")</f>
        <v/>
      </c>
      <c r="P217" s="148" t="str">
        <f>IFERROR(IF(LEN(H217)=0,"",INDEX(Dashboard!$I$17:$I$26,MATCH($H217,Dashboard!$J$17:$J$26,0))),"")</f>
        <v/>
      </c>
      <c r="Q217" s="144"/>
      <c r="R217" s="148">
        <f>IF(LEN(O217)=0,0,IF(OR(Summary!$D$5="All",Summary!$D$5=""),1,IF(Summary!$D$5=O217,1,0)))</f>
        <v>0</v>
      </c>
      <c r="S217" s="148">
        <f>IF(LEN(B217)=0,0,IF(OR(Summary!$G$5="All",Summary!$G$5=""),1,IF(Summary!$G$5=B217,1,0)))</f>
        <v>0</v>
      </c>
      <c r="T217" s="148">
        <f t="shared" si="12"/>
        <v>0</v>
      </c>
      <c r="U217" s="148">
        <f>IF(LEN(C217)=0,0,IF(C217=Summary!$K$5,1,0))</f>
        <v>0</v>
      </c>
      <c r="V217" s="148">
        <f t="shared" si="13"/>
        <v>0</v>
      </c>
      <c r="W217" s="333"/>
      <c r="X217" s="148">
        <f t="shared" si="14"/>
        <v>0</v>
      </c>
      <c r="Y217" s="333"/>
      <c r="Z217" s="144"/>
      <c r="AA217" s="148">
        <f t="shared" si="15"/>
        <v>0</v>
      </c>
      <c r="AB217" s="336"/>
      <c r="AC217" s="144"/>
    </row>
    <row r="218" spans="2:29" s="134" customFormat="1" ht="20.100000000000001" customHeight="1" x14ac:dyDescent="0.25">
      <c r="B218" s="390"/>
      <c r="C218" s="391"/>
      <c r="D218" s="392"/>
      <c r="E218" s="393"/>
      <c r="F218" s="393"/>
      <c r="G218" s="394"/>
      <c r="H218" s="395"/>
      <c r="N218" s="144"/>
      <c r="O218" s="147" t="str">
        <f>IFERROR(IF(LEN(B218)=0,"",INDEX(Trainings!$C$6:$C$55,MATCH(Registration!$B218,Trainings!$B$6:$B$55,0),1)),"")</f>
        <v/>
      </c>
      <c r="P218" s="148" t="str">
        <f>IFERROR(IF(LEN(H218)=0,"",INDEX(Dashboard!$I$17:$I$26,MATCH($H218,Dashboard!$J$17:$J$26,0))),"")</f>
        <v/>
      </c>
      <c r="Q218" s="144"/>
      <c r="R218" s="148">
        <f>IF(LEN(O218)=0,0,IF(OR(Summary!$D$5="All",Summary!$D$5=""),1,IF(Summary!$D$5=O218,1,0)))</f>
        <v>0</v>
      </c>
      <c r="S218" s="148">
        <f>IF(LEN(B218)=0,0,IF(OR(Summary!$G$5="All",Summary!$G$5=""),1,IF(Summary!$G$5=B218,1,0)))</f>
        <v>0</v>
      </c>
      <c r="T218" s="148">
        <f t="shared" si="12"/>
        <v>0</v>
      </c>
      <c r="U218" s="148">
        <f>IF(LEN(C218)=0,0,IF(C218=Summary!$K$5,1,0))</f>
        <v>0</v>
      </c>
      <c r="V218" s="148">
        <f t="shared" si="13"/>
        <v>0</v>
      </c>
      <c r="W218" s="333"/>
      <c r="X218" s="148">
        <f t="shared" si="14"/>
        <v>0</v>
      </c>
      <c r="Y218" s="333"/>
      <c r="Z218" s="144"/>
      <c r="AA218" s="148">
        <f t="shared" si="15"/>
        <v>0</v>
      </c>
      <c r="AB218" s="336"/>
      <c r="AC218" s="144"/>
    </row>
    <row r="219" spans="2:29" s="134" customFormat="1" ht="20.100000000000001" customHeight="1" x14ac:dyDescent="0.25">
      <c r="B219" s="390"/>
      <c r="C219" s="391"/>
      <c r="D219" s="392"/>
      <c r="E219" s="393"/>
      <c r="F219" s="393"/>
      <c r="G219" s="394"/>
      <c r="H219" s="395"/>
      <c r="N219" s="144"/>
      <c r="O219" s="147" t="str">
        <f>IFERROR(IF(LEN(B219)=0,"",INDEX(Trainings!$C$6:$C$55,MATCH(Registration!$B219,Trainings!$B$6:$B$55,0),1)),"")</f>
        <v/>
      </c>
      <c r="P219" s="148" t="str">
        <f>IFERROR(IF(LEN(H219)=0,"",INDEX(Dashboard!$I$17:$I$26,MATCH($H219,Dashboard!$J$17:$J$26,0))),"")</f>
        <v/>
      </c>
      <c r="Q219" s="144"/>
      <c r="R219" s="148">
        <f>IF(LEN(O219)=0,0,IF(OR(Summary!$D$5="All",Summary!$D$5=""),1,IF(Summary!$D$5=O219,1,0)))</f>
        <v>0</v>
      </c>
      <c r="S219" s="148">
        <f>IF(LEN(B219)=0,0,IF(OR(Summary!$G$5="All",Summary!$G$5=""),1,IF(Summary!$G$5=B219,1,0)))</f>
        <v>0</v>
      </c>
      <c r="T219" s="148">
        <f t="shared" si="12"/>
        <v>0</v>
      </c>
      <c r="U219" s="148">
        <f>IF(LEN(C219)=0,0,IF(C219=Summary!$K$5,1,0))</f>
        <v>0</v>
      </c>
      <c r="V219" s="148">
        <f t="shared" si="13"/>
        <v>0</v>
      </c>
      <c r="W219" s="333"/>
      <c r="X219" s="148">
        <f t="shared" si="14"/>
        <v>0</v>
      </c>
      <c r="Y219" s="333"/>
      <c r="Z219" s="144"/>
      <c r="AA219" s="148">
        <f t="shared" si="15"/>
        <v>0</v>
      </c>
      <c r="AB219" s="336"/>
      <c r="AC219" s="144"/>
    </row>
    <row r="220" spans="2:29" s="134" customFormat="1" ht="20.100000000000001" customHeight="1" x14ac:dyDescent="0.25">
      <c r="B220" s="390"/>
      <c r="C220" s="391"/>
      <c r="D220" s="392"/>
      <c r="E220" s="393"/>
      <c r="F220" s="393"/>
      <c r="G220" s="394"/>
      <c r="H220" s="395"/>
      <c r="N220" s="144"/>
      <c r="O220" s="147" t="str">
        <f>IFERROR(IF(LEN(B220)=0,"",INDEX(Trainings!$C$6:$C$55,MATCH(Registration!$B220,Trainings!$B$6:$B$55,0),1)),"")</f>
        <v/>
      </c>
      <c r="P220" s="148" t="str">
        <f>IFERROR(IF(LEN(H220)=0,"",INDEX(Dashboard!$I$17:$I$26,MATCH($H220,Dashboard!$J$17:$J$26,0))),"")</f>
        <v/>
      </c>
      <c r="Q220" s="144"/>
      <c r="R220" s="148">
        <f>IF(LEN(O220)=0,0,IF(OR(Summary!$D$5="All",Summary!$D$5=""),1,IF(Summary!$D$5=O220,1,0)))</f>
        <v>0</v>
      </c>
      <c r="S220" s="148">
        <f>IF(LEN(B220)=0,0,IF(OR(Summary!$G$5="All",Summary!$G$5=""),1,IF(Summary!$G$5=B220,1,0)))</f>
        <v>0</v>
      </c>
      <c r="T220" s="148">
        <f t="shared" si="12"/>
        <v>0</v>
      </c>
      <c r="U220" s="148">
        <f>IF(LEN(C220)=0,0,IF(C220=Summary!$K$5,1,0))</f>
        <v>0</v>
      </c>
      <c r="V220" s="148">
        <f t="shared" si="13"/>
        <v>0</v>
      </c>
      <c r="W220" s="333"/>
      <c r="X220" s="148">
        <f t="shared" si="14"/>
        <v>0</v>
      </c>
      <c r="Y220" s="333"/>
      <c r="Z220" s="144"/>
      <c r="AA220" s="148">
        <f t="shared" si="15"/>
        <v>0</v>
      </c>
      <c r="AB220" s="336"/>
      <c r="AC220" s="144"/>
    </row>
    <row r="221" spans="2:29" s="134" customFormat="1" ht="20.100000000000001" customHeight="1" x14ac:dyDescent="0.25">
      <c r="B221" s="390"/>
      <c r="C221" s="391"/>
      <c r="D221" s="392"/>
      <c r="E221" s="393"/>
      <c r="F221" s="393"/>
      <c r="G221" s="394"/>
      <c r="H221" s="395"/>
      <c r="N221" s="144"/>
      <c r="O221" s="147" t="str">
        <f>IFERROR(IF(LEN(B221)=0,"",INDEX(Trainings!$C$6:$C$55,MATCH(Registration!$B221,Trainings!$B$6:$B$55,0),1)),"")</f>
        <v/>
      </c>
      <c r="P221" s="148" t="str">
        <f>IFERROR(IF(LEN(H221)=0,"",INDEX(Dashboard!$I$17:$I$26,MATCH($H221,Dashboard!$J$17:$J$26,0))),"")</f>
        <v/>
      </c>
      <c r="Q221" s="144"/>
      <c r="R221" s="148">
        <f>IF(LEN(O221)=0,0,IF(OR(Summary!$D$5="All",Summary!$D$5=""),1,IF(Summary!$D$5=O221,1,0)))</f>
        <v>0</v>
      </c>
      <c r="S221" s="148">
        <f>IF(LEN(B221)=0,0,IF(OR(Summary!$G$5="All",Summary!$G$5=""),1,IF(Summary!$G$5=B221,1,0)))</f>
        <v>0</v>
      </c>
      <c r="T221" s="148">
        <f t="shared" si="12"/>
        <v>0</v>
      </c>
      <c r="U221" s="148">
        <f>IF(LEN(C221)=0,0,IF(C221=Summary!$K$5,1,0))</f>
        <v>0</v>
      </c>
      <c r="V221" s="148">
        <f t="shared" si="13"/>
        <v>0</v>
      </c>
      <c r="W221" s="333"/>
      <c r="X221" s="148">
        <f t="shared" si="14"/>
        <v>0</v>
      </c>
      <c r="Y221" s="333"/>
      <c r="Z221" s="144"/>
      <c r="AA221" s="148">
        <f t="shared" si="15"/>
        <v>0</v>
      </c>
      <c r="AB221" s="336"/>
      <c r="AC221" s="144"/>
    </row>
    <row r="222" spans="2:29" s="134" customFormat="1" ht="20.100000000000001" customHeight="1" x14ac:dyDescent="0.25">
      <c r="B222" s="390"/>
      <c r="C222" s="391"/>
      <c r="D222" s="392"/>
      <c r="E222" s="393"/>
      <c r="F222" s="393"/>
      <c r="G222" s="394"/>
      <c r="H222" s="395"/>
      <c r="N222" s="144"/>
      <c r="O222" s="147" t="str">
        <f>IFERROR(IF(LEN(B222)=0,"",INDEX(Trainings!$C$6:$C$55,MATCH(Registration!$B222,Trainings!$B$6:$B$55,0),1)),"")</f>
        <v/>
      </c>
      <c r="P222" s="148" t="str">
        <f>IFERROR(IF(LEN(H222)=0,"",INDEX(Dashboard!$I$17:$I$26,MATCH($H222,Dashboard!$J$17:$J$26,0))),"")</f>
        <v/>
      </c>
      <c r="Q222" s="144"/>
      <c r="R222" s="148">
        <f>IF(LEN(O222)=0,0,IF(OR(Summary!$D$5="All",Summary!$D$5=""),1,IF(Summary!$D$5=O222,1,0)))</f>
        <v>0</v>
      </c>
      <c r="S222" s="148">
        <f>IF(LEN(B222)=0,0,IF(OR(Summary!$G$5="All",Summary!$G$5=""),1,IF(Summary!$G$5=B222,1,0)))</f>
        <v>0</v>
      </c>
      <c r="T222" s="148">
        <f t="shared" si="12"/>
        <v>0</v>
      </c>
      <c r="U222" s="148">
        <f>IF(LEN(C222)=0,0,IF(C222=Summary!$K$5,1,0))</f>
        <v>0</v>
      </c>
      <c r="V222" s="148">
        <f t="shared" si="13"/>
        <v>0</v>
      </c>
      <c r="W222" s="333"/>
      <c r="X222" s="148">
        <f t="shared" si="14"/>
        <v>0</v>
      </c>
      <c r="Y222" s="333"/>
      <c r="Z222" s="144"/>
      <c r="AA222" s="148">
        <f t="shared" si="15"/>
        <v>0</v>
      </c>
      <c r="AB222" s="336"/>
      <c r="AC222" s="144"/>
    </row>
    <row r="223" spans="2:29" s="134" customFormat="1" ht="20.100000000000001" customHeight="1" x14ac:dyDescent="0.25">
      <c r="B223" s="390"/>
      <c r="C223" s="391"/>
      <c r="D223" s="392"/>
      <c r="E223" s="393"/>
      <c r="F223" s="393"/>
      <c r="G223" s="394"/>
      <c r="H223" s="395"/>
      <c r="N223" s="144"/>
      <c r="O223" s="147" t="str">
        <f>IFERROR(IF(LEN(B223)=0,"",INDEX(Trainings!$C$6:$C$55,MATCH(Registration!$B223,Trainings!$B$6:$B$55,0),1)),"")</f>
        <v/>
      </c>
      <c r="P223" s="148" t="str">
        <f>IFERROR(IF(LEN(H223)=0,"",INDEX(Dashboard!$I$17:$I$26,MATCH($H223,Dashboard!$J$17:$J$26,0))),"")</f>
        <v/>
      </c>
      <c r="Q223" s="144"/>
      <c r="R223" s="148">
        <f>IF(LEN(O223)=0,0,IF(OR(Summary!$D$5="All",Summary!$D$5=""),1,IF(Summary!$D$5=O223,1,0)))</f>
        <v>0</v>
      </c>
      <c r="S223" s="148">
        <f>IF(LEN(B223)=0,0,IF(OR(Summary!$G$5="All",Summary!$G$5=""),1,IF(Summary!$G$5=B223,1,0)))</f>
        <v>0</v>
      </c>
      <c r="T223" s="148">
        <f t="shared" si="12"/>
        <v>0</v>
      </c>
      <c r="U223" s="148">
        <f>IF(LEN(C223)=0,0,IF(C223=Summary!$K$5,1,0))</f>
        <v>0</v>
      </c>
      <c r="V223" s="148">
        <f t="shared" si="13"/>
        <v>0</v>
      </c>
      <c r="W223" s="333"/>
      <c r="X223" s="148">
        <f t="shared" si="14"/>
        <v>0</v>
      </c>
      <c r="Y223" s="333"/>
      <c r="Z223" s="144"/>
      <c r="AA223" s="148">
        <f t="shared" si="15"/>
        <v>0</v>
      </c>
      <c r="AB223" s="336"/>
      <c r="AC223" s="144"/>
    </row>
    <row r="224" spans="2:29" s="134" customFormat="1" ht="20.100000000000001" customHeight="1" x14ac:dyDescent="0.25">
      <c r="B224" s="390"/>
      <c r="C224" s="391"/>
      <c r="D224" s="392"/>
      <c r="E224" s="393"/>
      <c r="F224" s="393"/>
      <c r="G224" s="394"/>
      <c r="H224" s="395"/>
      <c r="N224" s="144"/>
      <c r="O224" s="147" t="str">
        <f>IFERROR(IF(LEN(B224)=0,"",INDEX(Trainings!$C$6:$C$55,MATCH(Registration!$B224,Trainings!$B$6:$B$55,0),1)),"")</f>
        <v/>
      </c>
      <c r="P224" s="148" t="str">
        <f>IFERROR(IF(LEN(H224)=0,"",INDEX(Dashboard!$I$17:$I$26,MATCH($H224,Dashboard!$J$17:$J$26,0))),"")</f>
        <v/>
      </c>
      <c r="Q224" s="144"/>
      <c r="R224" s="148">
        <f>IF(LEN(O224)=0,0,IF(OR(Summary!$D$5="All",Summary!$D$5=""),1,IF(Summary!$D$5=O224,1,0)))</f>
        <v>0</v>
      </c>
      <c r="S224" s="148">
        <f>IF(LEN(B224)=0,0,IF(OR(Summary!$G$5="All",Summary!$G$5=""),1,IF(Summary!$G$5=B224,1,0)))</f>
        <v>0</v>
      </c>
      <c r="T224" s="148">
        <f t="shared" si="12"/>
        <v>0</v>
      </c>
      <c r="U224" s="148">
        <f>IF(LEN(C224)=0,0,IF(C224=Summary!$K$5,1,0))</f>
        <v>0</v>
      </c>
      <c r="V224" s="148">
        <f t="shared" si="13"/>
        <v>0</v>
      </c>
      <c r="W224" s="333"/>
      <c r="X224" s="148">
        <f t="shared" si="14"/>
        <v>0</v>
      </c>
      <c r="Y224" s="333"/>
      <c r="Z224" s="144"/>
      <c r="AA224" s="148">
        <f t="shared" si="15"/>
        <v>0</v>
      </c>
      <c r="AB224" s="336"/>
      <c r="AC224" s="144"/>
    </row>
    <row r="225" spans="2:29" s="134" customFormat="1" ht="20.100000000000001" customHeight="1" x14ac:dyDescent="0.25">
      <c r="B225" s="390"/>
      <c r="C225" s="391"/>
      <c r="D225" s="392"/>
      <c r="E225" s="393"/>
      <c r="F225" s="393"/>
      <c r="G225" s="394"/>
      <c r="H225" s="395"/>
      <c r="N225" s="144"/>
      <c r="O225" s="147" t="str">
        <f>IFERROR(IF(LEN(B225)=0,"",INDEX(Trainings!$C$6:$C$55,MATCH(Registration!$B225,Trainings!$B$6:$B$55,0),1)),"")</f>
        <v/>
      </c>
      <c r="P225" s="148" t="str">
        <f>IFERROR(IF(LEN(H225)=0,"",INDEX(Dashboard!$I$17:$I$26,MATCH($H225,Dashboard!$J$17:$J$26,0))),"")</f>
        <v/>
      </c>
      <c r="Q225" s="144"/>
      <c r="R225" s="148">
        <f>IF(LEN(O225)=0,0,IF(OR(Summary!$D$5="All",Summary!$D$5=""),1,IF(Summary!$D$5=O225,1,0)))</f>
        <v>0</v>
      </c>
      <c r="S225" s="148">
        <f>IF(LEN(B225)=0,0,IF(OR(Summary!$G$5="All",Summary!$G$5=""),1,IF(Summary!$G$5=B225,1,0)))</f>
        <v>0</v>
      </c>
      <c r="T225" s="148">
        <f t="shared" si="12"/>
        <v>0</v>
      </c>
      <c r="U225" s="148">
        <f>IF(LEN(C225)=0,0,IF(C225=Summary!$K$5,1,0))</f>
        <v>0</v>
      </c>
      <c r="V225" s="148">
        <f t="shared" si="13"/>
        <v>0</v>
      </c>
      <c r="W225" s="333"/>
      <c r="X225" s="148">
        <f t="shared" si="14"/>
        <v>0</v>
      </c>
      <c r="Y225" s="333"/>
      <c r="Z225" s="144"/>
      <c r="AA225" s="148">
        <f t="shared" si="15"/>
        <v>0</v>
      </c>
      <c r="AB225" s="336"/>
      <c r="AC225" s="144"/>
    </row>
    <row r="226" spans="2:29" s="134" customFormat="1" ht="20.100000000000001" customHeight="1" x14ac:dyDescent="0.25">
      <c r="B226" s="390"/>
      <c r="C226" s="391"/>
      <c r="D226" s="392"/>
      <c r="E226" s="393"/>
      <c r="F226" s="393"/>
      <c r="G226" s="394"/>
      <c r="H226" s="395"/>
      <c r="N226" s="144"/>
      <c r="O226" s="147" t="str">
        <f>IFERROR(IF(LEN(B226)=0,"",INDEX(Trainings!$C$6:$C$55,MATCH(Registration!$B226,Trainings!$B$6:$B$55,0),1)),"")</f>
        <v/>
      </c>
      <c r="P226" s="148" t="str">
        <f>IFERROR(IF(LEN(H226)=0,"",INDEX(Dashboard!$I$17:$I$26,MATCH($H226,Dashboard!$J$17:$J$26,0))),"")</f>
        <v/>
      </c>
      <c r="Q226" s="144"/>
      <c r="R226" s="148">
        <f>IF(LEN(O226)=0,0,IF(OR(Summary!$D$5="All",Summary!$D$5=""),1,IF(Summary!$D$5=O226,1,0)))</f>
        <v>0</v>
      </c>
      <c r="S226" s="148">
        <f>IF(LEN(B226)=0,0,IF(OR(Summary!$G$5="All",Summary!$G$5=""),1,IF(Summary!$G$5=B226,1,0)))</f>
        <v>0</v>
      </c>
      <c r="T226" s="148">
        <f t="shared" si="12"/>
        <v>0</v>
      </c>
      <c r="U226" s="148">
        <f>IF(LEN(C226)=0,0,IF(C226=Summary!$K$5,1,0))</f>
        <v>0</v>
      </c>
      <c r="V226" s="148">
        <f t="shared" si="13"/>
        <v>0</v>
      </c>
      <c r="W226" s="333"/>
      <c r="X226" s="148">
        <f t="shared" si="14"/>
        <v>0</v>
      </c>
      <c r="Y226" s="333"/>
      <c r="Z226" s="144"/>
      <c r="AA226" s="148">
        <f t="shared" si="15"/>
        <v>0</v>
      </c>
      <c r="AB226" s="336"/>
      <c r="AC226" s="144"/>
    </row>
    <row r="227" spans="2:29" s="134" customFormat="1" ht="20.100000000000001" customHeight="1" x14ac:dyDescent="0.25">
      <c r="B227" s="390"/>
      <c r="C227" s="391"/>
      <c r="D227" s="392"/>
      <c r="E227" s="393"/>
      <c r="F227" s="393"/>
      <c r="G227" s="394"/>
      <c r="H227" s="395"/>
      <c r="N227" s="144"/>
      <c r="O227" s="147" t="str">
        <f>IFERROR(IF(LEN(B227)=0,"",INDEX(Trainings!$C$6:$C$55,MATCH(Registration!$B227,Trainings!$B$6:$B$55,0),1)),"")</f>
        <v/>
      </c>
      <c r="P227" s="148" t="str">
        <f>IFERROR(IF(LEN(H227)=0,"",INDEX(Dashboard!$I$17:$I$26,MATCH($H227,Dashboard!$J$17:$J$26,0))),"")</f>
        <v/>
      </c>
      <c r="Q227" s="144"/>
      <c r="R227" s="148">
        <f>IF(LEN(O227)=0,0,IF(OR(Summary!$D$5="All",Summary!$D$5=""),1,IF(Summary!$D$5=O227,1,0)))</f>
        <v>0</v>
      </c>
      <c r="S227" s="148">
        <f>IF(LEN(B227)=0,0,IF(OR(Summary!$G$5="All",Summary!$G$5=""),1,IF(Summary!$G$5=B227,1,0)))</f>
        <v>0</v>
      </c>
      <c r="T227" s="148">
        <f t="shared" si="12"/>
        <v>0</v>
      </c>
      <c r="U227" s="148">
        <f>IF(LEN(C227)=0,0,IF(C227=Summary!$K$5,1,0))</f>
        <v>0</v>
      </c>
      <c r="V227" s="148">
        <f t="shared" si="13"/>
        <v>0</v>
      </c>
      <c r="W227" s="333"/>
      <c r="X227" s="148">
        <f t="shared" si="14"/>
        <v>0</v>
      </c>
      <c r="Y227" s="333"/>
      <c r="Z227" s="144"/>
      <c r="AA227" s="148">
        <f t="shared" si="15"/>
        <v>0</v>
      </c>
      <c r="AB227" s="336"/>
      <c r="AC227" s="144"/>
    </row>
    <row r="228" spans="2:29" s="134" customFormat="1" ht="20.100000000000001" customHeight="1" x14ac:dyDescent="0.25">
      <c r="B228" s="390"/>
      <c r="C228" s="391"/>
      <c r="D228" s="392"/>
      <c r="E228" s="393"/>
      <c r="F228" s="393"/>
      <c r="G228" s="394"/>
      <c r="H228" s="395"/>
      <c r="N228" s="144"/>
      <c r="O228" s="147" t="str">
        <f>IFERROR(IF(LEN(B228)=0,"",INDEX(Trainings!$C$6:$C$55,MATCH(Registration!$B228,Trainings!$B$6:$B$55,0),1)),"")</f>
        <v/>
      </c>
      <c r="P228" s="148" t="str">
        <f>IFERROR(IF(LEN(H228)=0,"",INDEX(Dashboard!$I$17:$I$26,MATCH($H228,Dashboard!$J$17:$J$26,0))),"")</f>
        <v/>
      </c>
      <c r="Q228" s="144"/>
      <c r="R228" s="148">
        <f>IF(LEN(O228)=0,0,IF(OR(Summary!$D$5="All",Summary!$D$5=""),1,IF(Summary!$D$5=O228,1,0)))</f>
        <v>0</v>
      </c>
      <c r="S228" s="148">
        <f>IF(LEN(B228)=0,0,IF(OR(Summary!$G$5="All",Summary!$G$5=""),1,IF(Summary!$G$5=B228,1,0)))</f>
        <v>0</v>
      </c>
      <c r="T228" s="148">
        <f t="shared" si="12"/>
        <v>0</v>
      </c>
      <c r="U228" s="148">
        <f>IF(LEN(C228)=0,0,IF(C228=Summary!$K$5,1,0))</f>
        <v>0</v>
      </c>
      <c r="V228" s="148">
        <f t="shared" si="13"/>
        <v>0</v>
      </c>
      <c r="W228" s="333"/>
      <c r="X228" s="148">
        <f t="shared" si="14"/>
        <v>0</v>
      </c>
      <c r="Y228" s="333"/>
      <c r="Z228" s="144"/>
      <c r="AA228" s="148">
        <f t="shared" si="15"/>
        <v>0</v>
      </c>
      <c r="AB228" s="336"/>
      <c r="AC228" s="144"/>
    </row>
    <row r="229" spans="2:29" s="134" customFormat="1" ht="20.100000000000001" customHeight="1" x14ac:dyDescent="0.25">
      <c r="B229" s="390"/>
      <c r="C229" s="391"/>
      <c r="D229" s="392"/>
      <c r="E229" s="393"/>
      <c r="F229" s="393"/>
      <c r="G229" s="394"/>
      <c r="H229" s="395"/>
      <c r="N229" s="144"/>
      <c r="O229" s="147" t="str">
        <f>IFERROR(IF(LEN(B229)=0,"",INDEX(Trainings!$C$6:$C$55,MATCH(Registration!$B229,Trainings!$B$6:$B$55,0),1)),"")</f>
        <v/>
      </c>
      <c r="P229" s="148" t="str">
        <f>IFERROR(IF(LEN(H229)=0,"",INDEX(Dashboard!$I$17:$I$26,MATCH($H229,Dashboard!$J$17:$J$26,0))),"")</f>
        <v/>
      </c>
      <c r="Q229" s="144"/>
      <c r="R229" s="148">
        <f>IF(LEN(O229)=0,0,IF(OR(Summary!$D$5="All",Summary!$D$5=""),1,IF(Summary!$D$5=O229,1,0)))</f>
        <v>0</v>
      </c>
      <c r="S229" s="148">
        <f>IF(LEN(B229)=0,0,IF(OR(Summary!$G$5="All",Summary!$G$5=""),1,IF(Summary!$G$5=B229,1,0)))</f>
        <v>0</v>
      </c>
      <c r="T229" s="148">
        <f t="shared" si="12"/>
        <v>0</v>
      </c>
      <c r="U229" s="148">
        <f>IF(LEN(C229)=0,0,IF(C229=Summary!$K$5,1,0))</f>
        <v>0</v>
      </c>
      <c r="V229" s="148">
        <f t="shared" si="13"/>
        <v>0</v>
      </c>
      <c r="W229" s="333"/>
      <c r="X229" s="148">
        <f t="shared" si="14"/>
        <v>0</v>
      </c>
      <c r="Y229" s="333"/>
      <c r="Z229" s="144"/>
      <c r="AA229" s="148">
        <f t="shared" si="15"/>
        <v>0</v>
      </c>
      <c r="AB229" s="336"/>
      <c r="AC229" s="144"/>
    </row>
    <row r="230" spans="2:29" s="134" customFormat="1" ht="20.100000000000001" customHeight="1" x14ac:dyDescent="0.25">
      <c r="B230" s="390"/>
      <c r="C230" s="391"/>
      <c r="D230" s="392"/>
      <c r="E230" s="393"/>
      <c r="F230" s="393"/>
      <c r="G230" s="394"/>
      <c r="H230" s="395"/>
      <c r="N230" s="144"/>
      <c r="O230" s="147" t="str">
        <f>IFERROR(IF(LEN(B230)=0,"",INDEX(Trainings!$C$6:$C$55,MATCH(Registration!$B230,Trainings!$B$6:$B$55,0),1)),"")</f>
        <v/>
      </c>
      <c r="P230" s="148" t="str">
        <f>IFERROR(IF(LEN(H230)=0,"",INDEX(Dashboard!$I$17:$I$26,MATCH($H230,Dashboard!$J$17:$J$26,0))),"")</f>
        <v/>
      </c>
      <c r="Q230" s="144"/>
      <c r="R230" s="148">
        <f>IF(LEN(O230)=0,0,IF(OR(Summary!$D$5="All",Summary!$D$5=""),1,IF(Summary!$D$5=O230,1,0)))</f>
        <v>0</v>
      </c>
      <c r="S230" s="148">
        <f>IF(LEN(B230)=0,0,IF(OR(Summary!$G$5="All",Summary!$G$5=""),1,IF(Summary!$G$5=B230,1,0)))</f>
        <v>0</v>
      </c>
      <c r="T230" s="148">
        <f t="shared" si="12"/>
        <v>0</v>
      </c>
      <c r="U230" s="148">
        <f>IF(LEN(C230)=0,0,IF(C230=Summary!$K$5,1,0))</f>
        <v>0</v>
      </c>
      <c r="V230" s="148">
        <f t="shared" si="13"/>
        <v>0</v>
      </c>
      <c r="W230" s="333"/>
      <c r="X230" s="148">
        <f t="shared" si="14"/>
        <v>0</v>
      </c>
      <c r="Y230" s="333"/>
      <c r="Z230" s="144"/>
      <c r="AA230" s="148">
        <f t="shared" si="15"/>
        <v>0</v>
      </c>
      <c r="AB230" s="336"/>
      <c r="AC230" s="144"/>
    </row>
    <row r="231" spans="2:29" s="134" customFormat="1" ht="20.100000000000001" customHeight="1" x14ac:dyDescent="0.25">
      <c r="B231" s="390"/>
      <c r="C231" s="391"/>
      <c r="D231" s="392"/>
      <c r="E231" s="393"/>
      <c r="F231" s="393"/>
      <c r="G231" s="394"/>
      <c r="H231" s="395"/>
      <c r="N231" s="144"/>
      <c r="O231" s="147" t="str">
        <f>IFERROR(IF(LEN(B231)=0,"",INDEX(Trainings!$C$6:$C$55,MATCH(Registration!$B231,Trainings!$B$6:$B$55,0),1)),"")</f>
        <v/>
      </c>
      <c r="P231" s="148" t="str">
        <f>IFERROR(IF(LEN(H231)=0,"",INDEX(Dashboard!$I$17:$I$26,MATCH($H231,Dashboard!$J$17:$J$26,0))),"")</f>
        <v/>
      </c>
      <c r="Q231" s="144"/>
      <c r="R231" s="148">
        <f>IF(LEN(O231)=0,0,IF(OR(Summary!$D$5="All",Summary!$D$5=""),1,IF(Summary!$D$5=O231,1,0)))</f>
        <v>0</v>
      </c>
      <c r="S231" s="148">
        <f>IF(LEN(B231)=0,0,IF(OR(Summary!$G$5="All",Summary!$G$5=""),1,IF(Summary!$G$5=B231,1,0)))</f>
        <v>0</v>
      </c>
      <c r="T231" s="148">
        <f t="shared" si="12"/>
        <v>0</v>
      </c>
      <c r="U231" s="148">
        <f>IF(LEN(C231)=0,0,IF(C231=Summary!$K$5,1,0))</f>
        <v>0</v>
      </c>
      <c r="V231" s="148">
        <f t="shared" si="13"/>
        <v>0</v>
      </c>
      <c r="W231" s="333"/>
      <c r="X231" s="148">
        <f t="shared" si="14"/>
        <v>0</v>
      </c>
      <c r="Y231" s="333"/>
      <c r="Z231" s="144"/>
      <c r="AA231" s="148">
        <f t="shared" si="15"/>
        <v>0</v>
      </c>
      <c r="AB231" s="336"/>
      <c r="AC231" s="144"/>
    </row>
    <row r="232" spans="2:29" s="134" customFormat="1" ht="20.100000000000001" customHeight="1" x14ac:dyDescent="0.25">
      <c r="B232" s="390"/>
      <c r="C232" s="391"/>
      <c r="D232" s="392"/>
      <c r="E232" s="393"/>
      <c r="F232" s="393"/>
      <c r="G232" s="394"/>
      <c r="H232" s="395"/>
      <c r="N232" s="144"/>
      <c r="O232" s="147" t="str">
        <f>IFERROR(IF(LEN(B232)=0,"",INDEX(Trainings!$C$6:$C$55,MATCH(Registration!$B232,Trainings!$B$6:$B$55,0),1)),"")</f>
        <v/>
      </c>
      <c r="P232" s="148" t="str">
        <f>IFERROR(IF(LEN(H232)=0,"",INDEX(Dashboard!$I$17:$I$26,MATCH($H232,Dashboard!$J$17:$J$26,0))),"")</f>
        <v/>
      </c>
      <c r="Q232" s="144"/>
      <c r="R232" s="148">
        <f>IF(LEN(O232)=0,0,IF(OR(Summary!$D$5="All",Summary!$D$5=""),1,IF(Summary!$D$5=O232,1,0)))</f>
        <v>0</v>
      </c>
      <c r="S232" s="148">
        <f>IF(LEN(B232)=0,0,IF(OR(Summary!$G$5="All",Summary!$G$5=""),1,IF(Summary!$G$5=B232,1,0)))</f>
        <v>0</v>
      </c>
      <c r="T232" s="148">
        <f t="shared" si="12"/>
        <v>0</v>
      </c>
      <c r="U232" s="148">
        <f>IF(LEN(C232)=0,0,IF(C232=Summary!$K$5,1,0))</f>
        <v>0</v>
      </c>
      <c r="V232" s="148">
        <f t="shared" si="13"/>
        <v>0</v>
      </c>
      <c r="W232" s="333"/>
      <c r="X232" s="148">
        <f t="shared" si="14"/>
        <v>0</v>
      </c>
      <c r="Y232" s="333"/>
      <c r="Z232" s="144"/>
      <c r="AA232" s="148">
        <f t="shared" si="15"/>
        <v>0</v>
      </c>
      <c r="AB232" s="336"/>
      <c r="AC232" s="144"/>
    </row>
    <row r="233" spans="2:29" s="134" customFormat="1" ht="20.100000000000001" customHeight="1" x14ac:dyDescent="0.25">
      <c r="B233" s="390"/>
      <c r="C233" s="391"/>
      <c r="D233" s="392"/>
      <c r="E233" s="393"/>
      <c r="F233" s="393"/>
      <c r="G233" s="394"/>
      <c r="H233" s="395"/>
      <c r="N233" s="144"/>
      <c r="O233" s="147" t="str">
        <f>IFERROR(IF(LEN(B233)=0,"",INDEX(Trainings!$C$6:$C$55,MATCH(Registration!$B233,Trainings!$B$6:$B$55,0),1)),"")</f>
        <v/>
      </c>
      <c r="P233" s="148" t="str">
        <f>IFERROR(IF(LEN(H233)=0,"",INDEX(Dashboard!$I$17:$I$26,MATCH($H233,Dashboard!$J$17:$J$26,0))),"")</f>
        <v/>
      </c>
      <c r="Q233" s="144"/>
      <c r="R233" s="148">
        <f>IF(LEN(O233)=0,0,IF(OR(Summary!$D$5="All",Summary!$D$5=""),1,IF(Summary!$D$5=O233,1,0)))</f>
        <v>0</v>
      </c>
      <c r="S233" s="148">
        <f>IF(LEN(B233)=0,0,IF(OR(Summary!$G$5="All",Summary!$G$5=""),1,IF(Summary!$G$5=B233,1,0)))</f>
        <v>0</v>
      </c>
      <c r="T233" s="148">
        <f t="shared" si="12"/>
        <v>0</v>
      </c>
      <c r="U233" s="148">
        <f>IF(LEN(C233)=0,0,IF(C233=Summary!$K$5,1,0))</f>
        <v>0</v>
      </c>
      <c r="V233" s="148">
        <f t="shared" si="13"/>
        <v>0</v>
      </c>
      <c r="W233" s="333"/>
      <c r="X233" s="148">
        <f t="shared" si="14"/>
        <v>0</v>
      </c>
      <c r="Y233" s="333"/>
      <c r="Z233" s="144"/>
      <c r="AA233" s="148">
        <f t="shared" si="15"/>
        <v>0</v>
      </c>
      <c r="AB233" s="336"/>
      <c r="AC233" s="144"/>
    </row>
    <row r="234" spans="2:29" s="134" customFormat="1" ht="20.100000000000001" customHeight="1" x14ac:dyDescent="0.25">
      <c r="B234" s="390"/>
      <c r="C234" s="391"/>
      <c r="D234" s="392"/>
      <c r="E234" s="393"/>
      <c r="F234" s="393"/>
      <c r="G234" s="394"/>
      <c r="H234" s="395"/>
      <c r="N234" s="144"/>
      <c r="O234" s="147" t="str">
        <f>IFERROR(IF(LEN(B234)=0,"",INDEX(Trainings!$C$6:$C$55,MATCH(Registration!$B234,Trainings!$B$6:$B$55,0),1)),"")</f>
        <v/>
      </c>
      <c r="P234" s="148" t="str">
        <f>IFERROR(IF(LEN(H234)=0,"",INDEX(Dashboard!$I$17:$I$26,MATCH($H234,Dashboard!$J$17:$J$26,0))),"")</f>
        <v/>
      </c>
      <c r="Q234" s="144"/>
      <c r="R234" s="148">
        <f>IF(LEN(O234)=0,0,IF(OR(Summary!$D$5="All",Summary!$D$5=""),1,IF(Summary!$D$5=O234,1,0)))</f>
        <v>0</v>
      </c>
      <c r="S234" s="148">
        <f>IF(LEN(B234)=0,0,IF(OR(Summary!$G$5="All",Summary!$G$5=""),1,IF(Summary!$G$5=B234,1,0)))</f>
        <v>0</v>
      </c>
      <c r="T234" s="148">
        <f t="shared" si="12"/>
        <v>0</v>
      </c>
      <c r="U234" s="148">
        <f>IF(LEN(C234)=0,0,IF(C234=Summary!$K$5,1,0))</f>
        <v>0</v>
      </c>
      <c r="V234" s="148">
        <f t="shared" si="13"/>
        <v>0</v>
      </c>
      <c r="W234" s="333"/>
      <c r="X234" s="148">
        <f t="shared" si="14"/>
        <v>0</v>
      </c>
      <c r="Y234" s="333"/>
      <c r="Z234" s="144"/>
      <c r="AA234" s="148">
        <f t="shared" si="15"/>
        <v>0</v>
      </c>
      <c r="AB234" s="336"/>
      <c r="AC234" s="144"/>
    </row>
    <row r="235" spans="2:29" s="134" customFormat="1" ht="20.100000000000001" customHeight="1" x14ac:dyDescent="0.25">
      <c r="B235" s="390"/>
      <c r="C235" s="391"/>
      <c r="D235" s="392"/>
      <c r="E235" s="393"/>
      <c r="F235" s="393"/>
      <c r="G235" s="394"/>
      <c r="H235" s="395"/>
      <c r="N235" s="144"/>
      <c r="O235" s="147" t="str">
        <f>IFERROR(IF(LEN(B235)=0,"",INDEX(Trainings!$C$6:$C$55,MATCH(Registration!$B235,Trainings!$B$6:$B$55,0),1)),"")</f>
        <v/>
      </c>
      <c r="P235" s="148" t="str">
        <f>IFERROR(IF(LEN(H235)=0,"",INDEX(Dashboard!$I$17:$I$26,MATCH($H235,Dashboard!$J$17:$J$26,0))),"")</f>
        <v/>
      </c>
      <c r="Q235" s="144"/>
      <c r="R235" s="148">
        <f>IF(LEN(O235)=0,0,IF(OR(Summary!$D$5="All",Summary!$D$5=""),1,IF(Summary!$D$5=O235,1,0)))</f>
        <v>0</v>
      </c>
      <c r="S235" s="148">
        <f>IF(LEN(B235)=0,0,IF(OR(Summary!$G$5="All",Summary!$G$5=""),1,IF(Summary!$G$5=B235,1,0)))</f>
        <v>0</v>
      </c>
      <c r="T235" s="148">
        <f t="shared" si="12"/>
        <v>0</v>
      </c>
      <c r="U235" s="148">
        <f>IF(LEN(C235)=0,0,IF(C235=Summary!$K$5,1,0))</f>
        <v>0</v>
      </c>
      <c r="V235" s="148">
        <f t="shared" si="13"/>
        <v>0</v>
      </c>
      <c r="W235" s="333"/>
      <c r="X235" s="148">
        <f t="shared" si="14"/>
        <v>0</v>
      </c>
      <c r="Y235" s="333"/>
      <c r="Z235" s="144"/>
      <c r="AA235" s="148">
        <f t="shared" si="15"/>
        <v>0</v>
      </c>
      <c r="AB235" s="336"/>
      <c r="AC235" s="144"/>
    </row>
    <row r="236" spans="2:29" s="134" customFormat="1" ht="20.100000000000001" customHeight="1" x14ac:dyDescent="0.25">
      <c r="B236" s="390"/>
      <c r="C236" s="391"/>
      <c r="D236" s="392"/>
      <c r="E236" s="393"/>
      <c r="F236" s="393"/>
      <c r="G236" s="394"/>
      <c r="H236" s="395"/>
      <c r="N236" s="144"/>
      <c r="O236" s="147" t="str">
        <f>IFERROR(IF(LEN(B236)=0,"",INDEX(Trainings!$C$6:$C$55,MATCH(Registration!$B236,Trainings!$B$6:$B$55,0),1)),"")</f>
        <v/>
      </c>
      <c r="P236" s="148" t="str">
        <f>IFERROR(IF(LEN(H236)=0,"",INDEX(Dashboard!$I$17:$I$26,MATCH($H236,Dashboard!$J$17:$J$26,0))),"")</f>
        <v/>
      </c>
      <c r="Q236" s="144"/>
      <c r="R236" s="148">
        <f>IF(LEN(O236)=0,0,IF(OR(Summary!$D$5="All",Summary!$D$5=""),1,IF(Summary!$D$5=O236,1,0)))</f>
        <v>0</v>
      </c>
      <c r="S236" s="148">
        <f>IF(LEN(B236)=0,0,IF(OR(Summary!$G$5="All",Summary!$G$5=""),1,IF(Summary!$G$5=B236,1,0)))</f>
        <v>0</v>
      </c>
      <c r="T236" s="148">
        <f t="shared" si="12"/>
        <v>0</v>
      </c>
      <c r="U236" s="148">
        <f>IF(LEN(C236)=0,0,IF(C236=Summary!$K$5,1,0))</f>
        <v>0</v>
      </c>
      <c r="V236" s="148">
        <f t="shared" si="13"/>
        <v>0</v>
      </c>
      <c r="W236" s="333"/>
      <c r="X236" s="148">
        <f t="shared" si="14"/>
        <v>0</v>
      </c>
      <c r="Y236" s="333"/>
      <c r="Z236" s="144"/>
      <c r="AA236" s="148">
        <f t="shared" si="15"/>
        <v>0</v>
      </c>
      <c r="AB236" s="336"/>
      <c r="AC236" s="144"/>
    </row>
    <row r="237" spans="2:29" s="134" customFormat="1" ht="20.100000000000001" customHeight="1" x14ac:dyDescent="0.25">
      <c r="B237" s="390"/>
      <c r="C237" s="391"/>
      <c r="D237" s="392"/>
      <c r="E237" s="393"/>
      <c r="F237" s="393"/>
      <c r="G237" s="394"/>
      <c r="H237" s="395"/>
      <c r="N237" s="144"/>
      <c r="O237" s="147" t="str">
        <f>IFERROR(IF(LEN(B237)=0,"",INDEX(Trainings!$C$6:$C$55,MATCH(Registration!$B237,Trainings!$B$6:$B$55,0),1)),"")</f>
        <v/>
      </c>
      <c r="P237" s="148" t="str">
        <f>IFERROR(IF(LEN(H237)=0,"",INDEX(Dashboard!$I$17:$I$26,MATCH($H237,Dashboard!$J$17:$J$26,0))),"")</f>
        <v/>
      </c>
      <c r="Q237" s="144"/>
      <c r="R237" s="148">
        <f>IF(LEN(O237)=0,0,IF(OR(Summary!$D$5="All",Summary!$D$5=""),1,IF(Summary!$D$5=O237,1,0)))</f>
        <v>0</v>
      </c>
      <c r="S237" s="148">
        <f>IF(LEN(B237)=0,0,IF(OR(Summary!$G$5="All",Summary!$G$5=""),1,IF(Summary!$G$5=B237,1,0)))</f>
        <v>0</v>
      </c>
      <c r="T237" s="148">
        <f t="shared" si="12"/>
        <v>0</v>
      </c>
      <c r="U237" s="148">
        <f>IF(LEN(C237)=0,0,IF(C237=Summary!$K$5,1,0))</f>
        <v>0</v>
      </c>
      <c r="V237" s="148">
        <f t="shared" si="13"/>
        <v>0</v>
      </c>
      <c r="W237" s="333"/>
      <c r="X237" s="148">
        <f t="shared" si="14"/>
        <v>0</v>
      </c>
      <c r="Y237" s="333"/>
      <c r="Z237" s="144"/>
      <c r="AA237" s="148">
        <f t="shared" si="15"/>
        <v>0</v>
      </c>
      <c r="AB237" s="336"/>
      <c r="AC237" s="144"/>
    </row>
    <row r="238" spans="2:29" s="134" customFormat="1" ht="20.100000000000001" customHeight="1" x14ac:dyDescent="0.25">
      <c r="B238" s="390"/>
      <c r="C238" s="391"/>
      <c r="D238" s="392"/>
      <c r="E238" s="393"/>
      <c r="F238" s="393"/>
      <c r="G238" s="394"/>
      <c r="H238" s="395"/>
      <c r="N238" s="144"/>
      <c r="O238" s="147" t="str">
        <f>IFERROR(IF(LEN(B238)=0,"",INDEX(Trainings!$C$6:$C$55,MATCH(Registration!$B238,Trainings!$B$6:$B$55,0),1)),"")</f>
        <v/>
      </c>
      <c r="P238" s="148" t="str">
        <f>IFERROR(IF(LEN(H238)=0,"",INDEX(Dashboard!$I$17:$I$26,MATCH($H238,Dashboard!$J$17:$J$26,0))),"")</f>
        <v/>
      </c>
      <c r="Q238" s="144"/>
      <c r="R238" s="148">
        <f>IF(LEN(O238)=0,0,IF(OR(Summary!$D$5="All",Summary!$D$5=""),1,IF(Summary!$D$5=O238,1,0)))</f>
        <v>0</v>
      </c>
      <c r="S238" s="148">
        <f>IF(LEN(B238)=0,0,IF(OR(Summary!$G$5="All",Summary!$G$5=""),1,IF(Summary!$G$5=B238,1,0)))</f>
        <v>0</v>
      </c>
      <c r="T238" s="148">
        <f t="shared" si="12"/>
        <v>0</v>
      </c>
      <c r="U238" s="148">
        <f>IF(LEN(C238)=0,0,IF(C238=Summary!$K$5,1,0))</f>
        <v>0</v>
      </c>
      <c r="V238" s="148">
        <f t="shared" si="13"/>
        <v>0</v>
      </c>
      <c r="W238" s="333"/>
      <c r="X238" s="148">
        <f t="shared" si="14"/>
        <v>0</v>
      </c>
      <c r="Y238" s="333"/>
      <c r="Z238" s="144"/>
      <c r="AA238" s="148">
        <f t="shared" si="15"/>
        <v>0</v>
      </c>
      <c r="AB238" s="336"/>
      <c r="AC238" s="144"/>
    </row>
    <row r="239" spans="2:29" s="134" customFormat="1" ht="20.100000000000001" customHeight="1" x14ac:dyDescent="0.25">
      <c r="B239" s="390"/>
      <c r="C239" s="391"/>
      <c r="D239" s="392"/>
      <c r="E239" s="393"/>
      <c r="F239" s="393"/>
      <c r="G239" s="394"/>
      <c r="H239" s="395"/>
      <c r="N239" s="144"/>
      <c r="O239" s="147" t="str">
        <f>IFERROR(IF(LEN(B239)=0,"",INDEX(Trainings!$C$6:$C$55,MATCH(Registration!$B239,Trainings!$B$6:$B$55,0),1)),"")</f>
        <v/>
      </c>
      <c r="P239" s="148" t="str">
        <f>IFERROR(IF(LEN(H239)=0,"",INDEX(Dashboard!$I$17:$I$26,MATCH($H239,Dashboard!$J$17:$J$26,0))),"")</f>
        <v/>
      </c>
      <c r="Q239" s="144"/>
      <c r="R239" s="148">
        <f>IF(LEN(O239)=0,0,IF(OR(Summary!$D$5="All",Summary!$D$5=""),1,IF(Summary!$D$5=O239,1,0)))</f>
        <v>0</v>
      </c>
      <c r="S239" s="148">
        <f>IF(LEN(B239)=0,0,IF(OR(Summary!$G$5="All",Summary!$G$5=""),1,IF(Summary!$G$5=B239,1,0)))</f>
        <v>0</v>
      </c>
      <c r="T239" s="148">
        <f t="shared" si="12"/>
        <v>0</v>
      </c>
      <c r="U239" s="148">
        <f>IF(LEN(C239)=0,0,IF(C239=Summary!$K$5,1,0))</f>
        <v>0</v>
      </c>
      <c r="V239" s="148">
        <f t="shared" si="13"/>
        <v>0</v>
      </c>
      <c r="W239" s="333"/>
      <c r="X239" s="148">
        <f t="shared" si="14"/>
        <v>0</v>
      </c>
      <c r="Y239" s="333"/>
      <c r="Z239" s="144"/>
      <c r="AA239" s="148">
        <f t="shared" si="15"/>
        <v>0</v>
      </c>
      <c r="AB239" s="336"/>
      <c r="AC239" s="144"/>
    </row>
    <row r="240" spans="2:29" s="134" customFormat="1" ht="20.100000000000001" customHeight="1" x14ac:dyDescent="0.25">
      <c r="B240" s="390"/>
      <c r="C240" s="391"/>
      <c r="D240" s="392"/>
      <c r="E240" s="393"/>
      <c r="F240" s="393"/>
      <c r="G240" s="394"/>
      <c r="H240" s="395"/>
      <c r="N240" s="144"/>
      <c r="O240" s="147" t="str">
        <f>IFERROR(IF(LEN(B240)=0,"",INDEX(Trainings!$C$6:$C$55,MATCH(Registration!$B240,Trainings!$B$6:$B$55,0),1)),"")</f>
        <v/>
      </c>
      <c r="P240" s="148" t="str">
        <f>IFERROR(IF(LEN(H240)=0,"",INDEX(Dashboard!$I$17:$I$26,MATCH($H240,Dashboard!$J$17:$J$26,0))),"")</f>
        <v/>
      </c>
      <c r="Q240" s="144"/>
      <c r="R240" s="148">
        <f>IF(LEN(O240)=0,0,IF(OR(Summary!$D$5="All",Summary!$D$5=""),1,IF(Summary!$D$5=O240,1,0)))</f>
        <v>0</v>
      </c>
      <c r="S240" s="148">
        <f>IF(LEN(B240)=0,0,IF(OR(Summary!$G$5="All",Summary!$G$5=""),1,IF(Summary!$G$5=B240,1,0)))</f>
        <v>0</v>
      </c>
      <c r="T240" s="148">
        <f t="shared" si="12"/>
        <v>0</v>
      </c>
      <c r="U240" s="148">
        <f>IF(LEN(C240)=0,0,IF(C240=Summary!$K$5,1,0))</f>
        <v>0</v>
      </c>
      <c r="V240" s="148">
        <f t="shared" si="13"/>
        <v>0</v>
      </c>
      <c r="W240" s="333"/>
      <c r="X240" s="148">
        <f t="shared" si="14"/>
        <v>0</v>
      </c>
      <c r="Y240" s="333"/>
      <c r="Z240" s="144"/>
      <c r="AA240" s="148">
        <f t="shared" si="15"/>
        <v>0</v>
      </c>
      <c r="AB240" s="336"/>
      <c r="AC240" s="144"/>
    </row>
    <row r="241" spans="2:29" s="134" customFormat="1" ht="20.100000000000001" customHeight="1" x14ac:dyDescent="0.25">
      <c r="B241" s="390"/>
      <c r="C241" s="391"/>
      <c r="D241" s="392"/>
      <c r="E241" s="393"/>
      <c r="F241" s="393"/>
      <c r="G241" s="394"/>
      <c r="H241" s="395"/>
      <c r="N241" s="144"/>
      <c r="O241" s="147" t="str">
        <f>IFERROR(IF(LEN(B241)=0,"",INDEX(Trainings!$C$6:$C$55,MATCH(Registration!$B241,Trainings!$B$6:$B$55,0),1)),"")</f>
        <v/>
      </c>
      <c r="P241" s="148" t="str">
        <f>IFERROR(IF(LEN(H241)=0,"",INDEX(Dashboard!$I$17:$I$26,MATCH($H241,Dashboard!$J$17:$J$26,0))),"")</f>
        <v/>
      </c>
      <c r="Q241" s="144"/>
      <c r="R241" s="148">
        <f>IF(LEN(O241)=0,0,IF(OR(Summary!$D$5="All",Summary!$D$5=""),1,IF(Summary!$D$5=O241,1,0)))</f>
        <v>0</v>
      </c>
      <c r="S241" s="148">
        <f>IF(LEN(B241)=0,0,IF(OR(Summary!$G$5="All",Summary!$G$5=""),1,IF(Summary!$G$5=B241,1,0)))</f>
        <v>0</v>
      </c>
      <c r="T241" s="148">
        <f t="shared" si="12"/>
        <v>0</v>
      </c>
      <c r="U241" s="148">
        <f>IF(LEN(C241)=0,0,IF(C241=Summary!$K$5,1,0))</f>
        <v>0</v>
      </c>
      <c r="V241" s="148">
        <f t="shared" si="13"/>
        <v>0</v>
      </c>
      <c r="W241" s="333"/>
      <c r="X241" s="148">
        <f t="shared" si="14"/>
        <v>0</v>
      </c>
      <c r="Y241" s="333"/>
      <c r="Z241" s="144"/>
      <c r="AA241" s="148">
        <f t="shared" si="15"/>
        <v>0</v>
      </c>
      <c r="AB241" s="336"/>
      <c r="AC241" s="144"/>
    </row>
    <row r="242" spans="2:29" s="134" customFormat="1" ht="20.100000000000001" customHeight="1" x14ac:dyDescent="0.25">
      <c r="B242" s="390"/>
      <c r="C242" s="391"/>
      <c r="D242" s="392"/>
      <c r="E242" s="393"/>
      <c r="F242" s="393"/>
      <c r="G242" s="394"/>
      <c r="H242" s="395"/>
      <c r="N242" s="144"/>
      <c r="O242" s="147" t="str">
        <f>IFERROR(IF(LEN(B242)=0,"",INDEX(Trainings!$C$6:$C$55,MATCH(Registration!$B242,Trainings!$B$6:$B$55,0),1)),"")</f>
        <v/>
      </c>
      <c r="P242" s="148" t="str">
        <f>IFERROR(IF(LEN(H242)=0,"",INDEX(Dashboard!$I$17:$I$26,MATCH($H242,Dashboard!$J$17:$J$26,0))),"")</f>
        <v/>
      </c>
      <c r="Q242" s="144"/>
      <c r="R242" s="148">
        <f>IF(LEN(O242)=0,0,IF(OR(Summary!$D$5="All",Summary!$D$5=""),1,IF(Summary!$D$5=O242,1,0)))</f>
        <v>0</v>
      </c>
      <c r="S242" s="148">
        <f>IF(LEN(B242)=0,0,IF(OR(Summary!$G$5="All",Summary!$G$5=""),1,IF(Summary!$G$5=B242,1,0)))</f>
        <v>0</v>
      </c>
      <c r="T242" s="148">
        <f t="shared" si="12"/>
        <v>0</v>
      </c>
      <c r="U242" s="148">
        <f>IF(LEN(C242)=0,0,IF(C242=Summary!$K$5,1,0))</f>
        <v>0</v>
      </c>
      <c r="V242" s="148">
        <f t="shared" si="13"/>
        <v>0</v>
      </c>
      <c r="W242" s="333"/>
      <c r="X242" s="148">
        <f t="shared" si="14"/>
        <v>0</v>
      </c>
      <c r="Y242" s="333"/>
      <c r="Z242" s="144"/>
      <c r="AA242" s="148">
        <f t="shared" si="15"/>
        <v>0</v>
      </c>
      <c r="AB242" s="336"/>
      <c r="AC242" s="144"/>
    </row>
    <row r="243" spans="2:29" s="134" customFormat="1" ht="20.100000000000001" customHeight="1" x14ac:dyDescent="0.25">
      <c r="B243" s="390"/>
      <c r="C243" s="391"/>
      <c r="D243" s="392"/>
      <c r="E243" s="393"/>
      <c r="F243" s="393"/>
      <c r="G243" s="394"/>
      <c r="H243" s="395"/>
      <c r="N243" s="144"/>
      <c r="O243" s="147" t="str">
        <f>IFERROR(IF(LEN(B243)=0,"",INDEX(Trainings!$C$6:$C$55,MATCH(Registration!$B243,Trainings!$B$6:$B$55,0),1)),"")</f>
        <v/>
      </c>
      <c r="P243" s="148" t="str">
        <f>IFERROR(IF(LEN(H243)=0,"",INDEX(Dashboard!$I$17:$I$26,MATCH($H243,Dashboard!$J$17:$J$26,0))),"")</f>
        <v/>
      </c>
      <c r="Q243" s="144"/>
      <c r="R243" s="148">
        <f>IF(LEN(O243)=0,0,IF(OR(Summary!$D$5="All",Summary!$D$5=""),1,IF(Summary!$D$5=O243,1,0)))</f>
        <v>0</v>
      </c>
      <c r="S243" s="148">
        <f>IF(LEN(B243)=0,0,IF(OR(Summary!$G$5="All",Summary!$G$5=""),1,IF(Summary!$G$5=B243,1,0)))</f>
        <v>0</v>
      </c>
      <c r="T243" s="148">
        <f t="shared" si="12"/>
        <v>0</v>
      </c>
      <c r="U243" s="148">
        <f>IF(LEN(C243)=0,0,IF(C243=Summary!$K$5,1,0))</f>
        <v>0</v>
      </c>
      <c r="V243" s="148">
        <f t="shared" si="13"/>
        <v>0</v>
      </c>
      <c r="W243" s="333"/>
      <c r="X243" s="148">
        <f t="shared" si="14"/>
        <v>0</v>
      </c>
      <c r="Y243" s="333"/>
      <c r="Z243" s="144"/>
      <c r="AA243" s="148">
        <f t="shared" si="15"/>
        <v>0</v>
      </c>
      <c r="AB243" s="336"/>
      <c r="AC243" s="144"/>
    </row>
    <row r="244" spans="2:29" s="134" customFormat="1" ht="20.100000000000001" customHeight="1" x14ac:dyDescent="0.25">
      <c r="B244" s="390"/>
      <c r="C244" s="391"/>
      <c r="D244" s="392"/>
      <c r="E244" s="393"/>
      <c r="F244" s="393"/>
      <c r="G244" s="394"/>
      <c r="H244" s="395"/>
      <c r="N244" s="144"/>
      <c r="O244" s="147" t="str">
        <f>IFERROR(IF(LEN(B244)=0,"",INDEX(Trainings!$C$6:$C$55,MATCH(Registration!$B244,Trainings!$B$6:$B$55,0),1)),"")</f>
        <v/>
      </c>
      <c r="P244" s="148" t="str">
        <f>IFERROR(IF(LEN(H244)=0,"",INDEX(Dashboard!$I$17:$I$26,MATCH($H244,Dashboard!$J$17:$J$26,0))),"")</f>
        <v/>
      </c>
      <c r="Q244" s="144"/>
      <c r="R244" s="148">
        <f>IF(LEN(O244)=0,0,IF(OR(Summary!$D$5="All",Summary!$D$5=""),1,IF(Summary!$D$5=O244,1,0)))</f>
        <v>0</v>
      </c>
      <c r="S244" s="148">
        <f>IF(LEN(B244)=0,0,IF(OR(Summary!$G$5="All",Summary!$G$5=""),1,IF(Summary!$G$5=B244,1,0)))</f>
        <v>0</v>
      </c>
      <c r="T244" s="148">
        <f t="shared" si="12"/>
        <v>0</v>
      </c>
      <c r="U244" s="148">
        <f>IF(LEN(C244)=0,0,IF(C244=Summary!$K$5,1,0))</f>
        <v>0</v>
      </c>
      <c r="V244" s="148">
        <f t="shared" si="13"/>
        <v>0</v>
      </c>
      <c r="W244" s="333"/>
      <c r="X244" s="148">
        <f t="shared" si="14"/>
        <v>0</v>
      </c>
      <c r="Y244" s="333"/>
      <c r="Z244" s="144"/>
      <c r="AA244" s="148">
        <f t="shared" si="15"/>
        <v>0</v>
      </c>
      <c r="AB244" s="336"/>
      <c r="AC244" s="144"/>
    </row>
    <row r="245" spans="2:29" s="134" customFormat="1" ht="20.100000000000001" customHeight="1" x14ac:dyDescent="0.25">
      <c r="B245" s="390"/>
      <c r="C245" s="391"/>
      <c r="D245" s="392"/>
      <c r="E245" s="393"/>
      <c r="F245" s="393"/>
      <c r="G245" s="394"/>
      <c r="H245" s="395"/>
      <c r="N245" s="144"/>
      <c r="O245" s="147" t="str">
        <f>IFERROR(IF(LEN(B245)=0,"",INDEX(Trainings!$C$6:$C$55,MATCH(Registration!$B245,Trainings!$B$6:$B$55,0),1)),"")</f>
        <v/>
      </c>
      <c r="P245" s="148" t="str">
        <f>IFERROR(IF(LEN(H245)=0,"",INDEX(Dashboard!$I$17:$I$26,MATCH($H245,Dashboard!$J$17:$J$26,0))),"")</f>
        <v/>
      </c>
      <c r="Q245" s="144"/>
      <c r="R245" s="148">
        <f>IF(LEN(O245)=0,0,IF(OR(Summary!$D$5="All",Summary!$D$5=""),1,IF(Summary!$D$5=O245,1,0)))</f>
        <v>0</v>
      </c>
      <c r="S245" s="148">
        <f>IF(LEN(B245)=0,0,IF(OR(Summary!$G$5="All",Summary!$G$5=""),1,IF(Summary!$G$5=B245,1,0)))</f>
        <v>0</v>
      </c>
      <c r="T245" s="148">
        <f t="shared" si="12"/>
        <v>0</v>
      </c>
      <c r="U245" s="148">
        <f>IF(LEN(C245)=0,0,IF(C245=Summary!$K$5,1,0))</f>
        <v>0</v>
      </c>
      <c r="V245" s="148">
        <f t="shared" si="13"/>
        <v>0</v>
      </c>
      <c r="W245" s="333"/>
      <c r="X245" s="148">
        <f t="shared" si="14"/>
        <v>0</v>
      </c>
      <c r="Y245" s="333"/>
      <c r="Z245" s="144"/>
      <c r="AA245" s="148">
        <f t="shared" si="15"/>
        <v>0</v>
      </c>
      <c r="AB245" s="336"/>
      <c r="AC245" s="144"/>
    </row>
    <row r="246" spans="2:29" s="134" customFormat="1" ht="20.100000000000001" customHeight="1" x14ac:dyDescent="0.25">
      <c r="B246" s="390"/>
      <c r="C246" s="391"/>
      <c r="D246" s="392"/>
      <c r="E246" s="393"/>
      <c r="F246" s="393"/>
      <c r="G246" s="394"/>
      <c r="H246" s="395"/>
      <c r="N246" s="144"/>
      <c r="O246" s="147" t="str">
        <f>IFERROR(IF(LEN(B246)=0,"",INDEX(Trainings!$C$6:$C$55,MATCH(Registration!$B246,Trainings!$B$6:$B$55,0),1)),"")</f>
        <v/>
      </c>
      <c r="P246" s="148" t="str">
        <f>IFERROR(IF(LEN(H246)=0,"",INDEX(Dashboard!$I$17:$I$26,MATCH($H246,Dashboard!$J$17:$J$26,0))),"")</f>
        <v/>
      </c>
      <c r="Q246" s="144"/>
      <c r="R246" s="148">
        <f>IF(LEN(O246)=0,0,IF(OR(Summary!$D$5="All",Summary!$D$5=""),1,IF(Summary!$D$5=O246,1,0)))</f>
        <v>0</v>
      </c>
      <c r="S246" s="148">
        <f>IF(LEN(B246)=0,0,IF(OR(Summary!$G$5="All",Summary!$G$5=""),1,IF(Summary!$G$5=B246,1,0)))</f>
        <v>0</v>
      </c>
      <c r="T246" s="148">
        <f t="shared" si="12"/>
        <v>0</v>
      </c>
      <c r="U246" s="148">
        <f>IF(LEN(C246)=0,0,IF(C246=Summary!$K$5,1,0))</f>
        <v>0</v>
      </c>
      <c r="V246" s="148">
        <f t="shared" si="13"/>
        <v>0</v>
      </c>
      <c r="W246" s="333"/>
      <c r="X246" s="148">
        <f t="shared" si="14"/>
        <v>0</v>
      </c>
      <c r="Y246" s="333"/>
      <c r="Z246" s="144"/>
      <c r="AA246" s="148">
        <f t="shared" si="15"/>
        <v>0</v>
      </c>
      <c r="AB246" s="336"/>
      <c r="AC246" s="144"/>
    </row>
    <row r="247" spans="2:29" s="134" customFormat="1" ht="20.100000000000001" customHeight="1" x14ac:dyDescent="0.25">
      <c r="B247" s="390"/>
      <c r="C247" s="391"/>
      <c r="D247" s="392"/>
      <c r="E247" s="393"/>
      <c r="F247" s="393"/>
      <c r="G247" s="394"/>
      <c r="H247" s="395"/>
      <c r="N247" s="144"/>
      <c r="O247" s="147" t="str">
        <f>IFERROR(IF(LEN(B247)=0,"",INDEX(Trainings!$C$6:$C$55,MATCH(Registration!$B247,Trainings!$B$6:$B$55,0),1)),"")</f>
        <v/>
      </c>
      <c r="P247" s="148" t="str">
        <f>IFERROR(IF(LEN(H247)=0,"",INDEX(Dashboard!$I$17:$I$26,MATCH($H247,Dashboard!$J$17:$J$26,0))),"")</f>
        <v/>
      </c>
      <c r="Q247" s="144"/>
      <c r="R247" s="148">
        <f>IF(LEN(O247)=0,0,IF(OR(Summary!$D$5="All",Summary!$D$5=""),1,IF(Summary!$D$5=O247,1,0)))</f>
        <v>0</v>
      </c>
      <c r="S247" s="148">
        <f>IF(LEN(B247)=0,0,IF(OR(Summary!$G$5="All",Summary!$G$5=""),1,IF(Summary!$G$5=B247,1,0)))</f>
        <v>0</v>
      </c>
      <c r="T247" s="148">
        <f t="shared" si="12"/>
        <v>0</v>
      </c>
      <c r="U247" s="148">
        <f>IF(LEN(C247)=0,0,IF(C247=Summary!$K$5,1,0))</f>
        <v>0</v>
      </c>
      <c r="V247" s="148">
        <f t="shared" si="13"/>
        <v>0</v>
      </c>
      <c r="W247" s="333"/>
      <c r="X247" s="148">
        <f t="shared" si="14"/>
        <v>0</v>
      </c>
      <c r="Y247" s="333"/>
      <c r="Z247" s="144"/>
      <c r="AA247" s="148">
        <f t="shared" si="15"/>
        <v>0</v>
      </c>
      <c r="AB247" s="336"/>
      <c r="AC247" s="144"/>
    </row>
    <row r="248" spans="2:29" s="134" customFormat="1" ht="20.100000000000001" customHeight="1" x14ac:dyDescent="0.25">
      <c r="B248" s="390"/>
      <c r="C248" s="391"/>
      <c r="D248" s="392"/>
      <c r="E248" s="393"/>
      <c r="F248" s="393"/>
      <c r="G248" s="394"/>
      <c r="H248" s="395"/>
      <c r="N248" s="144"/>
      <c r="O248" s="147" t="str">
        <f>IFERROR(IF(LEN(B248)=0,"",INDEX(Trainings!$C$6:$C$55,MATCH(Registration!$B248,Trainings!$B$6:$B$55,0),1)),"")</f>
        <v/>
      </c>
      <c r="P248" s="148" t="str">
        <f>IFERROR(IF(LEN(H248)=0,"",INDEX(Dashboard!$I$17:$I$26,MATCH($H248,Dashboard!$J$17:$J$26,0))),"")</f>
        <v/>
      </c>
      <c r="Q248" s="144"/>
      <c r="R248" s="148">
        <f>IF(LEN(O248)=0,0,IF(OR(Summary!$D$5="All",Summary!$D$5=""),1,IF(Summary!$D$5=O248,1,0)))</f>
        <v>0</v>
      </c>
      <c r="S248" s="148">
        <f>IF(LEN(B248)=0,0,IF(OR(Summary!$G$5="All",Summary!$G$5=""),1,IF(Summary!$G$5=B248,1,0)))</f>
        <v>0</v>
      </c>
      <c r="T248" s="148">
        <f t="shared" si="12"/>
        <v>0</v>
      </c>
      <c r="U248" s="148">
        <f>IF(LEN(C248)=0,0,IF(C248=Summary!$K$5,1,0))</f>
        <v>0</v>
      </c>
      <c r="V248" s="148">
        <f t="shared" si="13"/>
        <v>0</v>
      </c>
      <c r="W248" s="333"/>
      <c r="X248" s="148">
        <f t="shared" si="14"/>
        <v>0</v>
      </c>
      <c r="Y248" s="333"/>
      <c r="Z248" s="144"/>
      <c r="AA248" s="148">
        <f t="shared" si="15"/>
        <v>0</v>
      </c>
      <c r="AB248" s="336"/>
      <c r="AC248" s="144"/>
    </row>
    <row r="249" spans="2:29" s="134" customFormat="1" ht="20.100000000000001" customHeight="1" x14ac:dyDescent="0.25">
      <c r="B249" s="390"/>
      <c r="C249" s="391"/>
      <c r="D249" s="392"/>
      <c r="E249" s="393"/>
      <c r="F249" s="393"/>
      <c r="G249" s="394"/>
      <c r="H249" s="395"/>
      <c r="N249" s="144"/>
      <c r="O249" s="147" t="str">
        <f>IFERROR(IF(LEN(B249)=0,"",INDEX(Trainings!$C$6:$C$55,MATCH(Registration!$B249,Trainings!$B$6:$B$55,0),1)),"")</f>
        <v/>
      </c>
      <c r="P249" s="148" t="str">
        <f>IFERROR(IF(LEN(H249)=0,"",INDEX(Dashboard!$I$17:$I$26,MATCH($H249,Dashboard!$J$17:$J$26,0))),"")</f>
        <v/>
      </c>
      <c r="Q249" s="144"/>
      <c r="R249" s="148">
        <f>IF(LEN(O249)=0,0,IF(OR(Summary!$D$5="All",Summary!$D$5=""),1,IF(Summary!$D$5=O249,1,0)))</f>
        <v>0</v>
      </c>
      <c r="S249" s="148">
        <f>IF(LEN(B249)=0,0,IF(OR(Summary!$G$5="All",Summary!$G$5=""),1,IF(Summary!$G$5=B249,1,0)))</f>
        <v>0</v>
      </c>
      <c r="T249" s="148">
        <f t="shared" si="12"/>
        <v>0</v>
      </c>
      <c r="U249" s="148">
        <f>IF(LEN(C249)=0,0,IF(C249=Summary!$K$5,1,0))</f>
        <v>0</v>
      </c>
      <c r="V249" s="148">
        <f t="shared" si="13"/>
        <v>0</v>
      </c>
      <c r="W249" s="333"/>
      <c r="X249" s="148">
        <f t="shared" si="14"/>
        <v>0</v>
      </c>
      <c r="Y249" s="333"/>
      <c r="Z249" s="144"/>
      <c r="AA249" s="148">
        <f t="shared" si="15"/>
        <v>0</v>
      </c>
      <c r="AB249" s="336"/>
      <c r="AC249" s="144"/>
    </row>
    <row r="250" spans="2:29" s="134" customFormat="1" ht="20.100000000000001" customHeight="1" x14ac:dyDescent="0.25">
      <c r="B250" s="390"/>
      <c r="C250" s="391"/>
      <c r="D250" s="392"/>
      <c r="E250" s="393"/>
      <c r="F250" s="393"/>
      <c r="G250" s="394"/>
      <c r="H250" s="395"/>
      <c r="N250" s="144"/>
      <c r="O250" s="147" t="str">
        <f>IFERROR(IF(LEN(B250)=0,"",INDEX(Trainings!$C$6:$C$55,MATCH(Registration!$B250,Trainings!$B$6:$B$55,0),1)),"")</f>
        <v/>
      </c>
      <c r="P250" s="148" t="str">
        <f>IFERROR(IF(LEN(H250)=0,"",INDEX(Dashboard!$I$17:$I$26,MATCH($H250,Dashboard!$J$17:$J$26,0))),"")</f>
        <v/>
      </c>
      <c r="Q250" s="144"/>
      <c r="R250" s="148">
        <f>IF(LEN(O250)=0,0,IF(OR(Summary!$D$5="All",Summary!$D$5=""),1,IF(Summary!$D$5=O250,1,0)))</f>
        <v>0</v>
      </c>
      <c r="S250" s="148">
        <f>IF(LEN(B250)=0,0,IF(OR(Summary!$G$5="All",Summary!$G$5=""),1,IF(Summary!$G$5=B250,1,0)))</f>
        <v>0</v>
      </c>
      <c r="T250" s="148">
        <f t="shared" si="12"/>
        <v>0</v>
      </c>
      <c r="U250" s="148">
        <f>IF(LEN(C250)=0,0,IF(C250=Summary!$K$5,1,0))</f>
        <v>0</v>
      </c>
      <c r="V250" s="148">
        <f t="shared" si="13"/>
        <v>0</v>
      </c>
      <c r="W250" s="333"/>
      <c r="X250" s="148">
        <f t="shared" si="14"/>
        <v>0</v>
      </c>
      <c r="Y250" s="333"/>
      <c r="Z250" s="144"/>
      <c r="AA250" s="148">
        <f t="shared" si="15"/>
        <v>0</v>
      </c>
      <c r="AB250" s="336"/>
      <c r="AC250" s="144"/>
    </row>
    <row r="251" spans="2:29" s="134" customFormat="1" ht="20.100000000000001" customHeight="1" x14ac:dyDescent="0.25">
      <c r="B251" s="390"/>
      <c r="C251" s="391"/>
      <c r="D251" s="392"/>
      <c r="E251" s="393"/>
      <c r="F251" s="393"/>
      <c r="G251" s="394"/>
      <c r="H251" s="395"/>
      <c r="N251" s="144"/>
      <c r="O251" s="147" t="str">
        <f>IFERROR(IF(LEN(B251)=0,"",INDEX(Trainings!$C$6:$C$55,MATCH(Registration!$B251,Trainings!$B$6:$B$55,0),1)),"")</f>
        <v/>
      </c>
      <c r="P251" s="148" t="str">
        <f>IFERROR(IF(LEN(H251)=0,"",INDEX(Dashboard!$I$17:$I$26,MATCH($H251,Dashboard!$J$17:$J$26,0))),"")</f>
        <v/>
      </c>
      <c r="Q251" s="144"/>
      <c r="R251" s="148">
        <f>IF(LEN(O251)=0,0,IF(OR(Summary!$D$5="All",Summary!$D$5=""),1,IF(Summary!$D$5=O251,1,0)))</f>
        <v>0</v>
      </c>
      <c r="S251" s="148">
        <f>IF(LEN(B251)=0,0,IF(OR(Summary!$G$5="All",Summary!$G$5=""),1,IF(Summary!$G$5=B251,1,0)))</f>
        <v>0</v>
      </c>
      <c r="T251" s="148">
        <f t="shared" si="12"/>
        <v>0</v>
      </c>
      <c r="U251" s="148">
        <f>IF(LEN(C251)=0,0,IF(C251=Summary!$K$5,1,0))</f>
        <v>0</v>
      </c>
      <c r="V251" s="148">
        <f t="shared" si="13"/>
        <v>0</v>
      </c>
      <c r="W251" s="333"/>
      <c r="X251" s="148">
        <f t="shared" si="14"/>
        <v>0</v>
      </c>
      <c r="Y251" s="333"/>
      <c r="Z251" s="144"/>
      <c r="AA251" s="148">
        <f t="shared" si="15"/>
        <v>0</v>
      </c>
      <c r="AB251" s="336"/>
      <c r="AC251" s="144"/>
    </row>
    <row r="252" spans="2:29" s="134" customFormat="1" ht="20.100000000000001" customHeight="1" x14ac:dyDescent="0.25">
      <c r="B252" s="390"/>
      <c r="C252" s="391"/>
      <c r="D252" s="392"/>
      <c r="E252" s="393"/>
      <c r="F252" s="393"/>
      <c r="G252" s="394"/>
      <c r="H252" s="395"/>
      <c r="N252" s="144"/>
      <c r="O252" s="147" t="str">
        <f>IFERROR(IF(LEN(B252)=0,"",INDEX(Trainings!$C$6:$C$55,MATCH(Registration!$B252,Trainings!$B$6:$B$55,0),1)),"")</f>
        <v/>
      </c>
      <c r="P252" s="148" t="str">
        <f>IFERROR(IF(LEN(H252)=0,"",INDEX(Dashboard!$I$17:$I$26,MATCH($H252,Dashboard!$J$17:$J$26,0))),"")</f>
        <v/>
      </c>
      <c r="Q252" s="144"/>
      <c r="R252" s="148">
        <f>IF(LEN(O252)=0,0,IF(OR(Summary!$D$5="All",Summary!$D$5=""),1,IF(Summary!$D$5=O252,1,0)))</f>
        <v>0</v>
      </c>
      <c r="S252" s="148">
        <f>IF(LEN(B252)=0,0,IF(OR(Summary!$G$5="All",Summary!$G$5=""),1,IF(Summary!$G$5=B252,1,0)))</f>
        <v>0</v>
      </c>
      <c r="T252" s="148">
        <f t="shared" si="12"/>
        <v>0</v>
      </c>
      <c r="U252" s="148">
        <f>IF(LEN(C252)=0,0,IF(C252=Summary!$K$5,1,0))</f>
        <v>0</v>
      </c>
      <c r="V252" s="148">
        <f t="shared" si="13"/>
        <v>0</v>
      </c>
      <c r="W252" s="333"/>
      <c r="X252" s="148">
        <f t="shared" si="14"/>
        <v>0</v>
      </c>
      <c r="Y252" s="333"/>
      <c r="Z252" s="144"/>
      <c r="AA252" s="148">
        <f t="shared" si="15"/>
        <v>0</v>
      </c>
      <c r="AB252" s="336"/>
      <c r="AC252" s="144"/>
    </row>
    <row r="253" spans="2:29" s="134" customFormat="1" ht="20.100000000000001" customHeight="1" x14ac:dyDescent="0.25">
      <c r="B253" s="390"/>
      <c r="C253" s="391"/>
      <c r="D253" s="392"/>
      <c r="E253" s="393"/>
      <c r="F253" s="393"/>
      <c r="G253" s="394"/>
      <c r="H253" s="395"/>
      <c r="N253" s="144"/>
      <c r="O253" s="147" t="str">
        <f>IFERROR(IF(LEN(B253)=0,"",INDEX(Trainings!$C$6:$C$55,MATCH(Registration!$B253,Trainings!$B$6:$B$55,0),1)),"")</f>
        <v/>
      </c>
      <c r="P253" s="148" t="str">
        <f>IFERROR(IF(LEN(H253)=0,"",INDEX(Dashboard!$I$17:$I$26,MATCH($H253,Dashboard!$J$17:$J$26,0))),"")</f>
        <v/>
      </c>
      <c r="Q253" s="144"/>
      <c r="R253" s="148">
        <f>IF(LEN(O253)=0,0,IF(OR(Summary!$D$5="All",Summary!$D$5=""),1,IF(Summary!$D$5=O253,1,0)))</f>
        <v>0</v>
      </c>
      <c r="S253" s="148">
        <f>IF(LEN(B253)=0,0,IF(OR(Summary!$G$5="All",Summary!$G$5=""),1,IF(Summary!$G$5=B253,1,0)))</f>
        <v>0</v>
      </c>
      <c r="T253" s="148">
        <f t="shared" si="12"/>
        <v>0</v>
      </c>
      <c r="U253" s="148">
        <f>IF(LEN(C253)=0,0,IF(C253=Summary!$K$5,1,0))</f>
        <v>0</v>
      </c>
      <c r="V253" s="148">
        <f t="shared" si="13"/>
        <v>0</v>
      </c>
      <c r="W253" s="333"/>
      <c r="X253" s="148">
        <f t="shared" si="14"/>
        <v>0</v>
      </c>
      <c r="Y253" s="333"/>
      <c r="Z253" s="144"/>
      <c r="AA253" s="148">
        <f t="shared" si="15"/>
        <v>0</v>
      </c>
      <c r="AB253" s="336"/>
      <c r="AC253" s="144"/>
    </row>
    <row r="254" spans="2:29" s="134" customFormat="1" ht="20.100000000000001" customHeight="1" x14ac:dyDescent="0.25">
      <c r="B254" s="390"/>
      <c r="C254" s="391"/>
      <c r="D254" s="392"/>
      <c r="E254" s="393"/>
      <c r="F254" s="393"/>
      <c r="G254" s="394"/>
      <c r="H254" s="395"/>
      <c r="N254" s="144"/>
      <c r="O254" s="147" t="str">
        <f>IFERROR(IF(LEN(B254)=0,"",INDEX(Trainings!$C$6:$C$55,MATCH(Registration!$B254,Trainings!$B$6:$B$55,0),1)),"")</f>
        <v/>
      </c>
      <c r="P254" s="148" t="str">
        <f>IFERROR(IF(LEN(H254)=0,"",INDEX(Dashboard!$I$17:$I$26,MATCH($H254,Dashboard!$J$17:$J$26,0))),"")</f>
        <v/>
      </c>
      <c r="Q254" s="144"/>
      <c r="R254" s="148">
        <f>IF(LEN(O254)=0,0,IF(OR(Summary!$D$5="All",Summary!$D$5=""),1,IF(Summary!$D$5=O254,1,0)))</f>
        <v>0</v>
      </c>
      <c r="S254" s="148">
        <f>IF(LEN(B254)=0,0,IF(OR(Summary!$G$5="All",Summary!$G$5=""),1,IF(Summary!$G$5=B254,1,0)))</f>
        <v>0</v>
      </c>
      <c r="T254" s="148">
        <f t="shared" si="12"/>
        <v>0</v>
      </c>
      <c r="U254" s="148">
        <f>IF(LEN(C254)=0,0,IF(C254=Summary!$K$5,1,0))</f>
        <v>0</v>
      </c>
      <c r="V254" s="148">
        <f t="shared" si="13"/>
        <v>0</v>
      </c>
      <c r="W254" s="333"/>
      <c r="X254" s="148">
        <f t="shared" si="14"/>
        <v>0</v>
      </c>
      <c r="Y254" s="333"/>
      <c r="Z254" s="144"/>
      <c r="AA254" s="148">
        <f t="shared" si="15"/>
        <v>0</v>
      </c>
      <c r="AB254" s="336"/>
      <c r="AC254" s="144"/>
    </row>
    <row r="255" spans="2:29" s="134" customFormat="1" ht="20.100000000000001" customHeight="1" x14ac:dyDescent="0.25">
      <c r="B255" s="390"/>
      <c r="C255" s="391"/>
      <c r="D255" s="392"/>
      <c r="E255" s="393"/>
      <c r="F255" s="393"/>
      <c r="G255" s="394"/>
      <c r="H255" s="395"/>
      <c r="N255" s="144"/>
      <c r="O255" s="147" t="str">
        <f>IFERROR(IF(LEN(B255)=0,"",INDEX(Trainings!$C$6:$C$55,MATCH(Registration!$B255,Trainings!$B$6:$B$55,0),1)),"")</f>
        <v/>
      </c>
      <c r="P255" s="148" t="str">
        <f>IFERROR(IF(LEN(H255)=0,"",INDEX(Dashboard!$I$17:$I$26,MATCH($H255,Dashboard!$J$17:$J$26,0))),"")</f>
        <v/>
      </c>
      <c r="Q255" s="144"/>
      <c r="R255" s="148">
        <f>IF(LEN(O255)=0,0,IF(OR(Summary!$D$5="All",Summary!$D$5=""),1,IF(Summary!$D$5=O255,1,0)))</f>
        <v>0</v>
      </c>
      <c r="S255" s="148">
        <f>IF(LEN(B255)=0,0,IF(OR(Summary!$G$5="All",Summary!$G$5=""),1,IF(Summary!$G$5=B255,1,0)))</f>
        <v>0</v>
      </c>
      <c r="T255" s="148">
        <f t="shared" si="12"/>
        <v>0</v>
      </c>
      <c r="U255" s="148">
        <f>IF(LEN(C255)=0,0,IF(C255=Summary!$K$5,1,0))</f>
        <v>0</v>
      </c>
      <c r="V255" s="148">
        <f t="shared" si="13"/>
        <v>0</v>
      </c>
      <c r="W255" s="333"/>
      <c r="X255" s="148">
        <f t="shared" si="14"/>
        <v>0</v>
      </c>
      <c r="Y255" s="333"/>
      <c r="Z255" s="144"/>
      <c r="AA255" s="148">
        <f t="shared" si="15"/>
        <v>0</v>
      </c>
      <c r="AB255" s="336"/>
      <c r="AC255" s="144"/>
    </row>
    <row r="256" spans="2:29" s="134" customFormat="1" ht="20.100000000000001" customHeight="1" x14ac:dyDescent="0.25">
      <c r="B256" s="390"/>
      <c r="C256" s="391"/>
      <c r="D256" s="392"/>
      <c r="E256" s="393"/>
      <c r="F256" s="393"/>
      <c r="G256" s="394"/>
      <c r="H256" s="395"/>
      <c r="N256" s="144"/>
      <c r="O256" s="147" t="str">
        <f>IFERROR(IF(LEN(B256)=0,"",INDEX(Trainings!$C$6:$C$55,MATCH(Registration!$B256,Trainings!$B$6:$B$55,0),1)),"")</f>
        <v/>
      </c>
      <c r="P256" s="148" t="str">
        <f>IFERROR(IF(LEN(H256)=0,"",INDEX(Dashboard!$I$17:$I$26,MATCH($H256,Dashboard!$J$17:$J$26,0))),"")</f>
        <v/>
      </c>
      <c r="Q256" s="144"/>
      <c r="R256" s="148">
        <f>IF(LEN(O256)=0,0,IF(OR(Summary!$D$5="All",Summary!$D$5=""),1,IF(Summary!$D$5=O256,1,0)))</f>
        <v>0</v>
      </c>
      <c r="S256" s="148">
        <f>IF(LEN(B256)=0,0,IF(OR(Summary!$G$5="All",Summary!$G$5=""),1,IF(Summary!$G$5=B256,1,0)))</f>
        <v>0</v>
      </c>
      <c r="T256" s="148">
        <f t="shared" si="12"/>
        <v>0</v>
      </c>
      <c r="U256" s="148">
        <f>IF(LEN(C256)=0,0,IF(C256=Summary!$K$5,1,0))</f>
        <v>0</v>
      </c>
      <c r="V256" s="148">
        <f t="shared" si="13"/>
        <v>0</v>
      </c>
      <c r="W256" s="333"/>
      <c r="X256" s="148">
        <f t="shared" si="14"/>
        <v>0</v>
      </c>
      <c r="Y256" s="333"/>
      <c r="Z256" s="144"/>
      <c r="AA256" s="148">
        <f t="shared" si="15"/>
        <v>0</v>
      </c>
      <c r="AB256" s="336"/>
      <c r="AC256" s="144"/>
    </row>
    <row r="257" spans="2:29" s="134" customFormat="1" ht="20.100000000000001" customHeight="1" x14ac:dyDescent="0.25">
      <c r="B257" s="390"/>
      <c r="C257" s="391"/>
      <c r="D257" s="392"/>
      <c r="E257" s="393"/>
      <c r="F257" s="393"/>
      <c r="G257" s="394"/>
      <c r="H257" s="395"/>
      <c r="N257" s="144"/>
      <c r="O257" s="147" t="str">
        <f>IFERROR(IF(LEN(B257)=0,"",INDEX(Trainings!$C$6:$C$55,MATCH(Registration!$B257,Trainings!$B$6:$B$55,0),1)),"")</f>
        <v/>
      </c>
      <c r="P257" s="148" t="str">
        <f>IFERROR(IF(LEN(H257)=0,"",INDEX(Dashboard!$I$17:$I$26,MATCH($H257,Dashboard!$J$17:$J$26,0))),"")</f>
        <v/>
      </c>
      <c r="Q257" s="144"/>
      <c r="R257" s="148">
        <f>IF(LEN(O257)=0,0,IF(OR(Summary!$D$5="All",Summary!$D$5=""),1,IF(Summary!$D$5=O257,1,0)))</f>
        <v>0</v>
      </c>
      <c r="S257" s="148">
        <f>IF(LEN(B257)=0,0,IF(OR(Summary!$G$5="All",Summary!$G$5=""),1,IF(Summary!$G$5=B257,1,0)))</f>
        <v>0</v>
      </c>
      <c r="T257" s="148">
        <f t="shared" si="12"/>
        <v>0</v>
      </c>
      <c r="U257" s="148">
        <f>IF(LEN(C257)=0,0,IF(C257=Summary!$K$5,1,0))</f>
        <v>0</v>
      </c>
      <c r="V257" s="148">
        <f t="shared" si="13"/>
        <v>0</v>
      </c>
      <c r="W257" s="333"/>
      <c r="X257" s="148">
        <f t="shared" si="14"/>
        <v>0</v>
      </c>
      <c r="Y257" s="333"/>
      <c r="Z257" s="144"/>
      <c r="AA257" s="148">
        <f t="shared" si="15"/>
        <v>0</v>
      </c>
      <c r="AB257" s="336"/>
      <c r="AC257" s="144"/>
    </row>
    <row r="258" spans="2:29" s="134" customFormat="1" ht="20.100000000000001" customHeight="1" x14ac:dyDescent="0.25">
      <c r="B258" s="390"/>
      <c r="C258" s="391"/>
      <c r="D258" s="392"/>
      <c r="E258" s="393"/>
      <c r="F258" s="393"/>
      <c r="G258" s="394"/>
      <c r="H258" s="395"/>
      <c r="N258" s="144"/>
      <c r="O258" s="147" t="str">
        <f>IFERROR(IF(LEN(B258)=0,"",INDEX(Trainings!$C$6:$C$55,MATCH(Registration!$B258,Trainings!$B$6:$B$55,0),1)),"")</f>
        <v/>
      </c>
      <c r="P258" s="148" t="str">
        <f>IFERROR(IF(LEN(H258)=0,"",INDEX(Dashboard!$I$17:$I$26,MATCH($H258,Dashboard!$J$17:$J$26,0))),"")</f>
        <v/>
      </c>
      <c r="Q258" s="144"/>
      <c r="R258" s="148">
        <f>IF(LEN(O258)=0,0,IF(OR(Summary!$D$5="All",Summary!$D$5=""),1,IF(Summary!$D$5=O258,1,0)))</f>
        <v>0</v>
      </c>
      <c r="S258" s="148">
        <f>IF(LEN(B258)=0,0,IF(OR(Summary!$G$5="All",Summary!$G$5=""),1,IF(Summary!$G$5=B258,1,0)))</f>
        <v>0</v>
      </c>
      <c r="T258" s="148">
        <f t="shared" si="12"/>
        <v>0</v>
      </c>
      <c r="U258" s="148">
        <f>IF(LEN(C258)=0,0,IF(C258=Summary!$K$5,1,0))</f>
        <v>0</v>
      </c>
      <c r="V258" s="148">
        <f t="shared" si="13"/>
        <v>0</v>
      </c>
      <c r="W258" s="333"/>
      <c r="X258" s="148">
        <f t="shared" si="14"/>
        <v>0</v>
      </c>
      <c r="Y258" s="333"/>
      <c r="Z258" s="144"/>
      <c r="AA258" s="148">
        <f t="shared" si="15"/>
        <v>0</v>
      </c>
      <c r="AB258" s="336"/>
      <c r="AC258" s="144"/>
    </row>
    <row r="259" spans="2:29" s="134" customFormat="1" ht="20.100000000000001" customHeight="1" x14ac:dyDescent="0.25">
      <c r="B259" s="390"/>
      <c r="C259" s="391"/>
      <c r="D259" s="392"/>
      <c r="E259" s="393"/>
      <c r="F259" s="393"/>
      <c r="G259" s="394"/>
      <c r="H259" s="395"/>
      <c r="N259" s="144"/>
      <c r="O259" s="147" t="str">
        <f>IFERROR(IF(LEN(B259)=0,"",INDEX(Trainings!$C$6:$C$55,MATCH(Registration!$B259,Trainings!$B$6:$B$55,0),1)),"")</f>
        <v/>
      </c>
      <c r="P259" s="148" t="str">
        <f>IFERROR(IF(LEN(H259)=0,"",INDEX(Dashboard!$I$17:$I$26,MATCH($H259,Dashboard!$J$17:$J$26,0))),"")</f>
        <v/>
      </c>
      <c r="Q259" s="144"/>
      <c r="R259" s="148">
        <f>IF(LEN(O259)=0,0,IF(OR(Summary!$D$5="All",Summary!$D$5=""),1,IF(Summary!$D$5=O259,1,0)))</f>
        <v>0</v>
      </c>
      <c r="S259" s="148">
        <f>IF(LEN(B259)=0,0,IF(OR(Summary!$G$5="All",Summary!$G$5=""),1,IF(Summary!$G$5=B259,1,0)))</f>
        <v>0</v>
      </c>
      <c r="T259" s="148">
        <f t="shared" si="12"/>
        <v>0</v>
      </c>
      <c r="U259" s="148">
        <f>IF(LEN(C259)=0,0,IF(C259=Summary!$K$5,1,0))</f>
        <v>0</v>
      </c>
      <c r="V259" s="148">
        <f t="shared" si="13"/>
        <v>0</v>
      </c>
      <c r="W259" s="333"/>
      <c r="X259" s="148">
        <f t="shared" si="14"/>
        <v>0</v>
      </c>
      <c r="Y259" s="333"/>
      <c r="Z259" s="144"/>
      <c r="AA259" s="148">
        <f t="shared" si="15"/>
        <v>0</v>
      </c>
      <c r="AB259" s="336"/>
      <c r="AC259" s="144"/>
    </row>
    <row r="260" spans="2:29" s="134" customFormat="1" ht="20.100000000000001" customHeight="1" x14ac:dyDescent="0.25">
      <c r="B260" s="390"/>
      <c r="C260" s="391"/>
      <c r="D260" s="392"/>
      <c r="E260" s="393"/>
      <c r="F260" s="393"/>
      <c r="G260" s="394"/>
      <c r="H260" s="395"/>
      <c r="N260" s="144"/>
      <c r="O260" s="147" t="str">
        <f>IFERROR(IF(LEN(B260)=0,"",INDEX(Trainings!$C$6:$C$55,MATCH(Registration!$B260,Trainings!$B$6:$B$55,0),1)),"")</f>
        <v/>
      </c>
      <c r="P260" s="148" t="str">
        <f>IFERROR(IF(LEN(H260)=0,"",INDEX(Dashboard!$I$17:$I$26,MATCH($H260,Dashboard!$J$17:$J$26,0))),"")</f>
        <v/>
      </c>
      <c r="Q260" s="144"/>
      <c r="R260" s="148">
        <f>IF(LEN(O260)=0,0,IF(OR(Summary!$D$5="All",Summary!$D$5=""),1,IF(Summary!$D$5=O260,1,0)))</f>
        <v>0</v>
      </c>
      <c r="S260" s="148">
        <f>IF(LEN(B260)=0,0,IF(OR(Summary!$G$5="All",Summary!$G$5=""),1,IF(Summary!$G$5=B260,1,0)))</f>
        <v>0</v>
      </c>
      <c r="T260" s="148">
        <f t="shared" si="12"/>
        <v>0</v>
      </c>
      <c r="U260" s="148">
        <f>IF(LEN(C260)=0,0,IF(C260=Summary!$K$5,1,0))</f>
        <v>0</v>
      </c>
      <c r="V260" s="148">
        <f t="shared" si="13"/>
        <v>0</v>
      </c>
      <c r="W260" s="333"/>
      <c r="X260" s="148">
        <f t="shared" si="14"/>
        <v>0</v>
      </c>
      <c r="Y260" s="333"/>
      <c r="Z260" s="144"/>
      <c r="AA260" s="148">
        <f t="shared" si="15"/>
        <v>0</v>
      </c>
      <c r="AB260" s="336"/>
      <c r="AC260" s="144"/>
    </row>
    <row r="261" spans="2:29" s="134" customFormat="1" ht="20.100000000000001" customHeight="1" x14ac:dyDescent="0.25">
      <c r="B261" s="390"/>
      <c r="C261" s="391"/>
      <c r="D261" s="392"/>
      <c r="E261" s="393"/>
      <c r="F261" s="393"/>
      <c r="G261" s="394"/>
      <c r="H261" s="395"/>
      <c r="N261" s="144"/>
      <c r="O261" s="147" t="str">
        <f>IFERROR(IF(LEN(B261)=0,"",INDEX(Trainings!$C$6:$C$55,MATCH(Registration!$B261,Trainings!$B$6:$B$55,0),1)),"")</f>
        <v/>
      </c>
      <c r="P261" s="148" t="str">
        <f>IFERROR(IF(LEN(H261)=0,"",INDEX(Dashboard!$I$17:$I$26,MATCH($H261,Dashboard!$J$17:$J$26,0))),"")</f>
        <v/>
      </c>
      <c r="Q261" s="144"/>
      <c r="R261" s="148">
        <f>IF(LEN(O261)=0,0,IF(OR(Summary!$D$5="All",Summary!$D$5=""),1,IF(Summary!$D$5=O261,1,0)))</f>
        <v>0</v>
      </c>
      <c r="S261" s="148">
        <f>IF(LEN(B261)=0,0,IF(OR(Summary!$G$5="All",Summary!$G$5=""),1,IF(Summary!$G$5=B261,1,0)))</f>
        <v>0</v>
      </c>
      <c r="T261" s="148">
        <f t="shared" si="12"/>
        <v>0</v>
      </c>
      <c r="U261" s="148">
        <f>IF(LEN(C261)=0,0,IF(C261=Summary!$K$5,1,0))</f>
        <v>0</v>
      </c>
      <c r="V261" s="148">
        <f t="shared" si="13"/>
        <v>0</v>
      </c>
      <c r="W261" s="333"/>
      <c r="X261" s="148">
        <f t="shared" si="14"/>
        <v>0</v>
      </c>
      <c r="Y261" s="333"/>
      <c r="Z261" s="144"/>
      <c r="AA261" s="148">
        <f t="shared" si="15"/>
        <v>0</v>
      </c>
      <c r="AB261" s="336"/>
      <c r="AC261" s="144"/>
    </row>
    <row r="262" spans="2:29" s="134" customFormat="1" ht="20.100000000000001" customHeight="1" x14ac:dyDescent="0.25">
      <c r="B262" s="390"/>
      <c r="C262" s="391"/>
      <c r="D262" s="392"/>
      <c r="E262" s="393"/>
      <c r="F262" s="393"/>
      <c r="G262" s="394"/>
      <c r="H262" s="395"/>
      <c r="N262" s="144"/>
      <c r="O262" s="147" t="str">
        <f>IFERROR(IF(LEN(B262)=0,"",INDEX(Trainings!$C$6:$C$55,MATCH(Registration!$B262,Trainings!$B$6:$B$55,0),1)),"")</f>
        <v/>
      </c>
      <c r="P262" s="148" t="str">
        <f>IFERROR(IF(LEN(H262)=0,"",INDEX(Dashboard!$I$17:$I$26,MATCH($H262,Dashboard!$J$17:$J$26,0))),"")</f>
        <v/>
      </c>
      <c r="Q262" s="144"/>
      <c r="R262" s="148">
        <f>IF(LEN(O262)=0,0,IF(OR(Summary!$D$5="All",Summary!$D$5=""),1,IF(Summary!$D$5=O262,1,0)))</f>
        <v>0</v>
      </c>
      <c r="S262" s="148">
        <f>IF(LEN(B262)=0,0,IF(OR(Summary!$G$5="All",Summary!$G$5=""),1,IF(Summary!$G$5=B262,1,0)))</f>
        <v>0</v>
      </c>
      <c r="T262" s="148">
        <f t="shared" ref="T262:T325" si="16">IF(G262="Yes",1,0)</f>
        <v>0</v>
      </c>
      <c r="U262" s="148">
        <f>IF(LEN(C262)=0,0,IF(C262=Summary!$K$5,1,0))</f>
        <v>0</v>
      </c>
      <c r="V262" s="148">
        <f t="shared" si="13"/>
        <v>0</v>
      </c>
      <c r="W262" s="333"/>
      <c r="X262" s="148">
        <f t="shared" si="14"/>
        <v>0</v>
      </c>
      <c r="Y262" s="333"/>
      <c r="Z262" s="144"/>
      <c r="AA262" s="148">
        <f t="shared" si="15"/>
        <v>0</v>
      </c>
      <c r="AB262" s="336"/>
      <c r="AC262" s="144"/>
    </row>
    <row r="263" spans="2:29" s="134" customFormat="1" ht="20.100000000000001" customHeight="1" x14ac:dyDescent="0.25">
      <c r="B263" s="390"/>
      <c r="C263" s="391"/>
      <c r="D263" s="392"/>
      <c r="E263" s="393"/>
      <c r="F263" s="393"/>
      <c r="G263" s="394"/>
      <c r="H263" s="395"/>
      <c r="N263" s="144"/>
      <c r="O263" s="147" t="str">
        <f>IFERROR(IF(LEN(B263)=0,"",INDEX(Trainings!$C$6:$C$55,MATCH(Registration!$B263,Trainings!$B$6:$B$55,0),1)),"")</f>
        <v/>
      </c>
      <c r="P263" s="148" t="str">
        <f>IFERROR(IF(LEN(H263)=0,"",INDEX(Dashboard!$I$17:$I$26,MATCH($H263,Dashboard!$J$17:$J$26,0))),"")</f>
        <v/>
      </c>
      <c r="Q263" s="144"/>
      <c r="R263" s="148">
        <f>IF(LEN(O263)=0,0,IF(OR(Summary!$D$5="All",Summary!$D$5=""),1,IF(Summary!$D$5=O263,1,0)))</f>
        <v>0</v>
      </c>
      <c r="S263" s="148">
        <f>IF(LEN(B263)=0,0,IF(OR(Summary!$G$5="All",Summary!$G$5=""),1,IF(Summary!$G$5=B263,1,0)))</f>
        <v>0</v>
      </c>
      <c r="T263" s="148">
        <f t="shared" si="16"/>
        <v>0</v>
      </c>
      <c r="U263" s="148">
        <f>IF(LEN(C263)=0,0,IF(C263=Summary!$K$5,1,0))</f>
        <v>0</v>
      </c>
      <c r="V263" s="148">
        <f t="shared" ref="V263:V326" si="17">R263*S263*T263*U263</f>
        <v>0</v>
      </c>
      <c r="W263" s="333"/>
      <c r="X263" s="148">
        <f t="shared" ref="X263:X326" si="18">V263*(IF(LEN(P263)=0,0,1))</f>
        <v>0</v>
      </c>
      <c r="Y263" s="333"/>
      <c r="Z263" s="144"/>
      <c r="AA263" s="148">
        <f t="shared" ref="AA263:AA326" si="19">IF(G263="Yes",1,0)</f>
        <v>0</v>
      </c>
      <c r="AB263" s="336"/>
      <c r="AC263" s="144"/>
    </row>
    <row r="264" spans="2:29" s="134" customFormat="1" ht="20.100000000000001" customHeight="1" x14ac:dyDescent="0.25">
      <c r="B264" s="390"/>
      <c r="C264" s="391"/>
      <c r="D264" s="392"/>
      <c r="E264" s="393"/>
      <c r="F264" s="393"/>
      <c r="G264" s="394"/>
      <c r="H264" s="395"/>
      <c r="N264" s="144"/>
      <c r="O264" s="147" t="str">
        <f>IFERROR(IF(LEN(B264)=0,"",INDEX(Trainings!$C$6:$C$55,MATCH(Registration!$B264,Trainings!$B$6:$B$55,0),1)),"")</f>
        <v/>
      </c>
      <c r="P264" s="148" t="str">
        <f>IFERROR(IF(LEN(H264)=0,"",INDEX(Dashboard!$I$17:$I$26,MATCH($H264,Dashboard!$J$17:$J$26,0))),"")</f>
        <v/>
      </c>
      <c r="Q264" s="144"/>
      <c r="R264" s="148">
        <f>IF(LEN(O264)=0,0,IF(OR(Summary!$D$5="All",Summary!$D$5=""),1,IF(Summary!$D$5=O264,1,0)))</f>
        <v>0</v>
      </c>
      <c r="S264" s="148">
        <f>IF(LEN(B264)=0,0,IF(OR(Summary!$G$5="All",Summary!$G$5=""),1,IF(Summary!$G$5=B264,1,0)))</f>
        <v>0</v>
      </c>
      <c r="T264" s="148">
        <f t="shared" si="16"/>
        <v>0</v>
      </c>
      <c r="U264" s="148">
        <f>IF(LEN(C264)=0,0,IF(C264=Summary!$K$5,1,0))</f>
        <v>0</v>
      </c>
      <c r="V264" s="148">
        <f t="shared" si="17"/>
        <v>0</v>
      </c>
      <c r="W264" s="333"/>
      <c r="X264" s="148">
        <f t="shared" si="18"/>
        <v>0</v>
      </c>
      <c r="Y264" s="333"/>
      <c r="Z264" s="144"/>
      <c r="AA264" s="148">
        <f t="shared" si="19"/>
        <v>0</v>
      </c>
      <c r="AB264" s="336"/>
      <c r="AC264" s="144"/>
    </row>
    <row r="265" spans="2:29" s="134" customFormat="1" ht="20.100000000000001" customHeight="1" x14ac:dyDescent="0.25">
      <c r="B265" s="390"/>
      <c r="C265" s="391"/>
      <c r="D265" s="392"/>
      <c r="E265" s="393"/>
      <c r="F265" s="393"/>
      <c r="G265" s="394"/>
      <c r="H265" s="395"/>
      <c r="N265" s="144"/>
      <c r="O265" s="147" t="str">
        <f>IFERROR(IF(LEN(B265)=0,"",INDEX(Trainings!$C$6:$C$55,MATCH(Registration!$B265,Trainings!$B$6:$B$55,0),1)),"")</f>
        <v/>
      </c>
      <c r="P265" s="148" t="str">
        <f>IFERROR(IF(LEN(H265)=0,"",INDEX(Dashboard!$I$17:$I$26,MATCH($H265,Dashboard!$J$17:$J$26,0))),"")</f>
        <v/>
      </c>
      <c r="Q265" s="144"/>
      <c r="R265" s="148">
        <f>IF(LEN(O265)=0,0,IF(OR(Summary!$D$5="All",Summary!$D$5=""),1,IF(Summary!$D$5=O265,1,0)))</f>
        <v>0</v>
      </c>
      <c r="S265" s="148">
        <f>IF(LEN(B265)=0,0,IF(OR(Summary!$G$5="All",Summary!$G$5=""),1,IF(Summary!$G$5=B265,1,0)))</f>
        <v>0</v>
      </c>
      <c r="T265" s="148">
        <f t="shared" si="16"/>
        <v>0</v>
      </c>
      <c r="U265" s="148">
        <f>IF(LEN(C265)=0,0,IF(C265=Summary!$K$5,1,0))</f>
        <v>0</v>
      </c>
      <c r="V265" s="148">
        <f t="shared" si="17"/>
        <v>0</v>
      </c>
      <c r="W265" s="333"/>
      <c r="X265" s="148">
        <f t="shared" si="18"/>
        <v>0</v>
      </c>
      <c r="Y265" s="333"/>
      <c r="Z265" s="144"/>
      <c r="AA265" s="148">
        <f t="shared" si="19"/>
        <v>0</v>
      </c>
      <c r="AB265" s="336"/>
      <c r="AC265" s="144"/>
    </row>
    <row r="266" spans="2:29" s="134" customFormat="1" ht="20.100000000000001" customHeight="1" x14ac:dyDescent="0.25">
      <c r="B266" s="390"/>
      <c r="C266" s="391"/>
      <c r="D266" s="392"/>
      <c r="E266" s="393"/>
      <c r="F266" s="393"/>
      <c r="G266" s="394"/>
      <c r="H266" s="395"/>
      <c r="N266" s="144"/>
      <c r="O266" s="147" t="str">
        <f>IFERROR(IF(LEN(B266)=0,"",INDEX(Trainings!$C$6:$C$55,MATCH(Registration!$B266,Trainings!$B$6:$B$55,0),1)),"")</f>
        <v/>
      </c>
      <c r="P266" s="148" t="str">
        <f>IFERROR(IF(LEN(H266)=0,"",INDEX(Dashboard!$I$17:$I$26,MATCH($H266,Dashboard!$J$17:$J$26,0))),"")</f>
        <v/>
      </c>
      <c r="Q266" s="144"/>
      <c r="R266" s="148">
        <f>IF(LEN(O266)=0,0,IF(OR(Summary!$D$5="All",Summary!$D$5=""),1,IF(Summary!$D$5=O266,1,0)))</f>
        <v>0</v>
      </c>
      <c r="S266" s="148">
        <f>IF(LEN(B266)=0,0,IF(OR(Summary!$G$5="All",Summary!$G$5=""),1,IF(Summary!$G$5=B266,1,0)))</f>
        <v>0</v>
      </c>
      <c r="T266" s="148">
        <f t="shared" si="16"/>
        <v>0</v>
      </c>
      <c r="U266" s="148">
        <f>IF(LEN(C266)=0,0,IF(C266=Summary!$K$5,1,0))</f>
        <v>0</v>
      </c>
      <c r="V266" s="148">
        <f t="shared" si="17"/>
        <v>0</v>
      </c>
      <c r="W266" s="333"/>
      <c r="X266" s="148">
        <f t="shared" si="18"/>
        <v>0</v>
      </c>
      <c r="Y266" s="333"/>
      <c r="Z266" s="144"/>
      <c r="AA266" s="148">
        <f t="shared" si="19"/>
        <v>0</v>
      </c>
      <c r="AB266" s="336"/>
      <c r="AC266" s="144"/>
    </row>
    <row r="267" spans="2:29" s="134" customFormat="1" ht="20.100000000000001" customHeight="1" x14ac:dyDescent="0.25">
      <c r="B267" s="390"/>
      <c r="C267" s="391"/>
      <c r="D267" s="392"/>
      <c r="E267" s="393"/>
      <c r="F267" s="393"/>
      <c r="G267" s="394"/>
      <c r="H267" s="395"/>
      <c r="N267" s="144"/>
      <c r="O267" s="147" t="str">
        <f>IFERROR(IF(LEN(B267)=0,"",INDEX(Trainings!$C$6:$C$55,MATCH(Registration!$B267,Trainings!$B$6:$B$55,0),1)),"")</f>
        <v/>
      </c>
      <c r="P267" s="148" t="str">
        <f>IFERROR(IF(LEN(H267)=0,"",INDEX(Dashboard!$I$17:$I$26,MATCH($H267,Dashboard!$J$17:$J$26,0))),"")</f>
        <v/>
      </c>
      <c r="Q267" s="144"/>
      <c r="R267" s="148">
        <f>IF(LEN(O267)=0,0,IF(OR(Summary!$D$5="All",Summary!$D$5=""),1,IF(Summary!$D$5=O267,1,0)))</f>
        <v>0</v>
      </c>
      <c r="S267" s="148">
        <f>IF(LEN(B267)=0,0,IF(OR(Summary!$G$5="All",Summary!$G$5=""),1,IF(Summary!$G$5=B267,1,0)))</f>
        <v>0</v>
      </c>
      <c r="T267" s="148">
        <f t="shared" si="16"/>
        <v>0</v>
      </c>
      <c r="U267" s="148">
        <f>IF(LEN(C267)=0,0,IF(C267=Summary!$K$5,1,0))</f>
        <v>0</v>
      </c>
      <c r="V267" s="148">
        <f t="shared" si="17"/>
        <v>0</v>
      </c>
      <c r="W267" s="333"/>
      <c r="X267" s="148">
        <f t="shared" si="18"/>
        <v>0</v>
      </c>
      <c r="Y267" s="333"/>
      <c r="Z267" s="144"/>
      <c r="AA267" s="148">
        <f t="shared" si="19"/>
        <v>0</v>
      </c>
      <c r="AB267" s="336"/>
      <c r="AC267" s="144"/>
    </row>
    <row r="268" spans="2:29" s="134" customFormat="1" ht="20.100000000000001" customHeight="1" x14ac:dyDescent="0.25">
      <c r="B268" s="390"/>
      <c r="C268" s="391"/>
      <c r="D268" s="392"/>
      <c r="E268" s="393"/>
      <c r="F268" s="393"/>
      <c r="G268" s="394"/>
      <c r="H268" s="395"/>
      <c r="N268" s="144"/>
      <c r="O268" s="147" t="str">
        <f>IFERROR(IF(LEN(B268)=0,"",INDEX(Trainings!$C$6:$C$55,MATCH(Registration!$B268,Trainings!$B$6:$B$55,0),1)),"")</f>
        <v/>
      </c>
      <c r="P268" s="148" t="str">
        <f>IFERROR(IF(LEN(H268)=0,"",INDEX(Dashboard!$I$17:$I$26,MATCH($H268,Dashboard!$J$17:$J$26,0))),"")</f>
        <v/>
      </c>
      <c r="Q268" s="144"/>
      <c r="R268" s="148">
        <f>IF(LEN(O268)=0,0,IF(OR(Summary!$D$5="All",Summary!$D$5=""),1,IF(Summary!$D$5=O268,1,0)))</f>
        <v>0</v>
      </c>
      <c r="S268" s="148">
        <f>IF(LEN(B268)=0,0,IF(OR(Summary!$G$5="All",Summary!$G$5=""),1,IF(Summary!$G$5=B268,1,0)))</f>
        <v>0</v>
      </c>
      <c r="T268" s="148">
        <f t="shared" si="16"/>
        <v>0</v>
      </c>
      <c r="U268" s="148">
        <f>IF(LEN(C268)=0,0,IF(C268=Summary!$K$5,1,0))</f>
        <v>0</v>
      </c>
      <c r="V268" s="148">
        <f t="shared" si="17"/>
        <v>0</v>
      </c>
      <c r="W268" s="333"/>
      <c r="X268" s="148">
        <f t="shared" si="18"/>
        <v>0</v>
      </c>
      <c r="Y268" s="333"/>
      <c r="Z268" s="144"/>
      <c r="AA268" s="148">
        <f t="shared" si="19"/>
        <v>0</v>
      </c>
      <c r="AB268" s="336"/>
      <c r="AC268" s="144"/>
    </row>
    <row r="269" spans="2:29" s="134" customFormat="1" ht="20.100000000000001" customHeight="1" x14ac:dyDescent="0.25">
      <c r="B269" s="390"/>
      <c r="C269" s="391"/>
      <c r="D269" s="392"/>
      <c r="E269" s="393"/>
      <c r="F269" s="393"/>
      <c r="G269" s="394"/>
      <c r="H269" s="395"/>
      <c r="N269" s="144"/>
      <c r="O269" s="147" t="str">
        <f>IFERROR(IF(LEN(B269)=0,"",INDEX(Trainings!$C$6:$C$55,MATCH(Registration!$B269,Trainings!$B$6:$B$55,0),1)),"")</f>
        <v/>
      </c>
      <c r="P269" s="148" t="str">
        <f>IFERROR(IF(LEN(H269)=0,"",INDEX(Dashboard!$I$17:$I$26,MATCH($H269,Dashboard!$J$17:$J$26,0))),"")</f>
        <v/>
      </c>
      <c r="Q269" s="144"/>
      <c r="R269" s="148">
        <f>IF(LEN(O269)=0,0,IF(OR(Summary!$D$5="All",Summary!$D$5=""),1,IF(Summary!$D$5=O269,1,0)))</f>
        <v>0</v>
      </c>
      <c r="S269" s="148">
        <f>IF(LEN(B269)=0,0,IF(OR(Summary!$G$5="All",Summary!$G$5=""),1,IF(Summary!$G$5=B269,1,0)))</f>
        <v>0</v>
      </c>
      <c r="T269" s="148">
        <f t="shared" si="16"/>
        <v>0</v>
      </c>
      <c r="U269" s="148">
        <f>IF(LEN(C269)=0,0,IF(C269=Summary!$K$5,1,0))</f>
        <v>0</v>
      </c>
      <c r="V269" s="148">
        <f t="shared" si="17"/>
        <v>0</v>
      </c>
      <c r="W269" s="333"/>
      <c r="X269" s="148">
        <f t="shared" si="18"/>
        <v>0</v>
      </c>
      <c r="Y269" s="333"/>
      <c r="Z269" s="144"/>
      <c r="AA269" s="148">
        <f t="shared" si="19"/>
        <v>0</v>
      </c>
      <c r="AB269" s="336"/>
      <c r="AC269" s="144"/>
    </row>
    <row r="270" spans="2:29" s="134" customFormat="1" ht="20.100000000000001" customHeight="1" x14ac:dyDescent="0.25">
      <c r="B270" s="390"/>
      <c r="C270" s="391"/>
      <c r="D270" s="392"/>
      <c r="E270" s="393"/>
      <c r="F270" s="393"/>
      <c r="G270" s="394"/>
      <c r="H270" s="395"/>
      <c r="N270" s="144"/>
      <c r="O270" s="147" t="str">
        <f>IFERROR(IF(LEN(B270)=0,"",INDEX(Trainings!$C$6:$C$55,MATCH(Registration!$B270,Trainings!$B$6:$B$55,0),1)),"")</f>
        <v/>
      </c>
      <c r="P270" s="148" t="str">
        <f>IFERROR(IF(LEN(H270)=0,"",INDEX(Dashboard!$I$17:$I$26,MATCH($H270,Dashboard!$J$17:$J$26,0))),"")</f>
        <v/>
      </c>
      <c r="Q270" s="144"/>
      <c r="R270" s="148">
        <f>IF(LEN(O270)=0,0,IF(OR(Summary!$D$5="All",Summary!$D$5=""),1,IF(Summary!$D$5=O270,1,0)))</f>
        <v>0</v>
      </c>
      <c r="S270" s="148">
        <f>IF(LEN(B270)=0,0,IF(OR(Summary!$G$5="All",Summary!$G$5=""),1,IF(Summary!$G$5=B270,1,0)))</f>
        <v>0</v>
      </c>
      <c r="T270" s="148">
        <f t="shared" si="16"/>
        <v>0</v>
      </c>
      <c r="U270" s="148">
        <f>IF(LEN(C270)=0,0,IF(C270=Summary!$K$5,1,0))</f>
        <v>0</v>
      </c>
      <c r="V270" s="148">
        <f t="shared" si="17"/>
        <v>0</v>
      </c>
      <c r="W270" s="333"/>
      <c r="X270" s="148">
        <f t="shared" si="18"/>
        <v>0</v>
      </c>
      <c r="Y270" s="333"/>
      <c r="Z270" s="144"/>
      <c r="AA270" s="148">
        <f t="shared" si="19"/>
        <v>0</v>
      </c>
      <c r="AB270" s="336"/>
      <c r="AC270" s="144"/>
    </row>
    <row r="271" spans="2:29" s="134" customFormat="1" ht="20.100000000000001" customHeight="1" x14ac:dyDescent="0.25">
      <c r="B271" s="390"/>
      <c r="C271" s="391"/>
      <c r="D271" s="392"/>
      <c r="E271" s="393"/>
      <c r="F271" s="393"/>
      <c r="G271" s="394"/>
      <c r="H271" s="395"/>
      <c r="N271" s="144"/>
      <c r="O271" s="147" t="str">
        <f>IFERROR(IF(LEN(B271)=0,"",INDEX(Trainings!$C$6:$C$55,MATCH(Registration!$B271,Trainings!$B$6:$B$55,0),1)),"")</f>
        <v/>
      </c>
      <c r="P271" s="148" t="str">
        <f>IFERROR(IF(LEN(H271)=0,"",INDEX(Dashboard!$I$17:$I$26,MATCH($H271,Dashboard!$J$17:$J$26,0))),"")</f>
        <v/>
      </c>
      <c r="Q271" s="144"/>
      <c r="R271" s="148">
        <f>IF(LEN(O271)=0,0,IF(OR(Summary!$D$5="All",Summary!$D$5=""),1,IF(Summary!$D$5=O271,1,0)))</f>
        <v>0</v>
      </c>
      <c r="S271" s="148">
        <f>IF(LEN(B271)=0,0,IF(OR(Summary!$G$5="All",Summary!$G$5=""),1,IF(Summary!$G$5=B271,1,0)))</f>
        <v>0</v>
      </c>
      <c r="T271" s="148">
        <f t="shared" si="16"/>
        <v>0</v>
      </c>
      <c r="U271" s="148">
        <f>IF(LEN(C271)=0,0,IF(C271=Summary!$K$5,1,0))</f>
        <v>0</v>
      </c>
      <c r="V271" s="148">
        <f t="shared" si="17"/>
        <v>0</v>
      </c>
      <c r="W271" s="333"/>
      <c r="X271" s="148">
        <f t="shared" si="18"/>
        <v>0</v>
      </c>
      <c r="Y271" s="333"/>
      <c r="Z271" s="144"/>
      <c r="AA271" s="148">
        <f t="shared" si="19"/>
        <v>0</v>
      </c>
      <c r="AB271" s="336"/>
      <c r="AC271" s="144"/>
    </row>
    <row r="272" spans="2:29" s="134" customFormat="1" ht="20.100000000000001" customHeight="1" x14ac:dyDescent="0.25">
      <c r="B272" s="390"/>
      <c r="C272" s="391"/>
      <c r="D272" s="392"/>
      <c r="E272" s="393"/>
      <c r="F272" s="393"/>
      <c r="G272" s="394"/>
      <c r="H272" s="395"/>
      <c r="N272" s="144"/>
      <c r="O272" s="147" t="str">
        <f>IFERROR(IF(LEN(B272)=0,"",INDEX(Trainings!$C$6:$C$55,MATCH(Registration!$B272,Trainings!$B$6:$B$55,0),1)),"")</f>
        <v/>
      </c>
      <c r="P272" s="148" t="str">
        <f>IFERROR(IF(LEN(H272)=0,"",INDEX(Dashboard!$I$17:$I$26,MATCH($H272,Dashboard!$J$17:$J$26,0))),"")</f>
        <v/>
      </c>
      <c r="Q272" s="144"/>
      <c r="R272" s="148">
        <f>IF(LEN(O272)=0,0,IF(OR(Summary!$D$5="All",Summary!$D$5=""),1,IF(Summary!$D$5=O272,1,0)))</f>
        <v>0</v>
      </c>
      <c r="S272" s="148">
        <f>IF(LEN(B272)=0,0,IF(OR(Summary!$G$5="All",Summary!$G$5=""),1,IF(Summary!$G$5=B272,1,0)))</f>
        <v>0</v>
      </c>
      <c r="T272" s="148">
        <f t="shared" si="16"/>
        <v>0</v>
      </c>
      <c r="U272" s="148">
        <f>IF(LEN(C272)=0,0,IF(C272=Summary!$K$5,1,0))</f>
        <v>0</v>
      </c>
      <c r="V272" s="148">
        <f t="shared" si="17"/>
        <v>0</v>
      </c>
      <c r="W272" s="333"/>
      <c r="X272" s="148">
        <f t="shared" si="18"/>
        <v>0</v>
      </c>
      <c r="Y272" s="333"/>
      <c r="Z272" s="144"/>
      <c r="AA272" s="148">
        <f t="shared" si="19"/>
        <v>0</v>
      </c>
      <c r="AB272" s="336"/>
      <c r="AC272" s="144"/>
    </row>
    <row r="273" spans="2:29" s="134" customFormat="1" ht="20.100000000000001" customHeight="1" x14ac:dyDescent="0.25">
      <c r="B273" s="390"/>
      <c r="C273" s="391"/>
      <c r="D273" s="392"/>
      <c r="E273" s="393"/>
      <c r="F273" s="393"/>
      <c r="G273" s="394"/>
      <c r="H273" s="395"/>
      <c r="N273" s="144"/>
      <c r="O273" s="147" t="str">
        <f>IFERROR(IF(LEN(B273)=0,"",INDEX(Trainings!$C$6:$C$55,MATCH(Registration!$B273,Trainings!$B$6:$B$55,0),1)),"")</f>
        <v/>
      </c>
      <c r="P273" s="148" t="str">
        <f>IFERROR(IF(LEN(H273)=0,"",INDEX(Dashboard!$I$17:$I$26,MATCH($H273,Dashboard!$J$17:$J$26,0))),"")</f>
        <v/>
      </c>
      <c r="Q273" s="144"/>
      <c r="R273" s="148">
        <f>IF(LEN(O273)=0,0,IF(OR(Summary!$D$5="All",Summary!$D$5=""),1,IF(Summary!$D$5=O273,1,0)))</f>
        <v>0</v>
      </c>
      <c r="S273" s="148">
        <f>IF(LEN(B273)=0,0,IF(OR(Summary!$G$5="All",Summary!$G$5=""),1,IF(Summary!$G$5=B273,1,0)))</f>
        <v>0</v>
      </c>
      <c r="T273" s="148">
        <f t="shared" si="16"/>
        <v>0</v>
      </c>
      <c r="U273" s="148">
        <f>IF(LEN(C273)=0,0,IF(C273=Summary!$K$5,1,0))</f>
        <v>0</v>
      </c>
      <c r="V273" s="148">
        <f t="shared" si="17"/>
        <v>0</v>
      </c>
      <c r="W273" s="333"/>
      <c r="X273" s="148">
        <f t="shared" si="18"/>
        <v>0</v>
      </c>
      <c r="Y273" s="333"/>
      <c r="Z273" s="144"/>
      <c r="AA273" s="148">
        <f t="shared" si="19"/>
        <v>0</v>
      </c>
      <c r="AB273" s="336"/>
      <c r="AC273" s="144"/>
    </row>
    <row r="274" spans="2:29" s="134" customFormat="1" ht="20.100000000000001" customHeight="1" x14ac:dyDescent="0.25">
      <c r="B274" s="390"/>
      <c r="C274" s="391"/>
      <c r="D274" s="392"/>
      <c r="E274" s="393"/>
      <c r="F274" s="393"/>
      <c r="G274" s="394"/>
      <c r="H274" s="395"/>
      <c r="N274" s="144"/>
      <c r="O274" s="147" t="str">
        <f>IFERROR(IF(LEN(B274)=0,"",INDEX(Trainings!$C$6:$C$55,MATCH(Registration!$B274,Trainings!$B$6:$B$55,0),1)),"")</f>
        <v/>
      </c>
      <c r="P274" s="148" t="str">
        <f>IFERROR(IF(LEN(H274)=0,"",INDEX(Dashboard!$I$17:$I$26,MATCH($H274,Dashboard!$J$17:$J$26,0))),"")</f>
        <v/>
      </c>
      <c r="Q274" s="144"/>
      <c r="R274" s="148">
        <f>IF(LEN(O274)=0,0,IF(OR(Summary!$D$5="All",Summary!$D$5=""),1,IF(Summary!$D$5=O274,1,0)))</f>
        <v>0</v>
      </c>
      <c r="S274" s="148">
        <f>IF(LEN(B274)=0,0,IF(OR(Summary!$G$5="All",Summary!$G$5=""),1,IF(Summary!$G$5=B274,1,0)))</f>
        <v>0</v>
      </c>
      <c r="T274" s="148">
        <f t="shared" si="16"/>
        <v>0</v>
      </c>
      <c r="U274" s="148">
        <f>IF(LEN(C274)=0,0,IF(C274=Summary!$K$5,1,0))</f>
        <v>0</v>
      </c>
      <c r="V274" s="148">
        <f t="shared" si="17"/>
        <v>0</v>
      </c>
      <c r="W274" s="333"/>
      <c r="X274" s="148">
        <f t="shared" si="18"/>
        <v>0</v>
      </c>
      <c r="Y274" s="333"/>
      <c r="Z274" s="144"/>
      <c r="AA274" s="148">
        <f t="shared" si="19"/>
        <v>0</v>
      </c>
      <c r="AB274" s="336"/>
      <c r="AC274" s="144"/>
    </row>
    <row r="275" spans="2:29" s="134" customFormat="1" ht="20.100000000000001" customHeight="1" x14ac:dyDescent="0.25">
      <c r="B275" s="390"/>
      <c r="C275" s="391"/>
      <c r="D275" s="392"/>
      <c r="E275" s="393"/>
      <c r="F275" s="393"/>
      <c r="G275" s="394"/>
      <c r="H275" s="395"/>
      <c r="N275" s="144"/>
      <c r="O275" s="147" t="str">
        <f>IFERROR(IF(LEN(B275)=0,"",INDEX(Trainings!$C$6:$C$55,MATCH(Registration!$B275,Trainings!$B$6:$B$55,0),1)),"")</f>
        <v/>
      </c>
      <c r="P275" s="148" t="str">
        <f>IFERROR(IF(LEN(H275)=0,"",INDEX(Dashboard!$I$17:$I$26,MATCH($H275,Dashboard!$J$17:$J$26,0))),"")</f>
        <v/>
      </c>
      <c r="Q275" s="144"/>
      <c r="R275" s="148">
        <f>IF(LEN(O275)=0,0,IF(OR(Summary!$D$5="All",Summary!$D$5=""),1,IF(Summary!$D$5=O275,1,0)))</f>
        <v>0</v>
      </c>
      <c r="S275" s="148">
        <f>IF(LEN(B275)=0,0,IF(OR(Summary!$G$5="All",Summary!$G$5=""),1,IF(Summary!$G$5=B275,1,0)))</f>
        <v>0</v>
      </c>
      <c r="T275" s="148">
        <f t="shared" si="16"/>
        <v>0</v>
      </c>
      <c r="U275" s="148">
        <f>IF(LEN(C275)=0,0,IF(C275=Summary!$K$5,1,0))</f>
        <v>0</v>
      </c>
      <c r="V275" s="148">
        <f t="shared" si="17"/>
        <v>0</v>
      </c>
      <c r="W275" s="333"/>
      <c r="X275" s="148">
        <f t="shared" si="18"/>
        <v>0</v>
      </c>
      <c r="Y275" s="333"/>
      <c r="Z275" s="144"/>
      <c r="AA275" s="148">
        <f t="shared" si="19"/>
        <v>0</v>
      </c>
      <c r="AB275" s="336"/>
      <c r="AC275" s="144"/>
    </row>
    <row r="276" spans="2:29" s="134" customFormat="1" ht="20.100000000000001" customHeight="1" x14ac:dyDescent="0.25">
      <c r="B276" s="390"/>
      <c r="C276" s="391"/>
      <c r="D276" s="392"/>
      <c r="E276" s="393"/>
      <c r="F276" s="393"/>
      <c r="G276" s="394"/>
      <c r="H276" s="395"/>
      <c r="N276" s="144"/>
      <c r="O276" s="147" t="str">
        <f>IFERROR(IF(LEN(B276)=0,"",INDEX(Trainings!$C$6:$C$55,MATCH(Registration!$B276,Trainings!$B$6:$B$55,0),1)),"")</f>
        <v/>
      </c>
      <c r="P276" s="148" t="str">
        <f>IFERROR(IF(LEN(H276)=0,"",INDEX(Dashboard!$I$17:$I$26,MATCH($H276,Dashboard!$J$17:$J$26,0))),"")</f>
        <v/>
      </c>
      <c r="Q276" s="144"/>
      <c r="R276" s="148">
        <f>IF(LEN(O276)=0,0,IF(OR(Summary!$D$5="All",Summary!$D$5=""),1,IF(Summary!$D$5=O276,1,0)))</f>
        <v>0</v>
      </c>
      <c r="S276" s="148">
        <f>IF(LEN(B276)=0,0,IF(OR(Summary!$G$5="All",Summary!$G$5=""),1,IF(Summary!$G$5=B276,1,0)))</f>
        <v>0</v>
      </c>
      <c r="T276" s="148">
        <f t="shared" si="16"/>
        <v>0</v>
      </c>
      <c r="U276" s="148">
        <f>IF(LEN(C276)=0,0,IF(C276=Summary!$K$5,1,0))</f>
        <v>0</v>
      </c>
      <c r="V276" s="148">
        <f t="shared" si="17"/>
        <v>0</v>
      </c>
      <c r="W276" s="333"/>
      <c r="X276" s="148">
        <f t="shared" si="18"/>
        <v>0</v>
      </c>
      <c r="Y276" s="333"/>
      <c r="Z276" s="144"/>
      <c r="AA276" s="148">
        <f t="shared" si="19"/>
        <v>0</v>
      </c>
      <c r="AB276" s="336"/>
      <c r="AC276" s="144"/>
    </row>
    <row r="277" spans="2:29" s="134" customFormat="1" ht="20.100000000000001" customHeight="1" x14ac:dyDescent="0.25">
      <c r="B277" s="390"/>
      <c r="C277" s="391"/>
      <c r="D277" s="392"/>
      <c r="E277" s="393"/>
      <c r="F277" s="393"/>
      <c r="G277" s="394"/>
      <c r="H277" s="395"/>
      <c r="N277" s="144"/>
      <c r="O277" s="147" t="str">
        <f>IFERROR(IF(LEN(B277)=0,"",INDEX(Trainings!$C$6:$C$55,MATCH(Registration!$B277,Trainings!$B$6:$B$55,0),1)),"")</f>
        <v/>
      </c>
      <c r="P277" s="148" t="str">
        <f>IFERROR(IF(LEN(H277)=0,"",INDEX(Dashboard!$I$17:$I$26,MATCH($H277,Dashboard!$J$17:$J$26,0))),"")</f>
        <v/>
      </c>
      <c r="Q277" s="144"/>
      <c r="R277" s="148">
        <f>IF(LEN(O277)=0,0,IF(OR(Summary!$D$5="All",Summary!$D$5=""),1,IF(Summary!$D$5=O277,1,0)))</f>
        <v>0</v>
      </c>
      <c r="S277" s="148">
        <f>IF(LEN(B277)=0,0,IF(OR(Summary!$G$5="All",Summary!$G$5=""),1,IF(Summary!$G$5=B277,1,0)))</f>
        <v>0</v>
      </c>
      <c r="T277" s="148">
        <f t="shared" si="16"/>
        <v>0</v>
      </c>
      <c r="U277" s="148">
        <f>IF(LEN(C277)=0,0,IF(C277=Summary!$K$5,1,0))</f>
        <v>0</v>
      </c>
      <c r="V277" s="148">
        <f t="shared" si="17"/>
        <v>0</v>
      </c>
      <c r="W277" s="333"/>
      <c r="X277" s="148">
        <f t="shared" si="18"/>
        <v>0</v>
      </c>
      <c r="Y277" s="333"/>
      <c r="Z277" s="144"/>
      <c r="AA277" s="148">
        <f t="shared" si="19"/>
        <v>0</v>
      </c>
      <c r="AB277" s="336"/>
      <c r="AC277" s="144"/>
    </row>
    <row r="278" spans="2:29" s="134" customFormat="1" ht="20.100000000000001" customHeight="1" x14ac:dyDescent="0.25">
      <c r="B278" s="390"/>
      <c r="C278" s="391"/>
      <c r="D278" s="392"/>
      <c r="E278" s="393"/>
      <c r="F278" s="393"/>
      <c r="G278" s="394"/>
      <c r="H278" s="395"/>
      <c r="N278" s="144"/>
      <c r="O278" s="147" t="str">
        <f>IFERROR(IF(LEN(B278)=0,"",INDEX(Trainings!$C$6:$C$55,MATCH(Registration!$B278,Trainings!$B$6:$B$55,0),1)),"")</f>
        <v/>
      </c>
      <c r="P278" s="148" t="str">
        <f>IFERROR(IF(LEN(H278)=0,"",INDEX(Dashboard!$I$17:$I$26,MATCH($H278,Dashboard!$J$17:$J$26,0))),"")</f>
        <v/>
      </c>
      <c r="Q278" s="144"/>
      <c r="R278" s="148">
        <f>IF(LEN(O278)=0,0,IF(OR(Summary!$D$5="All",Summary!$D$5=""),1,IF(Summary!$D$5=O278,1,0)))</f>
        <v>0</v>
      </c>
      <c r="S278" s="148">
        <f>IF(LEN(B278)=0,0,IF(OR(Summary!$G$5="All",Summary!$G$5=""),1,IF(Summary!$G$5=B278,1,0)))</f>
        <v>0</v>
      </c>
      <c r="T278" s="148">
        <f t="shared" si="16"/>
        <v>0</v>
      </c>
      <c r="U278" s="148">
        <f>IF(LEN(C278)=0,0,IF(C278=Summary!$K$5,1,0))</f>
        <v>0</v>
      </c>
      <c r="V278" s="148">
        <f t="shared" si="17"/>
        <v>0</v>
      </c>
      <c r="W278" s="333"/>
      <c r="X278" s="148">
        <f t="shared" si="18"/>
        <v>0</v>
      </c>
      <c r="Y278" s="333"/>
      <c r="Z278" s="144"/>
      <c r="AA278" s="148">
        <f t="shared" si="19"/>
        <v>0</v>
      </c>
      <c r="AB278" s="336"/>
      <c r="AC278" s="144"/>
    </row>
    <row r="279" spans="2:29" s="134" customFormat="1" ht="20.100000000000001" customHeight="1" x14ac:dyDescent="0.25">
      <c r="B279" s="390"/>
      <c r="C279" s="391"/>
      <c r="D279" s="392"/>
      <c r="E279" s="393"/>
      <c r="F279" s="393"/>
      <c r="G279" s="394"/>
      <c r="H279" s="395"/>
      <c r="N279" s="144"/>
      <c r="O279" s="147" t="str">
        <f>IFERROR(IF(LEN(B279)=0,"",INDEX(Trainings!$C$6:$C$55,MATCH(Registration!$B279,Trainings!$B$6:$B$55,0),1)),"")</f>
        <v/>
      </c>
      <c r="P279" s="148" t="str">
        <f>IFERROR(IF(LEN(H279)=0,"",INDEX(Dashboard!$I$17:$I$26,MATCH($H279,Dashboard!$J$17:$J$26,0))),"")</f>
        <v/>
      </c>
      <c r="Q279" s="144"/>
      <c r="R279" s="148">
        <f>IF(LEN(O279)=0,0,IF(OR(Summary!$D$5="All",Summary!$D$5=""),1,IF(Summary!$D$5=O279,1,0)))</f>
        <v>0</v>
      </c>
      <c r="S279" s="148">
        <f>IF(LEN(B279)=0,0,IF(OR(Summary!$G$5="All",Summary!$G$5=""),1,IF(Summary!$G$5=B279,1,0)))</f>
        <v>0</v>
      </c>
      <c r="T279" s="148">
        <f t="shared" si="16"/>
        <v>0</v>
      </c>
      <c r="U279" s="148">
        <f>IF(LEN(C279)=0,0,IF(C279=Summary!$K$5,1,0))</f>
        <v>0</v>
      </c>
      <c r="V279" s="148">
        <f t="shared" si="17"/>
        <v>0</v>
      </c>
      <c r="W279" s="333"/>
      <c r="X279" s="148">
        <f t="shared" si="18"/>
        <v>0</v>
      </c>
      <c r="Y279" s="333"/>
      <c r="Z279" s="144"/>
      <c r="AA279" s="148">
        <f t="shared" si="19"/>
        <v>0</v>
      </c>
      <c r="AB279" s="336"/>
      <c r="AC279" s="144"/>
    </row>
    <row r="280" spans="2:29" s="134" customFormat="1" ht="20.100000000000001" customHeight="1" x14ac:dyDescent="0.25">
      <c r="B280" s="390"/>
      <c r="C280" s="391"/>
      <c r="D280" s="392"/>
      <c r="E280" s="393"/>
      <c r="F280" s="393"/>
      <c r="G280" s="394"/>
      <c r="H280" s="395"/>
      <c r="N280" s="144"/>
      <c r="O280" s="147" t="str">
        <f>IFERROR(IF(LEN(B280)=0,"",INDEX(Trainings!$C$6:$C$55,MATCH(Registration!$B280,Trainings!$B$6:$B$55,0),1)),"")</f>
        <v/>
      </c>
      <c r="P280" s="148" t="str">
        <f>IFERROR(IF(LEN(H280)=0,"",INDEX(Dashboard!$I$17:$I$26,MATCH($H280,Dashboard!$J$17:$J$26,0))),"")</f>
        <v/>
      </c>
      <c r="Q280" s="144"/>
      <c r="R280" s="148">
        <f>IF(LEN(O280)=0,0,IF(OR(Summary!$D$5="All",Summary!$D$5=""),1,IF(Summary!$D$5=O280,1,0)))</f>
        <v>0</v>
      </c>
      <c r="S280" s="148">
        <f>IF(LEN(B280)=0,0,IF(OR(Summary!$G$5="All",Summary!$G$5=""),1,IF(Summary!$G$5=B280,1,0)))</f>
        <v>0</v>
      </c>
      <c r="T280" s="148">
        <f t="shared" si="16"/>
        <v>0</v>
      </c>
      <c r="U280" s="148">
        <f>IF(LEN(C280)=0,0,IF(C280=Summary!$K$5,1,0))</f>
        <v>0</v>
      </c>
      <c r="V280" s="148">
        <f t="shared" si="17"/>
        <v>0</v>
      </c>
      <c r="W280" s="333"/>
      <c r="X280" s="148">
        <f t="shared" si="18"/>
        <v>0</v>
      </c>
      <c r="Y280" s="333"/>
      <c r="Z280" s="144"/>
      <c r="AA280" s="148">
        <f t="shared" si="19"/>
        <v>0</v>
      </c>
      <c r="AB280" s="336"/>
      <c r="AC280" s="144"/>
    </row>
    <row r="281" spans="2:29" s="134" customFormat="1" ht="20.100000000000001" customHeight="1" x14ac:dyDescent="0.25">
      <c r="B281" s="390"/>
      <c r="C281" s="391"/>
      <c r="D281" s="392"/>
      <c r="E281" s="393"/>
      <c r="F281" s="393"/>
      <c r="G281" s="394"/>
      <c r="H281" s="395"/>
      <c r="N281" s="144"/>
      <c r="O281" s="147" t="str">
        <f>IFERROR(IF(LEN(B281)=0,"",INDEX(Trainings!$C$6:$C$55,MATCH(Registration!$B281,Trainings!$B$6:$B$55,0),1)),"")</f>
        <v/>
      </c>
      <c r="P281" s="148" t="str">
        <f>IFERROR(IF(LEN(H281)=0,"",INDEX(Dashboard!$I$17:$I$26,MATCH($H281,Dashboard!$J$17:$J$26,0))),"")</f>
        <v/>
      </c>
      <c r="Q281" s="144"/>
      <c r="R281" s="148">
        <f>IF(LEN(O281)=0,0,IF(OR(Summary!$D$5="All",Summary!$D$5=""),1,IF(Summary!$D$5=O281,1,0)))</f>
        <v>0</v>
      </c>
      <c r="S281" s="148">
        <f>IF(LEN(B281)=0,0,IF(OR(Summary!$G$5="All",Summary!$G$5=""),1,IF(Summary!$G$5=B281,1,0)))</f>
        <v>0</v>
      </c>
      <c r="T281" s="148">
        <f t="shared" si="16"/>
        <v>0</v>
      </c>
      <c r="U281" s="148">
        <f>IF(LEN(C281)=0,0,IF(C281=Summary!$K$5,1,0))</f>
        <v>0</v>
      </c>
      <c r="V281" s="148">
        <f t="shared" si="17"/>
        <v>0</v>
      </c>
      <c r="W281" s="333"/>
      <c r="X281" s="148">
        <f t="shared" si="18"/>
        <v>0</v>
      </c>
      <c r="Y281" s="333"/>
      <c r="Z281" s="144"/>
      <c r="AA281" s="148">
        <f t="shared" si="19"/>
        <v>0</v>
      </c>
      <c r="AB281" s="336"/>
      <c r="AC281" s="144"/>
    </row>
    <row r="282" spans="2:29" s="134" customFormat="1" ht="20.100000000000001" customHeight="1" x14ac:dyDescent="0.25">
      <c r="B282" s="390"/>
      <c r="C282" s="391"/>
      <c r="D282" s="392"/>
      <c r="E282" s="393"/>
      <c r="F282" s="393"/>
      <c r="G282" s="394"/>
      <c r="H282" s="395"/>
      <c r="N282" s="144"/>
      <c r="O282" s="147" t="str">
        <f>IFERROR(IF(LEN(B282)=0,"",INDEX(Trainings!$C$6:$C$55,MATCH(Registration!$B282,Trainings!$B$6:$B$55,0),1)),"")</f>
        <v/>
      </c>
      <c r="P282" s="148" t="str">
        <f>IFERROR(IF(LEN(H282)=0,"",INDEX(Dashboard!$I$17:$I$26,MATCH($H282,Dashboard!$J$17:$J$26,0))),"")</f>
        <v/>
      </c>
      <c r="Q282" s="144"/>
      <c r="R282" s="148">
        <f>IF(LEN(O282)=0,0,IF(OR(Summary!$D$5="All",Summary!$D$5=""),1,IF(Summary!$D$5=O282,1,0)))</f>
        <v>0</v>
      </c>
      <c r="S282" s="148">
        <f>IF(LEN(B282)=0,0,IF(OR(Summary!$G$5="All",Summary!$G$5=""),1,IF(Summary!$G$5=B282,1,0)))</f>
        <v>0</v>
      </c>
      <c r="T282" s="148">
        <f t="shared" si="16"/>
        <v>0</v>
      </c>
      <c r="U282" s="148">
        <f>IF(LEN(C282)=0,0,IF(C282=Summary!$K$5,1,0))</f>
        <v>0</v>
      </c>
      <c r="V282" s="148">
        <f t="shared" si="17"/>
        <v>0</v>
      </c>
      <c r="W282" s="333"/>
      <c r="X282" s="148">
        <f t="shared" si="18"/>
        <v>0</v>
      </c>
      <c r="Y282" s="333"/>
      <c r="Z282" s="144"/>
      <c r="AA282" s="148">
        <f t="shared" si="19"/>
        <v>0</v>
      </c>
      <c r="AB282" s="336"/>
      <c r="AC282" s="144"/>
    </row>
    <row r="283" spans="2:29" s="134" customFormat="1" ht="20.100000000000001" customHeight="1" x14ac:dyDescent="0.25">
      <c r="B283" s="390"/>
      <c r="C283" s="391"/>
      <c r="D283" s="392"/>
      <c r="E283" s="393"/>
      <c r="F283" s="393"/>
      <c r="G283" s="394"/>
      <c r="H283" s="395"/>
      <c r="N283" s="144"/>
      <c r="O283" s="147" t="str">
        <f>IFERROR(IF(LEN(B283)=0,"",INDEX(Trainings!$C$6:$C$55,MATCH(Registration!$B283,Trainings!$B$6:$B$55,0),1)),"")</f>
        <v/>
      </c>
      <c r="P283" s="148" t="str">
        <f>IFERROR(IF(LEN(H283)=0,"",INDEX(Dashboard!$I$17:$I$26,MATCH($H283,Dashboard!$J$17:$J$26,0))),"")</f>
        <v/>
      </c>
      <c r="Q283" s="144"/>
      <c r="R283" s="148">
        <f>IF(LEN(O283)=0,0,IF(OR(Summary!$D$5="All",Summary!$D$5=""),1,IF(Summary!$D$5=O283,1,0)))</f>
        <v>0</v>
      </c>
      <c r="S283" s="148">
        <f>IF(LEN(B283)=0,0,IF(OR(Summary!$G$5="All",Summary!$G$5=""),1,IF(Summary!$G$5=B283,1,0)))</f>
        <v>0</v>
      </c>
      <c r="T283" s="148">
        <f t="shared" si="16"/>
        <v>0</v>
      </c>
      <c r="U283" s="148">
        <f>IF(LEN(C283)=0,0,IF(C283=Summary!$K$5,1,0))</f>
        <v>0</v>
      </c>
      <c r="V283" s="148">
        <f t="shared" si="17"/>
        <v>0</v>
      </c>
      <c r="W283" s="333"/>
      <c r="X283" s="148">
        <f t="shared" si="18"/>
        <v>0</v>
      </c>
      <c r="Y283" s="333"/>
      <c r="Z283" s="144"/>
      <c r="AA283" s="148">
        <f t="shared" si="19"/>
        <v>0</v>
      </c>
      <c r="AB283" s="336"/>
      <c r="AC283" s="144"/>
    </row>
    <row r="284" spans="2:29" s="134" customFormat="1" ht="20.100000000000001" customHeight="1" x14ac:dyDescent="0.25">
      <c r="B284" s="390"/>
      <c r="C284" s="391"/>
      <c r="D284" s="392"/>
      <c r="E284" s="393"/>
      <c r="F284" s="393"/>
      <c r="G284" s="394"/>
      <c r="H284" s="395"/>
      <c r="N284" s="144"/>
      <c r="O284" s="147" t="str">
        <f>IFERROR(IF(LEN(B284)=0,"",INDEX(Trainings!$C$6:$C$55,MATCH(Registration!$B284,Trainings!$B$6:$B$55,0),1)),"")</f>
        <v/>
      </c>
      <c r="P284" s="148" t="str">
        <f>IFERROR(IF(LEN(H284)=0,"",INDEX(Dashboard!$I$17:$I$26,MATCH($H284,Dashboard!$J$17:$J$26,0))),"")</f>
        <v/>
      </c>
      <c r="Q284" s="144"/>
      <c r="R284" s="148">
        <f>IF(LEN(O284)=0,0,IF(OR(Summary!$D$5="All",Summary!$D$5=""),1,IF(Summary!$D$5=O284,1,0)))</f>
        <v>0</v>
      </c>
      <c r="S284" s="148">
        <f>IF(LEN(B284)=0,0,IF(OR(Summary!$G$5="All",Summary!$G$5=""),1,IF(Summary!$G$5=B284,1,0)))</f>
        <v>0</v>
      </c>
      <c r="T284" s="148">
        <f t="shared" si="16"/>
        <v>0</v>
      </c>
      <c r="U284" s="148">
        <f>IF(LEN(C284)=0,0,IF(C284=Summary!$K$5,1,0))</f>
        <v>0</v>
      </c>
      <c r="V284" s="148">
        <f t="shared" si="17"/>
        <v>0</v>
      </c>
      <c r="W284" s="333"/>
      <c r="X284" s="148">
        <f t="shared" si="18"/>
        <v>0</v>
      </c>
      <c r="Y284" s="333"/>
      <c r="Z284" s="144"/>
      <c r="AA284" s="148">
        <f t="shared" si="19"/>
        <v>0</v>
      </c>
      <c r="AB284" s="336"/>
      <c r="AC284" s="144"/>
    </row>
    <row r="285" spans="2:29" s="134" customFormat="1" ht="20.100000000000001" customHeight="1" x14ac:dyDescent="0.25">
      <c r="B285" s="390"/>
      <c r="C285" s="391"/>
      <c r="D285" s="392"/>
      <c r="E285" s="393"/>
      <c r="F285" s="393"/>
      <c r="G285" s="394"/>
      <c r="H285" s="395"/>
      <c r="N285" s="144"/>
      <c r="O285" s="147" t="str">
        <f>IFERROR(IF(LEN(B285)=0,"",INDEX(Trainings!$C$6:$C$55,MATCH(Registration!$B285,Trainings!$B$6:$B$55,0),1)),"")</f>
        <v/>
      </c>
      <c r="P285" s="148" t="str">
        <f>IFERROR(IF(LEN(H285)=0,"",INDEX(Dashboard!$I$17:$I$26,MATCH($H285,Dashboard!$J$17:$J$26,0))),"")</f>
        <v/>
      </c>
      <c r="Q285" s="144"/>
      <c r="R285" s="148">
        <f>IF(LEN(O285)=0,0,IF(OR(Summary!$D$5="All",Summary!$D$5=""),1,IF(Summary!$D$5=O285,1,0)))</f>
        <v>0</v>
      </c>
      <c r="S285" s="148">
        <f>IF(LEN(B285)=0,0,IF(OR(Summary!$G$5="All",Summary!$G$5=""),1,IF(Summary!$G$5=B285,1,0)))</f>
        <v>0</v>
      </c>
      <c r="T285" s="148">
        <f t="shared" si="16"/>
        <v>0</v>
      </c>
      <c r="U285" s="148">
        <f>IF(LEN(C285)=0,0,IF(C285=Summary!$K$5,1,0))</f>
        <v>0</v>
      </c>
      <c r="V285" s="148">
        <f t="shared" si="17"/>
        <v>0</v>
      </c>
      <c r="W285" s="333"/>
      <c r="X285" s="148">
        <f t="shared" si="18"/>
        <v>0</v>
      </c>
      <c r="Y285" s="333"/>
      <c r="Z285" s="144"/>
      <c r="AA285" s="148">
        <f t="shared" si="19"/>
        <v>0</v>
      </c>
      <c r="AB285" s="336"/>
      <c r="AC285" s="144"/>
    </row>
    <row r="286" spans="2:29" s="134" customFormat="1" ht="20.100000000000001" customHeight="1" x14ac:dyDescent="0.25">
      <c r="B286" s="390"/>
      <c r="C286" s="391"/>
      <c r="D286" s="392"/>
      <c r="E286" s="393"/>
      <c r="F286" s="393"/>
      <c r="G286" s="394"/>
      <c r="H286" s="395"/>
      <c r="N286" s="144"/>
      <c r="O286" s="147" t="str">
        <f>IFERROR(IF(LEN(B286)=0,"",INDEX(Trainings!$C$6:$C$55,MATCH(Registration!$B286,Trainings!$B$6:$B$55,0),1)),"")</f>
        <v/>
      </c>
      <c r="P286" s="148" t="str">
        <f>IFERROR(IF(LEN(H286)=0,"",INDEX(Dashboard!$I$17:$I$26,MATCH($H286,Dashboard!$J$17:$J$26,0))),"")</f>
        <v/>
      </c>
      <c r="Q286" s="144"/>
      <c r="R286" s="148">
        <f>IF(LEN(O286)=0,0,IF(OR(Summary!$D$5="All",Summary!$D$5=""),1,IF(Summary!$D$5=O286,1,0)))</f>
        <v>0</v>
      </c>
      <c r="S286" s="148">
        <f>IF(LEN(B286)=0,0,IF(OR(Summary!$G$5="All",Summary!$G$5=""),1,IF(Summary!$G$5=B286,1,0)))</f>
        <v>0</v>
      </c>
      <c r="T286" s="148">
        <f t="shared" si="16"/>
        <v>0</v>
      </c>
      <c r="U286" s="148">
        <f>IF(LEN(C286)=0,0,IF(C286=Summary!$K$5,1,0))</f>
        <v>0</v>
      </c>
      <c r="V286" s="148">
        <f t="shared" si="17"/>
        <v>0</v>
      </c>
      <c r="W286" s="333"/>
      <c r="X286" s="148">
        <f t="shared" si="18"/>
        <v>0</v>
      </c>
      <c r="Y286" s="333"/>
      <c r="Z286" s="144"/>
      <c r="AA286" s="148">
        <f t="shared" si="19"/>
        <v>0</v>
      </c>
      <c r="AB286" s="336"/>
      <c r="AC286" s="144"/>
    </row>
    <row r="287" spans="2:29" s="134" customFormat="1" ht="20.100000000000001" customHeight="1" x14ac:dyDescent="0.25">
      <c r="B287" s="390"/>
      <c r="C287" s="391"/>
      <c r="D287" s="392"/>
      <c r="E287" s="393"/>
      <c r="F287" s="393"/>
      <c r="G287" s="394"/>
      <c r="H287" s="395"/>
      <c r="N287" s="144"/>
      <c r="O287" s="147" t="str">
        <f>IFERROR(IF(LEN(B287)=0,"",INDEX(Trainings!$C$6:$C$55,MATCH(Registration!$B287,Trainings!$B$6:$B$55,0),1)),"")</f>
        <v/>
      </c>
      <c r="P287" s="148" t="str">
        <f>IFERROR(IF(LEN(H287)=0,"",INDEX(Dashboard!$I$17:$I$26,MATCH($H287,Dashboard!$J$17:$J$26,0))),"")</f>
        <v/>
      </c>
      <c r="Q287" s="144"/>
      <c r="R287" s="148">
        <f>IF(LEN(O287)=0,0,IF(OR(Summary!$D$5="All",Summary!$D$5=""),1,IF(Summary!$D$5=O287,1,0)))</f>
        <v>0</v>
      </c>
      <c r="S287" s="148">
        <f>IF(LEN(B287)=0,0,IF(OR(Summary!$G$5="All",Summary!$G$5=""),1,IF(Summary!$G$5=B287,1,0)))</f>
        <v>0</v>
      </c>
      <c r="T287" s="148">
        <f t="shared" si="16"/>
        <v>0</v>
      </c>
      <c r="U287" s="148">
        <f>IF(LEN(C287)=0,0,IF(C287=Summary!$K$5,1,0))</f>
        <v>0</v>
      </c>
      <c r="V287" s="148">
        <f t="shared" si="17"/>
        <v>0</v>
      </c>
      <c r="W287" s="333"/>
      <c r="X287" s="148">
        <f t="shared" si="18"/>
        <v>0</v>
      </c>
      <c r="Y287" s="333"/>
      <c r="Z287" s="144"/>
      <c r="AA287" s="148">
        <f t="shared" si="19"/>
        <v>0</v>
      </c>
      <c r="AB287" s="336"/>
      <c r="AC287" s="144"/>
    </row>
    <row r="288" spans="2:29" s="134" customFormat="1" ht="20.100000000000001" customHeight="1" x14ac:dyDescent="0.25">
      <c r="B288" s="390"/>
      <c r="C288" s="391"/>
      <c r="D288" s="392"/>
      <c r="E288" s="393"/>
      <c r="F288" s="393"/>
      <c r="G288" s="394"/>
      <c r="H288" s="395"/>
      <c r="N288" s="144"/>
      <c r="O288" s="147" t="str">
        <f>IFERROR(IF(LEN(B288)=0,"",INDEX(Trainings!$C$6:$C$55,MATCH(Registration!$B288,Trainings!$B$6:$B$55,0),1)),"")</f>
        <v/>
      </c>
      <c r="P288" s="148" t="str">
        <f>IFERROR(IF(LEN(H288)=0,"",INDEX(Dashboard!$I$17:$I$26,MATCH($H288,Dashboard!$J$17:$J$26,0))),"")</f>
        <v/>
      </c>
      <c r="Q288" s="144"/>
      <c r="R288" s="148">
        <f>IF(LEN(O288)=0,0,IF(OR(Summary!$D$5="All",Summary!$D$5=""),1,IF(Summary!$D$5=O288,1,0)))</f>
        <v>0</v>
      </c>
      <c r="S288" s="148">
        <f>IF(LEN(B288)=0,0,IF(OR(Summary!$G$5="All",Summary!$G$5=""),1,IF(Summary!$G$5=B288,1,0)))</f>
        <v>0</v>
      </c>
      <c r="T288" s="148">
        <f t="shared" si="16"/>
        <v>0</v>
      </c>
      <c r="U288" s="148">
        <f>IF(LEN(C288)=0,0,IF(C288=Summary!$K$5,1,0))</f>
        <v>0</v>
      </c>
      <c r="V288" s="148">
        <f t="shared" si="17"/>
        <v>0</v>
      </c>
      <c r="W288" s="333"/>
      <c r="X288" s="148">
        <f t="shared" si="18"/>
        <v>0</v>
      </c>
      <c r="Y288" s="333"/>
      <c r="Z288" s="144"/>
      <c r="AA288" s="148">
        <f t="shared" si="19"/>
        <v>0</v>
      </c>
      <c r="AB288" s="336"/>
      <c r="AC288" s="144"/>
    </row>
    <row r="289" spans="2:29" s="134" customFormat="1" ht="20.100000000000001" customHeight="1" x14ac:dyDescent="0.25">
      <c r="B289" s="390"/>
      <c r="C289" s="391"/>
      <c r="D289" s="392"/>
      <c r="E289" s="393"/>
      <c r="F289" s="393"/>
      <c r="G289" s="394"/>
      <c r="H289" s="395"/>
      <c r="N289" s="144"/>
      <c r="O289" s="147" t="str">
        <f>IFERROR(IF(LEN(B289)=0,"",INDEX(Trainings!$C$6:$C$55,MATCH(Registration!$B289,Trainings!$B$6:$B$55,0),1)),"")</f>
        <v/>
      </c>
      <c r="P289" s="148" t="str">
        <f>IFERROR(IF(LEN(H289)=0,"",INDEX(Dashboard!$I$17:$I$26,MATCH($H289,Dashboard!$J$17:$J$26,0))),"")</f>
        <v/>
      </c>
      <c r="Q289" s="144"/>
      <c r="R289" s="148">
        <f>IF(LEN(O289)=0,0,IF(OR(Summary!$D$5="All",Summary!$D$5=""),1,IF(Summary!$D$5=O289,1,0)))</f>
        <v>0</v>
      </c>
      <c r="S289" s="148">
        <f>IF(LEN(B289)=0,0,IF(OR(Summary!$G$5="All",Summary!$G$5=""),1,IF(Summary!$G$5=B289,1,0)))</f>
        <v>0</v>
      </c>
      <c r="T289" s="148">
        <f t="shared" si="16"/>
        <v>0</v>
      </c>
      <c r="U289" s="148">
        <f>IF(LEN(C289)=0,0,IF(C289=Summary!$K$5,1,0))</f>
        <v>0</v>
      </c>
      <c r="V289" s="148">
        <f t="shared" si="17"/>
        <v>0</v>
      </c>
      <c r="W289" s="333"/>
      <c r="X289" s="148">
        <f t="shared" si="18"/>
        <v>0</v>
      </c>
      <c r="Y289" s="333"/>
      <c r="Z289" s="144"/>
      <c r="AA289" s="148">
        <f t="shared" si="19"/>
        <v>0</v>
      </c>
      <c r="AB289" s="336"/>
      <c r="AC289" s="144"/>
    </row>
    <row r="290" spans="2:29" s="134" customFormat="1" ht="20.100000000000001" customHeight="1" x14ac:dyDescent="0.25">
      <c r="B290" s="390"/>
      <c r="C290" s="391"/>
      <c r="D290" s="392"/>
      <c r="E290" s="393"/>
      <c r="F290" s="393"/>
      <c r="G290" s="394"/>
      <c r="H290" s="395"/>
      <c r="N290" s="144"/>
      <c r="O290" s="147" t="str">
        <f>IFERROR(IF(LEN(B290)=0,"",INDEX(Trainings!$C$6:$C$55,MATCH(Registration!$B290,Trainings!$B$6:$B$55,0),1)),"")</f>
        <v/>
      </c>
      <c r="P290" s="148" t="str">
        <f>IFERROR(IF(LEN(H290)=0,"",INDEX(Dashboard!$I$17:$I$26,MATCH($H290,Dashboard!$J$17:$J$26,0))),"")</f>
        <v/>
      </c>
      <c r="Q290" s="144"/>
      <c r="R290" s="148">
        <f>IF(LEN(O290)=0,0,IF(OR(Summary!$D$5="All",Summary!$D$5=""),1,IF(Summary!$D$5=O290,1,0)))</f>
        <v>0</v>
      </c>
      <c r="S290" s="148">
        <f>IF(LEN(B290)=0,0,IF(OR(Summary!$G$5="All",Summary!$G$5=""),1,IF(Summary!$G$5=B290,1,0)))</f>
        <v>0</v>
      </c>
      <c r="T290" s="148">
        <f t="shared" si="16"/>
        <v>0</v>
      </c>
      <c r="U290" s="148">
        <f>IF(LEN(C290)=0,0,IF(C290=Summary!$K$5,1,0))</f>
        <v>0</v>
      </c>
      <c r="V290" s="148">
        <f t="shared" si="17"/>
        <v>0</v>
      </c>
      <c r="W290" s="333"/>
      <c r="X290" s="148">
        <f t="shared" si="18"/>
        <v>0</v>
      </c>
      <c r="Y290" s="333"/>
      <c r="Z290" s="144"/>
      <c r="AA290" s="148">
        <f t="shared" si="19"/>
        <v>0</v>
      </c>
      <c r="AB290" s="336"/>
      <c r="AC290" s="144"/>
    </row>
    <row r="291" spans="2:29" s="134" customFormat="1" ht="20.100000000000001" customHeight="1" x14ac:dyDescent="0.25">
      <c r="B291" s="390"/>
      <c r="C291" s="391"/>
      <c r="D291" s="392"/>
      <c r="E291" s="393"/>
      <c r="F291" s="393"/>
      <c r="G291" s="394"/>
      <c r="H291" s="395"/>
      <c r="N291" s="144"/>
      <c r="O291" s="147" t="str">
        <f>IFERROR(IF(LEN(B291)=0,"",INDEX(Trainings!$C$6:$C$55,MATCH(Registration!$B291,Trainings!$B$6:$B$55,0),1)),"")</f>
        <v/>
      </c>
      <c r="P291" s="148" t="str">
        <f>IFERROR(IF(LEN(H291)=0,"",INDEX(Dashboard!$I$17:$I$26,MATCH($H291,Dashboard!$J$17:$J$26,0))),"")</f>
        <v/>
      </c>
      <c r="Q291" s="144"/>
      <c r="R291" s="148">
        <f>IF(LEN(O291)=0,0,IF(OR(Summary!$D$5="All",Summary!$D$5=""),1,IF(Summary!$D$5=O291,1,0)))</f>
        <v>0</v>
      </c>
      <c r="S291" s="148">
        <f>IF(LEN(B291)=0,0,IF(OR(Summary!$G$5="All",Summary!$G$5=""),1,IF(Summary!$G$5=B291,1,0)))</f>
        <v>0</v>
      </c>
      <c r="T291" s="148">
        <f t="shared" si="16"/>
        <v>0</v>
      </c>
      <c r="U291" s="148">
        <f>IF(LEN(C291)=0,0,IF(C291=Summary!$K$5,1,0))</f>
        <v>0</v>
      </c>
      <c r="V291" s="148">
        <f t="shared" si="17"/>
        <v>0</v>
      </c>
      <c r="W291" s="333"/>
      <c r="X291" s="148">
        <f t="shared" si="18"/>
        <v>0</v>
      </c>
      <c r="Y291" s="333"/>
      <c r="Z291" s="144"/>
      <c r="AA291" s="148">
        <f t="shared" si="19"/>
        <v>0</v>
      </c>
      <c r="AB291" s="336"/>
      <c r="AC291" s="144"/>
    </row>
    <row r="292" spans="2:29" s="134" customFormat="1" ht="20.100000000000001" customHeight="1" x14ac:dyDescent="0.25">
      <c r="B292" s="390"/>
      <c r="C292" s="391"/>
      <c r="D292" s="392"/>
      <c r="E292" s="393"/>
      <c r="F292" s="393"/>
      <c r="G292" s="394"/>
      <c r="H292" s="395"/>
      <c r="N292" s="144"/>
      <c r="O292" s="147" t="str">
        <f>IFERROR(IF(LEN(B292)=0,"",INDEX(Trainings!$C$6:$C$55,MATCH(Registration!$B292,Trainings!$B$6:$B$55,0),1)),"")</f>
        <v/>
      </c>
      <c r="P292" s="148" t="str">
        <f>IFERROR(IF(LEN(H292)=0,"",INDEX(Dashboard!$I$17:$I$26,MATCH($H292,Dashboard!$J$17:$J$26,0))),"")</f>
        <v/>
      </c>
      <c r="Q292" s="144"/>
      <c r="R292" s="148">
        <f>IF(LEN(O292)=0,0,IF(OR(Summary!$D$5="All",Summary!$D$5=""),1,IF(Summary!$D$5=O292,1,0)))</f>
        <v>0</v>
      </c>
      <c r="S292" s="148">
        <f>IF(LEN(B292)=0,0,IF(OR(Summary!$G$5="All",Summary!$G$5=""),1,IF(Summary!$G$5=B292,1,0)))</f>
        <v>0</v>
      </c>
      <c r="T292" s="148">
        <f t="shared" si="16"/>
        <v>0</v>
      </c>
      <c r="U292" s="148">
        <f>IF(LEN(C292)=0,0,IF(C292=Summary!$K$5,1,0))</f>
        <v>0</v>
      </c>
      <c r="V292" s="148">
        <f t="shared" si="17"/>
        <v>0</v>
      </c>
      <c r="W292" s="333"/>
      <c r="X292" s="148">
        <f t="shared" si="18"/>
        <v>0</v>
      </c>
      <c r="Y292" s="333"/>
      <c r="Z292" s="144"/>
      <c r="AA292" s="148">
        <f t="shared" si="19"/>
        <v>0</v>
      </c>
      <c r="AB292" s="336"/>
      <c r="AC292" s="144"/>
    </row>
    <row r="293" spans="2:29" s="134" customFormat="1" ht="20.100000000000001" customHeight="1" x14ac:dyDescent="0.25">
      <c r="B293" s="390"/>
      <c r="C293" s="391"/>
      <c r="D293" s="392"/>
      <c r="E293" s="393"/>
      <c r="F293" s="393"/>
      <c r="G293" s="394"/>
      <c r="H293" s="395"/>
      <c r="N293" s="144"/>
      <c r="O293" s="147" t="str">
        <f>IFERROR(IF(LEN(B293)=0,"",INDEX(Trainings!$C$6:$C$55,MATCH(Registration!$B293,Trainings!$B$6:$B$55,0),1)),"")</f>
        <v/>
      </c>
      <c r="P293" s="148" t="str">
        <f>IFERROR(IF(LEN(H293)=0,"",INDEX(Dashboard!$I$17:$I$26,MATCH($H293,Dashboard!$J$17:$J$26,0))),"")</f>
        <v/>
      </c>
      <c r="Q293" s="144"/>
      <c r="R293" s="148">
        <f>IF(LEN(O293)=0,0,IF(OR(Summary!$D$5="All",Summary!$D$5=""),1,IF(Summary!$D$5=O293,1,0)))</f>
        <v>0</v>
      </c>
      <c r="S293" s="148">
        <f>IF(LEN(B293)=0,0,IF(OR(Summary!$G$5="All",Summary!$G$5=""),1,IF(Summary!$G$5=B293,1,0)))</f>
        <v>0</v>
      </c>
      <c r="T293" s="148">
        <f t="shared" si="16"/>
        <v>0</v>
      </c>
      <c r="U293" s="148">
        <f>IF(LEN(C293)=0,0,IF(C293=Summary!$K$5,1,0))</f>
        <v>0</v>
      </c>
      <c r="V293" s="148">
        <f t="shared" si="17"/>
        <v>0</v>
      </c>
      <c r="W293" s="333"/>
      <c r="X293" s="148">
        <f t="shared" si="18"/>
        <v>0</v>
      </c>
      <c r="Y293" s="333"/>
      <c r="Z293" s="144"/>
      <c r="AA293" s="148">
        <f t="shared" si="19"/>
        <v>0</v>
      </c>
      <c r="AB293" s="336"/>
      <c r="AC293" s="144"/>
    </row>
    <row r="294" spans="2:29" s="134" customFormat="1" ht="20.100000000000001" customHeight="1" x14ac:dyDescent="0.25">
      <c r="B294" s="390"/>
      <c r="C294" s="391"/>
      <c r="D294" s="392"/>
      <c r="E294" s="393"/>
      <c r="F294" s="393"/>
      <c r="G294" s="394"/>
      <c r="H294" s="395"/>
      <c r="N294" s="144"/>
      <c r="O294" s="147" t="str">
        <f>IFERROR(IF(LEN(B294)=0,"",INDEX(Trainings!$C$6:$C$55,MATCH(Registration!$B294,Trainings!$B$6:$B$55,0),1)),"")</f>
        <v/>
      </c>
      <c r="P294" s="148" t="str">
        <f>IFERROR(IF(LEN(H294)=0,"",INDEX(Dashboard!$I$17:$I$26,MATCH($H294,Dashboard!$J$17:$J$26,0))),"")</f>
        <v/>
      </c>
      <c r="Q294" s="144"/>
      <c r="R294" s="148">
        <f>IF(LEN(O294)=0,0,IF(OR(Summary!$D$5="All",Summary!$D$5=""),1,IF(Summary!$D$5=O294,1,0)))</f>
        <v>0</v>
      </c>
      <c r="S294" s="148">
        <f>IF(LEN(B294)=0,0,IF(OR(Summary!$G$5="All",Summary!$G$5=""),1,IF(Summary!$G$5=B294,1,0)))</f>
        <v>0</v>
      </c>
      <c r="T294" s="148">
        <f t="shared" si="16"/>
        <v>0</v>
      </c>
      <c r="U294" s="148">
        <f>IF(LEN(C294)=0,0,IF(C294=Summary!$K$5,1,0))</f>
        <v>0</v>
      </c>
      <c r="V294" s="148">
        <f t="shared" si="17"/>
        <v>0</v>
      </c>
      <c r="W294" s="333"/>
      <c r="X294" s="148">
        <f t="shared" si="18"/>
        <v>0</v>
      </c>
      <c r="Y294" s="333"/>
      <c r="Z294" s="144"/>
      <c r="AA294" s="148">
        <f t="shared" si="19"/>
        <v>0</v>
      </c>
      <c r="AB294" s="336"/>
      <c r="AC294" s="144"/>
    </row>
    <row r="295" spans="2:29" s="134" customFormat="1" ht="20.100000000000001" customHeight="1" x14ac:dyDescent="0.25">
      <c r="B295" s="390"/>
      <c r="C295" s="391"/>
      <c r="D295" s="392"/>
      <c r="E295" s="393"/>
      <c r="F295" s="393"/>
      <c r="G295" s="394"/>
      <c r="H295" s="395"/>
      <c r="N295" s="144"/>
      <c r="O295" s="147" t="str">
        <f>IFERROR(IF(LEN(B295)=0,"",INDEX(Trainings!$C$6:$C$55,MATCH(Registration!$B295,Trainings!$B$6:$B$55,0),1)),"")</f>
        <v/>
      </c>
      <c r="P295" s="148" t="str">
        <f>IFERROR(IF(LEN(H295)=0,"",INDEX(Dashboard!$I$17:$I$26,MATCH($H295,Dashboard!$J$17:$J$26,0))),"")</f>
        <v/>
      </c>
      <c r="Q295" s="144"/>
      <c r="R295" s="148">
        <f>IF(LEN(O295)=0,0,IF(OR(Summary!$D$5="All",Summary!$D$5=""),1,IF(Summary!$D$5=O295,1,0)))</f>
        <v>0</v>
      </c>
      <c r="S295" s="148">
        <f>IF(LEN(B295)=0,0,IF(OR(Summary!$G$5="All",Summary!$G$5=""),1,IF(Summary!$G$5=B295,1,0)))</f>
        <v>0</v>
      </c>
      <c r="T295" s="148">
        <f t="shared" si="16"/>
        <v>0</v>
      </c>
      <c r="U295" s="148">
        <f>IF(LEN(C295)=0,0,IF(C295=Summary!$K$5,1,0))</f>
        <v>0</v>
      </c>
      <c r="V295" s="148">
        <f t="shared" si="17"/>
        <v>0</v>
      </c>
      <c r="W295" s="333"/>
      <c r="X295" s="148">
        <f t="shared" si="18"/>
        <v>0</v>
      </c>
      <c r="Y295" s="333"/>
      <c r="Z295" s="144"/>
      <c r="AA295" s="148">
        <f t="shared" si="19"/>
        <v>0</v>
      </c>
      <c r="AB295" s="336"/>
      <c r="AC295" s="144"/>
    </row>
    <row r="296" spans="2:29" s="134" customFormat="1" ht="20.100000000000001" customHeight="1" x14ac:dyDescent="0.25">
      <c r="B296" s="390"/>
      <c r="C296" s="391"/>
      <c r="D296" s="392"/>
      <c r="E296" s="393"/>
      <c r="F296" s="393"/>
      <c r="G296" s="394"/>
      <c r="H296" s="395"/>
      <c r="N296" s="144"/>
      <c r="O296" s="147" t="str">
        <f>IFERROR(IF(LEN(B296)=0,"",INDEX(Trainings!$C$6:$C$55,MATCH(Registration!$B296,Trainings!$B$6:$B$55,0),1)),"")</f>
        <v/>
      </c>
      <c r="P296" s="148" t="str">
        <f>IFERROR(IF(LEN(H296)=0,"",INDEX(Dashboard!$I$17:$I$26,MATCH($H296,Dashboard!$J$17:$J$26,0))),"")</f>
        <v/>
      </c>
      <c r="Q296" s="144"/>
      <c r="R296" s="148">
        <f>IF(LEN(O296)=0,0,IF(OR(Summary!$D$5="All",Summary!$D$5=""),1,IF(Summary!$D$5=O296,1,0)))</f>
        <v>0</v>
      </c>
      <c r="S296" s="148">
        <f>IF(LEN(B296)=0,0,IF(OR(Summary!$G$5="All",Summary!$G$5=""),1,IF(Summary!$G$5=B296,1,0)))</f>
        <v>0</v>
      </c>
      <c r="T296" s="148">
        <f t="shared" si="16"/>
        <v>0</v>
      </c>
      <c r="U296" s="148">
        <f>IF(LEN(C296)=0,0,IF(C296=Summary!$K$5,1,0))</f>
        <v>0</v>
      </c>
      <c r="V296" s="148">
        <f t="shared" si="17"/>
        <v>0</v>
      </c>
      <c r="W296" s="333"/>
      <c r="X296" s="148">
        <f t="shared" si="18"/>
        <v>0</v>
      </c>
      <c r="Y296" s="333"/>
      <c r="Z296" s="144"/>
      <c r="AA296" s="148">
        <f t="shared" si="19"/>
        <v>0</v>
      </c>
      <c r="AB296" s="336"/>
      <c r="AC296" s="144"/>
    </row>
    <row r="297" spans="2:29" s="134" customFormat="1" ht="20.100000000000001" customHeight="1" x14ac:dyDescent="0.25">
      <c r="B297" s="390"/>
      <c r="C297" s="391"/>
      <c r="D297" s="392"/>
      <c r="E297" s="393"/>
      <c r="F297" s="393"/>
      <c r="G297" s="394"/>
      <c r="H297" s="395"/>
      <c r="N297" s="144"/>
      <c r="O297" s="147" t="str">
        <f>IFERROR(IF(LEN(B297)=0,"",INDEX(Trainings!$C$6:$C$55,MATCH(Registration!$B297,Trainings!$B$6:$B$55,0),1)),"")</f>
        <v/>
      </c>
      <c r="P297" s="148" t="str">
        <f>IFERROR(IF(LEN(H297)=0,"",INDEX(Dashboard!$I$17:$I$26,MATCH($H297,Dashboard!$J$17:$J$26,0))),"")</f>
        <v/>
      </c>
      <c r="Q297" s="144"/>
      <c r="R297" s="148">
        <f>IF(LEN(O297)=0,0,IF(OR(Summary!$D$5="All",Summary!$D$5=""),1,IF(Summary!$D$5=O297,1,0)))</f>
        <v>0</v>
      </c>
      <c r="S297" s="148">
        <f>IF(LEN(B297)=0,0,IF(OR(Summary!$G$5="All",Summary!$G$5=""),1,IF(Summary!$G$5=B297,1,0)))</f>
        <v>0</v>
      </c>
      <c r="T297" s="148">
        <f t="shared" si="16"/>
        <v>0</v>
      </c>
      <c r="U297" s="148">
        <f>IF(LEN(C297)=0,0,IF(C297=Summary!$K$5,1,0))</f>
        <v>0</v>
      </c>
      <c r="V297" s="148">
        <f t="shared" si="17"/>
        <v>0</v>
      </c>
      <c r="W297" s="333"/>
      <c r="X297" s="148">
        <f t="shared" si="18"/>
        <v>0</v>
      </c>
      <c r="Y297" s="333"/>
      <c r="Z297" s="144"/>
      <c r="AA297" s="148">
        <f t="shared" si="19"/>
        <v>0</v>
      </c>
      <c r="AB297" s="336"/>
      <c r="AC297" s="144"/>
    </row>
    <row r="298" spans="2:29" s="134" customFormat="1" ht="20.100000000000001" customHeight="1" x14ac:dyDescent="0.25">
      <c r="B298" s="390"/>
      <c r="C298" s="391"/>
      <c r="D298" s="392"/>
      <c r="E298" s="393"/>
      <c r="F298" s="393"/>
      <c r="G298" s="394"/>
      <c r="H298" s="395"/>
      <c r="N298" s="144"/>
      <c r="O298" s="147" t="str">
        <f>IFERROR(IF(LEN(B298)=0,"",INDEX(Trainings!$C$6:$C$55,MATCH(Registration!$B298,Trainings!$B$6:$B$55,0),1)),"")</f>
        <v/>
      </c>
      <c r="P298" s="148" t="str">
        <f>IFERROR(IF(LEN(H298)=0,"",INDEX(Dashboard!$I$17:$I$26,MATCH($H298,Dashboard!$J$17:$J$26,0))),"")</f>
        <v/>
      </c>
      <c r="Q298" s="144"/>
      <c r="R298" s="148">
        <f>IF(LEN(O298)=0,0,IF(OR(Summary!$D$5="All",Summary!$D$5=""),1,IF(Summary!$D$5=O298,1,0)))</f>
        <v>0</v>
      </c>
      <c r="S298" s="148">
        <f>IF(LEN(B298)=0,0,IF(OR(Summary!$G$5="All",Summary!$G$5=""),1,IF(Summary!$G$5=B298,1,0)))</f>
        <v>0</v>
      </c>
      <c r="T298" s="148">
        <f t="shared" si="16"/>
        <v>0</v>
      </c>
      <c r="U298" s="148">
        <f>IF(LEN(C298)=0,0,IF(C298=Summary!$K$5,1,0))</f>
        <v>0</v>
      </c>
      <c r="V298" s="148">
        <f t="shared" si="17"/>
        <v>0</v>
      </c>
      <c r="W298" s="333"/>
      <c r="X298" s="148">
        <f t="shared" si="18"/>
        <v>0</v>
      </c>
      <c r="Y298" s="333"/>
      <c r="Z298" s="144"/>
      <c r="AA298" s="148">
        <f t="shared" si="19"/>
        <v>0</v>
      </c>
      <c r="AB298" s="336"/>
      <c r="AC298" s="144"/>
    </row>
    <row r="299" spans="2:29" s="134" customFormat="1" ht="20.100000000000001" customHeight="1" x14ac:dyDescent="0.25">
      <c r="B299" s="390"/>
      <c r="C299" s="391"/>
      <c r="D299" s="392"/>
      <c r="E299" s="393"/>
      <c r="F299" s="393"/>
      <c r="G299" s="394"/>
      <c r="H299" s="395"/>
      <c r="N299" s="144"/>
      <c r="O299" s="147" t="str">
        <f>IFERROR(IF(LEN(B299)=0,"",INDEX(Trainings!$C$6:$C$55,MATCH(Registration!$B299,Trainings!$B$6:$B$55,0),1)),"")</f>
        <v/>
      </c>
      <c r="P299" s="148" t="str">
        <f>IFERROR(IF(LEN(H299)=0,"",INDEX(Dashboard!$I$17:$I$26,MATCH($H299,Dashboard!$J$17:$J$26,0))),"")</f>
        <v/>
      </c>
      <c r="Q299" s="144"/>
      <c r="R299" s="148">
        <f>IF(LEN(O299)=0,0,IF(OR(Summary!$D$5="All",Summary!$D$5=""),1,IF(Summary!$D$5=O299,1,0)))</f>
        <v>0</v>
      </c>
      <c r="S299" s="148">
        <f>IF(LEN(B299)=0,0,IF(OR(Summary!$G$5="All",Summary!$G$5=""),1,IF(Summary!$G$5=B299,1,0)))</f>
        <v>0</v>
      </c>
      <c r="T299" s="148">
        <f t="shared" si="16"/>
        <v>0</v>
      </c>
      <c r="U299" s="148">
        <f>IF(LEN(C299)=0,0,IF(C299=Summary!$K$5,1,0))</f>
        <v>0</v>
      </c>
      <c r="V299" s="148">
        <f t="shared" si="17"/>
        <v>0</v>
      </c>
      <c r="W299" s="333"/>
      <c r="X299" s="148">
        <f t="shared" si="18"/>
        <v>0</v>
      </c>
      <c r="Y299" s="333"/>
      <c r="Z299" s="144"/>
      <c r="AA299" s="148">
        <f t="shared" si="19"/>
        <v>0</v>
      </c>
      <c r="AB299" s="336"/>
      <c r="AC299" s="144"/>
    </row>
    <row r="300" spans="2:29" s="134" customFormat="1" ht="20.100000000000001" customHeight="1" x14ac:dyDescent="0.25">
      <c r="B300" s="390"/>
      <c r="C300" s="391"/>
      <c r="D300" s="392"/>
      <c r="E300" s="393"/>
      <c r="F300" s="393"/>
      <c r="G300" s="394"/>
      <c r="H300" s="395"/>
      <c r="N300" s="144"/>
      <c r="O300" s="147" t="str">
        <f>IFERROR(IF(LEN(B300)=0,"",INDEX(Trainings!$C$6:$C$55,MATCH(Registration!$B300,Trainings!$B$6:$B$55,0),1)),"")</f>
        <v/>
      </c>
      <c r="P300" s="148" t="str">
        <f>IFERROR(IF(LEN(H300)=0,"",INDEX(Dashboard!$I$17:$I$26,MATCH($H300,Dashboard!$J$17:$J$26,0))),"")</f>
        <v/>
      </c>
      <c r="Q300" s="144"/>
      <c r="R300" s="148">
        <f>IF(LEN(O300)=0,0,IF(OR(Summary!$D$5="All",Summary!$D$5=""),1,IF(Summary!$D$5=O300,1,0)))</f>
        <v>0</v>
      </c>
      <c r="S300" s="148">
        <f>IF(LEN(B300)=0,0,IF(OR(Summary!$G$5="All",Summary!$G$5=""),1,IF(Summary!$G$5=B300,1,0)))</f>
        <v>0</v>
      </c>
      <c r="T300" s="148">
        <f t="shared" si="16"/>
        <v>0</v>
      </c>
      <c r="U300" s="148">
        <f>IF(LEN(C300)=0,0,IF(C300=Summary!$K$5,1,0))</f>
        <v>0</v>
      </c>
      <c r="V300" s="148">
        <f t="shared" si="17"/>
        <v>0</v>
      </c>
      <c r="W300" s="333"/>
      <c r="X300" s="148">
        <f t="shared" si="18"/>
        <v>0</v>
      </c>
      <c r="Y300" s="333"/>
      <c r="Z300" s="144"/>
      <c r="AA300" s="148">
        <f t="shared" si="19"/>
        <v>0</v>
      </c>
      <c r="AB300" s="336"/>
      <c r="AC300" s="144"/>
    </row>
    <row r="301" spans="2:29" s="134" customFormat="1" ht="20.100000000000001" customHeight="1" x14ac:dyDescent="0.25">
      <c r="B301" s="390"/>
      <c r="C301" s="391"/>
      <c r="D301" s="392"/>
      <c r="E301" s="393"/>
      <c r="F301" s="393"/>
      <c r="G301" s="394"/>
      <c r="H301" s="395"/>
      <c r="N301" s="144"/>
      <c r="O301" s="147" t="str">
        <f>IFERROR(IF(LEN(B301)=0,"",INDEX(Trainings!$C$6:$C$55,MATCH(Registration!$B301,Trainings!$B$6:$B$55,0),1)),"")</f>
        <v/>
      </c>
      <c r="P301" s="148" t="str">
        <f>IFERROR(IF(LEN(H301)=0,"",INDEX(Dashboard!$I$17:$I$26,MATCH($H301,Dashboard!$J$17:$J$26,0))),"")</f>
        <v/>
      </c>
      <c r="Q301" s="144"/>
      <c r="R301" s="148">
        <f>IF(LEN(O301)=0,0,IF(OR(Summary!$D$5="All",Summary!$D$5=""),1,IF(Summary!$D$5=O301,1,0)))</f>
        <v>0</v>
      </c>
      <c r="S301" s="148">
        <f>IF(LEN(B301)=0,0,IF(OR(Summary!$G$5="All",Summary!$G$5=""),1,IF(Summary!$G$5=B301,1,0)))</f>
        <v>0</v>
      </c>
      <c r="T301" s="148">
        <f t="shared" si="16"/>
        <v>0</v>
      </c>
      <c r="U301" s="148">
        <f>IF(LEN(C301)=0,0,IF(C301=Summary!$K$5,1,0))</f>
        <v>0</v>
      </c>
      <c r="V301" s="148">
        <f t="shared" si="17"/>
        <v>0</v>
      </c>
      <c r="W301" s="333"/>
      <c r="X301" s="148">
        <f t="shared" si="18"/>
        <v>0</v>
      </c>
      <c r="Y301" s="333"/>
      <c r="Z301" s="144"/>
      <c r="AA301" s="148">
        <f t="shared" si="19"/>
        <v>0</v>
      </c>
      <c r="AB301" s="336"/>
      <c r="AC301" s="144"/>
    </row>
    <row r="302" spans="2:29" s="134" customFormat="1" ht="20.100000000000001" customHeight="1" x14ac:dyDescent="0.25">
      <c r="B302" s="390"/>
      <c r="C302" s="391"/>
      <c r="D302" s="392"/>
      <c r="E302" s="393"/>
      <c r="F302" s="393"/>
      <c r="G302" s="394"/>
      <c r="H302" s="395"/>
      <c r="N302" s="144"/>
      <c r="O302" s="147" t="str">
        <f>IFERROR(IF(LEN(B302)=0,"",INDEX(Trainings!$C$6:$C$55,MATCH(Registration!$B302,Trainings!$B$6:$B$55,0),1)),"")</f>
        <v/>
      </c>
      <c r="P302" s="148" t="str">
        <f>IFERROR(IF(LEN(H302)=0,"",INDEX(Dashboard!$I$17:$I$26,MATCH($H302,Dashboard!$J$17:$J$26,0))),"")</f>
        <v/>
      </c>
      <c r="Q302" s="144"/>
      <c r="R302" s="148">
        <f>IF(LEN(O302)=0,0,IF(OR(Summary!$D$5="All",Summary!$D$5=""),1,IF(Summary!$D$5=O302,1,0)))</f>
        <v>0</v>
      </c>
      <c r="S302" s="148">
        <f>IF(LEN(B302)=0,0,IF(OR(Summary!$G$5="All",Summary!$G$5=""),1,IF(Summary!$G$5=B302,1,0)))</f>
        <v>0</v>
      </c>
      <c r="T302" s="148">
        <f t="shared" si="16"/>
        <v>0</v>
      </c>
      <c r="U302" s="148">
        <f>IF(LEN(C302)=0,0,IF(C302=Summary!$K$5,1,0))</f>
        <v>0</v>
      </c>
      <c r="V302" s="148">
        <f t="shared" si="17"/>
        <v>0</v>
      </c>
      <c r="W302" s="333"/>
      <c r="X302" s="148">
        <f t="shared" si="18"/>
        <v>0</v>
      </c>
      <c r="Y302" s="333"/>
      <c r="Z302" s="144"/>
      <c r="AA302" s="148">
        <f t="shared" si="19"/>
        <v>0</v>
      </c>
      <c r="AB302" s="336"/>
      <c r="AC302" s="144"/>
    </row>
    <row r="303" spans="2:29" s="134" customFormat="1" ht="20.100000000000001" customHeight="1" x14ac:dyDescent="0.25">
      <c r="B303" s="390"/>
      <c r="C303" s="391"/>
      <c r="D303" s="392"/>
      <c r="E303" s="393"/>
      <c r="F303" s="393"/>
      <c r="G303" s="394"/>
      <c r="H303" s="395"/>
      <c r="N303" s="144"/>
      <c r="O303" s="147" t="str">
        <f>IFERROR(IF(LEN(B303)=0,"",INDEX(Trainings!$C$6:$C$55,MATCH(Registration!$B303,Trainings!$B$6:$B$55,0),1)),"")</f>
        <v/>
      </c>
      <c r="P303" s="148" t="str">
        <f>IFERROR(IF(LEN(H303)=0,"",INDEX(Dashboard!$I$17:$I$26,MATCH($H303,Dashboard!$J$17:$J$26,0))),"")</f>
        <v/>
      </c>
      <c r="Q303" s="144"/>
      <c r="R303" s="148">
        <f>IF(LEN(O303)=0,0,IF(OR(Summary!$D$5="All",Summary!$D$5=""),1,IF(Summary!$D$5=O303,1,0)))</f>
        <v>0</v>
      </c>
      <c r="S303" s="148">
        <f>IF(LEN(B303)=0,0,IF(OR(Summary!$G$5="All",Summary!$G$5=""),1,IF(Summary!$G$5=B303,1,0)))</f>
        <v>0</v>
      </c>
      <c r="T303" s="148">
        <f t="shared" si="16"/>
        <v>0</v>
      </c>
      <c r="U303" s="148">
        <f>IF(LEN(C303)=0,0,IF(C303=Summary!$K$5,1,0))</f>
        <v>0</v>
      </c>
      <c r="V303" s="148">
        <f t="shared" si="17"/>
        <v>0</v>
      </c>
      <c r="W303" s="333"/>
      <c r="X303" s="148">
        <f t="shared" si="18"/>
        <v>0</v>
      </c>
      <c r="Y303" s="333"/>
      <c r="Z303" s="144"/>
      <c r="AA303" s="148">
        <f t="shared" si="19"/>
        <v>0</v>
      </c>
      <c r="AB303" s="336"/>
      <c r="AC303" s="144"/>
    </row>
    <row r="304" spans="2:29" s="134" customFormat="1" ht="20.100000000000001" customHeight="1" x14ac:dyDescent="0.25">
      <c r="B304" s="390"/>
      <c r="C304" s="391"/>
      <c r="D304" s="392"/>
      <c r="E304" s="393"/>
      <c r="F304" s="393"/>
      <c r="G304" s="394"/>
      <c r="H304" s="395"/>
      <c r="N304" s="144"/>
      <c r="O304" s="147" t="str">
        <f>IFERROR(IF(LEN(B304)=0,"",INDEX(Trainings!$C$6:$C$55,MATCH(Registration!$B304,Trainings!$B$6:$B$55,0),1)),"")</f>
        <v/>
      </c>
      <c r="P304" s="148" t="str">
        <f>IFERROR(IF(LEN(H304)=0,"",INDEX(Dashboard!$I$17:$I$26,MATCH($H304,Dashboard!$J$17:$J$26,0))),"")</f>
        <v/>
      </c>
      <c r="Q304" s="144"/>
      <c r="R304" s="148">
        <f>IF(LEN(O304)=0,0,IF(OR(Summary!$D$5="All",Summary!$D$5=""),1,IF(Summary!$D$5=O304,1,0)))</f>
        <v>0</v>
      </c>
      <c r="S304" s="148">
        <f>IF(LEN(B304)=0,0,IF(OR(Summary!$G$5="All",Summary!$G$5=""),1,IF(Summary!$G$5=B304,1,0)))</f>
        <v>0</v>
      </c>
      <c r="T304" s="148">
        <f t="shared" si="16"/>
        <v>0</v>
      </c>
      <c r="U304" s="148">
        <f>IF(LEN(C304)=0,0,IF(C304=Summary!$K$5,1,0))</f>
        <v>0</v>
      </c>
      <c r="V304" s="148">
        <f t="shared" si="17"/>
        <v>0</v>
      </c>
      <c r="W304" s="333"/>
      <c r="X304" s="148">
        <f t="shared" si="18"/>
        <v>0</v>
      </c>
      <c r="Y304" s="333"/>
      <c r="Z304" s="144"/>
      <c r="AA304" s="148">
        <f t="shared" si="19"/>
        <v>0</v>
      </c>
      <c r="AB304" s="336"/>
      <c r="AC304" s="144"/>
    </row>
    <row r="305" spans="2:29" s="134" customFormat="1" ht="20.100000000000001" customHeight="1" x14ac:dyDescent="0.25">
      <c r="B305" s="390"/>
      <c r="C305" s="391"/>
      <c r="D305" s="392"/>
      <c r="E305" s="393"/>
      <c r="F305" s="393"/>
      <c r="G305" s="394"/>
      <c r="H305" s="395"/>
      <c r="N305" s="144"/>
      <c r="O305" s="147" t="str">
        <f>IFERROR(IF(LEN(B305)=0,"",INDEX(Trainings!$C$6:$C$55,MATCH(Registration!$B305,Trainings!$B$6:$B$55,0),1)),"")</f>
        <v/>
      </c>
      <c r="P305" s="148" t="str">
        <f>IFERROR(IF(LEN(H305)=0,"",INDEX(Dashboard!$I$17:$I$26,MATCH($H305,Dashboard!$J$17:$J$26,0))),"")</f>
        <v/>
      </c>
      <c r="Q305" s="144"/>
      <c r="R305" s="148">
        <f>IF(LEN(O305)=0,0,IF(OR(Summary!$D$5="All",Summary!$D$5=""),1,IF(Summary!$D$5=O305,1,0)))</f>
        <v>0</v>
      </c>
      <c r="S305" s="148">
        <f>IF(LEN(B305)=0,0,IF(OR(Summary!$G$5="All",Summary!$G$5=""),1,IF(Summary!$G$5=B305,1,0)))</f>
        <v>0</v>
      </c>
      <c r="T305" s="148">
        <f t="shared" si="16"/>
        <v>0</v>
      </c>
      <c r="U305" s="148">
        <f>IF(LEN(C305)=0,0,IF(C305=Summary!$K$5,1,0))</f>
        <v>0</v>
      </c>
      <c r="V305" s="148">
        <f t="shared" si="17"/>
        <v>0</v>
      </c>
      <c r="W305" s="333"/>
      <c r="X305" s="148">
        <f t="shared" si="18"/>
        <v>0</v>
      </c>
      <c r="Y305" s="333"/>
      <c r="Z305" s="144"/>
      <c r="AA305" s="148">
        <f t="shared" si="19"/>
        <v>0</v>
      </c>
      <c r="AB305" s="336"/>
      <c r="AC305" s="144"/>
    </row>
    <row r="306" spans="2:29" s="134" customFormat="1" ht="20.100000000000001" customHeight="1" x14ac:dyDescent="0.25">
      <c r="B306" s="390"/>
      <c r="C306" s="391"/>
      <c r="D306" s="392"/>
      <c r="E306" s="393"/>
      <c r="F306" s="393"/>
      <c r="G306" s="394"/>
      <c r="H306" s="395"/>
      <c r="N306" s="144"/>
      <c r="O306" s="147" t="str">
        <f>IFERROR(IF(LEN(B306)=0,"",INDEX(Trainings!$C$6:$C$55,MATCH(Registration!$B306,Trainings!$B$6:$B$55,0),1)),"")</f>
        <v/>
      </c>
      <c r="P306" s="148" t="str">
        <f>IFERROR(IF(LEN(H306)=0,"",INDEX(Dashboard!$I$17:$I$26,MATCH($H306,Dashboard!$J$17:$J$26,0))),"")</f>
        <v/>
      </c>
      <c r="Q306" s="144"/>
      <c r="R306" s="148">
        <f>IF(LEN(O306)=0,0,IF(OR(Summary!$D$5="All",Summary!$D$5=""),1,IF(Summary!$D$5=O306,1,0)))</f>
        <v>0</v>
      </c>
      <c r="S306" s="148">
        <f>IF(LEN(B306)=0,0,IF(OR(Summary!$G$5="All",Summary!$G$5=""),1,IF(Summary!$G$5=B306,1,0)))</f>
        <v>0</v>
      </c>
      <c r="T306" s="148">
        <f t="shared" si="16"/>
        <v>0</v>
      </c>
      <c r="U306" s="148">
        <f>IF(LEN(C306)=0,0,IF(C306=Summary!$K$5,1,0))</f>
        <v>0</v>
      </c>
      <c r="V306" s="148">
        <f t="shared" si="17"/>
        <v>0</v>
      </c>
      <c r="W306" s="333"/>
      <c r="X306" s="148">
        <f t="shared" si="18"/>
        <v>0</v>
      </c>
      <c r="Y306" s="333"/>
      <c r="Z306" s="144"/>
      <c r="AA306" s="148">
        <f t="shared" si="19"/>
        <v>0</v>
      </c>
      <c r="AB306" s="336"/>
      <c r="AC306" s="144"/>
    </row>
    <row r="307" spans="2:29" s="134" customFormat="1" ht="20.100000000000001" customHeight="1" x14ac:dyDescent="0.25">
      <c r="B307" s="390"/>
      <c r="C307" s="391"/>
      <c r="D307" s="392"/>
      <c r="E307" s="393"/>
      <c r="F307" s="393"/>
      <c r="G307" s="394"/>
      <c r="H307" s="395"/>
      <c r="N307" s="144"/>
      <c r="O307" s="147" t="str">
        <f>IFERROR(IF(LEN(B307)=0,"",INDEX(Trainings!$C$6:$C$55,MATCH(Registration!$B307,Trainings!$B$6:$B$55,0),1)),"")</f>
        <v/>
      </c>
      <c r="P307" s="148" t="str">
        <f>IFERROR(IF(LEN(H307)=0,"",INDEX(Dashboard!$I$17:$I$26,MATCH($H307,Dashboard!$J$17:$J$26,0))),"")</f>
        <v/>
      </c>
      <c r="Q307" s="144"/>
      <c r="R307" s="148">
        <f>IF(LEN(O307)=0,0,IF(OR(Summary!$D$5="All",Summary!$D$5=""),1,IF(Summary!$D$5=O307,1,0)))</f>
        <v>0</v>
      </c>
      <c r="S307" s="148">
        <f>IF(LEN(B307)=0,0,IF(OR(Summary!$G$5="All",Summary!$G$5=""),1,IF(Summary!$G$5=B307,1,0)))</f>
        <v>0</v>
      </c>
      <c r="T307" s="148">
        <f t="shared" si="16"/>
        <v>0</v>
      </c>
      <c r="U307" s="148">
        <f>IF(LEN(C307)=0,0,IF(C307=Summary!$K$5,1,0))</f>
        <v>0</v>
      </c>
      <c r="V307" s="148">
        <f t="shared" si="17"/>
        <v>0</v>
      </c>
      <c r="W307" s="333"/>
      <c r="X307" s="148">
        <f t="shared" si="18"/>
        <v>0</v>
      </c>
      <c r="Y307" s="333"/>
      <c r="Z307" s="144"/>
      <c r="AA307" s="148">
        <f t="shared" si="19"/>
        <v>0</v>
      </c>
      <c r="AB307" s="336"/>
      <c r="AC307" s="144"/>
    </row>
    <row r="308" spans="2:29" s="134" customFormat="1" ht="20.100000000000001" customHeight="1" x14ac:dyDescent="0.25">
      <c r="B308" s="390"/>
      <c r="C308" s="391"/>
      <c r="D308" s="392"/>
      <c r="E308" s="393"/>
      <c r="F308" s="393"/>
      <c r="G308" s="394"/>
      <c r="H308" s="395"/>
      <c r="N308" s="144"/>
      <c r="O308" s="147" t="str">
        <f>IFERROR(IF(LEN(B308)=0,"",INDEX(Trainings!$C$6:$C$55,MATCH(Registration!$B308,Trainings!$B$6:$B$55,0),1)),"")</f>
        <v/>
      </c>
      <c r="P308" s="148" t="str">
        <f>IFERROR(IF(LEN(H308)=0,"",INDEX(Dashboard!$I$17:$I$26,MATCH($H308,Dashboard!$J$17:$J$26,0))),"")</f>
        <v/>
      </c>
      <c r="Q308" s="144"/>
      <c r="R308" s="148">
        <f>IF(LEN(O308)=0,0,IF(OR(Summary!$D$5="All",Summary!$D$5=""),1,IF(Summary!$D$5=O308,1,0)))</f>
        <v>0</v>
      </c>
      <c r="S308" s="148">
        <f>IF(LEN(B308)=0,0,IF(OR(Summary!$G$5="All",Summary!$G$5=""),1,IF(Summary!$G$5=B308,1,0)))</f>
        <v>0</v>
      </c>
      <c r="T308" s="148">
        <f t="shared" si="16"/>
        <v>0</v>
      </c>
      <c r="U308" s="148">
        <f>IF(LEN(C308)=0,0,IF(C308=Summary!$K$5,1,0))</f>
        <v>0</v>
      </c>
      <c r="V308" s="148">
        <f t="shared" si="17"/>
        <v>0</v>
      </c>
      <c r="W308" s="333"/>
      <c r="X308" s="148">
        <f t="shared" si="18"/>
        <v>0</v>
      </c>
      <c r="Y308" s="333"/>
      <c r="Z308" s="144"/>
      <c r="AA308" s="148">
        <f t="shared" si="19"/>
        <v>0</v>
      </c>
      <c r="AB308" s="336"/>
      <c r="AC308" s="144"/>
    </row>
    <row r="309" spans="2:29" s="134" customFormat="1" ht="20.100000000000001" customHeight="1" x14ac:dyDescent="0.25">
      <c r="B309" s="390"/>
      <c r="C309" s="391"/>
      <c r="D309" s="392"/>
      <c r="E309" s="393"/>
      <c r="F309" s="393"/>
      <c r="G309" s="394"/>
      <c r="H309" s="395"/>
      <c r="N309" s="144"/>
      <c r="O309" s="147" t="str">
        <f>IFERROR(IF(LEN(B309)=0,"",INDEX(Trainings!$C$6:$C$55,MATCH(Registration!$B309,Trainings!$B$6:$B$55,0),1)),"")</f>
        <v/>
      </c>
      <c r="P309" s="148" t="str">
        <f>IFERROR(IF(LEN(H309)=0,"",INDEX(Dashboard!$I$17:$I$26,MATCH($H309,Dashboard!$J$17:$J$26,0))),"")</f>
        <v/>
      </c>
      <c r="Q309" s="144"/>
      <c r="R309" s="148">
        <f>IF(LEN(O309)=0,0,IF(OR(Summary!$D$5="All",Summary!$D$5=""),1,IF(Summary!$D$5=O309,1,0)))</f>
        <v>0</v>
      </c>
      <c r="S309" s="148">
        <f>IF(LEN(B309)=0,0,IF(OR(Summary!$G$5="All",Summary!$G$5=""),1,IF(Summary!$G$5=B309,1,0)))</f>
        <v>0</v>
      </c>
      <c r="T309" s="148">
        <f t="shared" si="16"/>
        <v>0</v>
      </c>
      <c r="U309" s="148">
        <f>IF(LEN(C309)=0,0,IF(C309=Summary!$K$5,1,0))</f>
        <v>0</v>
      </c>
      <c r="V309" s="148">
        <f t="shared" si="17"/>
        <v>0</v>
      </c>
      <c r="W309" s="333"/>
      <c r="X309" s="148">
        <f t="shared" si="18"/>
        <v>0</v>
      </c>
      <c r="Y309" s="333"/>
      <c r="Z309" s="144"/>
      <c r="AA309" s="148">
        <f t="shared" si="19"/>
        <v>0</v>
      </c>
      <c r="AB309" s="336"/>
      <c r="AC309" s="144"/>
    </row>
    <row r="310" spans="2:29" s="134" customFormat="1" ht="20.100000000000001" customHeight="1" x14ac:dyDescent="0.25">
      <c r="B310" s="390"/>
      <c r="C310" s="391"/>
      <c r="D310" s="392"/>
      <c r="E310" s="393"/>
      <c r="F310" s="393"/>
      <c r="G310" s="394"/>
      <c r="H310" s="395"/>
      <c r="N310" s="144"/>
      <c r="O310" s="147" t="str">
        <f>IFERROR(IF(LEN(B310)=0,"",INDEX(Trainings!$C$6:$C$55,MATCH(Registration!$B310,Trainings!$B$6:$B$55,0),1)),"")</f>
        <v/>
      </c>
      <c r="P310" s="148" t="str">
        <f>IFERROR(IF(LEN(H310)=0,"",INDEX(Dashboard!$I$17:$I$26,MATCH($H310,Dashboard!$J$17:$J$26,0))),"")</f>
        <v/>
      </c>
      <c r="Q310" s="144"/>
      <c r="R310" s="148">
        <f>IF(LEN(O310)=0,0,IF(OR(Summary!$D$5="All",Summary!$D$5=""),1,IF(Summary!$D$5=O310,1,0)))</f>
        <v>0</v>
      </c>
      <c r="S310" s="148">
        <f>IF(LEN(B310)=0,0,IF(OR(Summary!$G$5="All",Summary!$G$5=""),1,IF(Summary!$G$5=B310,1,0)))</f>
        <v>0</v>
      </c>
      <c r="T310" s="148">
        <f t="shared" si="16"/>
        <v>0</v>
      </c>
      <c r="U310" s="148">
        <f>IF(LEN(C310)=0,0,IF(C310=Summary!$K$5,1,0))</f>
        <v>0</v>
      </c>
      <c r="V310" s="148">
        <f t="shared" si="17"/>
        <v>0</v>
      </c>
      <c r="W310" s="333"/>
      <c r="X310" s="148">
        <f t="shared" si="18"/>
        <v>0</v>
      </c>
      <c r="Y310" s="333"/>
      <c r="Z310" s="144"/>
      <c r="AA310" s="148">
        <f t="shared" si="19"/>
        <v>0</v>
      </c>
      <c r="AB310" s="336"/>
      <c r="AC310" s="144"/>
    </row>
    <row r="311" spans="2:29" s="134" customFormat="1" ht="20.100000000000001" customHeight="1" x14ac:dyDescent="0.25">
      <c r="B311" s="390"/>
      <c r="C311" s="391"/>
      <c r="D311" s="392"/>
      <c r="E311" s="393"/>
      <c r="F311" s="393"/>
      <c r="G311" s="394"/>
      <c r="H311" s="395"/>
      <c r="N311" s="144"/>
      <c r="O311" s="147" t="str">
        <f>IFERROR(IF(LEN(B311)=0,"",INDEX(Trainings!$C$6:$C$55,MATCH(Registration!$B311,Trainings!$B$6:$B$55,0),1)),"")</f>
        <v/>
      </c>
      <c r="P311" s="148" t="str">
        <f>IFERROR(IF(LEN(H311)=0,"",INDEX(Dashboard!$I$17:$I$26,MATCH($H311,Dashboard!$J$17:$J$26,0))),"")</f>
        <v/>
      </c>
      <c r="Q311" s="144"/>
      <c r="R311" s="148">
        <f>IF(LEN(O311)=0,0,IF(OR(Summary!$D$5="All",Summary!$D$5=""),1,IF(Summary!$D$5=O311,1,0)))</f>
        <v>0</v>
      </c>
      <c r="S311" s="148">
        <f>IF(LEN(B311)=0,0,IF(OR(Summary!$G$5="All",Summary!$G$5=""),1,IF(Summary!$G$5=B311,1,0)))</f>
        <v>0</v>
      </c>
      <c r="T311" s="148">
        <f t="shared" si="16"/>
        <v>0</v>
      </c>
      <c r="U311" s="148">
        <f>IF(LEN(C311)=0,0,IF(C311=Summary!$K$5,1,0))</f>
        <v>0</v>
      </c>
      <c r="V311" s="148">
        <f t="shared" si="17"/>
        <v>0</v>
      </c>
      <c r="W311" s="333"/>
      <c r="X311" s="148">
        <f t="shared" si="18"/>
        <v>0</v>
      </c>
      <c r="Y311" s="333"/>
      <c r="Z311" s="144"/>
      <c r="AA311" s="148">
        <f t="shared" si="19"/>
        <v>0</v>
      </c>
      <c r="AB311" s="336"/>
      <c r="AC311" s="144"/>
    </row>
    <row r="312" spans="2:29" s="134" customFormat="1" ht="20.100000000000001" customHeight="1" x14ac:dyDescent="0.25">
      <c r="B312" s="390"/>
      <c r="C312" s="391"/>
      <c r="D312" s="392"/>
      <c r="E312" s="393"/>
      <c r="F312" s="393"/>
      <c r="G312" s="394"/>
      <c r="H312" s="395"/>
      <c r="N312" s="144"/>
      <c r="O312" s="147" t="str">
        <f>IFERROR(IF(LEN(B312)=0,"",INDEX(Trainings!$C$6:$C$55,MATCH(Registration!$B312,Trainings!$B$6:$B$55,0),1)),"")</f>
        <v/>
      </c>
      <c r="P312" s="148" t="str">
        <f>IFERROR(IF(LEN(H312)=0,"",INDEX(Dashboard!$I$17:$I$26,MATCH($H312,Dashboard!$J$17:$J$26,0))),"")</f>
        <v/>
      </c>
      <c r="Q312" s="144"/>
      <c r="R312" s="148">
        <f>IF(LEN(O312)=0,0,IF(OR(Summary!$D$5="All",Summary!$D$5=""),1,IF(Summary!$D$5=O312,1,0)))</f>
        <v>0</v>
      </c>
      <c r="S312" s="148">
        <f>IF(LEN(B312)=0,0,IF(OR(Summary!$G$5="All",Summary!$G$5=""),1,IF(Summary!$G$5=B312,1,0)))</f>
        <v>0</v>
      </c>
      <c r="T312" s="148">
        <f t="shared" si="16"/>
        <v>0</v>
      </c>
      <c r="U312" s="148">
        <f>IF(LEN(C312)=0,0,IF(C312=Summary!$K$5,1,0))</f>
        <v>0</v>
      </c>
      <c r="V312" s="148">
        <f t="shared" si="17"/>
        <v>0</v>
      </c>
      <c r="W312" s="333"/>
      <c r="X312" s="148">
        <f t="shared" si="18"/>
        <v>0</v>
      </c>
      <c r="Y312" s="333"/>
      <c r="Z312" s="144"/>
      <c r="AA312" s="148">
        <f t="shared" si="19"/>
        <v>0</v>
      </c>
      <c r="AB312" s="336"/>
      <c r="AC312" s="144"/>
    </row>
    <row r="313" spans="2:29" s="134" customFormat="1" ht="20.100000000000001" customHeight="1" x14ac:dyDescent="0.25">
      <c r="B313" s="390"/>
      <c r="C313" s="391"/>
      <c r="D313" s="392"/>
      <c r="E313" s="393"/>
      <c r="F313" s="393"/>
      <c r="G313" s="394"/>
      <c r="H313" s="395"/>
      <c r="N313" s="144"/>
      <c r="O313" s="147" t="str">
        <f>IFERROR(IF(LEN(B313)=0,"",INDEX(Trainings!$C$6:$C$55,MATCH(Registration!$B313,Trainings!$B$6:$B$55,0),1)),"")</f>
        <v/>
      </c>
      <c r="P313" s="148" t="str">
        <f>IFERROR(IF(LEN(H313)=0,"",INDEX(Dashboard!$I$17:$I$26,MATCH($H313,Dashboard!$J$17:$J$26,0))),"")</f>
        <v/>
      </c>
      <c r="Q313" s="144"/>
      <c r="R313" s="148">
        <f>IF(LEN(O313)=0,0,IF(OR(Summary!$D$5="All",Summary!$D$5=""),1,IF(Summary!$D$5=O313,1,0)))</f>
        <v>0</v>
      </c>
      <c r="S313" s="148">
        <f>IF(LEN(B313)=0,0,IF(OR(Summary!$G$5="All",Summary!$G$5=""),1,IF(Summary!$G$5=B313,1,0)))</f>
        <v>0</v>
      </c>
      <c r="T313" s="148">
        <f t="shared" si="16"/>
        <v>0</v>
      </c>
      <c r="U313" s="148">
        <f>IF(LEN(C313)=0,0,IF(C313=Summary!$K$5,1,0))</f>
        <v>0</v>
      </c>
      <c r="V313" s="148">
        <f t="shared" si="17"/>
        <v>0</v>
      </c>
      <c r="W313" s="333"/>
      <c r="X313" s="148">
        <f t="shared" si="18"/>
        <v>0</v>
      </c>
      <c r="Y313" s="333"/>
      <c r="Z313" s="144"/>
      <c r="AA313" s="148">
        <f t="shared" si="19"/>
        <v>0</v>
      </c>
      <c r="AB313" s="336"/>
      <c r="AC313" s="144"/>
    </row>
    <row r="314" spans="2:29" s="134" customFormat="1" ht="20.100000000000001" customHeight="1" x14ac:dyDescent="0.25">
      <c r="B314" s="390"/>
      <c r="C314" s="391"/>
      <c r="D314" s="392"/>
      <c r="E314" s="393"/>
      <c r="F314" s="393"/>
      <c r="G314" s="394"/>
      <c r="H314" s="395"/>
      <c r="N314" s="144"/>
      <c r="O314" s="147" t="str">
        <f>IFERROR(IF(LEN(B314)=0,"",INDEX(Trainings!$C$6:$C$55,MATCH(Registration!$B314,Trainings!$B$6:$B$55,0),1)),"")</f>
        <v/>
      </c>
      <c r="P314" s="148" t="str">
        <f>IFERROR(IF(LEN(H314)=0,"",INDEX(Dashboard!$I$17:$I$26,MATCH($H314,Dashboard!$J$17:$J$26,0))),"")</f>
        <v/>
      </c>
      <c r="Q314" s="144"/>
      <c r="R314" s="148">
        <f>IF(LEN(O314)=0,0,IF(OR(Summary!$D$5="All",Summary!$D$5=""),1,IF(Summary!$D$5=O314,1,0)))</f>
        <v>0</v>
      </c>
      <c r="S314" s="148">
        <f>IF(LEN(B314)=0,0,IF(OR(Summary!$G$5="All",Summary!$G$5=""),1,IF(Summary!$G$5=B314,1,0)))</f>
        <v>0</v>
      </c>
      <c r="T314" s="148">
        <f t="shared" si="16"/>
        <v>0</v>
      </c>
      <c r="U314" s="148">
        <f>IF(LEN(C314)=0,0,IF(C314=Summary!$K$5,1,0))</f>
        <v>0</v>
      </c>
      <c r="V314" s="148">
        <f t="shared" si="17"/>
        <v>0</v>
      </c>
      <c r="W314" s="333"/>
      <c r="X314" s="148">
        <f t="shared" si="18"/>
        <v>0</v>
      </c>
      <c r="Y314" s="333"/>
      <c r="Z314" s="144"/>
      <c r="AA314" s="148">
        <f t="shared" si="19"/>
        <v>0</v>
      </c>
      <c r="AB314" s="336"/>
      <c r="AC314" s="144"/>
    </row>
    <row r="315" spans="2:29" s="134" customFormat="1" ht="20.100000000000001" customHeight="1" x14ac:dyDescent="0.25">
      <c r="B315" s="390"/>
      <c r="C315" s="391"/>
      <c r="D315" s="392"/>
      <c r="E315" s="393"/>
      <c r="F315" s="393"/>
      <c r="G315" s="394"/>
      <c r="H315" s="395"/>
      <c r="N315" s="144"/>
      <c r="O315" s="147" t="str">
        <f>IFERROR(IF(LEN(B315)=0,"",INDEX(Trainings!$C$6:$C$55,MATCH(Registration!$B315,Trainings!$B$6:$B$55,0),1)),"")</f>
        <v/>
      </c>
      <c r="P315" s="148" t="str">
        <f>IFERROR(IF(LEN(H315)=0,"",INDEX(Dashboard!$I$17:$I$26,MATCH($H315,Dashboard!$J$17:$J$26,0))),"")</f>
        <v/>
      </c>
      <c r="Q315" s="144"/>
      <c r="R315" s="148">
        <f>IF(LEN(O315)=0,0,IF(OR(Summary!$D$5="All",Summary!$D$5=""),1,IF(Summary!$D$5=O315,1,0)))</f>
        <v>0</v>
      </c>
      <c r="S315" s="148">
        <f>IF(LEN(B315)=0,0,IF(OR(Summary!$G$5="All",Summary!$G$5=""),1,IF(Summary!$G$5=B315,1,0)))</f>
        <v>0</v>
      </c>
      <c r="T315" s="148">
        <f t="shared" si="16"/>
        <v>0</v>
      </c>
      <c r="U315" s="148">
        <f>IF(LEN(C315)=0,0,IF(C315=Summary!$K$5,1,0))</f>
        <v>0</v>
      </c>
      <c r="V315" s="148">
        <f t="shared" si="17"/>
        <v>0</v>
      </c>
      <c r="W315" s="333"/>
      <c r="X315" s="148">
        <f t="shared" si="18"/>
        <v>0</v>
      </c>
      <c r="Y315" s="333"/>
      <c r="Z315" s="144"/>
      <c r="AA315" s="148">
        <f t="shared" si="19"/>
        <v>0</v>
      </c>
      <c r="AB315" s="336"/>
      <c r="AC315" s="144"/>
    </row>
    <row r="316" spans="2:29" s="134" customFormat="1" ht="20.100000000000001" customHeight="1" x14ac:dyDescent="0.25">
      <c r="B316" s="390"/>
      <c r="C316" s="391"/>
      <c r="D316" s="392"/>
      <c r="E316" s="393"/>
      <c r="F316" s="393"/>
      <c r="G316" s="394"/>
      <c r="H316" s="395"/>
      <c r="N316" s="144"/>
      <c r="O316" s="147" t="str">
        <f>IFERROR(IF(LEN(B316)=0,"",INDEX(Trainings!$C$6:$C$55,MATCH(Registration!$B316,Trainings!$B$6:$B$55,0),1)),"")</f>
        <v/>
      </c>
      <c r="P316" s="148" t="str">
        <f>IFERROR(IF(LEN(H316)=0,"",INDEX(Dashboard!$I$17:$I$26,MATCH($H316,Dashboard!$J$17:$J$26,0))),"")</f>
        <v/>
      </c>
      <c r="Q316" s="144"/>
      <c r="R316" s="148">
        <f>IF(LEN(O316)=0,0,IF(OR(Summary!$D$5="All",Summary!$D$5=""),1,IF(Summary!$D$5=O316,1,0)))</f>
        <v>0</v>
      </c>
      <c r="S316" s="148">
        <f>IF(LEN(B316)=0,0,IF(OR(Summary!$G$5="All",Summary!$G$5=""),1,IF(Summary!$G$5=B316,1,0)))</f>
        <v>0</v>
      </c>
      <c r="T316" s="148">
        <f t="shared" si="16"/>
        <v>0</v>
      </c>
      <c r="U316" s="148">
        <f>IF(LEN(C316)=0,0,IF(C316=Summary!$K$5,1,0))</f>
        <v>0</v>
      </c>
      <c r="V316" s="148">
        <f t="shared" si="17"/>
        <v>0</v>
      </c>
      <c r="W316" s="333"/>
      <c r="X316" s="148">
        <f t="shared" si="18"/>
        <v>0</v>
      </c>
      <c r="Y316" s="333"/>
      <c r="Z316" s="144"/>
      <c r="AA316" s="148">
        <f t="shared" si="19"/>
        <v>0</v>
      </c>
      <c r="AB316" s="336"/>
      <c r="AC316" s="144"/>
    </row>
    <row r="317" spans="2:29" s="134" customFormat="1" ht="20.100000000000001" customHeight="1" x14ac:dyDescent="0.25">
      <c r="B317" s="390"/>
      <c r="C317" s="391"/>
      <c r="D317" s="392"/>
      <c r="E317" s="393"/>
      <c r="F317" s="393"/>
      <c r="G317" s="394"/>
      <c r="H317" s="395"/>
      <c r="N317" s="144"/>
      <c r="O317" s="147" t="str">
        <f>IFERROR(IF(LEN(B317)=0,"",INDEX(Trainings!$C$6:$C$55,MATCH(Registration!$B317,Trainings!$B$6:$B$55,0),1)),"")</f>
        <v/>
      </c>
      <c r="P317" s="148" t="str">
        <f>IFERROR(IF(LEN(H317)=0,"",INDEX(Dashboard!$I$17:$I$26,MATCH($H317,Dashboard!$J$17:$J$26,0))),"")</f>
        <v/>
      </c>
      <c r="Q317" s="144"/>
      <c r="R317" s="148">
        <f>IF(LEN(O317)=0,0,IF(OR(Summary!$D$5="All",Summary!$D$5=""),1,IF(Summary!$D$5=O317,1,0)))</f>
        <v>0</v>
      </c>
      <c r="S317" s="148">
        <f>IF(LEN(B317)=0,0,IF(OR(Summary!$G$5="All",Summary!$G$5=""),1,IF(Summary!$G$5=B317,1,0)))</f>
        <v>0</v>
      </c>
      <c r="T317" s="148">
        <f t="shared" si="16"/>
        <v>0</v>
      </c>
      <c r="U317" s="148">
        <f>IF(LEN(C317)=0,0,IF(C317=Summary!$K$5,1,0))</f>
        <v>0</v>
      </c>
      <c r="V317" s="148">
        <f t="shared" si="17"/>
        <v>0</v>
      </c>
      <c r="W317" s="333"/>
      <c r="X317" s="148">
        <f t="shared" si="18"/>
        <v>0</v>
      </c>
      <c r="Y317" s="333"/>
      <c r="Z317" s="144"/>
      <c r="AA317" s="148">
        <f t="shared" si="19"/>
        <v>0</v>
      </c>
      <c r="AB317" s="336"/>
      <c r="AC317" s="144"/>
    </row>
    <row r="318" spans="2:29" s="134" customFormat="1" ht="20.100000000000001" customHeight="1" x14ac:dyDescent="0.25">
      <c r="B318" s="390"/>
      <c r="C318" s="391"/>
      <c r="D318" s="392"/>
      <c r="E318" s="393"/>
      <c r="F318" s="393"/>
      <c r="G318" s="394"/>
      <c r="H318" s="395"/>
      <c r="N318" s="144"/>
      <c r="O318" s="147" t="str">
        <f>IFERROR(IF(LEN(B318)=0,"",INDEX(Trainings!$C$6:$C$55,MATCH(Registration!$B318,Trainings!$B$6:$B$55,0),1)),"")</f>
        <v/>
      </c>
      <c r="P318" s="148" t="str">
        <f>IFERROR(IF(LEN(H318)=0,"",INDEX(Dashboard!$I$17:$I$26,MATCH($H318,Dashboard!$J$17:$J$26,0))),"")</f>
        <v/>
      </c>
      <c r="Q318" s="144"/>
      <c r="R318" s="148">
        <f>IF(LEN(O318)=0,0,IF(OR(Summary!$D$5="All",Summary!$D$5=""),1,IF(Summary!$D$5=O318,1,0)))</f>
        <v>0</v>
      </c>
      <c r="S318" s="148">
        <f>IF(LEN(B318)=0,0,IF(OR(Summary!$G$5="All",Summary!$G$5=""),1,IF(Summary!$G$5=B318,1,0)))</f>
        <v>0</v>
      </c>
      <c r="T318" s="148">
        <f t="shared" si="16"/>
        <v>0</v>
      </c>
      <c r="U318" s="148">
        <f>IF(LEN(C318)=0,0,IF(C318=Summary!$K$5,1,0))</f>
        <v>0</v>
      </c>
      <c r="V318" s="148">
        <f t="shared" si="17"/>
        <v>0</v>
      </c>
      <c r="W318" s="333"/>
      <c r="X318" s="148">
        <f t="shared" si="18"/>
        <v>0</v>
      </c>
      <c r="Y318" s="333"/>
      <c r="Z318" s="144"/>
      <c r="AA318" s="148">
        <f t="shared" si="19"/>
        <v>0</v>
      </c>
      <c r="AB318" s="336"/>
      <c r="AC318" s="144"/>
    </row>
    <row r="319" spans="2:29" s="134" customFormat="1" ht="20.100000000000001" customHeight="1" x14ac:dyDescent="0.25">
      <c r="B319" s="390"/>
      <c r="C319" s="391"/>
      <c r="D319" s="392"/>
      <c r="E319" s="393"/>
      <c r="F319" s="393"/>
      <c r="G319" s="394"/>
      <c r="H319" s="395"/>
      <c r="N319" s="144"/>
      <c r="O319" s="147" t="str">
        <f>IFERROR(IF(LEN(B319)=0,"",INDEX(Trainings!$C$6:$C$55,MATCH(Registration!$B319,Trainings!$B$6:$B$55,0),1)),"")</f>
        <v/>
      </c>
      <c r="P319" s="148" t="str">
        <f>IFERROR(IF(LEN(H319)=0,"",INDEX(Dashboard!$I$17:$I$26,MATCH($H319,Dashboard!$J$17:$J$26,0))),"")</f>
        <v/>
      </c>
      <c r="Q319" s="144"/>
      <c r="R319" s="148">
        <f>IF(LEN(O319)=0,0,IF(OR(Summary!$D$5="All",Summary!$D$5=""),1,IF(Summary!$D$5=O319,1,0)))</f>
        <v>0</v>
      </c>
      <c r="S319" s="148">
        <f>IF(LEN(B319)=0,0,IF(OR(Summary!$G$5="All",Summary!$G$5=""),1,IF(Summary!$G$5=B319,1,0)))</f>
        <v>0</v>
      </c>
      <c r="T319" s="148">
        <f t="shared" si="16"/>
        <v>0</v>
      </c>
      <c r="U319" s="148">
        <f>IF(LEN(C319)=0,0,IF(C319=Summary!$K$5,1,0))</f>
        <v>0</v>
      </c>
      <c r="V319" s="148">
        <f t="shared" si="17"/>
        <v>0</v>
      </c>
      <c r="W319" s="333"/>
      <c r="X319" s="148">
        <f t="shared" si="18"/>
        <v>0</v>
      </c>
      <c r="Y319" s="333"/>
      <c r="Z319" s="144"/>
      <c r="AA319" s="148">
        <f t="shared" si="19"/>
        <v>0</v>
      </c>
      <c r="AB319" s="336"/>
      <c r="AC319" s="144"/>
    </row>
    <row r="320" spans="2:29" s="134" customFormat="1" ht="20.100000000000001" customHeight="1" x14ac:dyDescent="0.25">
      <c r="B320" s="390"/>
      <c r="C320" s="391"/>
      <c r="D320" s="392"/>
      <c r="E320" s="393"/>
      <c r="F320" s="393"/>
      <c r="G320" s="394"/>
      <c r="H320" s="395"/>
      <c r="N320" s="144"/>
      <c r="O320" s="147" t="str">
        <f>IFERROR(IF(LEN(B320)=0,"",INDEX(Trainings!$C$6:$C$55,MATCH(Registration!$B320,Trainings!$B$6:$B$55,0),1)),"")</f>
        <v/>
      </c>
      <c r="P320" s="148" t="str">
        <f>IFERROR(IF(LEN(H320)=0,"",INDEX(Dashboard!$I$17:$I$26,MATCH($H320,Dashboard!$J$17:$J$26,0))),"")</f>
        <v/>
      </c>
      <c r="Q320" s="144"/>
      <c r="R320" s="148">
        <f>IF(LEN(O320)=0,0,IF(OR(Summary!$D$5="All",Summary!$D$5=""),1,IF(Summary!$D$5=O320,1,0)))</f>
        <v>0</v>
      </c>
      <c r="S320" s="148">
        <f>IF(LEN(B320)=0,0,IF(OR(Summary!$G$5="All",Summary!$G$5=""),1,IF(Summary!$G$5=B320,1,0)))</f>
        <v>0</v>
      </c>
      <c r="T320" s="148">
        <f t="shared" si="16"/>
        <v>0</v>
      </c>
      <c r="U320" s="148">
        <f>IF(LEN(C320)=0,0,IF(C320=Summary!$K$5,1,0))</f>
        <v>0</v>
      </c>
      <c r="V320" s="148">
        <f t="shared" si="17"/>
        <v>0</v>
      </c>
      <c r="W320" s="333"/>
      <c r="X320" s="148">
        <f t="shared" si="18"/>
        <v>0</v>
      </c>
      <c r="Y320" s="333"/>
      <c r="Z320" s="144"/>
      <c r="AA320" s="148">
        <f t="shared" si="19"/>
        <v>0</v>
      </c>
      <c r="AB320" s="336"/>
      <c r="AC320" s="144"/>
    </row>
    <row r="321" spans="2:29" s="134" customFormat="1" ht="20.100000000000001" customHeight="1" x14ac:dyDescent="0.25">
      <c r="B321" s="390"/>
      <c r="C321" s="391"/>
      <c r="D321" s="392"/>
      <c r="E321" s="393"/>
      <c r="F321" s="393"/>
      <c r="G321" s="394"/>
      <c r="H321" s="395"/>
      <c r="N321" s="144"/>
      <c r="O321" s="147" t="str">
        <f>IFERROR(IF(LEN(B321)=0,"",INDEX(Trainings!$C$6:$C$55,MATCH(Registration!$B321,Trainings!$B$6:$B$55,0),1)),"")</f>
        <v/>
      </c>
      <c r="P321" s="148" t="str">
        <f>IFERROR(IF(LEN(H321)=0,"",INDEX(Dashboard!$I$17:$I$26,MATCH($H321,Dashboard!$J$17:$J$26,0))),"")</f>
        <v/>
      </c>
      <c r="Q321" s="144"/>
      <c r="R321" s="148">
        <f>IF(LEN(O321)=0,0,IF(OR(Summary!$D$5="All",Summary!$D$5=""),1,IF(Summary!$D$5=O321,1,0)))</f>
        <v>0</v>
      </c>
      <c r="S321" s="148">
        <f>IF(LEN(B321)=0,0,IF(OR(Summary!$G$5="All",Summary!$G$5=""),1,IF(Summary!$G$5=B321,1,0)))</f>
        <v>0</v>
      </c>
      <c r="T321" s="148">
        <f t="shared" si="16"/>
        <v>0</v>
      </c>
      <c r="U321" s="148">
        <f>IF(LEN(C321)=0,0,IF(C321=Summary!$K$5,1,0))</f>
        <v>0</v>
      </c>
      <c r="V321" s="148">
        <f t="shared" si="17"/>
        <v>0</v>
      </c>
      <c r="W321" s="333"/>
      <c r="X321" s="148">
        <f t="shared" si="18"/>
        <v>0</v>
      </c>
      <c r="Y321" s="333"/>
      <c r="Z321" s="144"/>
      <c r="AA321" s="148">
        <f t="shared" si="19"/>
        <v>0</v>
      </c>
      <c r="AB321" s="336"/>
      <c r="AC321" s="144"/>
    </row>
    <row r="322" spans="2:29" s="134" customFormat="1" ht="20.100000000000001" customHeight="1" x14ac:dyDescent="0.25">
      <c r="B322" s="390"/>
      <c r="C322" s="391"/>
      <c r="D322" s="392"/>
      <c r="E322" s="393"/>
      <c r="F322" s="393"/>
      <c r="G322" s="394"/>
      <c r="H322" s="395"/>
      <c r="N322" s="144"/>
      <c r="O322" s="147" t="str">
        <f>IFERROR(IF(LEN(B322)=0,"",INDEX(Trainings!$C$6:$C$55,MATCH(Registration!$B322,Trainings!$B$6:$B$55,0),1)),"")</f>
        <v/>
      </c>
      <c r="P322" s="148" t="str">
        <f>IFERROR(IF(LEN(H322)=0,"",INDEX(Dashboard!$I$17:$I$26,MATCH($H322,Dashboard!$J$17:$J$26,0))),"")</f>
        <v/>
      </c>
      <c r="Q322" s="144"/>
      <c r="R322" s="148">
        <f>IF(LEN(O322)=0,0,IF(OR(Summary!$D$5="All",Summary!$D$5=""),1,IF(Summary!$D$5=O322,1,0)))</f>
        <v>0</v>
      </c>
      <c r="S322" s="148">
        <f>IF(LEN(B322)=0,0,IF(OR(Summary!$G$5="All",Summary!$G$5=""),1,IF(Summary!$G$5=B322,1,0)))</f>
        <v>0</v>
      </c>
      <c r="T322" s="148">
        <f t="shared" si="16"/>
        <v>0</v>
      </c>
      <c r="U322" s="148">
        <f>IF(LEN(C322)=0,0,IF(C322=Summary!$K$5,1,0))</f>
        <v>0</v>
      </c>
      <c r="V322" s="148">
        <f t="shared" si="17"/>
        <v>0</v>
      </c>
      <c r="W322" s="333"/>
      <c r="X322" s="148">
        <f t="shared" si="18"/>
        <v>0</v>
      </c>
      <c r="Y322" s="333"/>
      <c r="Z322" s="144"/>
      <c r="AA322" s="148">
        <f t="shared" si="19"/>
        <v>0</v>
      </c>
      <c r="AB322" s="336"/>
      <c r="AC322" s="144"/>
    </row>
    <row r="323" spans="2:29" s="134" customFormat="1" ht="20.100000000000001" customHeight="1" x14ac:dyDescent="0.25">
      <c r="B323" s="390"/>
      <c r="C323" s="391"/>
      <c r="D323" s="392"/>
      <c r="E323" s="393"/>
      <c r="F323" s="393"/>
      <c r="G323" s="394"/>
      <c r="H323" s="395"/>
      <c r="N323" s="144"/>
      <c r="O323" s="147" t="str">
        <f>IFERROR(IF(LEN(B323)=0,"",INDEX(Trainings!$C$6:$C$55,MATCH(Registration!$B323,Trainings!$B$6:$B$55,0),1)),"")</f>
        <v/>
      </c>
      <c r="P323" s="148" t="str">
        <f>IFERROR(IF(LEN(H323)=0,"",INDEX(Dashboard!$I$17:$I$26,MATCH($H323,Dashboard!$J$17:$J$26,0))),"")</f>
        <v/>
      </c>
      <c r="Q323" s="144"/>
      <c r="R323" s="148">
        <f>IF(LEN(O323)=0,0,IF(OR(Summary!$D$5="All",Summary!$D$5=""),1,IF(Summary!$D$5=O323,1,0)))</f>
        <v>0</v>
      </c>
      <c r="S323" s="148">
        <f>IF(LEN(B323)=0,0,IF(OR(Summary!$G$5="All",Summary!$G$5=""),1,IF(Summary!$G$5=B323,1,0)))</f>
        <v>0</v>
      </c>
      <c r="T323" s="148">
        <f t="shared" si="16"/>
        <v>0</v>
      </c>
      <c r="U323" s="148">
        <f>IF(LEN(C323)=0,0,IF(C323=Summary!$K$5,1,0))</f>
        <v>0</v>
      </c>
      <c r="V323" s="148">
        <f t="shared" si="17"/>
        <v>0</v>
      </c>
      <c r="W323" s="333"/>
      <c r="X323" s="148">
        <f t="shared" si="18"/>
        <v>0</v>
      </c>
      <c r="Y323" s="333"/>
      <c r="Z323" s="144"/>
      <c r="AA323" s="148">
        <f t="shared" si="19"/>
        <v>0</v>
      </c>
      <c r="AB323" s="336"/>
      <c r="AC323" s="144"/>
    </row>
    <row r="324" spans="2:29" s="134" customFormat="1" ht="20.100000000000001" customHeight="1" x14ac:dyDescent="0.25">
      <c r="B324" s="390"/>
      <c r="C324" s="391"/>
      <c r="D324" s="392"/>
      <c r="E324" s="393"/>
      <c r="F324" s="393"/>
      <c r="G324" s="394"/>
      <c r="H324" s="395"/>
      <c r="N324" s="144"/>
      <c r="O324" s="147" t="str">
        <f>IFERROR(IF(LEN(B324)=0,"",INDEX(Trainings!$C$6:$C$55,MATCH(Registration!$B324,Trainings!$B$6:$B$55,0),1)),"")</f>
        <v/>
      </c>
      <c r="P324" s="148" t="str">
        <f>IFERROR(IF(LEN(H324)=0,"",INDEX(Dashboard!$I$17:$I$26,MATCH($H324,Dashboard!$J$17:$J$26,0))),"")</f>
        <v/>
      </c>
      <c r="Q324" s="144"/>
      <c r="R324" s="148">
        <f>IF(LEN(O324)=0,0,IF(OR(Summary!$D$5="All",Summary!$D$5=""),1,IF(Summary!$D$5=O324,1,0)))</f>
        <v>0</v>
      </c>
      <c r="S324" s="148">
        <f>IF(LEN(B324)=0,0,IF(OR(Summary!$G$5="All",Summary!$G$5=""),1,IF(Summary!$G$5=B324,1,0)))</f>
        <v>0</v>
      </c>
      <c r="T324" s="148">
        <f t="shared" si="16"/>
        <v>0</v>
      </c>
      <c r="U324" s="148">
        <f>IF(LEN(C324)=0,0,IF(C324=Summary!$K$5,1,0))</f>
        <v>0</v>
      </c>
      <c r="V324" s="148">
        <f t="shared" si="17"/>
        <v>0</v>
      </c>
      <c r="W324" s="333"/>
      <c r="X324" s="148">
        <f t="shared" si="18"/>
        <v>0</v>
      </c>
      <c r="Y324" s="333"/>
      <c r="Z324" s="144"/>
      <c r="AA324" s="148">
        <f t="shared" si="19"/>
        <v>0</v>
      </c>
      <c r="AB324" s="336"/>
      <c r="AC324" s="144"/>
    </row>
    <row r="325" spans="2:29" s="134" customFormat="1" ht="20.100000000000001" customHeight="1" x14ac:dyDescent="0.25">
      <c r="B325" s="390"/>
      <c r="C325" s="391"/>
      <c r="D325" s="392"/>
      <c r="E325" s="393"/>
      <c r="F325" s="393"/>
      <c r="G325" s="394"/>
      <c r="H325" s="395"/>
      <c r="N325" s="144"/>
      <c r="O325" s="147" t="str">
        <f>IFERROR(IF(LEN(B325)=0,"",INDEX(Trainings!$C$6:$C$55,MATCH(Registration!$B325,Trainings!$B$6:$B$55,0),1)),"")</f>
        <v/>
      </c>
      <c r="P325" s="148" t="str">
        <f>IFERROR(IF(LEN(H325)=0,"",INDEX(Dashboard!$I$17:$I$26,MATCH($H325,Dashboard!$J$17:$J$26,0))),"")</f>
        <v/>
      </c>
      <c r="Q325" s="144"/>
      <c r="R325" s="148">
        <f>IF(LEN(O325)=0,0,IF(OR(Summary!$D$5="All",Summary!$D$5=""),1,IF(Summary!$D$5=O325,1,0)))</f>
        <v>0</v>
      </c>
      <c r="S325" s="148">
        <f>IF(LEN(B325)=0,0,IF(OR(Summary!$G$5="All",Summary!$G$5=""),1,IF(Summary!$G$5=B325,1,0)))</f>
        <v>0</v>
      </c>
      <c r="T325" s="148">
        <f t="shared" si="16"/>
        <v>0</v>
      </c>
      <c r="U325" s="148">
        <f>IF(LEN(C325)=0,0,IF(C325=Summary!$K$5,1,0))</f>
        <v>0</v>
      </c>
      <c r="V325" s="148">
        <f t="shared" si="17"/>
        <v>0</v>
      </c>
      <c r="W325" s="333"/>
      <c r="X325" s="148">
        <f t="shared" si="18"/>
        <v>0</v>
      </c>
      <c r="Y325" s="333"/>
      <c r="Z325" s="144"/>
      <c r="AA325" s="148">
        <f t="shared" si="19"/>
        <v>0</v>
      </c>
      <c r="AB325" s="336"/>
      <c r="AC325" s="144"/>
    </row>
    <row r="326" spans="2:29" s="134" customFormat="1" ht="20.100000000000001" customHeight="1" x14ac:dyDescent="0.25">
      <c r="B326" s="390"/>
      <c r="C326" s="391"/>
      <c r="D326" s="392"/>
      <c r="E326" s="393"/>
      <c r="F326" s="393"/>
      <c r="G326" s="394"/>
      <c r="H326" s="395"/>
      <c r="N326" s="144"/>
      <c r="O326" s="147" t="str">
        <f>IFERROR(IF(LEN(B326)=0,"",INDEX(Trainings!$C$6:$C$55,MATCH(Registration!$B326,Trainings!$B$6:$B$55,0),1)),"")</f>
        <v/>
      </c>
      <c r="P326" s="148" t="str">
        <f>IFERROR(IF(LEN(H326)=0,"",INDEX(Dashboard!$I$17:$I$26,MATCH($H326,Dashboard!$J$17:$J$26,0))),"")</f>
        <v/>
      </c>
      <c r="Q326" s="144"/>
      <c r="R326" s="148">
        <f>IF(LEN(O326)=0,0,IF(OR(Summary!$D$5="All",Summary!$D$5=""),1,IF(Summary!$D$5=O326,1,0)))</f>
        <v>0</v>
      </c>
      <c r="S326" s="148">
        <f>IF(LEN(B326)=0,0,IF(OR(Summary!$G$5="All",Summary!$G$5=""),1,IF(Summary!$G$5=B326,1,0)))</f>
        <v>0</v>
      </c>
      <c r="T326" s="148">
        <f t="shared" ref="T326:T389" si="20">IF(G326="Yes",1,0)</f>
        <v>0</v>
      </c>
      <c r="U326" s="148">
        <f>IF(LEN(C326)=0,0,IF(C326=Summary!$K$5,1,0))</f>
        <v>0</v>
      </c>
      <c r="V326" s="148">
        <f t="shared" si="17"/>
        <v>0</v>
      </c>
      <c r="W326" s="333"/>
      <c r="X326" s="148">
        <f t="shared" si="18"/>
        <v>0</v>
      </c>
      <c r="Y326" s="333"/>
      <c r="Z326" s="144"/>
      <c r="AA326" s="148">
        <f t="shared" si="19"/>
        <v>0</v>
      </c>
      <c r="AB326" s="336"/>
      <c r="AC326" s="144"/>
    </row>
    <row r="327" spans="2:29" s="134" customFormat="1" ht="20.100000000000001" customHeight="1" x14ac:dyDescent="0.25">
      <c r="B327" s="390"/>
      <c r="C327" s="391"/>
      <c r="D327" s="392"/>
      <c r="E327" s="393"/>
      <c r="F327" s="393"/>
      <c r="G327" s="394"/>
      <c r="H327" s="395"/>
      <c r="N327" s="144"/>
      <c r="O327" s="147" t="str">
        <f>IFERROR(IF(LEN(B327)=0,"",INDEX(Trainings!$C$6:$C$55,MATCH(Registration!$B327,Trainings!$B$6:$B$55,0),1)),"")</f>
        <v/>
      </c>
      <c r="P327" s="148" t="str">
        <f>IFERROR(IF(LEN(H327)=0,"",INDEX(Dashboard!$I$17:$I$26,MATCH($H327,Dashboard!$J$17:$J$26,0))),"")</f>
        <v/>
      </c>
      <c r="Q327" s="144"/>
      <c r="R327" s="148">
        <f>IF(LEN(O327)=0,0,IF(OR(Summary!$D$5="All",Summary!$D$5=""),1,IF(Summary!$D$5=O327,1,0)))</f>
        <v>0</v>
      </c>
      <c r="S327" s="148">
        <f>IF(LEN(B327)=0,0,IF(OR(Summary!$G$5="All",Summary!$G$5=""),1,IF(Summary!$G$5=B327,1,0)))</f>
        <v>0</v>
      </c>
      <c r="T327" s="148">
        <f t="shared" si="20"/>
        <v>0</v>
      </c>
      <c r="U327" s="148">
        <f>IF(LEN(C327)=0,0,IF(C327=Summary!$K$5,1,0))</f>
        <v>0</v>
      </c>
      <c r="V327" s="148">
        <f t="shared" ref="V327:V390" si="21">R327*S327*T327*U327</f>
        <v>0</v>
      </c>
      <c r="W327" s="333"/>
      <c r="X327" s="148">
        <f t="shared" ref="X327:X390" si="22">V327*(IF(LEN(P327)=0,0,1))</f>
        <v>0</v>
      </c>
      <c r="Y327" s="333"/>
      <c r="Z327" s="144"/>
      <c r="AA327" s="148">
        <f t="shared" ref="AA327:AA390" si="23">IF(G327="Yes",1,0)</f>
        <v>0</v>
      </c>
      <c r="AB327" s="336"/>
      <c r="AC327" s="144"/>
    </row>
    <row r="328" spans="2:29" s="134" customFormat="1" ht="20.100000000000001" customHeight="1" x14ac:dyDescent="0.25">
      <c r="B328" s="390"/>
      <c r="C328" s="391"/>
      <c r="D328" s="392"/>
      <c r="E328" s="393"/>
      <c r="F328" s="393"/>
      <c r="G328" s="394"/>
      <c r="H328" s="395"/>
      <c r="N328" s="144"/>
      <c r="O328" s="147" t="str">
        <f>IFERROR(IF(LEN(B328)=0,"",INDEX(Trainings!$C$6:$C$55,MATCH(Registration!$B328,Trainings!$B$6:$B$55,0),1)),"")</f>
        <v/>
      </c>
      <c r="P328" s="148" t="str">
        <f>IFERROR(IF(LEN(H328)=0,"",INDEX(Dashboard!$I$17:$I$26,MATCH($H328,Dashboard!$J$17:$J$26,0))),"")</f>
        <v/>
      </c>
      <c r="Q328" s="144"/>
      <c r="R328" s="148">
        <f>IF(LEN(O328)=0,0,IF(OR(Summary!$D$5="All",Summary!$D$5=""),1,IF(Summary!$D$5=O328,1,0)))</f>
        <v>0</v>
      </c>
      <c r="S328" s="148">
        <f>IF(LEN(B328)=0,0,IF(OR(Summary!$G$5="All",Summary!$G$5=""),1,IF(Summary!$G$5=B328,1,0)))</f>
        <v>0</v>
      </c>
      <c r="T328" s="148">
        <f t="shared" si="20"/>
        <v>0</v>
      </c>
      <c r="U328" s="148">
        <f>IF(LEN(C328)=0,0,IF(C328=Summary!$K$5,1,0))</f>
        <v>0</v>
      </c>
      <c r="V328" s="148">
        <f t="shared" si="21"/>
        <v>0</v>
      </c>
      <c r="W328" s="333"/>
      <c r="X328" s="148">
        <f t="shared" si="22"/>
        <v>0</v>
      </c>
      <c r="Y328" s="333"/>
      <c r="Z328" s="144"/>
      <c r="AA328" s="148">
        <f t="shared" si="23"/>
        <v>0</v>
      </c>
      <c r="AB328" s="336"/>
      <c r="AC328" s="144"/>
    </row>
    <row r="329" spans="2:29" s="134" customFormat="1" ht="20.100000000000001" customHeight="1" x14ac:dyDescent="0.25">
      <c r="B329" s="390"/>
      <c r="C329" s="391"/>
      <c r="D329" s="392"/>
      <c r="E329" s="393"/>
      <c r="F329" s="393"/>
      <c r="G329" s="394"/>
      <c r="H329" s="395"/>
      <c r="N329" s="144"/>
      <c r="O329" s="147" t="str">
        <f>IFERROR(IF(LEN(B329)=0,"",INDEX(Trainings!$C$6:$C$55,MATCH(Registration!$B329,Trainings!$B$6:$B$55,0),1)),"")</f>
        <v/>
      </c>
      <c r="P329" s="148" t="str">
        <f>IFERROR(IF(LEN(H329)=0,"",INDEX(Dashboard!$I$17:$I$26,MATCH($H329,Dashboard!$J$17:$J$26,0))),"")</f>
        <v/>
      </c>
      <c r="Q329" s="144"/>
      <c r="R329" s="148">
        <f>IF(LEN(O329)=0,0,IF(OR(Summary!$D$5="All",Summary!$D$5=""),1,IF(Summary!$D$5=O329,1,0)))</f>
        <v>0</v>
      </c>
      <c r="S329" s="148">
        <f>IF(LEN(B329)=0,0,IF(OR(Summary!$G$5="All",Summary!$G$5=""),1,IF(Summary!$G$5=B329,1,0)))</f>
        <v>0</v>
      </c>
      <c r="T329" s="148">
        <f t="shared" si="20"/>
        <v>0</v>
      </c>
      <c r="U329" s="148">
        <f>IF(LEN(C329)=0,0,IF(C329=Summary!$K$5,1,0))</f>
        <v>0</v>
      </c>
      <c r="V329" s="148">
        <f t="shared" si="21"/>
        <v>0</v>
      </c>
      <c r="W329" s="333"/>
      <c r="X329" s="148">
        <f t="shared" si="22"/>
        <v>0</v>
      </c>
      <c r="Y329" s="333"/>
      <c r="Z329" s="144"/>
      <c r="AA329" s="148">
        <f t="shared" si="23"/>
        <v>0</v>
      </c>
      <c r="AB329" s="336"/>
      <c r="AC329" s="144"/>
    </row>
    <row r="330" spans="2:29" s="134" customFormat="1" ht="20.100000000000001" customHeight="1" x14ac:dyDescent="0.25">
      <c r="B330" s="390"/>
      <c r="C330" s="391"/>
      <c r="D330" s="392"/>
      <c r="E330" s="393"/>
      <c r="F330" s="393"/>
      <c r="G330" s="394"/>
      <c r="H330" s="395"/>
      <c r="N330" s="144"/>
      <c r="O330" s="147" t="str">
        <f>IFERROR(IF(LEN(B330)=0,"",INDEX(Trainings!$C$6:$C$55,MATCH(Registration!$B330,Trainings!$B$6:$B$55,0),1)),"")</f>
        <v/>
      </c>
      <c r="P330" s="148" t="str">
        <f>IFERROR(IF(LEN(H330)=0,"",INDEX(Dashboard!$I$17:$I$26,MATCH($H330,Dashboard!$J$17:$J$26,0))),"")</f>
        <v/>
      </c>
      <c r="Q330" s="144"/>
      <c r="R330" s="148">
        <f>IF(LEN(O330)=0,0,IF(OR(Summary!$D$5="All",Summary!$D$5=""),1,IF(Summary!$D$5=O330,1,0)))</f>
        <v>0</v>
      </c>
      <c r="S330" s="148">
        <f>IF(LEN(B330)=0,0,IF(OR(Summary!$G$5="All",Summary!$G$5=""),1,IF(Summary!$G$5=B330,1,0)))</f>
        <v>0</v>
      </c>
      <c r="T330" s="148">
        <f t="shared" si="20"/>
        <v>0</v>
      </c>
      <c r="U330" s="148">
        <f>IF(LEN(C330)=0,0,IF(C330=Summary!$K$5,1,0))</f>
        <v>0</v>
      </c>
      <c r="V330" s="148">
        <f t="shared" si="21"/>
        <v>0</v>
      </c>
      <c r="W330" s="333"/>
      <c r="X330" s="148">
        <f t="shared" si="22"/>
        <v>0</v>
      </c>
      <c r="Y330" s="333"/>
      <c r="Z330" s="144"/>
      <c r="AA330" s="148">
        <f t="shared" si="23"/>
        <v>0</v>
      </c>
      <c r="AB330" s="336"/>
      <c r="AC330" s="144"/>
    </row>
    <row r="331" spans="2:29" s="134" customFormat="1" ht="20.100000000000001" customHeight="1" x14ac:dyDescent="0.25">
      <c r="B331" s="390"/>
      <c r="C331" s="391"/>
      <c r="D331" s="392"/>
      <c r="E331" s="393"/>
      <c r="F331" s="393"/>
      <c r="G331" s="394"/>
      <c r="H331" s="395"/>
      <c r="N331" s="144"/>
      <c r="O331" s="147" t="str">
        <f>IFERROR(IF(LEN(B331)=0,"",INDEX(Trainings!$C$6:$C$55,MATCH(Registration!$B331,Trainings!$B$6:$B$55,0),1)),"")</f>
        <v/>
      </c>
      <c r="P331" s="148" t="str">
        <f>IFERROR(IF(LEN(H331)=0,"",INDEX(Dashboard!$I$17:$I$26,MATCH($H331,Dashboard!$J$17:$J$26,0))),"")</f>
        <v/>
      </c>
      <c r="Q331" s="144"/>
      <c r="R331" s="148">
        <f>IF(LEN(O331)=0,0,IF(OR(Summary!$D$5="All",Summary!$D$5=""),1,IF(Summary!$D$5=O331,1,0)))</f>
        <v>0</v>
      </c>
      <c r="S331" s="148">
        <f>IF(LEN(B331)=0,0,IF(OR(Summary!$G$5="All",Summary!$G$5=""),1,IF(Summary!$G$5=B331,1,0)))</f>
        <v>0</v>
      </c>
      <c r="T331" s="148">
        <f t="shared" si="20"/>
        <v>0</v>
      </c>
      <c r="U331" s="148">
        <f>IF(LEN(C331)=0,0,IF(C331=Summary!$K$5,1,0))</f>
        <v>0</v>
      </c>
      <c r="V331" s="148">
        <f t="shared" si="21"/>
        <v>0</v>
      </c>
      <c r="W331" s="333"/>
      <c r="X331" s="148">
        <f t="shared" si="22"/>
        <v>0</v>
      </c>
      <c r="Y331" s="333"/>
      <c r="Z331" s="144"/>
      <c r="AA331" s="148">
        <f t="shared" si="23"/>
        <v>0</v>
      </c>
      <c r="AB331" s="336"/>
      <c r="AC331" s="144"/>
    </row>
    <row r="332" spans="2:29" s="134" customFormat="1" ht="20.100000000000001" customHeight="1" x14ac:dyDescent="0.25">
      <c r="B332" s="390"/>
      <c r="C332" s="391"/>
      <c r="D332" s="392"/>
      <c r="E332" s="393"/>
      <c r="F332" s="393"/>
      <c r="G332" s="394"/>
      <c r="H332" s="395"/>
      <c r="N332" s="144"/>
      <c r="O332" s="147" t="str">
        <f>IFERROR(IF(LEN(B332)=0,"",INDEX(Trainings!$C$6:$C$55,MATCH(Registration!$B332,Trainings!$B$6:$B$55,0),1)),"")</f>
        <v/>
      </c>
      <c r="P332" s="148" t="str">
        <f>IFERROR(IF(LEN(H332)=0,"",INDEX(Dashboard!$I$17:$I$26,MATCH($H332,Dashboard!$J$17:$J$26,0))),"")</f>
        <v/>
      </c>
      <c r="Q332" s="144"/>
      <c r="R332" s="148">
        <f>IF(LEN(O332)=0,0,IF(OR(Summary!$D$5="All",Summary!$D$5=""),1,IF(Summary!$D$5=O332,1,0)))</f>
        <v>0</v>
      </c>
      <c r="S332" s="148">
        <f>IF(LEN(B332)=0,0,IF(OR(Summary!$G$5="All",Summary!$G$5=""),1,IF(Summary!$G$5=B332,1,0)))</f>
        <v>0</v>
      </c>
      <c r="T332" s="148">
        <f t="shared" si="20"/>
        <v>0</v>
      </c>
      <c r="U332" s="148">
        <f>IF(LEN(C332)=0,0,IF(C332=Summary!$K$5,1,0))</f>
        <v>0</v>
      </c>
      <c r="V332" s="148">
        <f t="shared" si="21"/>
        <v>0</v>
      </c>
      <c r="W332" s="333"/>
      <c r="X332" s="148">
        <f t="shared" si="22"/>
        <v>0</v>
      </c>
      <c r="Y332" s="333"/>
      <c r="Z332" s="144"/>
      <c r="AA332" s="148">
        <f t="shared" si="23"/>
        <v>0</v>
      </c>
      <c r="AB332" s="336"/>
      <c r="AC332" s="144"/>
    </row>
    <row r="333" spans="2:29" s="134" customFormat="1" ht="20.100000000000001" customHeight="1" x14ac:dyDescent="0.25">
      <c r="B333" s="390"/>
      <c r="C333" s="391"/>
      <c r="D333" s="392"/>
      <c r="E333" s="393"/>
      <c r="F333" s="393"/>
      <c r="G333" s="394"/>
      <c r="H333" s="395"/>
      <c r="N333" s="144"/>
      <c r="O333" s="147" t="str">
        <f>IFERROR(IF(LEN(B333)=0,"",INDEX(Trainings!$C$6:$C$55,MATCH(Registration!$B333,Trainings!$B$6:$B$55,0),1)),"")</f>
        <v/>
      </c>
      <c r="P333" s="148" t="str">
        <f>IFERROR(IF(LEN(H333)=0,"",INDEX(Dashboard!$I$17:$I$26,MATCH($H333,Dashboard!$J$17:$J$26,0))),"")</f>
        <v/>
      </c>
      <c r="Q333" s="144"/>
      <c r="R333" s="148">
        <f>IF(LEN(O333)=0,0,IF(OR(Summary!$D$5="All",Summary!$D$5=""),1,IF(Summary!$D$5=O333,1,0)))</f>
        <v>0</v>
      </c>
      <c r="S333" s="148">
        <f>IF(LEN(B333)=0,0,IF(OR(Summary!$G$5="All",Summary!$G$5=""),1,IF(Summary!$G$5=B333,1,0)))</f>
        <v>0</v>
      </c>
      <c r="T333" s="148">
        <f t="shared" si="20"/>
        <v>0</v>
      </c>
      <c r="U333" s="148">
        <f>IF(LEN(C333)=0,0,IF(C333=Summary!$K$5,1,0))</f>
        <v>0</v>
      </c>
      <c r="V333" s="148">
        <f t="shared" si="21"/>
        <v>0</v>
      </c>
      <c r="W333" s="333"/>
      <c r="X333" s="148">
        <f t="shared" si="22"/>
        <v>0</v>
      </c>
      <c r="Y333" s="333"/>
      <c r="Z333" s="144"/>
      <c r="AA333" s="148">
        <f t="shared" si="23"/>
        <v>0</v>
      </c>
      <c r="AB333" s="336"/>
      <c r="AC333" s="144"/>
    </row>
    <row r="334" spans="2:29" s="134" customFormat="1" ht="20.100000000000001" customHeight="1" x14ac:dyDescent="0.25">
      <c r="B334" s="390"/>
      <c r="C334" s="391"/>
      <c r="D334" s="392"/>
      <c r="E334" s="393"/>
      <c r="F334" s="393"/>
      <c r="G334" s="394"/>
      <c r="H334" s="395"/>
      <c r="N334" s="144"/>
      <c r="O334" s="147" t="str">
        <f>IFERROR(IF(LEN(B334)=0,"",INDEX(Trainings!$C$6:$C$55,MATCH(Registration!$B334,Trainings!$B$6:$B$55,0),1)),"")</f>
        <v/>
      </c>
      <c r="P334" s="148" t="str">
        <f>IFERROR(IF(LEN(H334)=0,"",INDEX(Dashboard!$I$17:$I$26,MATCH($H334,Dashboard!$J$17:$J$26,0))),"")</f>
        <v/>
      </c>
      <c r="Q334" s="144"/>
      <c r="R334" s="148">
        <f>IF(LEN(O334)=0,0,IF(OR(Summary!$D$5="All",Summary!$D$5=""),1,IF(Summary!$D$5=O334,1,0)))</f>
        <v>0</v>
      </c>
      <c r="S334" s="148">
        <f>IF(LEN(B334)=0,0,IF(OR(Summary!$G$5="All",Summary!$G$5=""),1,IF(Summary!$G$5=B334,1,0)))</f>
        <v>0</v>
      </c>
      <c r="T334" s="148">
        <f t="shared" si="20"/>
        <v>0</v>
      </c>
      <c r="U334" s="148">
        <f>IF(LEN(C334)=0,0,IF(C334=Summary!$K$5,1,0))</f>
        <v>0</v>
      </c>
      <c r="V334" s="148">
        <f t="shared" si="21"/>
        <v>0</v>
      </c>
      <c r="W334" s="333"/>
      <c r="X334" s="148">
        <f t="shared" si="22"/>
        <v>0</v>
      </c>
      <c r="Y334" s="333"/>
      <c r="Z334" s="144"/>
      <c r="AA334" s="148">
        <f t="shared" si="23"/>
        <v>0</v>
      </c>
      <c r="AB334" s="336"/>
      <c r="AC334" s="144"/>
    </row>
    <row r="335" spans="2:29" s="134" customFormat="1" ht="20.100000000000001" customHeight="1" x14ac:dyDescent="0.25">
      <c r="B335" s="390"/>
      <c r="C335" s="391"/>
      <c r="D335" s="392"/>
      <c r="E335" s="393"/>
      <c r="F335" s="393"/>
      <c r="G335" s="394"/>
      <c r="H335" s="395"/>
      <c r="N335" s="144"/>
      <c r="O335" s="147" t="str">
        <f>IFERROR(IF(LEN(B335)=0,"",INDEX(Trainings!$C$6:$C$55,MATCH(Registration!$B335,Trainings!$B$6:$B$55,0),1)),"")</f>
        <v/>
      </c>
      <c r="P335" s="148" t="str">
        <f>IFERROR(IF(LEN(H335)=0,"",INDEX(Dashboard!$I$17:$I$26,MATCH($H335,Dashboard!$J$17:$J$26,0))),"")</f>
        <v/>
      </c>
      <c r="Q335" s="144"/>
      <c r="R335" s="148">
        <f>IF(LEN(O335)=0,0,IF(OR(Summary!$D$5="All",Summary!$D$5=""),1,IF(Summary!$D$5=O335,1,0)))</f>
        <v>0</v>
      </c>
      <c r="S335" s="148">
        <f>IF(LEN(B335)=0,0,IF(OR(Summary!$G$5="All",Summary!$G$5=""),1,IF(Summary!$G$5=B335,1,0)))</f>
        <v>0</v>
      </c>
      <c r="T335" s="148">
        <f t="shared" si="20"/>
        <v>0</v>
      </c>
      <c r="U335" s="148">
        <f>IF(LEN(C335)=0,0,IF(C335=Summary!$K$5,1,0))</f>
        <v>0</v>
      </c>
      <c r="V335" s="148">
        <f t="shared" si="21"/>
        <v>0</v>
      </c>
      <c r="W335" s="333"/>
      <c r="X335" s="148">
        <f t="shared" si="22"/>
        <v>0</v>
      </c>
      <c r="Y335" s="333"/>
      <c r="Z335" s="144"/>
      <c r="AA335" s="148">
        <f t="shared" si="23"/>
        <v>0</v>
      </c>
      <c r="AB335" s="336"/>
      <c r="AC335" s="144"/>
    </row>
    <row r="336" spans="2:29" s="134" customFormat="1" ht="20.100000000000001" customHeight="1" x14ac:dyDescent="0.25">
      <c r="B336" s="390"/>
      <c r="C336" s="391"/>
      <c r="D336" s="392"/>
      <c r="E336" s="393"/>
      <c r="F336" s="393"/>
      <c r="G336" s="394"/>
      <c r="H336" s="395"/>
      <c r="N336" s="144"/>
      <c r="O336" s="147" t="str">
        <f>IFERROR(IF(LEN(B336)=0,"",INDEX(Trainings!$C$6:$C$55,MATCH(Registration!$B336,Trainings!$B$6:$B$55,0),1)),"")</f>
        <v/>
      </c>
      <c r="P336" s="148" t="str">
        <f>IFERROR(IF(LEN(H336)=0,"",INDEX(Dashboard!$I$17:$I$26,MATCH($H336,Dashboard!$J$17:$J$26,0))),"")</f>
        <v/>
      </c>
      <c r="Q336" s="144"/>
      <c r="R336" s="148">
        <f>IF(LEN(O336)=0,0,IF(OR(Summary!$D$5="All",Summary!$D$5=""),1,IF(Summary!$D$5=O336,1,0)))</f>
        <v>0</v>
      </c>
      <c r="S336" s="148">
        <f>IF(LEN(B336)=0,0,IF(OR(Summary!$G$5="All",Summary!$G$5=""),1,IF(Summary!$G$5=B336,1,0)))</f>
        <v>0</v>
      </c>
      <c r="T336" s="148">
        <f t="shared" si="20"/>
        <v>0</v>
      </c>
      <c r="U336" s="148">
        <f>IF(LEN(C336)=0,0,IF(C336=Summary!$K$5,1,0))</f>
        <v>0</v>
      </c>
      <c r="V336" s="148">
        <f t="shared" si="21"/>
        <v>0</v>
      </c>
      <c r="W336" s="333"/>
      <c r="X336" s="148">
        <f t="shared" si="22"/>
        <v>0</v>
      </c>
      <c r="Y336" s="333"/>
      <c r="Z336" s="144"/>
      <c r="AA336" s="148">
        <f t="shared" si="23"/>
        <v>0</v>
      </c>
      <c r="AB336" s="336"/>
      <c r="AC336" s="144"/>
    </row>
    <row r="337" spans="2:29" s="134" customFormat="1" ht="20.100000000000001" customHeight="1" x14ac:dyDescent="0.25">
      <c r="B337" s="390"/>
      <c r="C337" s="391"/>
      <c r="D337" s="392"/>
      <c r="E337" s="393"/>
      <c r="F337" s="393"/>
      <c r="G337" s="394"/>
      <c r="H337" s="395"/>
      <c r="N337" s="144"/>
      <c r="O337" s="147" t="str">
        <f>IFERROR(IF(LEN(B337)=0,"",INDEX(Trainings!$C$6:$C$55,MATCH(Registration!$B337,Trainings!$B$6:$B$55,0),1)),"")</f>
        <v/>
      </c>
      <c r="P337" s="148" t="str">
        <f>IFERROR(IF(LEN(H337)=0,"",INDEX(Dashboard!$I$17:$I$26,MATCH($H337,Dashboard!$J$17:$J$26,0))),"")</f>
        <v/>
      </c>
      <c r="Q337" s="144"/>
      <c r="R337" s="148">
        <f>IF(LEN(O337)=0,0,IF(OR(Summary!$D$5="All",Summary!$D$5=""),1,IF(Summary!$D$5=O337,1,0)))</f>
        <v>0</v>
      </c>
      <c r="S337" s="148">
        <f>IF(LEN(B337)=0,0,IF(OR(Summary!$G$5="All",Summary!$G$5=""),1,IF(Summary!$G$5=B337,1,0)))</f>
        <v>0</v>
      </c>
      <c r="T337" s="148">
        <f t="shared" si="20"/>
        <v>0</v>
      </c>
      <c r="U337" s="148">
        <f>IF(LEN(C337)=0,0,IF(C337=Summary!$K$5,1,0))</f>
        <v>0</v>
      </c>
      <c r="V337" s="148">
        <f t="shared" si="21"/>
        <v>0</v>
      </c>
      <c r="W337" s="333"/>
      <c r="X337" s="148">
        <f t="shared" si="22"/>
        <v>0</v>
      </c>
      <c r="Y337" s="333"/>
      <c r="Z337" s="144"/>
      <c r="AA337" s="148">
        <f t="shared" si="23"/>
        <v>0</v>
      </c>
      <c r="AB337" s="336"/>
      <c r="AC337" s="144"/>
    </row>
    <row r="338" spans="2:29" s="134" customFormat="1" ht="20.100000000000001" customHeight="1" x14ac:dyDescent="0.25">
      <c r="B338" s="390"/>
      <c r="C338" s="391"/>
      <c r="D338" s="392"/>
      <c r="E338" s="393"/>
      <c r="F338" s="393"/>
      <c r="G338" s="394"/>
      <c r="H338" s="395"/>
      <c r="N338" s="144"/>
      <c r="O338" s="147" t="str">
        <f>IFERROR(IF(LEN(B338)=0,"",INDEX(Trainings!$C$6:$C$55,MATCH(Registration!$B338,Trainings!$B$6:$B$55,0),1)),"")</f>
        <v/>
      </c>
      <c r="P338" s="148" t="str">
        <f>IFERROR(IF(LEN(H338)=0,"",INDEX(Dashboard!$I$17:$I$26,MATCH($H338,Dashboard!$J$17:$J$26,0))),"")</f>
        <v/>
      </c>
      <c r="Q338" s="144"/>
      <c r="R338" s="148">
        <f>IF(LEN(O338)=0,0,IF(OR(Summary!$D$5="All",Summary!$D$5=""),1,IF(Summary!$D$5=O338,1,0)))</f>
        <v>0</v>
      </c>
      <c r="S338" s="148">
        <f>IF(LEN(B338)=0,0,IF(OR(Summary!$G$5="All",Summary!$G$5=""),1,IF(Summary!$G$5=B338,1,0)))</f>
        <v>0</v>
      </c>
      <c r="T338" s="148">
        <f t="shared" si="20"/>
        <v>0</v>
      </c>
      <c r="U338" s="148">
        <f>IF(LEN(C338)=0,0,IF(C338=Summary!$K$5,1,0))</f>
        <v>0</v>
      </c>
      <c r="V338" s="148">
        <f t="shared" si="21"/>
        <v>0</v>
      </c>
      <c r="W338" s="333"/>
      <c r="X338" s="148">
        <f t="shared" si="22"/>
        <v>0</v>
      </c>
      <c r="Y338" s="333"/>
      <c r="Z338" s="144"/>
      <c r="AA338" s="148">
        <f t="shared" si="23"/>
        <v>0</v>
      </c>
      <c r="AB338" s="336"/>
      <c r="AC338" s="144"/>
    </row>
    <row r="339" spans="2:29" s="134" customFormat="1" ht="20.100000000000001" customHeight="1" x14ac:dyDescent="0.25">
      <c r="B339" s="390"/>
      <c r="C339" s="391"/>
      <c r="D339" s="392"/>
      <c r="E339" s="393"/>
      <c r="F339" s="393"/>
      <c r="G339" s="394"/>
      <c r="H339" s="395"/>
      <c r="N339" s="144"/>
      <c r="O339" s="147" t="str">
        <f>IFERROR(IF(LEN(B339)=0,"",INDEX(Trainings!$C$6:$C$55,MATCH(Registration!$B339,Trainings!$B$6:$B$55,0),1)),"")</f>
        <v/>
      </c>
      <c r="P339" s="148" t="str">
        <f>IFERROR(IF(LEN(H339)=0,"",INDEX(Dashboard!$I$17:$I$26,MATCH($H339,Dashboard!$J$17:$J$26,0))),"")</f>
        <v/>
      </c>
      <c r="Q339" s="144"/>
      <c r="R339" s="148">
        <f>IF(LEN(O339)=0,0,IF(OR(Summary!$D$5="All",Summary!$D$5=""),1,IF(Summary!$D$5=O339,1,0)))</f>
        <v>0</v>
      </c>
      <c r="S339" s="148">
        <f>IF(LEN(B339)=0,0,IF(OR(Summary!$G$5="All",Summary!$G$5=""),1,IF(Summary!$G$5=B339,1,0)))</f>
        <v>0</v>
      </c>
      <c r="T339" s="148">
        <f t="shared" si="20"/>
        <v>0</v>
      </c>
      <c r="U339" s="148">
        <f>IF(LEN(C339)=0,0,IF(C339=Summary!$K$5,1,0))</f>
        <v>0</v>
      </c>
      <c r="V339" s="148">
        <f t="shared" si="21"/>
        <v>0</v>
      </c>
      <c r="W339" s="333"/>
      <c r="X339" s="148">
        <f t="shared" si="22"/>
        <v>0</v>
      </c>
      <c r="Y339" s="333"/>
      <c r="Z339" s="144"/>
      <c r="AA339" s="148">
        <f t="shared" si="23"/>
        <v>0</v>
      </c>
      <c r="AB339" s="336"/>
      <c r="AC339" s="144"/>
    </row>
    <row r="340" spans="2:29" s="134" customFormat="1" ht="20.100000000000001" customHeight="1" x14ac:dyDescent="0.25">
      <c r="B340" s="390"/>
      <c r="C340" s="391"/>
      <c r="D340" s="392"/>
      <c r="E340" s="393"/>
      <c r="F340" s="393"/>
      <c r="G340" s="394"/>
      <c r="H340" s="395"/>
      <c r="N340" s="144"/>
      <c r="O340" s="147" t="str">
        <f>IFERROR(IF(LEN(B340)=0,"",INDEX(Trainings!$C$6:$C$55,MATCH(Registration!$B340,Trainings!$B$6:$B$55,0),1)),"")</f>
        <v/>
      </c>
      <c r="P340" s="148" t="str">
        <f>IFERROR(IF(LEN(H340)=0,"",INDEX(Dashboard!$I$17:$I$26,MATCH($H340,Dashboard!$J$17:$J$26,0))),"")</f>
        <v/>
      </c>
      <c r="Q340" s="144"/>
      <c r="R340" s="148">
        <f>IF(LEN(O340)=0,0,IF(OR(Summary!$D$5="All",Summary!$D$5=""),1,IF(Summary!$D$5=O340,1,0)))</f>
        <v>0</v>
      </c>
      <c r="S340" s="148">
        <f>IF(LEN(B340)=0,0,IF(OR(Summary!$G$5="All",Summary!$G$5=""),1,IF(Summary!$G$5=B340,1,0)))</f>
        <v>0</v>
      </c>
      <c r="T340" s="148">
        <f t="shared" si="20"/>
        <v>0</v>
      </c>
      <c r="U340" s="148">
        <f>IF(LEN(C340)=0,0,IF(C340=Summary!$K$5,1,0))</f>
        <v>0</v>
      </c>
      <c r="V340" s="148">
        <f t="shared" si="21"/>
        <v>0</v>
      </c>
      <c r="W340" s="333"/>
      <c r="X340" s="148">
        <f t="shared" si="22"/>
        <v>0</v>
      </c>
      <c r="Y340" s="333"/>
      <c r="Z340" s="144"/>
      <c r="AA340" s="148">
        <f t="shared" si="23"/>
        <v>0</v>
      </c>
      <c r="AB340" s="336"/>
      <c r="AC340" s="144"/>
    </row>
    <row r="341" spans="2:29" s="134" customFormat="1" ht="20.100000000000001" customHeight="1" x14ac:dyDescent="0.25">
      <c r="B341" s="390"/>
      <c r="C341" s="391"/>
      <c r="D341" s="392"/>
      <c r="E341" s="393"/>
      <c r="F341" s="393"/>
      <c r="G341" s="394"/>
      <c r="H341" s="395"/>
      <c r="N341" s="144"/>
      <c r="O341" s="147" t="str">
        <f>IFERROR(IF(LEN(B341)=0,"",INDEX(Trainings!$C$6:$C$55,MATCH(Registration!$B341,Trainings!$B$6:$B$55,0),1)),"")</f>
        <v/>
      </c>
      <c r="P341" s="148" t="str">
        <f>IFERROR(IF(LEN(H341)=0,"",INDEX(Dashboard!$I$17:$I$26,MATCH($H341,Dashboard!$J$17:$J$26,0))),"")</f>
        <v/>
      </c>
      <c r="Q341" s="144"/>
      <c r="R341" s="148">
        <f>IF(LEN(O341)=0,0,IF(OR(Summary!$D$5="All",Summary!$D$5=""),1,IF(Summary!$D$5=O341,1,0)))</f>
        <v>0</v>
      </c>
      <c r="S341" s="148">
        <f>IF(LEN(B341)=0,0,IF(OR(Summary!$G$5="All",Summary!$G$5=""),1,IF(Summary!$G$5=B341,1,0)))</f>
        <v>0</v>
      </c>
      <c r="T341" s="148">
        <f t="shared" si="20"/>
        <v>0</v>
      </c>
      <c r="U341" s="148">
        <f>IF(LEN(C341)=0,0,IF(C341=Summary!$K$5,1,0))</f>
        <v>0</v>
      </c>
      <c r="V341" s="148">
        <f t="shared" si="21"/>
        <v>0</v>
      </c>
      <c r="W341" s="333"/>
      <c r="X341" s="148">
        <f t="shared" si="22"/>
        <v>0</v>
      </c>
      <c r="Y341" s="333"/>
      <c r="Z341" s="144"/>
      <c r="AA341" s="148">
        <f t="shared" si="23"/>
        <v>0</v>
      </c>
      <c r="AB341" s="336"/>
      <c r="AC341" s="144"/>
    </row>
    <row r="342" spans="2:29" s="134" customFormat="1" ht="20.100000000000001" customHeight="1" x14ac:dyDescent="0.25">
      <c r="B342" s="390"/>
      <c r="C342" s="391"/>
      <c r="D342" s="392"/>
      <c r="E342" s="393"/>
      <c r="F342" s="393"/>
      <c r="G342" s="394"/>
      <c r="H342" s="395"/>
      <c r="N342" s="144"/>
      <c r="O342" s="147" t="str">
        <f>IFERROR(IF(LEN(B342)=0,"",INDEX(Trainings!$C$6:$C$55,MATCH(Registration!$B342,Trainings!$B$6:$B$55,0),1)),"")</f>
        <v/>
      </c>
      <c r="P342" s="148" t="str">
        <f>IFERROR(IF(LEN(H342)=0,"",INDEX(Dashboard!$I$17:$I$26,MATCH($H342,Dashboard!$J$17:$J$26,0))),"")</f>
        <v/>
      </c>
      <c r="Q342" s="144"/>
      <c r="R342" s="148">
        <f>IF(LEN(O342)=0,0,IF(OR(Summary!$D$5="All",Summary!$D$5=""),1,IF(Summary!$D$5=O342,1,0)))</f>
        <v>0</v>
      </c>
      <c r="S342" s="148">
        <f>IF(LEN(B342)=0,0,IF(OR(Summary!$G$5="All",Summary!$G$5=""),1,IF(Summary!$G$5=B342,1,0)))</f>
        <v>0</v>
      </c>
      <c r="T342" s="148">
        <f t="shared" si="20"/>
        <v>0</v>
      </c>
      <c r="U342" s="148">
        <f>IF(LEN(C342)=0,0,IF(C342=Summary!$K$5,1,0))</f>
        <v>0</v>
      </c>
      <c r="V342" s="148">
        <f t="shared" si="21"/>
        <v>0</v>
      </c>
      <c r="W342" s="333"/>
      <c r="X342" s="148">
        <f t="shared" si="22"/>
        <v>0</v>
      </c>
      <c r="Y342" s="333"/>
      <c r="Z342" s="144"/>
      <c r="AA342" s="148">
        <f t="shared" si="23"/>
        <v>0</v>
      </c>
      <c r="AB342" s="336"/>
      <c r="AC342" s="144"/>
    </row>
    <row r="343" spans="2:29" s="134" customFormat="1" ht="20.100000000000001" customHeight="1" x14ac:dyDescent="0.25">
      <c r="B343" s="390"/>
      <c r="C343" s="391"/>
      <c r="D343" s="392"/>
      <c r="E343" s="393"/>
      <c r="F343" s="393"/>
      <c r="G343" s="394"/>
      <c r="H343" s="395"/>
      <c r="N343" s="144"/>
      <c r="O343" s="147" t="str">
        <f>IFERROR(IF(LEN(B343)=0,"",INDEX(Trainings!$C$6:$C$55,MATCH(Registration!$B343,Trainings!$B$6:$B$55,0),1)),"")</f>
        <v/>
      </c>
      <c r="P343" s="148" t="str">
        <f>IFERROR(IF(LEN(H343)=0,"",INDEX(Dashboard!$I$17:$I$26,MATCH($H343,Dashboard!$J$17:$J$26,0))),"")</f>
        <v/>
      </c>
      <c r="Q343" s="144"/>
      <c r="R343" s="148">
        <f>IF(LEN(O343)=0,0,IF(OR(Summary!$D$5="All",Summary!$D$5=""),1,IF(Summary!$D$5=O343,1,0)))</f>
        <v>0</v>
      </c>
      <c r="S343" s="148">
        <f>IF(LEN(B343)=0,0,IF(OR(Summary!$G$5="All",Summary!$G$5=""),1,IF(Summary!$G$5=B343,1,0)))</f>
        <v>0</v>
      </c>
      <c r="T343" s="148">
        <f t="shared" si="20"/>
        <v>0</v>
      </c>
      <c r="U343" s="148">
        <f>IF(LEN(C343)=0,0,IF(C343=Summary!$K$5,1,0))</f>
        <v>0</v>
      </c>
      <c r="V343" s="148">
        <f t="shared" si="21"/>
        <v>0</v>
      </c>
      <c r="W343" s="333"/>
      <c r="X343" s="148">
        <f t="shared" si="22"/>
        <v>0</v>
      </c>
      <c r="Y343" s="333"/>
      <c r="Z343" s="144"/>
      <c r="AA343" s="148">
        <f t="shared" si="23"/>
        <v>0</v>
      </c>
      <c r="AB343" s="336"/>
      <c r="AC343" s="144"/>
    </row>
    <row r="344" spans="2:29" s="134" customFormat="1" ht="20.100000000000001" customHeight="1" x14ac:dyDescent="0.25">
      <c r="B344" s="390"/>
      <c r="C344" s="391"/>
      <c r="D344" s="392"/>
      <c r="E344" s="393"/>
      <c r="F344" s="393"/>
      <c r="G344" s="394"/>
      <c r="H344" s="395"/>
      <c r="N344" s="144"/>
      <c r="O344" s="147" t="str">
        <f>IFERROR(IF(LEN(B344)=0,"",INDEX(Trainings!$C$6:$C$55,MATCH(Registration!$B344,Trainings!$B$6:$B$55,0),1)),"")</f>
        <v/>
      </c>
      <c r="P344" s="148" t="str">
        <f>IFERROR(IF(LEN(H344)=0,"",INDEX(Dashboard!$I$17:$I$26,MATCH($H344,Dashboard!$J$17:$J$26,0))),"")</f>
        <v/>
      </c>
      <c r="Q344" s="144"/>
      <c r="R344" s="148">
        <f>IF(LEN(O344)=0,0,IF(OR(Summary!$D$5="All",Summary!$D$5=""),1,IF(Summary!$D$5=O344,1,0)))</f>
        <v>0</v>
      </c>
      <c r="S344" s="148">
        <f>IF(LEN(B344)=0,0,IF(OR(Summary!$G$5="All",Summary!$G$5=""),1,IF(Summary!$G$5=B344,1,0)))</f>
        <v>0</v>
      </c>
      <c r="T344" s="148">
        <f t="shared" si="20"/>
        <v>0</v>
      </c>
      <c r="U344" s="148">
        <f>IF(LEN(C344)=0,0,IF(C344=Summary!$K$5,1,0))</f>
        <v>0</v>
      </c>
      <c r="V344" s="148">
        <f t="shared" si="21"/>
        <v>0</v>
      </c>
      <c r="W344" s="333"/>
      <c r="X344" s="148">
        <f t="shared" si="22"/>
        <v>0</v>
      </c>
      <c r="Y344" s="333"/>
      <c r="Z344" s="144"/>
      <c r="AA344" s="148">
        <f t="shared" si="23"/>
        <v>0</v>
      </c>
      <c r="AB344" s="336"/>
      <c r="AC344" s="144"/>
    </row>
    <row r="345" spans="2:29" s="134" customFormat="1" ht="20.100000000000001" customHeight="1" x14ac:dyDescent="0.25">
      <c r="B345" s="390"/>
      <c r="C345" s="391"/>
      <c r="D345" s="392"/>
      <c r="E345" s="393"/>
      <c r="F345" s="393"/>
      <c r="G345" s="394"/>
      <c r="H345" s="395"/>
      <c r="N345" s="144"/>
      <c r="O345" s="147" t="str">
        <f>IFERROR(IF(LEN(B345)=0,"",INDEX(Trainings!$C$6:$C$55,MATCH(Registration!$B345,Trainings!$B$6:$B$55,0),1)),"")</f>
        <v/>
      </c>
      <c r="P345" s="148" t="str">
        <f>IFERROR(IF(LEN(H345)=0,"",INDEX(Dashboard!$I$17:$I$26,MATCH($H345,Dashboard!$J$17:$J$26,0))),"")</f>
        <v/>
      </c>
      <c r="Q345" s="144"/>
      <c r="R345" s="148">
        <f>IF(LEN(O345)=0,0,IF(OR(Summary!$D$5="All",Summary!$D$5=""),1,IF(Summary!$D$5=O345,1,0)))</f>
        <v>0</v>
      </c>
      <c r="S345" s="148">
        <f>IF(LEN(B345)=0,0,IF(OR(Summary!$G$5="All",Summary!$G$5=""),1,IF(Summary!$G$5=B345,1,0)))</f>
        <v>0</v>
      </c>
      <c r="T345" s="148">
        <f t="shared" si="20"/>
        <v>0</v>
      </c>
      <c r="U345" s="148">
        <f>IF(LEN(C345)=0,0,IF(C345=Summary!$K$5,1,0))</f>
        <v>0</v>
      </c>
      <c r="V345" s="148">
        <f t="shared" si="21"/>
        <v>0</v>
      </c>
      <c r="W345" s="333"/>
      <c r="X345" s="148">
        <f t="shared" si="22"/>
        <v>0</v>
      </c>
      <c r="Y345" s="333"/>
      <c r="Z345" s="144"/>
      <c r="AA345" s="148">
        <f t="shared" si="23"/>
        <v>0</v>
      </c>
      <c r="AB345" s="336"/>
      <c r="AC345" s="144"/>
    </row>
    <row r="346" spans="2:29" s="134" customFormat="1" ht="20.100000000000001" customHeight="1" x14ac:dyDescent="0.25">
      <c r="B346" s="390"/>
      <c r="C346" s="391"/>
      <c r="D346" s="392"/>
      <c r="E346" s="393"/>
      <c r="F346" s="393"/>
      <c r="G346" s="394"/>
      <c r="H346" s="395"/>
      <c r="N346" s="144"/>
      <c r="O346" s="147" t="str">
        <f>IFERROR(IF(LEN(B346)=0,"",INDEX(Trainings!$C$6:$C$55,MATCH(Registration!$B346,Trainings!$B$6:$B$55,0),1)),"")</f>
        <v/>
      </c>
      <c r="P346" s="148" t="str">
        <f>IFERROR(IF(LEN(H346)=0,"",INDEX(Dashboard!$I$17:$I$26,MATCH($H346,Dashboard!$J$17:$J$26,0))),"")</f>
        <v/>
      </c>
      <c r="Q346" s="144"/>
      <c r="R346" s="148">
        <f>IF(LEN(O346)=0,0,IF(OR(Summary!$D$5="All",Summary!$D$5=""),1,IF(Summary!$D$5=O346,1,0)))</f>
        <v>0</v>
      </c>
      <c r="S346" s="148">
        <f>IF(LEN(B346)=0,0,IF(OR(Summary!$G$5="All",Summary!$G$5=""),1,IF(Summary!$G$5=B346,1,0)))</f>
        <v>0</v>
      </c>
      <c r="T346" s="148">
        <f t="shared" si="20"/>
        <v>0</v>
      </c>
      <c r="U346" s="148">
        <f>IF(LEN(C346)=0,0,IF(C346=Summary!$K$5,1,0))</f>
        <v>0</v>
      </c>
      <c r="V346" s="148">
        <f t="shared" si="21"/>
        <v>0</v>
      </c>
      <c r="W346" s="333"/>
      <c r="X346" s="148">
        <f t="shared" si="22"/>
        <v>0</v>
      </c>
      <c r="Y346" s="333"/>
      <c r="Z346" s="144"/>
      <c r="AA346" s="148">
        <f t="shared" si="23"/>
        <v>0</v>
      </c>
      <c r="AB346" s="336"/>
      <c r="AC346" s="144"/>
    </row>
    <row r="347" spans="2:29" s="134" customFormat="1" ht="20.100000000000001" customHeight="1" x14ac:dyDescent="0.25">
      <c r="B347" s="390"/>
      <c r="C347" s="391"/>
      <c r="D347" s="392"/>
      <c r="E347" s="393"/>
      <c r="F347" s="393"/>
      <c r="G347" s="394"/>
      <c r="H347" s="395"/>
      <c r="N347" s="144"/>
      <c r="O347" s="147" t="str">
        <f>IFERROR(IF(LEN(B347)=0,"",INDEX(Trainings!$C$6:$C$55,MATCH(Registration!$B347,Trainings!$B$6:$B$55,0),1)),"")</f>
        <v/>
      </c>
      <c r="P347" s="148" t="str">
        <f>IFERROR(IF(LEN(H347)=0,"",INDEX(Dashboard!$I$17:$I$26,MATCH($H347,Dashboard!$J$17:$J$26,0))),"")</f>
        <v/>
      </c>
      <c r="Q347" s="144"/>
      <c r="R347" s="148">
        <f>IF(LEN(O347)=0,0,IF(OR(Summary!$D$5="All",Summary!$D$5=""),1,IF(Summary!$D$5=O347,1,0)))</f>
        <v>0</v>
      </c>
      <c r="S347" s="148">
        <f>IF(LEN(B347)=0,0,IF(OR(Summary!$G$5="All",Summary!$G$5=""),1,IF(Summary!$G$5=B347,1,0)))</f>
        <v>0</v>
      </c>
      <c r="T347" s="148">
        <f t="shared" si="20"/>
        <v>0</v>
      </c>
      <c r="U347" s="148">
        <f>IF(LEN(C347)=0,0,IF(C347=Summary!$K$5,1,0))</f>
        <v>0</v>
      </c>
      <c r="V347" s="148">
        <f t="shared" si="21"/>
        <v>0</v>
      </c>
      <c r="W347" s="333"/>
      <c r="X347" s="148">
        <f t="shared" si="22"/>
        <v>0</v>
      </c>
      <c r="Y347" s="333"/>
      <c r="Z347" s="144"/>
      <c r="AA347" s="148">
        <f t="shared" si="23"/>
        <v>0</v>
      </c>
      <c r="AB347" s="336"/>
      <c r="AC347" s="144"/>
    </row>
    <row r="348" spans="2:29" s="134" customFormat="1" ht="20.100000000000001" customHeight="1" x14ac:dyDescent="0.25">
      <c r="B348" s="390"/>
      <c r="C348" s="391"/>
      <c r="D348" s="392"/>
      <c r="E348" s="393"/>
      <c r="F348" s="393"/>
      <c r="G348" s="394"/>
      <c r="H348" s="395"/>
      <c r="N348" s="144"/>
      <c r="O348" s="147" t="str">
        <f>IFERROR(IF(LEN(B348)=0,"",INDEX(Trainings!$C$6:$C$55,MATCH(Registration!$B348,Trainings!$B$6:$B$55,0),1)),"")</f>
        <v/>
      </c>
      <c r="P348" s="148" t="str">
        <f>IFERROR(IF(LEN(H348)=0,"",INDEX(Dashboard!$I$17:$I$26,MATCH($H348,Dashboard!$J$17:$J$26,0))),"")</f>
        <v/>
      </c>
      <c r="Q348" s="144"/>
      <c r="R348" s="148">
        <f>IF(LEN(O348)=0,0,IF(OR(Summary!$D$5="All",Summary!$D$5=""),1,IF(Summary!$D$5=O348,1,0)))</f>
        <v>0</v>
      </c>
      <c r="S348" s="148">
        <f>IF(LEN(B348)=0,0,IF(OR(Summary!$G$5="All",Summary!$G$5=""),1,IF(Summary!$G$5=B348,1,0)))</f>
        <v>0</v>
      </c>
      <c r="T348" s="148">
        <f t="shared" si="20"/>
        <v>0</v>
      </c>
      <c r="U348" s="148">
        <f>IF(LEN(C348)=0,0,IF(C348=Summary!$K$5,1,0))</f>
        <v>0</v>
      </c>
      <c r="V348" s="148">
        <f t="shared" si="21"/>
        <v>0</v>
      </c>
      <c r="W348" s="333"/>
      <c r="X348" s="148">
        <f t="shared" si="22"/>
        <v>0</v>
      </c>
      <c r="Y348" s="333"/>
      <c r="Z348" s="144"/>
      <c r="AA348" s="148">
        <f t="shared" si="23"/>
        <v>0</v>
      </c>
      <c r="AB348" s="336"/>
      <c r="AC348" s="144"/>
    </row>
    <row r="349" spans="2:29" s="134" customFormat="1" ht="20.100000000000001" customHeight="1" x14ac:dyDescent="0.25">
      <c r="B349" s="390"/>
      <c r="C349" s="391"/>
      <c r="D349" s="392"/>
      <c r="E349" s="393"/>
      <c r="F349" s="393"/>
      <c r="G349" s="394"/>
      <c r="H349" s="395"/>
      <c r="N349" s="144"/>
      <c r="O349" s="147" t="str">
        <f>IFERROR(IF(LEN(B349)=0,"",INDEX(Trainings!$C$6:$C$55,MATCH(Registration!$B349,Trainings!$B$6:$B$55,0),1)),"")</f>
        <v/>
      </c>
      <c r="P349" s="148" t="str">
        <f>IFERROR(IF(LEN(H349)=0,"",INDEX(Dashboard!$I$17:$I$26,MATCH($H349,Dashboard!$J$17:$J$26,0))),"")</f>
        <v/>
      </c>
      <c r="Q349" s="144"/>
      <c r="R349" s="148">
        <f>IF(LEN(O349)=0,0,IF(OR(Summary!$D$5="All",Summary!$D$5=""),1,IF(Summary!$D$5=O349,1,0)))</f>
        <v>0</v>
      </c>
      <c r="S349" s="148">
        <f>IF(LEN(B349)=0,0,IF(OR(Summary!$G$5="All",Summary!$G$5=""),1,IF(Summary!$G$5=B349,1,0)))</f>
        <v>0</v>
      </c>
      <c r="T349" s="148">
        <f t="shared" si="20"/>
        <v>0</v>
      </c>
      <c r="U349" s="148">
        <f>IF(LEN(C349)=0,0,IF(C349=Summary!$K$5,1,0))</f>
        <v>0</v>
      </c>
      <c r="V349" s="148">
        <f t="shared" si="21"/>
        <v>0</v>
      </c>
      <c r="W349" s="333"/>
      <c r="X349" s="148">
        <f t="shared" si="22"/>
        <v>0</v>
      </c>
      <c r="Y349" s="333"/>
      <c r="Z349" s="144"/>
      <c r="AA349" s="148">
        <f t="shared" si="23"/>
        <v>0</v>
      </c>
      <c r="AB349" s="336"/>
      <c r="AC349" s="144"/>
    </row>
    <row r="350" spans="2:29" s="134" customFormat="1" ht="20.100000000000001" customHeight="1" x14ac:dyDescent="0.25">
      <c r="B350" s="390"/>
      <c r="C350" s="391"/>
      <c r="D350" s="392"/>
      <c r="E350" s="393"/>
      <c r="F350" s="393"/>
      <c r="G350" s="394"/>
      <c r="H350" s="395"/>
      <c r="N350" s="144"/>
      <c r="O350" s="147" t="str">
        <f>IFERROR(IF(LEN(B350)=0,"",INDEX(Trainings!$C$6:$C$55,MATCH(Registration!$B350,Trainings!$B$6:$B$55,0),1)),"")</f>
        <v/>
      </c>
      <c r="P350" s="148" t="str">
        <f>IFERROR(IF(LEN(H350)=0,"",INDEX(Dashboard!$I$17:$I$26,MATCH($H350,Dashboard!$J$17:$J$26,0))),"")</f>
        <v/>
      </c>
      <c r="Q350" s="144"/>
      <c r="R350" s="148">
        <f>IF(LEN(O350)=0,0,IF(OR(Summary!$D$5="All",Summary!$D$5=""),1,IF(Summary!$D$5=O350,1,0)))</f>
        <v>0</v>
      </c>
      <c r="S350" s="148">
        <f>IF(LEN(B350)=0,0,IF(OR(Summary!$G$5="All",Summary!$G$5=""),1,IF(Summary!$G$5=B350,1,0)))</f>
        <v>0</v>
      </c>
      <c r="T350" s="148">
        <f t="shared" si="20"/>
        <v>0</v>
      </c>
      <c r="U350" s="148">
        <f>IF(LEN(C350)=0,0,IF(C350=Summary!$K$5,1,0))</f>
        <v>0</v>
      </c>
      <c r="V350" s="148">
        <f t="shared" si="21"/>
        <v>0</v>
      </c>
      <c r="W350" s="333"/>
      <c r="X350" s="148">
        <f t="shared" si="22"/>
        <v>0</v>
      </c>
      <c r="Y350" s="333"/>
      <c r="Z350" s="144"/>
      <c r="AA350" s="148">
        <f t="shared" si="23"/>
        <v>0</v>
      </c>
      <c r="AB350" s="336"/>
      <c r="AC350" s="144"/>
    </row>
    <row r="351" spans="2:29" s="134" customFormat="1" ht="20.100000000000001" customHeight="1" x14ac:dyDescent="0.25">
      <c r="B351" s="390"/>
      <c r="C351" s="391"/>
      <c r="D351" s="392"/>
      <c r="E351" s="393"/>
      <c r="F351" s="393"/>
      <c r="G351" s="394"/>
      <c r="H351" s="395"/>
      <c r="N351" s="144"/>
      <c r="O351" s="147" t="str">
        <f>IFERROR(IF(LEN(B351)=0,"",INDEX(Trainings!$C$6:$C$55,MATCH(Registration!$B351,Trainings!$B$6:$B$55,0),1)),"")</f>
        <v/>
      </c>
      <c r="P351" s="148" t="str">
        <f>IFERROR(IF(LEN(H351)=0,"",INDEX(Dashboard!$I$17:$I$26,MATCH($H351,Dashboard!$J$17:$J$26,0))),"")</f>
        <v/>
      </c>
      <c r="Q351" s="144"/>
      <c r="R351" s="148">
        <f>IF(LEN(O351)=0,0,IF(OR(Summary!$D$5="All",Summary!$D$5=""),1,IF(Summary!$D$5=O351,1,0)))</f>
        <v>0</v>
      </c>
      <c r="S351" s="148">
        <f>IF(LEN(B351)=0,0,IF(OR(Summary!$G$5="All",Summary!$G$5=""),1,IF(Summary!$G$5=B351,1,0)))</f>
        <v>0</v>
      </c>
      <c r="T351" s="148">
        <f t="shared" si="20"/>
        <v>0</v>
      </c>
      <c r="U351" s="148">
        <f>IF(LEN(C351)=0,0,IF(C351=Summary!$K$5,1,0))</f>
        <v>0</v>
      </c>
      <c r="V351" s="148">
        <f t="shared" si="21"/>
        <v>0</v>
      </c>
      <c r="W351" s="333"/>
      <c r="X351" s="148">
        <f t="shared" si="22"/>
        <v>0</v>
      </c>
      <c r="Y351" s="333"/>
      <c r="Z351" s="144"/>
      <c r="AA351" s="148">
        <f t="shared" si="23"/>
        <v>0</v>
      </c>
      <c r="AB351" s="336"/>
      <c r="AC351" s="144"/>
    </row>
    <row r="352" spans="2:29" s="134" customFormat="1" ht="20.100000000000001" customHeight="1" x14ac:dyDescent="0.25">
      <c r="B352" s="390"/>
      <c r="C352" s="391"/>
      <c r="D352" s="392"/>
      <c r="E352" s="393"/>
      <c r="F352" s="393"/>
      <c r="G352" s="394"/>
      <c r="H352" s="395"/>
      <c r="N352" s="144"/>
      <c r="O352" s="147" t="str">
        <f>IFERROR(IF(LEN(B352)=0,"",INDEX(Trainings!$C$6:$C$55,MATCH(Registration!$B352,Trainings!$B$6:$B$55,0),1)),"")</f>
        <v/>
      </c>
      <c r="P352" s="148" t="str">
        <f>IFERROR(IF(LEN(H352)=0,"",INDEX(Dashboard!$I$17:$I$26,MATCH($H352,Dashboard!$J$17:$J$26,0))),"")</f>
        <v/>
      </c>
      <c r="Q352" s="144"/>
      <c r="R352" s="148">
        <f>IF(LEN(O352)=0,0,IF(OR(Summary!$D$5="All",Summary!$D$5=""),1,IF(Summary!$D$5=O352,1,0)))</f>
        <v>0</v>
      </c>
      <c r="S352" s="148">
        <f>IF(LEN(B352)=0,0,IF(OR(Summary!$G$5="All",Summary!$G$5=""),1,IF(Summary!$G$5=B352,1,0)))</f>
        <v>0</v>
      </c>
      <c r="T352" s="148">
        <f t="shared" si="20"/>
        <v>0</v>
      </c>
      <c r="U352" s="148">
        <f>IF(LEN(C352)=0,0,IF(C352=Summary!$K$5,1,0))</f>
        <v>0</v>
      </c>
      <c r="V352" s="148">
        <f t="shared" si="21"/>
        <v>0</v>
      </c>
      <c r="W352" s="333"/>
      <c r="X352" s="148">
        <f t="shared" si="22"/>
        <v>0</v>
      </c>
      <c r="Y352" s="333"/>
      <c r="Z352" s="144"/>
      <c r="AA352" s="148">
        <f t="shared" si="23"/>
        <v>0</v>
      </c>
      <c r="AB352" s="336"/>
      <c r="AC352" s="144"/>
    </row>
    <row r="353" spans="2:29" s="134" customFormat="1" ht="20.100000000000001" customHeight="1" x14ac:dyDescent="0.25">
      <c r="B353" s="390"/>
      <c r="C353" s="391"/>
      <c r="D353" s="392"/>
      <c r="E353" s="393"/>
      <c r="F353" s="393"/>
      <c r="G353" s="394"/>
      <c r="H353" s="395"/>
      <c r="N353" s="144"/>
      <c r="O353" s="147" t="str">
        <f>IFERROR(IF(LEN(B353)=0,"",INDEX(Trainings!$C$6:$C$55,MATCH(Registration!$B353,Trainings!$B$6:$B$55,0),1)),"")</f>
        <v/>
      </c>
      <c r="P353" s="148" t="str">
        <f>IFERROR(IF(LEN(H353)=0,"",INDEX(Dashboard!$I$17:$I$26,MATCH($H353,Dashboard!$J$17:$J$26,0))),"")</f>
        <v/>
      </c>
      <c r="Q353" s="144"/>
      <c r="R353" s="148">
        <f>IF(LEN(O353)=0,0,IF(OR(Summary!$D$5="All",Summary!$D$5=""),1,IF(Summary!$D$5=O353,1,0)))</f>
        <v>0</v>
      </c>
      <c r="S353" s="148">
        <f>IF(LEN(B353)=0,0,IF(OR(Summary!$G$5="All",Summary!$G$5=""),1,IF(Summary!$G$5=B353,1,0)))</f>
        <v>0</v>
      </c>
      <c r="T353" s="148">
        <f t="shared" si="20"/>
        <v>0</v>
      </c>
      <c r="U353" s="148">
        <f>IF(LEN(C353)=0,0,IF(C353=Summary!$K$5,1,0))</f>
        <v>0</v>
      </c>
      <c r="V353" s="148">
        <f t="shared" si="21"/>
        <v>0</v>
      </c>
      <c r="W353" s="333"/>
      <c r="X353" s="148">
        <f t="shared" si="22"/>
        <v>0</v>
      </c>
      <c r="Y353" s="333"/>
      <c r="Z353" s="144"/>
      <c r="AA353" s="148">
        <f t="shared" si="23"/>
        <v>0</v>
      </c>
      <c r="AB353" s="336"/>
      <c r="AC353" s="144"/>
    </row>
    <row r="354" spans="2:29" s="134" customFormat="1" ht="20.100000000000001" customHeight="1" x14ac:dyDescent="0.25">
      <c r="B354" s="390"/>
      <c r="C354" s="391"/>
      <c r="D354" s="392"/>
      <c r="E354" s="393"/>
      <c r="F354" s="393"/>
      <c r="G354" s="394"/>
      <c r="H354" s="395"/>
      <c r="N354" s="144"/>
      <c r="O354" s="147" t="str">
        <f>IFERROR(IF(LEN(B354)=0,"",INDEX(Trainings!$C$6:$C$55,MATCH(Registration!$B354,Trainings!$B$6:$B$55,0),1)),"")</f>
        <v/>
      </c>
      <c r="P354" s="148" t="str">
        <f>IFERROR(IF(LEN(H354)=0,"",INDEX(Dashboard!$I$17:$I$26,MATCH($H354,Dashboard!$J$17:$J$26,0))),"")</f>
        <v/>
      </c>
      <c r="Q354" s="144"/>
      <c r="R354" s="148">
        <f>IF(LEN(O354)=0,0,IF(OR(Summary!$D$5="All",Summary!$D$5=""),1,IF(Summary!$D$5=O354,1,0)))</f>
        <v>0</v>
      </c>
      <c r="S354" s="148">
        <f>IF(LEN(B354)=0,0,IF(OR(Summary!$G$5="All",Summary!$G$5=""),1,IF(Summary!$G$5=B354,1,0)))</f>
        <v>0</v>
      </c>
      <c r="T354" s="148">
        <f t="shared" si="20"/>
        <v>0</v>
      </c>
      <c r="U354" s="148">
        <f>IF(LEN(C354)=0,0,IF(C354=Summary!$K$5,1,0))</f>
        <v>0</v>
      </c>
      <c r="V354" s="148">
        <f t="shared" si="21"/>
        <v>0</v>
      </c>
      <c r="W354" s="333"/>
      <c r="X354" s="148">
        <f t="shared" si="22"/>
        <v>0</v>
      </c>
      <c r="Y354" s="333"/>
      <c r="Z354" s="144"/>
      <c r="AA354" s="148">
        <f t="shared" si="23"/>
        <v>0</v>
      </c>
      <c r="AB354" s="336"/>
      <c r="AC354" s="144"/>
    </row>
    <row r="355" spans="2:29" s="134" customFormat="1" ht="20.100000000000001" customHeight="1" x14ac:dyDescent="0.25">
      <c r="B355" s="390"/>
      <c r="C355" s="391"/>
      <c r="D355" s="392"/>
      <c r="E355" s="393"/>
      <c r="F355" s="393"/>
      <c r="G355" s="394"/>
      <c r="H355" s="395"/>
      <c r="N355" s="144"/>
      <c r="O355" s="147" t="str">
        <f>IFERROR(IF(LEN(B355)=0,"",INDEX(Trainings!$C$6:$C$55,MATCH(Registration!$B355,Trainings!$B$6:$B$55,0),1)),"")</f>
        <v/>
      </c>
      <c r="P355" s="148" t="str">
        <f>IFERROR(IF(LEN(H355)=0,"",INDEX(Dashboard!$I$17:$I$26,MATCH($H355,Dashboard!$J$17:$J$26,0))),"")</f>
        <v/>
      </c>
      <c r="Q355" s="144"/>
      <c r="R355" s="148">
        <f>IF(LEN(O355)=0,0,IF(OR(Summary!$D$5="All",Summary!$D$5=""),1,IF(Summary!$D$5=O355,1,0)))</f>
        <v>0</v>
      </c>
      <c r="S355" s="148">
        <f>IF(LEN(B355)=0,0,IF(OR(Summary!$G$5="All",Summary!$G$5=""),1,IF(Summary!$G$5=B355,1,0)))</f>
        <v>0</v>
      </c>
      <c r="T355" s="148">
        <f t="shared" si="20"/>
        <v>0</v>
      </c>
      <c r="U355" s="148">
        <f>IF(LEN(C355)=0,0,IF(C355=Summary!$K$5,1,0))</f>
        <v>0</v>
      </c>
      <c r="V355" s="148">
        <f t="shared" si="21"/>
        <v>0</v>
      </c>
      <c r="W355" s="333"/>
      <c r="X355" s="148">
        <f t="shared" si="22"/>
        <v>0</v>
      </c>
      <c r="Y355" s="333"/>
      <c r="Z355" s="144"/>
      <c r="AA355" s="148">
        <f t="shared" si="23"/>
        <v>0</v>
      </c>
      <c r="AB355" s="336"/>
      <c r="AC355" s="144"/>
    </row>
    <row r="356" spans="2:29" s="134" customFormat="1" ht="20.100000000000001" customHeight="1" x14ac:dyDescent="0.25">
      <c r="B356" s="390"/>
      <c r="C356" s="391"/>
      <c r="D356" s="392"/>
      <c r="E356" s="393"/>
      <c r="F356" s="393"/>
      <c r="G356" s="394"/>
      <c r="H356" s="395"/>
      <c r="N356" s="144"/>
      <c r="O356" s="147" t="str">
        <f>IFERROR(IF(LEN(B356)=0,"",INDEX(Trainings!$C$6:$C$55,MATCH(Registration!$B356,Trainings!$B$6:$B$55,0),1)),"")</f>
        <v/>
      </c>
      <c r="P356" s="148" t="str">
        <f>IFERROR(IF(LEN(H356)=0,"",INDEX(Dashboard!$I$17:$I$26,MATCH($H356,Dashboard!$J$17:$J$26,0))),"")</f>
        <v/>
      </c>
      <c r="Q356" s="144"/>
      <c r="R356" s="148">
        <f>IF(LEN(O356)=0,0,IF(OR(Summary!$D$5="All",Summary!$D$5=""),1,IF(Summary!$D$5=O356,1,0)))</f>
        <v>0</v>
      </c>
      <c r="S356" s="148">
        <f>IF(LEN(B356)=0,0,IF(OR(Summary!$G$5="All",Summary!$G$5=""),1,IF(Summary!$G$5=B356,1,0)))</f>
        <v>0</v>
      </c>
      <c r="T356" s="148">
        <f t="shared" si="20"/>
        <v>0</v>
      </c>
      <c r="U356" s="148">
        <f>IF(LEN(C356)=0,0,IF(C356=Summary!$K$5,1,0))</f>
        <v>0</v>
      </c>
      <c r="V356" s="148">
        <f t="shared" si="21"/>
        <v>0</v>
      </c>
      <c r="W356" s="333"/>
      <c r="X356" s="148">
        <f t="shared" si="22"/>
        <v>0</v>
      </c>
      <c r="Y356" s="333"/>
      <c r="Z356" s="144"/>
      <c r="AA356" s="148">
        <f t="shared" si="23"/>
        <v>0</v>
      </c>
      <c r="AB356" s="336"/>
      <c r="AC356" s="144"/>
    </row>
    <row r="357" spans="2:29" s="134" customFormat="1" ht="20.100000000000001" customHeight="1" x14ac:dyDescent="0.25">
      <c r="B357" s="390"/>
      <c r="C357" s="391"/>
      <c r="D357" s="392"/>
      <c r="E357" s="393"/>
      <c r="F357" s="393"/>
      <c r="G357" s="394"/>
      <c r="H357" s="395"/>
      <c r="N357" s="144"/>
      <c r="O357" s="147" t="str">
        <f>IFERROR(IF(LEN(B357)=0,"",INDEX(Trainings!$C$6:$C$55,MATCH(Registration!$B357,Trainings!$B$6:$B$55,0),1)),"")</f>
        <v/>
      </c>
      <c r="P357" s="148" t="str">
        <f>IFERROR(IF(LEN(H357)=0,"",INDEX(Dashboard!$I$17:$I$26,MATCH($H357,Dashboard!$J$17:$J$26,0))),"")</f>
        <v/>
      </c>
      <c r="Q357" s="144"/>
      <c r="R357" s="148">
        <f>IF(LEN(O357)=0,0,IF(OR(Summary!$D$5="All",Summary!$D$5=""),1,IF(Summary!$D$5=O357,1,0)))</f>
        <v>0</v>
      </c>
      <c r="S357" s="148">
        <f>IF(LEN(B357)=0,0,IF(OR(Summary!$G$5="All",Summary!$G$5=""),1,IF(Summary!$G$5=B357,1,0)))</f>
        <v>0</v>
      </c>
      <c r="T357" s="148">
        <f t="shared" si="20"/>
        <v>0</v>
      </c>
      <c r="U357" s="148">
        <f>IF(LEN(C357)=0,0,IF(C357=Summary!$K$5,1,0))</f>
        <v>0</v>
      </c>
      <c r="V357" s="148">
        <f t="shared" si="21"/>
        <v>0</v>
      </c>
      <c r="W357" s="333"/>
      <c r="X357" s="148">
        <f t="shared" si="22"/>
        <v>0</v>
      </c>
      <c r="Y357" s="333"/>
      <c r="Z357" s="144"/>
      <c r="AA357" s="148">
        <f t="shared" si="23"/>
        <v>0</v>
      </c>
      <c r="AB357" s="336"/>
      <c r="AC357" s="144"/>
    </row>
    <row r="358" spans="2:29" s="134" customFormat="1" ht="20.100000000000001" customHeight="1" x14ac:dyDescent="0.25">
      <c r="B358" s="390"/>
      <c r="C358" s="391"/>
      <c r="D358" s="392"/>
      <c r="E358" s="393"/>
      <c r="F358" s="393"/>
      <c r="G358" s="394"/>
      <c r="H358" s="395"/>
      <c r="N358" s="144"/>
      <c r="O358" s="147" t="str">
        <f>IFERROR(IF(LEN(B358)=0,"",INDEX(Trainings!$C$6:$C$55,MATCH(Registration!$B358,Trainings!$B$6:$B$55,0),1)),"")</f>
        <v/>
      </c>
      <c r="P358" s="148" t="str">
        <f>IFERROR(IF(LEN(H358)=0,"",INDEX(Dashboard!$I$17:$I$26,MATCH($H358,Dashboard!$J$17:$J$26,0))),"")</f>
        <v/>
      </c>
      <c r="Q358" s="144"/>
      <c r="R358" s="148">
        <f>IF(LEN(O358)=0,0,IF(OR(Summary!$D$5="All",Summary!$D$5=""),1,IF(Summary!$D$5=O358,1,0)))</f>
        <v>0</v>
      </c>
      <c r="S358" s="148">
        <f>IF(LEN(B358)=0,0,IF(OR(Summary!$G$5="All",Summary!$G$5=""),1,IF(Summary!$G$5=B358,1,0)))</f>
        <v>0</v>
      </c>
      <c r="T358" s="148">
        <f t="shared" si="20"/>
        <v>0</v>
      </c>
      <c r="U358" s="148">
        <f>IF(LEN(C358)=0,0,IF(C358=Summary!$K$5,1,0))</f>
        <v>0</v>
      </c>
      <c r="V358" s="148">
        <f t="shared" si="21"/>
        <v>0</v>
      </c>
      <c r="W358" s="333"/>
      <c r="X358" s="148">
        <f t="shared" si="22"/>
        <v>0</v>
      </c>
      <c r="Y358" s="333"/>
      <c r="Z358" s="144"/>
      <c r="AA358" s="148">
        <f t="shared" si="23"/>
        <v>0</v>
      </c>
      <c r="AB358" s="336"/>
      <c r="AC358" s="144"/>
    </row>
    <row r="359" spans="2:29" s="134" customFormat="1" ht="20.100000000000001" customHeight="1" x14ac:dyDescent="0.25">
      <c r="B359" s="390"/>
      <c r="C359" s="391"/>
      <c r="D359" s="392"/>
      <c r="E359" s="393"/>
      <c r="F359" s="393"/>
      <c r="G359" s="394"/>
      <c r="H359" s="395"/>
      <c r="N359" s="144"/>
      <c r="O359" s="147" t="str">
        <f>IFERROR(IF(LEN(B359)=0,"",INDEX(Trainings!$C$6:$C$55,MATCH(Registration!$B359,Trainings!$B$6:$B$55,0),1)),"")</f>
        <v/>
      </c>
      <c r="P359" s="148" t="str">
        <f>IFERROR(IF(LEN(H359)=0,"",INDEX(Dashboard!$I$17:$I$26,MATCH($H359,Dashboard!$J$17:$J$26,0))),"")</f>
        <v/>
      </c>
      <c r="Q359" s="144"/>
      <c r="R359" s="148">
        <f>IF(LEN(O359)=0,0,IF(OR(Summary!$D$5="All",Summary!$D$5=""),1,IF(Summary!$D$5=O359,1,0)))</f>
        <v>0</v>
      </c>
      <c r="S359" s="148">
        <f>IF(LEN(B359)=0,0,IF(OR(Summary!$G$5="All",Summary!$G$5=""),1,IF(Summary!$G$5=B359,1,0)))</f>
        <v>0</v>
      </c>
      <c r="T359" s="148">
        <f t="shared" si="20"/>
        <v>0</v>
      </c>
      <c r="U359" s="148">
        <f>IF(LEN(C359)=0,0,IF(C359=Summary!$K$5,1,0))</f>
        <v>0</v>
      </c>
      <c r="V359" s="148">
        <f t="shared" si="21"/>
        <v>0</v>
      </c>
      <c r="W359" s="333"/>
      <c r="X359" s="148">
        <f t="shared" si="22"/>
        <v>0</v>
      </c>
      <c r="Y359" s="333"/>
      <c r="Z359" s="144"/>
      <c r="AA359" s="148">
        <f t="shared" si="23"/>
        <v>0</v>
      </c>
      <c r="AB359" s="336"/>
      <c r="AC359" s="144"/>
    </row>
    <row r="360" spans="2:29" s="134" customFormat="1" ht="20.100000000000001" customHeight="1" x14ac:dyDescent="0.25">
      <c r="B360" s="390"/>
      <c r="C360" s="391"/>
      <c r="D360" s="392"/>
      <c r="E360" s="393"/>
      <c r="F360" s="393"/>
      <c r="G360" s="394"/>
      <c r="H360" s="395"/>
      <c r="N360" s="144"/>
      <c r="O360" s="147" t="str">
        <f>IFERROR(IF(LEN(B360)=0,"",INDEX(Trainings!$C$6:$C$55,MATCH(Registration!$B360,Trainings!$B$6:$B$55,0),1)),"")</f>
        <v/>
      </c>
      <c r="P360" s="148" t="str">
        <f>IFERROR(IF(LEN(H360)=0,"",INDEX(Dashboard!$I$17:$I$26,MATCH($H360,Dashboard!$J$17:$J$26,0))),"")</f>
        <v/>
      </c>
      <c r="Q360" s="144"/>
      <c r="R360" s="148">
        <f>IF(LEN(O360)=0,0,IF(OR(Summary!$D$5="All",Summary!$D$5=""),1,IF(Summary!$D$5=O360,1,0)))</f>
        <v>0</v>
      </c>
      <c r="S360" s="148">
        <f>IF(LEN(B360)=0,0,IF(OR(Summary!$G$5="All",Summary!$G$5=""),1,IF(Summary!$G$5=B360,1,0)))</f>
        <v>0</v>
      </c>
      <c r="T360" s="148">
        <f t="shared" si="20"/>
        <v>0</v>
      </c>
      <c r="U360" s="148">
        <f>IF(LEN(C360)=0,0,IF(C360=Summary!$K$5,1,0))</f>
        <v>0</v>
      </c>
      <c r="V360" s="148">
        <f t="shared" si="21"/>
        <v>0</v>
      </c>
      <c r="W360" s="333"/>
      <c r="X360" s="148">
        <f t="shared" si="22"/>
        <v>0</v>
      </c>
      <c r="Y360" s="333"/>
      <c r="Z360" s="144"/>
      <c r="AA360" s="148">
        <f t="shared" si="23"/>
        <v>0</v>
      </c>
      <c r="AB360" s="336"/>
      <c r="AC360" s="144"/>
    </row>
    <row r="361" spans="2:29" s="134" customFormat="1" ht="20.100000000000001" customHeight="1" x14ac:dyDescent="0.25">
      <c r="B361" s="390"/>
      <c r="C361" s="391"/>
      <c r="D361" s="392"/>
      <c r="E361" s="393"/>
      <c r="F361" s="393"/>
      <c r="G361" s="394"/>
      <c r="H361" s="395"/>
      <c r="N361" s="144"/>
      <c r="O361" s="147" t="str">
        <f>IFERROR(IF(LEN(B361)=0,"",INDEX(Trainings!$C$6:$C$55,MATCH(Registration!$B361,Trainings!$B$6:$B$55,0),1)),"")</f>
        <v/>
      </c>
      <c r="P361" s="148" t="str">
        <f>IFERROR(IF(LEN(H361)=0,"",INDEX(Dashboard!$I$17:$I$26,MATCH($H361,Dashboard!$J$17:$J$26,0))),"")</f>
        <v/>
      </c>
      <c r="Q361" s="144"/>
      <c r="R361" s="148">
        <f>IF(LEN(O361)=0,0,IF(OR(Summary!$D$5="All",Summary!$D$5=""),1,IF(Summary!$D$5=O361,1,0)))</f>
        <v>0</v>
      </c>
      <c r="S361" s="148">
        <f>IF(LEN(B361)=0,0,IF(OR(Summary!$G$5="All",Summary!$G$5=""),1,IF(Summary!$G$5=B361,1,0)))</f>
        <v>0</v>
      </c>
      <c r="T361" s="148">
        <f t="shared" si="20"/>
        <v>0</v>
      </c>
      <c r="U361" s="148">
        <f>IF(LEN(C361)=0,0,IF(C361=Summary!$K$5,1,0))</f>
        <v>0</v>
      </c>
      <c r="V361" s="148">
        <f t="shared" si="21"/>
        <v>0</v>
      </c>
      <c r="W361" s="333"/>
      <c r="X361" s="148">
        <f t="shared" si="22"/>
        <v>0</v>
      </c>
      <c r="Y361" s="333"/>
      <c r="Z361" s="144"/>
      <c r="AA361" s="148">
        <f t="shared" si="23"/>
        <v>0</v>
      </c>
      <c r="AB361" s="336"/>
      <c r="AC361" s="144"/>
    </row>
    <row r="362" spans="2:29" s="134" customFormat="1" ht="20.100000000000001" customHeight="1" x14ac:dyDescent="0.25">
      <c r="B362" s="390"/>
      <c r="C362" s="391"/>
      <c r="D362" s="392"/>
      <c r="E362" s="393"/>
      <c r="F362" s="393"/>
      <c r="G362" s="394"/>
      <c r="H362" s="395"/>
      <c r="N362" s="144"/>
      <c r="O362" s="147" t="str">
        <f>IFERROR(IF(LEN(B362)=0,"",INDEX(Trainings!$C$6:$C$55,MATCH(Registration!$B362,Trainings!$B$6:$B$55,0),1)),"")</f>
        <v/>
      </c>
      <c r="P362" s="148" t="str">
        <f>IFERROR(IF(LEN(H362)=0,"",INDEX(Dashboard!$I$17:$I$26,MATCH($H362,Dashboard!$J$17:$J$26,0))),"")</f>
        <v/>
      </c>
      <c r="Q362" s="144"/>
      <c r="R362" s="148">
        <f>IF(LEN(O362)=0,0,IF(OR(Summary!$D$5="All",Summary!$D$5=""),1,IF(Summary!$D$5=O362,1,0)))</f>
        <v>0</v>
      </c>
      <c r="S362" s="148">
        <f>IF(LEN(B362)=0,0,IF(OR(Summary!$G$5="All",Summary!$G$5=""),1,IF(Summary!$G$5=B362,1,0)))</f>
        <v>0</v>
      </c>
      <c r="T362" s="148">
        <f t="shared" si="20"/>
        <v>0</v>
      </c>
      <c r="U362" s="148">
        <f>IF(LEN(C362)=0,0,IF(C362=Summary!$K$5,1,0))</f>
        <v>0</v>
      </c>
      <c r="V362" s="148">
        <f t="shared" si="21"/>
        <v>0</v>
      </c>
      <c r="W362" s="333"/>
      <c r="X362" s="148">
        <f t="shared" si="22"/>
        <v>0</v>
      </c>
      <c r="Y362" s="333"/>
      <c r="Z362" s="144"/>
      <c r="AA362" s="148">
        <f t="shared" si="23"/>
        <v>0</v>
      </c>
      <c r="AB362" s="336"/>
      <c r="AC362" s="144"/>
    </row>
    <row r="363" spans="2:29" s="134" customFormat="1" ht="20.100000000000001" customHeight="1" x14ac:dyDescent="0.25">
      <c r="B363" s="390"/>
      <c r="C363" s="391"/>
      <c r="D363" s="392"/>
      <c r="E363" s="393"/>
      <c r="F363" s="393"/>
      <c r="G363" s="394"/>
      <c r="H363" s="395"/>
      <c r="N363" s="144"/>
      <c r="O363" s="147" t="str">
        <f>IFERROR(IF(LEN(B363)=0,"",INDEX(Trainings!$C$6:$C$55,MATCH(Registration!$B363,Trainings!$B$6:$B$55,0),1)),"")</f>
        <v/>
      </c>
      <c r="P363" s="148" t="str">
        <f>IFERROR(IF(LEN(H363)=0,"",INDEX(Dashboard!$I$17:$I$26,MATCH($H363,Dashboard!$J$17:$J$26,0))),"")</f>
        <v/>
      </c>
      <c r="Q363" s="144"/>
      <c r="R363" s="148">
        <f>IF(LEN(O363)=0,0,IF(OR(Summary!$D$5="All",Summary!$D$5=""),1,IF(Summary!$D$5=O363,1,0)))</f>
        <v>0</v>
      </c>
      <c r="S363" s="148">
        <f>IF(LEN(B363)=0,0,IF(OR(Summary!$G$5="All",Summary!$G$5=""),1,IF(Summary!$G$5=B363,1,0)))</f>
        <v>0</v>
      </c>
      <c r="T363" s="148">
        <f t="shared" si="20"/>
        <v>0</v>
      </c>
      <c r="U363" s="148">
        <f>IF(LEN(C363)=0,0,IF(C363=Summary!$K$5,1,0))</f>
        <v>0</v>
      </c>
      <c r="V363" s="148">
        <f t="shared" si="21"/>
        <v>0</v>
      </c>
      <c r="W363" s="333"/>
      <c r="X363" s="148">
        <f t="shared" si="22"/>
        <v>0</v>
      </c>
      <c r="Y363" s="333"/>
      <c r="Z363" s="144"/>
      <c r="AA363" s="148">
        <f t="shared" si="23"/>
        <v>0</v>
      </c>
      <c r="AB363" s="336"/>
      <c r="AC363" s="144"/>
    </row>
    <row r="364" spans="2:29" s="134" customFormat="1" ht="20.100000000000001" customHeight="1" x14ac:dyDescent="0.25">
      <c r="B364" s="390"/>
      <c r="C364" s="391"/>
      <c r="D364" s="392"/>
      <c r="E364" s="393"/>
      <c r="F364" s="393"/>
      <c r="G364" s="394"/>
      <c r="H364" s="395"/>
      <c r="N364" s="144"/>
      <c r="O364" s="147" t="str">
        <f>IFERROR(IF(LEN(B364)=0,"",INDEX(Trainings!$C$6:$C$55,MATCH(Registration!$B364,Trainings!$B$6:$B$55,0),1)),"")</f>
        <v/>
      </c>
      <c r="P364" s="148" t="str">
        <f>IFERROR(IF(LEN(H364)=0,"",INDEX(Dashboard!$I$17:$I$26,MATCH($H364,Dashboard!$J$17:$J$26,0))),"")</f>
        <v/>
      </c>
      <c r="Q364" s="144"/>
      <c r="R364" s="148">
        <f>IF(LEN(O364)=0,0,IF(OR(Summary!$D$5="All",Summary!$D$5=""),1,IF(Summary!$D$5=O364,1,0)))</f>
        <v>0</v>
      </c>
      <c r="S364" s="148">
        <f>IF(LEN(B364)=0,0,IF(OR(Summary!$G$5="All",Summary!$G$5=""),1,IF(Summary!$G$5=B364,1,0)))</f>
        <v>0</v>
      </c>
      <c r="T364" s="148">
        <f t="shared" si="20"/>
        <v>0</v>
      </c>
      <c r="U364" s="148">
        <f>IF(LEN(C364)=0,0,IF(C364=Summary!$K$5,1,0))</f>
        <v>0</v>
      </c>
      <c r="V364" s="148">
        <f t="shared" si="21"/>
        <v>0</v>
      </c>
      <c r="W364" s="333"/>
      <c r="X364" s="148">
        <f t="shared" si="22"/>
        <v>0</v>
      </c>
      <c r="Y364" s="333"/>
      <c r="Z364" s="144"/>
      <c r="AA364" s="148">
        <f t="shared" si="23"/>
        <v>0</v>
      </c>
      <c r="AB364" s="336"/>
      <c r="AC364" s="144"/>
    </row>
    <row r="365" spans="2:29" s="134" customFormat="1" ht="20.100000000000001" customHeight="1" x14ac:dyDescent="0.25">
      <c r="B365" s="390"/>
      <c r="C365" s="391"/>
      <c r="D365" s="392"/>
      <c r="E365" s="393"/>
      <c r="F365" s="393"/>
      <c r="G365" s="394"/>
      <c r="H365" s="395"/>
      <c r="N365" s="144"/>
      <c r="O365" s="147" t="str">
        <f>IFERROR(IF(LEN(B365)=0,"",INDEX(Trainings!$C$6:$C$55,MATCH(Registration!$B365,Trainings!$B$6:$B$55,0),1)),"")</f>
        <v/>
      </c>
      <c r="P365" s="148" t="str">
        <f>IFERROR(IF(LEN(H365)=0,"",INDEX(Dashboard!$I$17:$I$26,MATCH($H365,Dashboard!$J$17:$J$26,0))),"")</f>
        <v/>
      </c>
      <c r="Q365" s="144"/>
      <c r="R365" s="148">
        <f>IF(LEN(O365)=0,0,IF(OR(Summary!$D$5="All",Summary!$D$5=""),1,IF(Summary!$D$5=O365,1,0)))</f>
        <v>0</v>
      </c>
      <c r="S365" s="148">
        <f>IF(LEN(B365)=0,0,IF(OR(Summary!$G$5="All",Summary!$G$5=""),1,IF(Summary!$G$5=B365,1,0)))</f>
        <v>0</v>
      </c>
      <c r="T365" s="148">
        <f t="shared" si="20"/>
        <v>0</v>
      </c>
      <c r="U365" s="148">
        <f>IF(LEN(C365)=0,0,IF(C365=Summary!$K$5,1,0))</f>
        <v>0</v>
      </c>
      <c r="V365" s="148">
        <f t="shared" si="21"/>
        <v>0</v>
      </c>
      <c r="W365" s="333"/>
      <c r="X365" s="148">
        <f t="shared" si="22"/>
        <v>0</v>
      </c>
      <c r="Y365" s="333"/>
      <c r="Z365" s="144"/>
      <c r="AA365" s="148">
        <f t="shared" si="23"/>
        <v>0</v>
      </c>
      <c r="AB365" s="336"/>
      <c r="AC365" s="144"/>
    </row>
    <row r="366" spans="2:29" s="134" customFormat="1" ht="20.100000000000001" customHeight="1" x14ac:dyDescent="0.25">
      <c r="B366" s="390"/>
      <c r="C366" s="391"/>
      <c r="D366" s="392"/>
      <c r="E366" s="393"/>
      <c r="F366" s="393"/>
      <c r="G366" s="394"/>
      <c r="H366" s="395"/>
      <c r="N366" s="144"/>
      <c r="O366" s="147" t="str">
        <f>IFERROR(IF(LEN(B366)=0,"",INDEX(Trainings!$C$6:$C$55,MATCH(Registration!$B366,Trainings!$B$6:$B$55,0),1)),"")</f>
        <v/>
      </c>
      <c r="P366" s="148" t="str">
        <f>IFERROR(IF(LEN(H366)=0,"",INDEX(Dashboard!$I$17:$I$26,MATCH($H366,Dashboard!$J$17:$J$26,0))),"")</f>
        <v/>
      </c>
      <c r="Q366" s="144"/>
      <c r="R366" s="148">
        <f>IF(LEN(O366)=0,0,IF(OR(Summary!$D$5="All",Summary!$D$5=""),1,IF(Summary!$D$5=O366,1,0)))</f>
        <v>0</v>
      </c>
      <c r="S366" s="148">
        <f>IF(LEN(B366)=0,0,IF(OR(Summary!$G$5="All",Summary!$G$5=""),1,IF(Summary!$G$5=B366,1,0)))</f>
        <v>0</v>
      </c>
      <c r="T366" s="148">
        <f t="shared" si="20"/>
        <v>0</v>
      </c>
      <c r="U366" s="148">
        <f>IF(LEN(C366)=0,0,IF(C366=Summary!$K$5,1,0))</f>
        <v>0</v>
      </c>
      <c r="V366" s="148">
        <f t="shared" si="21"/>
        <v>0</v>
      </c>
      <c r="W366" s="333"/>
      <c r="X366" s="148">
        <f t="shared" si="22"/>
        <v>0</v>
      </c>
      <c r="Y366" s="333"/>
      <c r="Z366" s="144"/>
      <c r="AA366" s="148">
        <f t="shared" si="23"/>
        <v>0</v>
      </c>
      <c r="AB366" s="336"/>
      <c r="AC366" s="144"/>
    </row>
    <row r="367" spans="2:29" s="134" customFormat="1" ht="20.100000000000001" customHeight="1" x14ac:dyDescent="0.25">
      <c r="B367" s="390"/>
      <c r="C367" s="391"/>
      <c r="D367" s="392"/>
      <c r="E367" s="393"/>
      <c r="F367" s="393"/>
      <c r="G367" s="394"/>
      <c r="H367" s="395"/>
      <c r="N367" s="144"/>
      <c r="O367" s="147" t="str">
        <f>IFERROR(IF(LEN(B367)=0,"",INDEX(Trainings!$C$6:$C$55,MATCH(Registration!$B367,Trainings!$B$6:$B$55,0),1)),"")</f>
        <v/>
      </c>
      <c r="P367" s="148" t="str">
        <f>IFERROR(IF(LEN(H367)=0,"",INDEX(Dashboard!$I$17:$I$26,MATCH($H367,Dashboard!$J$17:$J$26,0))),"")</f>
        <v/>
      </c>
      <c r="Q367" s="144"/>
      <c r="R367" s="148">
        <f>IF(LEN(O367)=0,0,IF(OR(Summary!$D$5="All",Summary!$D$5=""),1,IF(Summary!$D$5=O367,1,0)))</f>
        <v>0</v>
      </c>
      <c r="S367" s="148">
        <f>IF(LEN(B367)=0,0,IF(OR(Summary!$G$5="All",Summary!$G$5=""),1,IF(Summary!$G$5=B367,1,0)))</f>
        <v>0</v>
      </c>
      <c r="T367" s="148">
        <f t="shared" si="20"/>
        <v>0</v>
      </c>
      <c r="U367" s="148">
        <f>IF(LEN(C367)=0,0,IF(C367=Summary!$K$5,1,0))</f>
        <v>0</v>
      </c>
      <c r="V367" s="148">
        <f t="shared" si="21"/>
        <v>0</v>
      </c>
      <c r="W367" s="333"/>
      <c r="X367" s="148">
        <f t="shared" si="22"/>
        <v>0</v>
      </c>
      <c r="Y367" s="333"/>
      <c r="Z367" s="144"/>
      <c r="AA367" s="148">
        <f t="shared" si="23"/>
        <v>0</v>
      </c>
      <c r="AB367" s="336"/>
      <c r="AC367" s="144"/>
    </row>
    <row r="368" spans="2:29" s="134" customFormat="1" ht="20.100000000000001" customHeight="1" x14ac:dyDescent="0.25">
      <c r="B368" s="390"/>
      <c r="C368" s="391"/>
      <c r="D368" s="392"/>
      <c r="E368" s="393"/>
      <c r="F368" s="393"/>
      <c r="G368" s="394"/>
      <c r="H368" s="395"/>
      <c r="N368" s="144"/>
      <c r="O368" s="147" t="str">
        <f>IFERROR(IF(LEN(B368)=0,"",INDEX(Trainings!$C$6:$C$55,MATCH(Registration!$B368,Trainings!$B$6:$B$55,0),1)),"")</f>
        <v/>
      </c>
      <c r="P368" s="148" t="str">
        <f>IFERROR(IF(LEN(H368)=0,"",INDEX(Dashboard!$I$17:$I$26,MATCH($H368,Dashboard!$J$17:$J$26,0))),"")</f>
        <v/>
      </c>
      <c r="Q368" s="144"/>
      <c r="R368" s="148">
        <f>IF(LEN(O368)=0,0,IF(OR(Summary!$D$5="All",Summary!$D$5=""),1,IF(Summary!$D$5=O368,1,0)))</f>
        <v>0</v>
      </c>
      <c r="S368" s="148">
        <f>IF(LEN(B368)=0,0,IF(OR(Summary!$G$5="All",Summary!$G$5=""),1,IF(Summary!$G$5=B368,1,0)))</f>
        <v>0</v>
      </c>
      <c r="T368" s="148">
        <f t="shared" si="20"/>
        <v>0</v>
      </c>
      <c r="U368" s="148">
        <f>IF(LEN(C368)=0,0,IF(C368=Summary!$K$5,1,0))</f>
        <v>0</v>
      </c>
      <c r="V368" s="148">
        <f t="shared" si="21"/>
        <v>0</v>
      </c>
      <c r="W368" s="333"/>
      <c r="X368" s="148">
        <f t="shared" si="22"/>
        <v>0</v>
      </c>
      <c r="Y368" s="333"/>
      <c r="Z368" s="144"/>
      <c r="AA368" s="148">
        <f t="shared" si="23"/>
        <v>0</v>
      </c>
      <c r="AB368" s="336"/>
      <c r="AC368" s="144"/>
    </row>
    <row r="369" spans="2:29" s="134" customFormat="1" ht="20.100000000000001" customHeight="1" x14ac:dyDescent="0.25">
      <c r="B369" s="390"/>
      <c r="C369" s="391"/>
      <c r="D369" s="392"/>
      <c r="E369" s="393"/>
      <c r="F369" s="393"/>
      <c r="G369" s="394"/>
      <c r="H369" s="395"/>
      <c r="N369" s="144"/>
      <c r="O369" s="147" t="str">
        <f>IFERROR(IF(LEN(B369)=0,"",INDEX(Trainings!$C$6:$C$55,MATCH(Registration!$B369,Trainings!$B$6:$B$55,0),1)),"")</f>
        <v/>
      </c>
      <c r="P369" s="148" t="str">
        <f>IFERROR(IF(LEN(H369)=0,"",INDEX(Dashboard!$I$17:$I$26,MATCH($H369,Dashboard!$J$17:$J$26,0))),"")</f>
        <v/>
      </c>
      <c r="Q369" s="144"/>
      <c r="R369" s="148">
        <f>IF(LEN(O369)=0,0,IF(OR(Summary!$D$5="All",Summary!$D$5=""),1,IF(Summary!$D$5=O369,1,0)))</f>
        <v>0</v>
      </c>
      <c r="S369" s="148">
        <f>IF(LEN(B369)=0,0,IF(OR(Summary!$G$5="All",Summary!$G$5=""),1,IF(Summary!$G$5=B369,1,0)))</f>
        <v>0</v>
      </c>
      <c r="T369" s="148">
        <f t="shared" si="20"/>
        <v>0</v>
      </c>
      <c r="U369" s="148">
        <f>IF(LEN(C369)=0,0,IF(C369=Summary!$K$5,1,0))</f>
        <v>0</v>
      </c>
      <c r="V369" s="148">
        <f t="shared" si="21"/>
        <v>0</v>
      </c>
      <c r="W369" s="333"/>
      <c r="X369" s="148">
        <f t="shared" si="22"/>
        <v>0</v>
      </c>
      <c r="Y369" s="333"/>
      <c r="Z369" s="144"/>
      <c r="AA369" s="148">
        <f t="shared" si="23"/>
        <v>0</v>
      </c>
      <c r="AB369" s="336"/>
      <c r="AC369" s="144"/>
    </row>
    <row r="370" spans="2:29" s="134" customFormat="1" ht="20.100000000000001" customHeight="1" x14ac:dyDescent="0.25">
      <c r="B370" s="390"/>
      <c r="C370" s="391"/>
      <c r="D370" s="392"/>
      <c r="E370" s="393"/>
      <c r="F370" s="393"/>
      <c r="G370" s="394"/>
      <c r="H370" s="395"/>
      <c r="N370" s="144"/>
      <c r="O370" s="147" t="str">
        <f>IFERROR(IF(LEN(B370)=0,"",INDEX(Trainings!$C$6:$C$55,MATCH(Registration!$B370,Trainings!$B$6:$B$55,0),1)),"")</f>
        <v/>
      </c>
      <c r="P370" s="148" t="str">
        <f>IFERROR(IF(LEN(H370)=0,"",INDEX(Dashboard!$I$17:$I$26,MATCH($H370,Dashboard!$J$17:$J$26,0))),"")</f>
        <v/>
      </c>
      <c r="Q370" s="144"/>
      <c r="R370" s="148">
        <f>IF(LEN(O370)=0,0,IF(OR(Summary!$D$5="All",Summary!$D$5=""),1,IF(Summary!$D$5=O370,1,0)))</f>
        <v>0</v>
      </c>
      <c r="S370" s="148">
        <f>IF(LEN(B370)=0,0,IF(OR(Summary!$G$5="All",Summary!$G$5=""),1,IF(Summary!$G$5=B370,1,0)))</f>
        <v>0</v>
      </c>
      <c r="T370" s="148">
        <f t="shared" si="20"/>
        <v>0</v>
      </c>
      <c r="U370" s="148">
        <f>IF(LEN(C370)=0,0,IF(C370=Summary!$K$5,1,0))</f>
        <v>0</v>
      </c>
      <c r="V370" s="148">
        <f t="shared" si="21"/>
        <v>0</v>
      </c>
      <c r="W370" s="333"/>
      <c r="X370" s="148">
        <f t="shared" si="22"/>
        <v>0</v>
      </c>
      <c r="Y370" s="333"/>
      <c r="Z370" s="144"/>
      <c r="AA370" s="148">
        <f t="shared" si="23"/>
        <v>0</v>
      </c>
      <c r="AB370" s="336"/>
      <c r="AC370" s="144"/>
    </row>
    <row r="371" spans="2:29" s="134" customFormat="1" ht="20.100000000000001" customHeight="1" x14ac:dyDescent="0.25">
      <c r="B371" s="390"/>
      <c r="C371" s="391"/>
      <c r="D371" s="392"/>
      <c r="E371" s="393"/>
      <c r="F371" s="393"/>
      <c r="G371" s="394"/>
      <c r="H371" s="395"/>
      <c r="N371" s="144"/>
      <c r="O371" s="147" t="str">
        <f>IFERROR(IF(LEN(B371)=0,"",INDEX(Trainings!$C$6:$C$55,MATCH(Registration!$B371,Trainings!$B$6:$B$55,0),1)),"")</f>
        <v/>
      </c>
      <c r="P371" s="148" t="str">
        <f>IFERROR(IF(LEN(H371)=0,"",INDEX(Dashboard!$I$17:$I$26,MATCH($H371,Dashboard!$J$17:$J$26,0))),"")</f>
        <v/>
      </c>
      <c r="Q371" s="144"/>
      <c r="R371" s="148">
        <f>IF(LEN(O371)=0,0,IF(OR(Summary!$D$5="All",Summary!$D$5=""),1,IF(Summary!$D$5=O371,1,0)))</f>
        <v>0</v>
      </c>
      <c r="S371" s="148">
        <f>IF(LEN(B371)=0,0,IF(OR(Summary!$G$5="All",Summary!$G$5=""),1,IF(Summary!$G$5=B371,1,0)))</f>
        <v>0</v>
      </c>
      <c r="T371" s="148">
        <f t="shared" si="20"/>
        <v>0</v>
      </c>
      <c r="U371" s="148">
        <f>IF(LEN(C371)=0,0,IF(C371=Summary!$K$5,1,0))</f>
        <v>0</v>
      </c>
      <c r="V371" s="148">
        <f t="shared" si="21"/>
        <v>0</v>
      </c>
      <c r="W371" s="333"/>
      <c r="X371" s="148">
        <f t="shared" si="22"/>
        <v>0</v>
      </c>
      <c r="Y371" s="333"/>
      <c r="Z371" s="144"/>
      <c r="AA371" s="148">
        <f t="shared" si="23"/>
        <v>0</v>
      </c>
      <c r="AB371" s="336"/>
      <c r="AC371" s="144"/>
    </row>
    <row r="372" spans="2:29" s="134" customFormat="1" ht="20.100000000000001" customHeight="1" x14ac:dyDescent="0.25">
      <c r="B372" s="390"/>
      <c r="C372" s="391"/>
      <c r="D372" s="392"/>
      <c r="E372" s="393"/>
      <c r="F372" s="393"/>
      <c r="G372" s="394"/>
      <c r="H372" s="395"/>
      <c r="N372" s="144"/>
      <c r="O372" s="147" t="str">
        <f>IFERROR(IF(LEN(B372)=0,"",INDEX(Trainings!$C$6:$C$55,MATCH(Registration!$B372,Trainings!$B$6:$B$55,0),1)),"")</f>
        <v/>
      </c>
      <c r="P372" s="148" t="str">
        <f>IFERROR(IF(LEN(H372)=0,"",INDEX(Dashboard!$I$17:$I$26,MATCH($H372,Dashboard!$J$17:$J$26,0))),"")</f>
        <v/>
      </c>
      <c r="Q372" s="144"/>
      <c r="R372" s="148">
        <f>IF(LEN(O372)=0,0,IF(OR(Summary!$D$5="All",Summary!$D$5=""),1,IF(Summary!$D$5=O372,1,0)))</f>
        <v>0</v>
      </c>
      <c r="S372" s="148">
        <f>IF(LEN(B372)=0,0,IF(OR(Summary!$G$5="All",Summary!$G$5=""),1,IF(Summary!$G$5=B372,1,0)))</f>
        <v>0</v>
      </c>
      <c r="T372" s="148">
        <f t="shared" si="20"/>
        <v>0</v>
      </c>
      <c r="U372" s="148">
        <f>IF(LEN(C372)=0,0,IF(C372=Summary!$K$5,1,0))</f>
        <v>0</v>
      </c>
      <c r="V372" s="148">
        <f t="shared" si="21"/>
        <v>0</v>
      </c>
      <c r="W372" s="333"/>
      <c r="X372" s="148">
        <f t="shared" si="22"/>
        <v>0</v>
      </c>
      <c r="Y372" s="333"/>
      <c r="Z372" s="144"/>
      <c r="AA372" s="148">
        <f t="shared" si="23"/>
        <v>0</v>
      </c>
      <c r="AB372" s="336"/>
      <c r="AC372" s="144"/>
    </row>
    <row r="373" spans="2:29" s="134" customFormat="1" ht="20.100000000000001" customHeight="1" x14ac:dyDescent="0.25">
      <c r="B373" s="390"/>
      <c r="C373" s="391"/>
      <c r="D373" s="392"/>
      <c r="E373" s="393"/>
      <c r="F373" s="393"/>
      <c r="G373" s="394"/>
      <c r="H373" s="395"/>
      <c r="N373" s="144"/>
      <c r="O373" s="147" t="str">
        <f>IFERROR(IF(LEN(B373)=0,"",INDEX(Trainings!$C$6:$C$55,MATCH(Registration!$B373,Trainings!$B$6:$B$55,0),1)),"")</f>
        <v/>
      </c>
      <c r="P373" s="148" t="str">
        <f>IFERROR(IF(LEN(H373)=0,"",INDEX(Dashboard!$I$17:$I$26,MATCH($H373,Dashboard!$J$17:$J$26,0))),"")</f>
        <v/>
      </c>
      <c r="Q373" s="144"/>
      <c r="R373" s="148">
        <f>IF(LEN(O373)=0,0,IF(OR(Summary!$D$5="All",Summary!$D$5=""),1,IF(Summary!$D$5=O373,1,0)))</f>
        <v>0</v>
      </c>
      <c r="S373" s="148">
        <f>IF(LEN(B373)=0,0,IF(OR(Summary!$G$5="All",Summary!$G$5=""),1,IF(Summary!$G$5=B373,1,0)))</f>
        <v>0</v>
      </c>
      <c r="T373" s="148">
        <f t="shared" si="20"/>
        <v>0</v>
      </c>
      <c r="U373" s="148">
        <f>IF(LEN(C373)=0,0,IF(C373=Summary!$K$5,1,0))</f>
        <v>0</v>
      </c>
      <c r="V373" s="148">
        <f t="shared" si="21"/>
        <v>0</v>
      </c>
      <c r="W373" s="333"/>
      <c r="X373" s="148">
        <f t="shared" si="22"/>
        <v>0</v>
      </c>
      <c r="Y373" s="333"/>
      <c r="Z373" s="144"/>
      <c r="AA373" s="148">
        <f t="shared" si="23"/>
        <v>0</v>
      </c>
      <c r="AB373" s="336"/>
      <c r="AC373" s="144"/>
    </row>
    <row r="374" spans="2:29" s="134" customFormat="1" ht="20.100000000000001" customHeight="1" x14ac:dyDescent="0.25">
      <c r="B374" s="390"/>
      <c r="C374" s="391"/>
      <c r="D374" s="392"/>
      <c r="E374" s="393"/>
      <c r="F374" s="393"/>
      <c r="G374" s="394"/>
      <c r="H374" s="395"/>
      <c r="N374" s="144"/>
      <c r="O374" s="147" t="str">
        <f>IFERROR(IF(LEN(B374)=0,"",INDEX(Trainings!$C$6:$C$55,MATCH(Registration!$B374,Trainings!$B$6:$B$55,0),1)),"")</f>
        <v/>
      </c>
      <c r="P374" s="148" t="str">
        <f>IFERROR(IF(LEN(H374)=0,"",INDEX(Dashboard!$I$17:$I$26,MATCH($H374,Dashboard!$J$17:$J$26,0))),"")</f>
        <v/>
      </c>
      <c r="Q374" s="144"/>
      <c r="R374" s="148">
        <f>IF(LEN(O374)=0,0,IF(OR(Summary!$D$5="All",Summary!$D$5=""),1,IF(Summary!$D$5=O374,1,0)))</f>
        <v>0</v>
      </c>
      <c r="S374" s="148">
        <f>IF(LEN(B374)=0,0,IF(OR(Summary!$G$5="All",Summary!$G$5=""),1,IF(Summary!$G$5=B374,1,0)))</f>
        <v>0</v>
      </c>
      <c r="T374" s="148">
        <f t="shared" si="20"/>
        <v>0</v>
      </c>
      <c r="U374" s="148">
        <f>IF(LEN(C374)=0,0,IF(C374=Summary!$K$5,1,0))</f>
        <v>0</v>
      </c>
      <c r="V374" s="148">
        <f t="shared" si="21"/>
        <v>0</v>
      </c>
      <c r="W374" s="333"/>
      <c r="X374" s="148">
        <f t="shared" si="22"/>
        <v>0</v>
      </c>
      <c r="Y374" s="333"/>
      <c r="Z374" s="144"/>
      <c r="AA374" s="148">
        <f t="shared" si="23"/>
        <v>0</v>
      </c>
      <c r="AB374" s="336"/>
      <c r="AC374" s="144"/>
    </row>
    <row r="375" spans="2:29" s="134" customFormat="1" ht="20.100000000000001" customHeight="1" x14ac:dyDescent="0.25">
      <c r="B375" s="390"/>
      <c r="C375" s="391"/>
      <c r="D375" s="392"/>
      <c r="E375" s="393"/>
      <c r="F375" s="393"/>
      <c r="G375" s="394"/>
      <c r="H375" s="395"/>
      <c r="N375" s="144"/>
      <c r="O375" s="147" t="str">
        <f>IFERROR(IF(LEN(B375)=0,"",INDEX(Trainings!$C$6:$C$55,MATCH(Registration!$B375,Trainings!$B$6:$B$55,0),1)),"")</f>
        <v/>
      </c>
      <c r="P375" s="148" t="str">
        <f>IFERROR(IF(LEN(H375)=0,"",INDEX(Dashboard!$I$17:$I$26,MATCH($H375,Dashboard!$J$17:$J$26,0))),"")</f>
        <v/>
      </c>
      <c r="Q375" s="144"/>
      <c r="R375" s="148">
        <f>IF(LEN(O375)=0,0,IF(OR(Summary!$D$5="All",Summary!$D$5=""),1,IF(Summary!$D$5=O375,1,0)))</f>
        <v>0</v>
      </c>
      <c r="S375" s="148">
        <f>IF(LEN(B375)=0,0,IF(OR(Summary!$G$5="All",Summary!$G$5=""),1,IF(Summary!$G$5=B375,1,0)))</f>
        <v>0</v>
      </c>
      <c r="T375" s="148">
        <f t="shared" si="20"/>
        <v>0</v>
      </c>
      <c r="U375" s="148">
        <f>IF(LEN(C375)=0,0,IF(C375=Summary!$K$5,1,0))</f>
        <v>0</v>
      </c>
      <c r="V375" s="148">
        <f t="shared" si="21"/>
        <v>0</v>
      </c>
      <c r="W375" s="333"/>
      <c r="X375" s="148">
        <f t="shared" si="22"/>
        <v>0</v>
      </c>
      <c r="Y375" s="333"/>
      <c r="Z375" s="144"/>
      <c r="AA375" s="148">
        <f t="shared" si="23"/>
        <v>0</v>
      </c>
      <c r="AB375" s="336"/>
      <c r="AC375" s="144"/>
    </row>
    <row r="376" spans="2:29" s="134" customFormat="1" ht="20.100000000000001" customHeight="1" x14ac:dyDescent="0.25">
      <c r="B376" s="390"/>
      <c r="C376" s="391"/>
      <c r="D376" s="392"/>
      <c r="E376" s="393"/>
      <c r="F376" s="393"/>
      <c r="G376" s="394"/>
      <c r="H376" s="395"/>
      <c r="N376" s="144"/>
      <c r="O376" s="147" t="str">
        <f>IFERROR(IF(LEN(B376)=0,"",INDEX(Trainings!$C$6:$C$55,MATCH(Registration!$B376,Trainings!$B$6:$B$55,0),1)),"")</f>
        <v/>
      </c>
      <c r="P376" s="148" t="str">
        <f>IFERROR(IF(LEN(H376)=0,"",INDEX(Dashboard!$I$17:$I$26,MATCH($H376,Dashboard!$J$17:$J$26,0))),"")</f>
        <v/>
      </c>
      <c r="Q376" s="144"/>
      <c r="R376" s="148">
        <f>IF(LEN(O376)=0,0,IF(OR(Summary!$D$5="All",Summary!$D$5=""),1,IF(Summary!$D$5=O376,1,0)))</f>
        <v>0</v>
      </c>
      <c r="S376" s="148">
        <f>IF(LEN(B376)=0,0,IF(OR(Summary!$G$5="All",Summary!$G$5=""),1,IF(Summary!$G$5=B376,1,0)))</f>
        <v>0</v>
      </c>
      <c r="T376" s="148">
        <f t="shared" si="20"/>
        <v>0</v>
      </c>
      <c r="U376" s="148">
        <f>IF(LEN(C376)=0,0,IF(C376=Summary!$K$5,1,0))</f>
        <v>0</v>
      </c>
      <c r="V376" s="148">
        <f t="shared" si="21"/>
        <v>0</v>
      </c>
      <c r="W376" s="333"/>
      <c r="X376" s="148">
        <f t="shared" si="22"/>
        <v>0</v>
      </c>
      <c r="Y376" s="333"/>
      <c r="Z376" s="144"/>
      <c r="AA376" s="148">
        <f t="shared" si="23"/>
        <v>0</v>
      </c>
      <c r="AB376" s="336"/>
      <c r="AC376" s="144"/>
    </row>
    <row r="377" spans="2:29" s="134" customFormat="1" ht="20.100000000000001" customHeight="1" x14ac:dyDescent="0.25">
      <c r="B377" s="390"/>
      <c r="C377" s="391"/>
      <c r="D377" s="392"/>
      <c r="E377" s="393"/>
      <c r="F377" s="393"/>
      <c r="G377" s="394"/>
      <c r="H377" s="395"/>
      <c r="N377" s="144"/>
      <c r="O377" s="147" t="str">
        <f>IFERROR(IF(LEN(B377)=0,"",INDEX(Trainings!$C$6:$C$55,MATCH(Registration!$B377,Trainings!$B$6:$B$55,0),1)),"")</f>
        <v/>
      </c>
      <c r="P377" s="148" t="str">
        <f>IFERROR(IF(LEN(H377)=0,"",INDEX(Dashboard!$I$17:$I$26,MATCH($H377,Dashboard!$J$17:$J$26,0))),"")</f>
        <v/>
      </c>
      <c r="Q377" s="144"/>
      <c r="R377" s="148">
        <f>IF(LEN(O377)=0,0,IF(OR(Summary!$D$5="All",Summary!$D$5=""),1,IF(Summary!$D$5=O377,1,0)))</f>
        <v>0</v>
      </c>
      <c r="S377" s="148">
        <f>IF(LEN(B377)=0,0,IF(OR(Summary!$G$5="All",Summary!$G$5=""),1,IF(Summary!$G$5=B377,1,0)))</f>
        <v>0</v>
      </c>
      <c r="T377" s="148">
        <f t="shared" si="20"/>
        <v>0</v>
      </c>
      <c r="U377" s="148">
        <f>IF(LEN(C377)=0,0,IF(C377=Summary!$K$5,1,0))</f>
        <v>0</v>
      </c>
      <c r="V377" s="148">
        <f t="shared" si="21"/>
        <v>0</v>
      </c>
      <c r="W377" s="333"/>
      <c r="X377" s="148">
        <f t="shared" si="22"/>
        <v>0</v>
      </c>
      <c r="Y377" s="333"/>
      <c r="Z377" s="144"/>
      <c r="AA377" s="148">
        <f t="shared" si="23"/>
        <v>0</v>
      </c>
      <c r="AB377" s="336"/>
      <c r="AC377" s="144"/>
    </row>
    <row r="378" spans="2:29" s="134" customFormat="1" ht="20.100000000000001" customHeight="1" x14ac:dyDescent="0.25">
      <c r="B378" s="390"/>
      <c r="C378" s="391"/>
      <c r="D378" s="392"/>
      <c r="E378" s="393"/>
      <c r="F378" s="393"/>
      <c r="G378" s="394"/>
      <c r="H378" s="395"/>
      <c r="N378" s="144"/>
      <c r="O378" s="147" t="str">
        <f>IFERROR(IF(LEN(B378)=0,"",INDEX(Trainings!$C$6:$C$55,MATCH(Registration!$B378,Trainings!$B$6:$B$55,0),1)),"")</f>
        <v/>
      </c>
      <c r="P378" s="148" t="str">
        <f>IFERROR(IF(LEN(H378)=0,"",INDEX(Dashboard!$I$17:$I$26,MATCH($H378,Dashboard!$J$17:$J$26,0))),"")</f>
        <v/>
      </c>
      <c r="Q378" s="144"/>
      <c r="R378" s="148">
        <f>IF(LEN(O378)=0,0,IF(OR(Summary!$D$5="All",Summary!$D$5=""),1,IF(Summary!$D$5=O378,1,0)))</f>
        <v>0</v>
      </c>
      <c r="S378" s="148">
        <f>IF(LEN(B378)=0,0,IF(OR(Summary!$G$5="All",Summary!$G$5=""),1,IF(Summary!$G$5=B378,1,0)))</f>
        <v>0</v>
      </c>
      <c r="T378" s="148">
        <f t="shared" si="20"/>
        <v>0</v>
      </c>
      <c r="U378" s="148">
        <f>IF(LEN(C378)=0,0,IF(C378=Summary!$K$5,1,0))</f>
        <v>0</v>
      </c>
      <c r="V378" s="148">
        <f t="shared" si="21"/>
        <v>0</v>
      </c>
      <c r="W378" s="333"/>
      <c r="X378" s="148">
        <f t="shared" si="22"/>
        <v>0</v>
      </c>
      <c r="Y378" s="333"/>
      <c r="Z378" s="144"/>
      <c r="AA378" s="148">
        <f t="shared" si="23"/>
        <v>0</v>
      </c>
      <c r="AB378" s="336"/>
      <c r="AC378" s="144"/>
    </row>
    <row r="379" spans="2:29" s="134" customFormat="1" ht="20.100000000000001" customHeight="1" x14ac:dyDescent="0.25">
      <c r="B379" s="390"/>
      <c r="C379" s="391"/>
      <c r="D379" s="392"/>
      <c r="E379" s="393"/>
      <c r="F379" s="393"/>
      <c r="G379" s="394"/>
      <c r="H379" s="395"/>
      <c r="N379" s="144"/>
      <c r="O379" s="147" t="str">
        <f>IFERROR(IF(LEN(B379)=0,"",INDEX(Trainings!$C$6:$C$55,MATCH(Registration!$B379,Trainings!$B$6:$B$55,0),1)),"")</f>
        <v/>
      </c>
      <c r="P379" s="148" t="str">
        <f>IFERROR(IF(LEN(H379)=0,"",INDEX(Dashboard!$I$17:$I$26,MATCH($H379,Dashboard!$J$17:$J$26,0))),"")</f>
        <v/>
      </c>
      <c r="Q379" s="144"/>
      <c r="R379" s="148">
        <f>IF(LEN(O379)=0,0,IF(OR(Summary!$D$5="All",Summary!$D$5=""),1,IF(Summary!$D$5=O379,1,0)))</f>
        <v>0</v>
      </c>
      <c r="S379" s="148">
        <f>IF(LEN(B379)=0,0,IF(OR(Summary!$G$5="All",Summary!$G$5=""),1,IF(Summary!$G$5=B379,1,0)))</f>
        <v>0</v>
      </c>
      <c r="T379" s="148">
        <f t="shared" si="20"/>
        <v>0</v>
      </c>
      <c r="U379" s="148">
        <f>IF(LEN(C379)=0,0,IF(C379=Summary!$K$5,1,0))</f>
        <v>0</v>
      </c>
      <c r="V379" s="148">
        <f t="shared" si="21"/>
        <v>0</v>
      </c>
      <c r="W379" s="333"/>
      <c r="X379" s="148">
        <f t="shared" si="22"/>
        <v>0</v>
      </c>
      <c r="Y379" s="333"/>
      <c r="Z379" s="144"/>
      <c r="AA379" s="148">
        <f t="shared" si="23"/>
        <v>0</v>
      </c>
      <c r="AB379" s="336"/>
      <c r="AC379" s="144"/>
    </row>
    <row r="380" spans="2:29" s="134" customFormat="1" ht="20.100000000000001" customHeight="1" x14ac:dyDescent="0.25">
      <c r="B380" s="390"/>
      <c r="C380" s="391"/>
      <c r="D380" s="392"/>
      <c r="E380" s="393"/>
      <c r="F380" s="393"/>
      <c r="G380" s="394"/>
      <c r="H380" s="395"/>
      <c r="N380" s="144"/>
      <c r="O380" s="147" t="str">
        <f>IFERROR(IF(LEN(B380)=0,"",INDEX(Trainings!$C$6:$C$55,MATCH(Registration!$B380,Trainings!$B$6:$B$55,0),1)),"")</f>
        <v/>
      </c>
      <c r="P380" s="148" t="str">
        <f>IFERROR(IF(LEN(H380)=0,"",INDEX(Dashboard!$I$17:$I$26,MATCH($H380,Dashboard!$J$17:$J$26,0))),"")</f>
        <v/>
      </c>
      <c r="Q380" s="144"/>
      <c r="R380" s="148">
        <f>IF(LEN(O380)=0,0,IF(OR(Summary!$D$5="All",Summary!$D$5=""),1,IF(Summary!$D$5=O380,1,0)))</f>
        <v>0</v>
      </c>
      <c r="S380" s="148">
        <f>IF(LEN(B380)=0,0,IF(OR(Summary!$G$5="All",Summary!$G$5=""),1,IF(Summary!$G$5=B380,1,0)))</f>
        <v>0</v>
      </c>
      <c r="T380" s="148">
        <f t="shared" si="20"/>
        <v>0</v>
      </c>
      <c r="U380" s="148">
        <f>IF(LEN(C380)=0,0,IF(C380=Summary!$K$5,1,0))</f>
        <v>0</v>
      </c>
      <c r="V380" s="148">
        <f t="shared" si="21"/>
        <v>0</v>
      </c>
      <c r="W380" s="333"/>
      <c r="X380" s="148">
        <f t="shared" si="22"/>
        <v>0</v>
      </c>
      <c r="Y380" s="333"/>
      <c r="Z380" s="144"/>
      <c r="AA380" s="148">
        <f t="shared" si="23"/>
        <v>0</v>
      </c>
      <c r="AB380" s="336"/>
      <c r="AC380" s="144"/>
    </row>
    <row r="381" spans="2:29" s="134" customFormat="1" ht="20.100000000000001" customHeight="1" x14ac:dyDescent="0.25">
      <c r="B381" s="390"/>
      <c r="C381" s="391"/>
      <c r="D381" s="392"/>
      <c r="E381" s="393"/>
      <c r="F381" s="393"/>
      <c r="G381" s="394"/>
      <c r="H381" s="395"/>
      <c r="N381" s="144"/>
      <c r="O381" s="147" t="str">
        <f>IFERROR(IF(LEN(B381)=0,"",INDEX(Trainings!$C$6:$C$55,MATCH(Registration!$B381,Trainings!$B$6:$B$55,0),1)),"")</f>
        <v/>
      </c>
      <c r="P381" s="148" t="str">
        <f>IFERROR(IF(LEN(H381)=0,"",INDEX(Dashboard!$I$17:$I$26,MATCH($H381,Dashboard!$J$17:$J$26,0))),"")</f>
        <v/>
      </c>
      <c r="Q381" s="144"/>
      <c r="R381" s="148">
        <f>IF(LEN(O381)=0,0,IF(OR(Summary!$D$5="All",Summary!$D$5=""),1,IF(Summary!$D$5=O381,1,0)))</f>
        <v>0</v>
      </c>
      <c r="S381" s="148">
        <f>IF(LEN(B381)=0,0,IF(OR(Summary!$G$5="All",Summary!$G$5=""),1,IF(Summary!$G$5=B381,1,0)))</f>
        <v>0</v>
      </c>
      <c r="T381" s="148">
        <f t="shared" si="20"/>
        <v>0</v>
      </c>
      <c r="U381" s="148">
        <f>IF(LEN(C381)=0,0,IF(C381=Summary!$K$5,1,0))</f>
        <v>0</v>
      </c>
      <c r="V381" s="148">
        <f t="shared" si="21"/>
        <v>0</v>
      </c>
      <c r="W381" s="333"/>
      <c r="X381" s="148">
        <f t="shared" si="22"/>
        <v>0</v>
      </c>
      <c r="Y381" s="333"/>
      <c r="Z381" s="144"/>
      <c r="AA381" s="148">
        <f t="shared" si="23"/>
        <v>0</v>
      </c>
      <c r="AB381" s="336"/>
      <c r="AC381" s="144"/>
    </row>
    <row r="382" spans="2:29" s="134" customFormat="1" ht="20.100000000000001" customHeight="1" x14ac:dyDescent="0.25">
      <c r="B382" s="390"/>
      <c r="C382" s="391"/>
      <c r="D382" s="392"/>
      <c r="E382" s="393"/>
      <c r="F382" s="393"/>
      <c r="G382" s="394"/>
      <c r="H382" s="395"/>
      <c r="N382" s="144"/>
      <c r="O382" s="147" t="str">
        <f>IFERROR(IF(LEN(B382)=0,"",INDEX(Trainings!$C$6:$C$55,MATCH(Registration!$B382,Trainings!$B$6:$B$55,0),1)),"")</f>
        <v/>
      </c>
      <c r="P382" s="148" t="str">
        <f>IFERROR(IF(LEN(H382)=0,"",INDEX(Dashboard!$I$17:$I$26,MATCH($H382,Dashboard!$J$17:$J$26,0))),"")</f>
        <v/>
      </c>
      <c r="Q382" s="144"/>
      <c r="R382" s="148">
        <f>IF(LEN(O382)=0,0,IF(OR(Summary!$D$5="All",Summary!$D$5=""),1,IF(Summary!$D$5=O382,1,0)))</f>
        <v>0</v>
      </c>
      <c r="S382" s="148">
        <f>IF(LEN(B382)=0,0,IF(OR(Summary!$G$5="All",Summary!$G$5=""),1,IF(Summary!$G$5=B382,1,0)))</f>
        <v>0</v>
      </c>
      <c r="T382" s="148">
        <f t="shared" si="20"/>
        <v>0</v>
      </c>
      <c r="U382" s="148">
        <f>IF(LEN(C382)=0,0,IF(C382=Summary!$K$5,1,0))</f>
        <v>0</v>
      </c>
      <c r="V382" s="148">
        <f t="shared" si="21"/>
        <v>0</v>
      </c>
      <c r="W382" s="333"/>
      <c r="X382" s="148">
        <f t="shared" si="22"/>
        <v>0</v>
      </c>
      <c r="Y382" s="333"/>
      <c r="Z382" s="144"/>
      <c r="AA382" s="148">
        <f t="shared" si="23"/>
        <v>0</v>
      </c>
      <c r="AB382" s="336"/>
      <c r="AC382" s="144"/>
    </row>
    <row r="383" spans="2:29" s="134" customFormat="1" ht="20.100000000000001" customHeight="1" x14ac:dyDescent="0.25">
      <c r="B383" s="390"/>
      <c r="C383" s="391"/>
      <c r="D383" s="392"/>
      <c r="E383" s="393"/>
      <c r="F383" s="393"/>
      <c r="G383" s="394"/>
      <c r="H383" s="395"/>
      <c r="N383" s="144"/>
      <c r="O383" s="147" t="str">
        <f>IFERROR(IF(LEN(B383)=0,"",INDEX(Trainings!$C$6:$C$55,MATCH(Registration!$B383,Trainings!$B$6:$B$55,0),1)),"")</f>
        <v/>
      </c>
      <c r="P383" s="148" t="str">
        <f>IFERROR(IF(LEN(H383)=0,"",INDEX(Dashboard!$I$17:$I$26,MATCH($H383,Dashboard!$J$17:$J$26,0))),"")</f>
        <v/>
      </c>
      <c r="Q383" s="144"/>
      <c r="R383" s="148">
        <f>IF(LEN(O383)=0,0,IF(OR(Summary!$D$5="All",Summary!$D$5=""),1,IF(Summary!$D$5=O383,1,0)))</f>
        <v>0</v>
      </c>
      <c r="S383" s="148">
        <f>IF(LEN(B383)=0,0,IF(OR(Summary!$G$5="All",Summary!$G$5=""),1,IF(Summary!$G$5=B383,1,0)))</f>
        <v>0</v>
      </c>
      <c r="T383" s="148">
        <f t="shared" si="20"/>
        <v>0</v>
      </c>
      <c r="U383" s="148">
        <f>IF(LEN(C383)=0,0,IF(C383=Summary!$K$5,1,0))</f>
        <v>0</v>
      </c>
      <c r="V383" s="148">
        <f t="shared" si="21"/>
        <v>0</v>
      </c>
      <c r="W383" s="333"/>
      <c r="X383" s="148">
        <f t="shared" si="22"/>
        <v>0</v>
      </c>
      <c r="Y383" s="333"/>
      <c r="Z383" s="144"/>
      <c r="AA383" s="148">
        <f t="shared" si="23"/>
        <v>0</v>
      </c>
      <c r="AB383" s="336"/>
      <c r="AC383" s="144"/>
    </row>
    <row r="384" spans="2:29" s="134" customFormat="1" ht="20.100000000000001" customHeight="1" x14ac:dyDescent="0.25">
      <c r="B384" s="390"/>
      <c r="C384" s="391"/>
      <c r="D384" s="392"/>
      <c r="E384" s="393"/>
      <c r="F384" s="393"/>
      <c r="G384" s="394"/>
      <c r="H384" s="395"/>
      <c r="N384" s="144"/>
      <c r="O384" s="147" t="str">
        <f>IFERROR(IF(LEN(B384)=0,"",INDEX(Trainings!$C$6:$C$55,MATCH(Registration!$B384,Trainings!$B$6:$B$55,0),1)),"")</f>
        <v/>
      </c>
      <c r="P384" s="148" t="str">
        <f>IFERROR(IF(LEN(H384)=0,"",INDEX(Dashboard!$I$17:$I$26,MATCH($H384,Dashboard!$J$17:$J$26,0))),"")</f>
        <v/>
      </c>
      <c r="Q384" s="144"/>
      <c r="R384" s="148">
        <f>IF(LEN(O384)=0,0,IF(OR(Summary!$D$5="All",Summary!$D$5=""),1,IF(Summary!$D$5=O384,1,0)))</f>
        <v>0</v>
      </c>
      <c r="S384" s="148">
        <f>IF(LEN(B384)=0,0,IF(OR(Summary!$G$5="All",Summary!$G$5=""),1,IF(Summary!$G$5=B384,1,0)))</f>
        <v>0</v>
      </c>
      <c r="T384" s="148">
        <f t="shared" si="20"/>
        <v>0</v>
      </c>
      <c r="U384" s="148">
        <f>IF(LEN(C384)=0,0,IF(C384=Summary!$K$5,1,0))</f>
        <v>0</v>
      </c>
      <c r="V384" s="148">
        <f t="shared" si="21"/>
        <v>0</v>
      </c>
      <c r="W384" s="333"/>
      <c r="X384" s="148">
        <f t="shared" si="22"/>
        <v>0</v>
      </c>
      <c r="Y384" s="333"/>
      <c r="Z384" s="144"/>
      <c r="AA384" s="148">
        <f t="shared" si="23"/>
        <v>0</v>
      </c>
      <c r="AB384" s="336"/>
      <c r="AC384" s="144"/>
    </row>
    <row r="385" spans="2:29" s="134" customFormat="1" ht="20.100000000000001" customHeight="1" x14ac:dyDescent="0.25">
      <c r="B385" s="390"/>
      <c r="C385" s="391"/>
      <c r="D385" s="392"/>
      <c r="E385" s="393"/>
      <c r="F385" s="393"/>
      <c r="G385" s="394"/>
      <c r="H385" s="395"/>
      <c r="N385" s="144"/>
      <c r="O385" s="147" t="str">
        <f>IFERROR(IF(LEN(B385)=0,"",INDEX(Trainings!$C$6:$C$55,MATCH(Registration!$B385,Trainings!$B$6:$B$55,0),1)),"")</f>
        <v/>
      </c>
      <c r="P385" s="148" t="str">
        <f>IFERROR(IF(LEN(H385)=0,"",INDEX(Dashboard!$I$17:$I$26,MATCH($H385,Dashboard!$J$17:$J$26,0))),"")</f>
        <v/>
      </c>
      <c r="Q385" s="144"/>
      <c r="R385" s="148">
        <f>IF(LEN(O385)=0,0,IF(OR(Summary!$D$5="All",Summary!$D$5=""),1,IF(Summary!$D$5=O385,1,0)))</f>
        <v>0</v>
      </c>
      <c r="S385" s="148">
        <f>IF(LEN(B385)=0,0,IF(OR(Summary!$G$5="All",Summary!$G$5=""),1,IF(Summary!$G$5=B385,1,0)))</f>
        <v>0</v>
      </c>
      <c r="T385" s="148">
        <f t="shared" si="20"/>
        <v>0</v>
      </c>
      <c r="U385" s="148">
        <f>IF(LEN(C385)=0,0,IF(C385=Summary!$K$5,1,0))</f>
        <v>0</v>
      </c>
      <c r="V385" s="148">
        <f t="shared" si="21"/>
        <v>0</v>
      </c>
      <c r="W385" s="333"/>
      <c r="X385" s="148">
        <f t="shared" si="22"/>
        <v>0</v>
      </c>
      <c r="Y385" s="333"/>
      <c r="Z385" s="144"/>
      <c r="AA385" s="148">
        <f t="shared" si="23"/>
        <v>0</v>
      </c>
      <c r="AB385" s="336"/>
      <c r="AC385" s="144"/>
    </row>
    <row r="386" spans="2:29" s="134" customFormat="1" ht="20.100000000000001" customHeight="1" x14ac:dyDescent="0.25">
      <c r="B386" s="390"/>
      <c r="C386" s="391"/>
      <c r="D386" s="392"/>
      <c r="E386" s="393"/>
      <c r="F386" s="393"/>
      <c r="G386" s="394"/>
      <c r="H386" s="395"/>
      <c r="N386" s="144"/>
      <c r="O386" s="147" t="str">
        <f>IFERROR(IF(LEN(B386)=0,"",INDEX(Trainings!$C$6:$C$55,MATCH(Registration!$B386,Trainings!$B$6:$B$55,0),1)),"")</f>
        <v/>
      </c>
      <c r="P386" s="148" t="str">
        <f>IFERROR(IF(LEN(H386)=0,"",INDEX(Dashboard!$I$17:$I$26,MATCH($H386,Dashboard!$J$17:$J$26,0))),"")</f>
        <v/>
      </c>
      <c r="Q386" s="144"/>
      <c r="R386" s="148">
        <f>IF(LEN(O386)=0,0,IF(OR(Summary!$D$5="All",Summary!$D$5=""),1,IF(Summary!$D$5=O386,1,0)))</f>
        <v>0</v>
      </c>
      <c r="S386" s="148">
        <f>IF(LEN(B386)=0,0,IF(OR(Summary!$G$5="All",Summary!$G$5=""),1,IF(Summary!$G$5=B386,1,0)))</f>
        <v>0</v>
      </c>
      <c r="T386" s="148">
        <f t="shared" si="20"/>
        <v>0</v>
      </c>
      <c r="U386" s="148">
        <f>IF(LEN(C386)=0,0,IF(C386=Summary!$K$5,1,0))</f>
        <v>0</v>
      </c>
      <c r="V386" s="148">
        <f t="shared" si="21"/>
        <v>0</v>
      </c>
      <c r="W386" s="333"/>
      <c r="X386" s="148">
        <f t="shared" si="22"/>
        <v>0</v>
      </c>
      <c r="Y386" s="333"/>
      <c r="Z386" s="144"/>
      <c r="AA386" s="148">
        <f t="shared" si="23"/>
        <v>0</v>
      </c>
      <c r="AB386" s="336"/>
      <c r="AC386" s="144"/>
    </row>
    <row r="387" spans="2:29" s="134" customFormat="1" ht="20.100000000000001" customHeight="1" x14ac:dyDescent="0.25">
      <c r="B387" s="390"/>
      <c r="C387" s="391"/>
      <c r="D387" s="392"/>
      <c r="E387" s="393"/>
      <c r="F387" s="393"/>
      <c r="G387" s="394"/>
      <c r="H387" s="395"/>
      <c r="N387" s="144"/>
      <c r="O387" s="147" t="str">
        <f>IFERROR(IF(LEN(B387)=0,"",INDEX(Trainings!$C$6:$C$55,MATCH(Registration!$B387,Trainings!$B$6:$B$55,0),1)),"")</f>
        <v/>
      </c>
      <c r="P387" s="148" t="str">
        <f>IFERROR(IF(LEN(H387)=0,"",INDEX(Dashboard!$I$17:$I$26,MATCH($H387,Dashboard!$J$17:$J$26,0))),"")</f>
        <v/>
      </c>
      <c r="Q387" s="144"/>
      <c r="R387" s="148">
        <f>IF(LEN(O387)=0,0,IF(OR(Summary!$D$5="All",Summary!$D$5=""),1,IF(Summary!$D$5=O387,1,0)))</f>
        <v>0</v>
      </c>
      <c r="S387" s="148">
        <f>IF(LEN(B387)=0,0,IF(OR(Summary!$G$5="All",Summary!$G$5=""),1,IF(Summary!$G$5=B387,1,0)))</f>
        <v>0</v>
      </c>
      <c r="T387" s="148">
        <f t="shared" si="20"/>
        <v>0</v>
      </c>
      <c r="U387" s="148">
        <f>IF(LEN(C387)=0,0,IF(C387=Summary!$K$5,1,0))</f>
        <v>0</v>
      </c>
      <c r="V387" s="148">
        <f t="shared" si="21"/>
        <v>0</v>
      </c>
      <c r="W387" s="333"/>
      <c r="X387" s="148">
        <f t="shared" si="22"/>
        <v>0</v>
      </c>
      <c r="Y387" s="333"/>
      <c r="Z387" s="144"/>
      <c r="AA387" s="148">
        <f t="shared" si="23"/>
        <v>0</v>
      </c>
      <c r="AB387" s="336"/>
      <c r="AC387" s="144"/>
    </row>
    <row r="388" spans="2:29" s="134" customFormat="1" ht="20.100000000000001" customHeight="1" x14ac:dyDescent="0.25">
      <c r="B388" s="390"/>
      <c r="C388" s="391"/>
      <c r="D388" s="392"/>
      <c r="E388" s="393"/>
      <c r="F388" s="393"/>
      <c r="G388" s="394"/>
      <c r="H388" s="395"/>
      <c r="N388" s="144"/>
      <c r="O388" s="147" t="str">
        <f>IFERROR(IF(LEN(B388)=0,"",INDEX(Trainings!$C$6:$C$55,MATCH(Registration!$B388,Trainings!$B$6:$B$55,0),1)),"")</f>
        <v/>
      </c>
      <c r="P388" s="148" t="str">
        <f>IFERROR(IF(LEN(H388)=0,"",INDEX(Dashboard!$I$17:$I$26,MATCH($H388,Dashboard!$J$17:$J$26,0))),"")</f>
        <v/>
      </c>
      <c r="Q388" s="144"/>
      <c r="R388" s="148">
        <f>IF(LEN(O388)=0,0,IF(OR(Summary!$D$5="All",Summary!$D$5=""),1,IF(Summary!$D$5=O388,1,0)))</f>
        <v>0</v>
      </c>
      <c r="S388" s="148">
        <f>IF(LEN(B388)=0,0,IF(OR(Summary!$G$5="All",Summary!$G$5=""),1,IF(Summary!$G$5=B388,1,0)))</f>
        <v>0</v>
      </c>
      <c r="T388" s="148">
        <f t="shared" si="20"/>
        <v>0</v>
      </c>
      <c r="U388" s="148">
        <f>IF(LEN(C388)=0,0,IF(C388=Summary!$K$5,1,0))</f>
        <v>0</v>
      </c>
      <c r="V388" s="148">
        <f t="shared" si="21"/>
        <v>0</v>
      </c>
      <c r="W388" s="333"/>
      <c r="X388" s="148">
        <f t="shared" si="22"/>
        <v>0</v>
      </c>
      <c r="Y388" s="333"/>
      <c r="Z388" s="144"/>
      <c r="AA388" s="148">
        <f t="shared" si="23"/>
        <v>0</v>
      </c>
      <c r="AB388" s="336"/>
      <c r="AC388" s="144"/>
    </row>
    <row r="389" spans="2:29" s="134" customFormat="1" ht="20.100000000000001" customHeight="1" x14ac:dyDescent="0.25">
      <c r="B389" s="390"/>
      <c r="C389" s="391"/>
      <c r="D389" s="392"/>
      <c r="E389" s="393"/>
      <c r="F389" s="393"/>
      <c r="G389" s="394"/>
      <c r="H389" s="395"/>
      <c r="N389" s="144"/>
      <c r="O389" s="147" t="str">
        <f>IFERROR(IF(LEN(B389)=0,"",INDEX(Trainings!$C$6:$C$55,MATCH(Registration!$B389,Trainings!$B$6:$B$55,0),1)),"")</f>
        <v/>
      </c>
      <c r="P389" s="148" t="str">
        <f>IFERROR(IF(LEN(H389)=0,"",INDEX(Dashboard!$I$17:$I$26,MATCH($H389,Dashboard!$J$17:$J$26,0))),"")</f>
        <v/>
      </c>
      <c r="Q389" s="144"/>
      <c r="R389" s="148">
        <f>IF(LEN(O389)=0,0,IF(OR(Summary!$D$5="All",Summary!$D$5=""),1,IF(Summary!$D$5=O389,1,0)))</f>
        <v>0</v>
      </c>
      <c r="S389" s="148">
        <f>IF(LEN(B389)=0,0,IF(OR(Summary!$G$5="All",Summary!$G$5=""),1,IF(Summary!$G$5=B389,1,0)))</f>
        <v>0</v>
      </c>
      <c r="T389" s="148">
        <f t="shared" si="20"/>
        <v>0</v>
      </c>
      <c r="U389" s="148">
        <f>IF(LEN(C389)=0,0,IF(C389=Summary!$K$5,1,0))</f>
        <v>0</v>
      </c>
      <c r="V389" s="148">
        <f t="shared" si="21"/>
        <v>0</v>
      </c>
      <c r="W389" s="333"/>
      <c r="X389" s="148">
        <f t="shared" si="22"/>
        <v>0</v>
      </c>
      <c r="Y389" s="333"/>
      <c r="Z389" s="144"/>
      <c r="AA389" s="148">
        <f t="shared" si="23"/>
        <v>0</v>
      </c>
      <c r="AB389" s="336"/>
      <c r="AC389" s="144"/>
    </row>
    <row r="390" spans="2:29" s="134" customFormat="1" ht="20.100000000000001" customHeight="1" x14ac:dyDescent="0.25">
      <c r="B390" s="390"/>
      <c r="C390" s="391"/>
      <c r="D390" s="392"/>
      <c r="E390" s="393"/>
      <c r="F390" s="393"/>
      <c r="G390" s="394"/>
      <c r="H390" s="395"/>
      <c r="N390" s="144"/>
      <c r="O390" s="147" t="str">
        <f>IFERROR(IF(LEN(B390)=0,"",INDEX(Trainings!$C$6:$C$55,MATCH(Registration!$B390,Trainings!$B$6:$B$55,0),1)),"")</f>
        <v/>
      </c>
      <c r="P390" s="148" t="str">
        <f>IFERROR(IF(LEN(H390)=0,"",INDEX(Dashboard!$I$17:$I$26,MATCH($H390,Dashboard!$J$17:$J$26,0))),"")</f>
        <v/>
      </c>
      <c r="Q390" s="144"/>
      <c r="R390" s="148">
        <f>IF(LEN(O390)=0,0,IF(OR(Summary!$D$5="All",Summary!$D$5=""),1,IF(Summary!$D$5=O390,1,0)))</f>
        <v>0</v>
      </c>
      <c r="S390" s="148">
        <f>IF(LEN(B390)=0,0,IF(OR(Summary!$G$5="All",Summary!$G$5=""),1,IF(Summary!$G$5=B390,1,0)))</f>
        <v>0</v>
      </c>
      <c r="T390" s="148">
        <f t="shared" ref="T390:T453" si="24">IF(G390="Yes",1,0)</f>
        <v>0</v>
      </c>
      <c r="U390" s="148">
        <f>IF(LEN(C390)=0,0,IF(C390=Summary!$K$5,1,0))</f>
        <v>0</v>
      </c>
      <c r="V390" s="148">
        <f t="shared" si="21"/>
        <v>0</v>
      </c>
      <c r="W390" s="333"/>
      <c r="X390" s="148">
        <f t="shared" si="22"/>
        <v>0</v>
      </c>
      <c r="Y390" s="333"/>
      <c r="Z390" s="144"/>
      <c r="AA390" s="148">
        <f t="shared" si="23"/>
        <v>0</v>
      </c>
      <c r="AB390" s="336"/>
      <c r="AC390" s="144"/>
    </row>
    <row r="391" spans="2:29" s="134" customFormat="1" ht="20.100000000000001" customHeight="1" x14ac:dyDescent="0.25">
      <c r="B391" s="390"/>
      <c r="C391" s="391"/>
      <c r="D391" s="392"/>
      <c r="E391" s="393"/>
      <c r="F391" s="393"/>
      <c r="G391" s="394"/>
      <c r="H391" s="395"/>
      <c r="N391" s="144"/>
      <c r="O391" s="147" t="str">
        <f>IFERROR(IF(LEN(B391)=0,"",INDEX(Trainings!$C$6:$C$55,MATCH(Registration!$B391,Trainings!$B$6:$B$55,0),1)),"")</f>
        <v/>
      </c>
      <c r="P391" s="148" t="str">
        <f>IFERROR(IF(LEN(H391)=0,"",INDEX(Dashboard!$I$17:$I$26,MATCH($H391,Dashboard!$J$17:$J$26,0))),"")</f>
        <v/>
      </c>
      <c r="Q391" s="144"/>
      <c r="R391" s="148">
        <f>IF(LEN(O391)=0,0,IF(OR(Summary!$D$5="All",Summary!$D$5=""),1,IF(Summary!$D$5=O391,1,0)))</f>
        <v>0</v>
      </c>
      <c r="S391" s="148">
        <f>IF(LEN(B391)=0,0,IF(OR(Summary!$G$5="All",Summary!$G$5=""),1,IF(Summary!$G$5=B391,1,0)))</f>
        <v>0</v>
      </c>
      <c r="T391" s="148">
        <f t="shared" si="24"/>
        <v>0</v>
      </c>
      <c r="U391" s="148">
        <f>IF(LEN(C391)=0,0,IF(C391=Summary!$K$5,1,0))</f>
        <v>0</v>
      </c>
      <c r="V391" s="148">
        <f t="shared" ref="V391:V454" si="25">R391*S391*T391*U391</f>
        <v>0</v>
      </c>
      <c r="W391" s="333"/>
      <c r="X391" s="148">
        <f t="shared" ref="X391:X454" si="26">V391*(IF(LEN(P391)=0,0,1))</f>
        <v>0</v>
      </c>
      <c r="Y391" s="333"/>
      <c r="Z391" s="144"/>
      <c r="AA391" s="148">
        <f t="shared" ref="AA391:AA454" si="27">IF(G391="Yes",1,0)</f>
        <v>0</v>
      </c>
      <c r="AB391" s="336"/>
      <c r="AC391" s="144"/>
    </row>
    <row r="392" spans="2:29" s="134" customFormat="1" ht="20.100000000000001" customHeight="1" x14ac:dyDescent="0.25">
      <c r="B392" s="390"/>
      <c r="C392" s="391"/>
      <c r="D392" s="392"/>
      <c r="E392" s="393"/>
      <c r="F392" s="393"/>
      <c r="G392" s="394"/>
      <c r="H392" s="395"/>
      <c r="N392" s="144"/>
      <c r="O392" s="147" t="str">
        <f>IFERROR(IF(LEN(B392)=0,"",INDEX(Trainings!$C$6:$C$55,MATCH(Registration!$B392,Trainings!$B$6:$B$55,0),1)),"")</f>
        <v/>
      </c>
      <c r="P392" s="148" t="str">
        <f>IFERROR(IF(LEN(H392)=0,"",INDEX(Dashboard!$I$17:$I$26,MATCH($H392,Dashboard!$J$17:$J$26,0))),"")</f>
        <v/>
      </c>
      <c r="Q392" s="144"/>
      <c r="R392" s="148">
        <f>IF(LEN(O392)=0,0,IF(OR(Summary!$D$5="All",Summary!$D$5=""),1,IF(Summary!$D$5=O392,1,0)))</f>
        <v>0</v>
      </c>
      <c r="S392" s="148">
        <f>IF(LEN(B392)=0,0,IF(OR(Summary!$G$5="All",Summary!$G$5=""),1,IF(Summary!$G$5=B392,1,0)))</f>
        <v>0</v>
      </c>
      <c r="T392" s="148">
        <f t="shared" si="24"/>
        <v>0</v>
      </c>
      <c r="U392" s="148">
        <f>IF(LEN(C392)=0,0,IF(C392=Summary!$K$5,1,0))</f>
        <v>0</v>
      </c>
      <c r="V392" s="148">
        <f t="shared" si="25"/>
        <v>0</v>
      </c>
      <c r="W392" s="333"/>
      <c r="X392" s="148">
        <f t="shared" si="26"/>
        <v>0</v>
      </c>
      <c r="Y392" s="333"/>
      <c r="Z392" s="144"/>
      <c r="AA392" s="148">
        <f t="shared" si="27"/>
        <v>0</v>
      </c>
      <c r="AB392" s="336"/>
      <c r="AC392" s="144"/>
    </row>
    <row r="393" spans="2:29" s="134" customFormat="1" ht="20.100000000000001" customHeight="1" x14ac:dyDescent="0.25">
      <c r="B393" s="390"/>
      <c r="C393" s="391"/>
      <c r="D393" s="392"/>
      <c r="E393" s="393"/>
      <c r="F393" s="393"/>
      <c r="G393" s="394"/>
      <c r="H393" s="395"/>
      <c r="N393" s="144"/>
      <c r="O393" s="147" t="str">
        <f>IFERROR(IF(LEN(B393)=0,"",INDEX(Trainings!$C$6:$C$55,MATCH(Registration!$B393,Trainings!$B$6:$B$55,0),1)),"")</f>
        <v/>
      </c>
      <c r="P393" s="148" t="str">
        <f>IFERROR(IF(LEN(H393)=0,"",INDEX(Dashboard!$I$17:$I$26,MATCH($H393,Dashboard!$J$17:$J$26,0))),"")</f>
        <v/>
      </c>
      <c r="Q393" s="144"/>
      <c r="R393" s="148">
        <f>IF(LEN(O393)=0,0,IF(OR(Summary!$D$5="All",Summary!$D$5=""),1,IF(Summary!$D$5=O393,1,0)))</f>
        <v>0</v>
      </c>
      <c r="S393" s="148">
        <f>IF(LEN(B393)=0,0,IF(OR(Summary!$G$5="All",Summary!$G$5=""),1,IF(Summary!$G$5=B393,1,0)))</f>
        <v>0</v>
      </c>
      <c r="T393" s="148">
        <f t="shared" si="24"/>
        <v>0</v>
      </c>
      <c r="U393" s="148">
        <f>IF(LEN(C393)=0,0,IF(C393=Summary!$K$5,1,0))</f>
        <v>0</v>
      </c>
      <c r="V393" s="148">
        <f t="shared" si="25"/>
        <v>0</v>
      </c>
      <c r="W393" s="333"/>
      <c r="X393" s="148">
        <f t="shared" si="26"/>
        <v>0</v>
      </c>
      <c r="Y393" s="333"/>
      <c r="Z393" s="144"/>
      <c r="AA393" s="148">
        <f t="shared" si="27"/>
        <v>0</v>
      </c>
      <c r="AB393" s="336"/>
      <c r="AC393" s="144"/>
    </row>
    <row r="394" spans="2:29" s="134" customFormat="1" ht="20.100000000000001" customHeight="1" x14ac:dyDescent="0.25">
      <c r="B394" s="390"/>
      <c r="C394" s="391"/>
      <c r="D394" s="392"/>
      <c r="E394" s="393"/>
      <c r="F394" s="393"/>
      <c r="G394" s="394"/>
      <c r="H394" s="395"/>
      <c r="N394" s="144"/>
      <c r="O394" s="147" t="str">
        <f>IFERROR(IF(LEN(B394)=0,"",INDEX(Trainings!$C$6:$C$55,MATCH(Registration!$B394,Trainings!$B$6:$B$55,0),1)),"")</f>
        <v/>
      </c>
      <c r="P394" s="148" t="str">
        <f>IFERROR(IF(LEN(H394)=0,"",INDEX(Dashboard!$I$17:$I$26,MATCH($H394,Dashboard!$J$17:$J$26,0))),"")</f>
        <v/>
      </c>
      <c r="Q394" s="144"/>
      <c r="R394" s="148">
        <f>IF(LEN(O394)=0,0,IF(OR(Summary!$D$5="All",Summary!$D$5=""),1,IF(Summary!$D$5=O394,1,0)))</f>
        <v>0</v>
      </c>
      <c r="S394" s="148">
        <f>IF(LEN(B394)=0,0,IF(OR(Summary!$G$5="All",Summary!$G$5=""),1,IF(Summary!$G$5=B394,1,0)))</f>
        <v>0</v>
      </c>
      <c r="T394" s="148">
        <f t="shared" si="24"/>
        <v>0</v>
      </c>
      <c r="U394" s="148">
        <f>IF(LEN(C394)=0,0,IF(C394=Summary!$K$5,1,0))</f>
        <v>0</v>
      </c>
      <c r="V394" s="148">
        <f t="shared" si="25"/>
        <v>0</v>
      </c>
      <c r="W394" s="333"/>
      <c r="X394" s="148">
        <f t="shared" si="26"/>
        <v>0</v>
      </c>
      <c r="Y394" s="333"/>
      <c r="Z394" s="144"/>
      <c r="AA394" s="148">
        <f t="shared" si="27"/>
        <v>0</v>
      </c>
      <c r="AB394" s="336"/>
      <c r="AC394" s="144"/>
    </row>
    <row r="395" spans="2:29" s="134" customFormat="1" ht="20.100000000000001" customHeight="1" x14ac:dyDescent="0.25">
      <c r="B395" s="390"/>
      <c r="C395" s="391"/>
      <c r="D395" s="392"/>
      <c r="E395" s="393"/>
      <c r="F395" s="393"/>
      <c r="G395" s="394"/>
      <c r="H395" s="395"/>
      <c r="N395" s="144"/>
      <c r="O395" s="147" t="str">
        <f>IFERROR(IF(LEN(B395)=0,"",INDEX(Trainings!$C$6:$C$55,MATCH(Registration!$B395,Trainings!$B$6:$B$55,0),1)),"")</f>
        <v/>
      </c>
      <c r="P395" s="148" t="str">
        <f>IFERROR(IF(LEN(H395)=0,"",INDEX(Dashboard!$I$17:$I$26,MATCH($H395,Dashboard!$J$17:$J$26,0))),"")</f>
        <v/>
      </c>
      <c r="Q395" s="144"/>
      <c r="R395" s="148">
        <f>IF(LEN(O395)=0,0,IF(OR(Summary!$D$5="All",Summary!$D$5=""),1,IF(Summary!$D$5=O395,1,0)))</f>
        <v>0</v>
      </c>
      <c r="S395" s="148">
        <f>IF(LEN(B395)=0,0,IF(OR(Summary!$G$5="All",Summary!$G$5=""),1,IF(Summary!$G$5=B395,1,0)))</f>
        <v>0</v>
      </c>
      <c r="T395" s="148">
        <f t="shared" si="24"/>
        <v>0</v>
      </c>
      <c r="U395" s="148">
        <f>IF(LEN(C395)=0,0,IF(C395=Summary!$K$5,1,0))</f>
        <v>0</v>
      </c>
      <c r="V395" s="148">
        <f t="shared" si="25"/>
        <v>0</v>
      </c>
      <c r="W395" s="333"/>
      <c r="X395" s="148">
        <f t="shared" si="26"/>
        <v>0</v>
      </c>
      <c r="Y395" s="333"/>
      <c r="Z395" s="144"/>
      <c r="AA395" s="148">
        <f t="shared" si="27"/>
        <v>0</v>
      </c>
      <c r="AB395" s="336"/>
      <c r="AC395" s="144"/>
    </row>
    <row r="396" spans="2:29" s="134" customFormat="1" ht="20.100000000000001" customHeight="1" x14ac:dyDescent="0.25">
      <c r="B396" s="390"/>
      <c r="C396" s="391"/>
      <c r="D396" s="392"/>
      <c r="E396" s="393"/>
      <c r="F396" s="393"/>
      <c r="G396" s="394"/>
      <c r="H396" s="395"/>
      <c r="N396" s="144"/>
      <c r="O396" s="147" t="str">
        <f>IFERROR(IF(LEN(B396)=0,"",INDEX(Trainings!$C$6:$C$55,MATCH(Registration!$B396,Trainings!$B$6:$B$55,0),1)),"")</f>
        <v/>
      </c>
      <c r="P396" s="148" t="str">
        <f>IFERROR(IF(LEN(H396)=0,"",INDEX(Dashboard!$I$17:$I$26,MATCH($H396,Dashboard!$J$17:$J$26,0))),"")</f>
        <v/>
      </c>
      <c r="Q396" s="144"/>
      <c r="R396" s="148">
        <f>IF(LEN(O396)=0,0,IF(OR(Summary!$D$5="All",Summary!$D$5=""),1,IF(Summary!$D$5=O396,1,0)))</f>
        <v>0</v>
      </c>
      <c r="S396" s="148">
        <f>IF(LEN(B396)=0,0,IF(OR(Summary!$G$5="All",Summary!$G$5=""),1,IF(Summary!$G$5=B396,1,0)))</f>
        <v>0</v>
      </c>
      <c r="T396" s="148">
        <f t="shared" si="24"/>
        <v>0</v>
      </c>
      <c r="U396" s="148">
        <f>IF(LEN(C396)=0,0,IF(C396=Summary!$K$5,1,0))</f>
        <v>0</v>
      </c>
      <c r="V396" s="148">
        <f t="shared" si="25"/>
        <v>0</v>
      </c>
      <c r="W396" s="333"/>
      <c r="X396" s="148">
        <f t="shared" si="26"/>
        <v>0</v>
      </c>
      <c r="Y396" s="333"/>
      <c r="Z396" s="144"/>
      <c r="AA396" s="148">
        <f t="shared" si="27"/>
        <v>0</v>
      </c>
      <c r="AB396" s="336"/>
      <c r="AC396" s="144"/>
    </row>
    <row r="397" spans="2:29" s="134" customFormat="1" ht="20.100000000000001" customHeight="1" x14ac:dyDescent="0.25">
      <c r="B397" s="390"/>
      <c r="C397" s="391"/>
      <c r="D397" s="392"/>
      <c r="E397" s="393"/>
      <c r="F397" s="393"/>
      <c r="G397" s="394"/>
      <c r="H397" s="395"/>
      <c r="N397" s="144"/>
      <c r="O397" s="147" t="str">
        <f>IFERROR(IF(LEN(B397)=0,"",INDEX(Trainings!$C$6:$C$55,MATCH(Registration!$B397,Trainings!$B$6:$B$55,0),1)),"")</f>
        <v/>
      </c>
      <c r="P397" s="148" t="str">
        <f>IFERROR(IF(LEN(H397)=0,"",INDEX(Dashboard!$I$17:$I$26,MATCH($H397,Dashboard!$J$17:$J$26,0))),"")</f>
        <v/>
      </c>
      <c r="Q397" s="144"/>
      <c r="R397" s="148">
        <f>IF(LEN(O397)=0,0,IF(OR(Summary!$D$5="All",Summary!$D$5=""),1,IF(Summary!$D$5=O397,1,0)))</f>
        <v>0</v>
      </c>
      <c r="S397" s="148">
        <f>IF(LEN(B397)=0,0,IF(OR(Summary!$G$5="All",Summary!$G$5=""),1,IF(Summary!$G$5=B397,1,0)))</f>
        <v>0</v>
      </c>
      <c r="T397" s="148">
        <f t="shared" si="24"/>
        <v>0</v>
      </c>
      <c r="U397" s="148">
        <f>IF(LEN(C397)=0,0,IF(C397=Summary!$K$5,1,0))</f>
        <v>0</v>
      </c>
      <c r="V397" s="148">
        <f t="shared" si="25"/>
        <v>0</v>
      </c>
      <c r="W397" s="333"/>
      <c r="X397" s="148">
        <f t="shared" si="26"/>
        <v>0</v>
      </c>
      <c r="Y397" s="333"/>
      <c r="Z397" s="144"/>
      <c r="AA397" s="148">
        <f t="shared" si="27"/>
        <v>0</v>
      </c>
      <c r="AB397" s="336"/>
      <c r="AC397" s="144"/>
    </row>
    <row r="398" spans="2:29" s="134" customFormat="1" ht="20.100000000000001" customHeight="1" x14ac:dyDescent="0.25">
      <c r="B398" s="390"/>
      <c r="C398" s="391"/>
      <c r="D398" s="392"/>
      <c r="E398" s="393"/>
      <c r="F398" s="393"/>
      <c r="G398" s="394"/>
      <c r="H398" s="395"/>
      <c r="N398" s="144"/>
      <c r="O398" s="147" t="str">
        <f>IFERROR(IF(LEN(B398)=0,"",INDEX(Trainings!$C$6:$C$55,MATCH(Registration!$B398,Trainings!$B$6:$B$55,0),1)),"")</f>
        <v/>
      </c>
      <c r="P398" s="148" t="str">
        <f>IFERROR(IF(LEN(H398)=0,"",INDEX(Dashboard!$I$17:$I$26,MATCH($H398,Dashboard!$J$17:$J$26,0))),"")</f>
        <v/>
      </c>
      <c r="Q398" s="144"/>
      <c r="R398" s="148">
        <f>IF(LEN(O398)=0,0,IF(OR(Summary!$D$5="All",Summary!$D$5=""),1,IF(Summary!$D$5=O398,1,0)))</f>
        <v>0</v>
      </c>
      <c r="S398" s="148">
        <f>IF(LEN(B398)=0,0,IF(OR(Summary!$G$5="All",Summary!$G$5=""),1,IF(Summary!$G$5=B398,1,0)))</f>
        <v>0</v>
      </c>
      <c r="T398" s="148">
        <f t="shared" si="24"/>
        <v>0</v>
      </c>
      <c r="U398" s="148">
        <f>IF(LEN(C398)=0,0,IF(C398=Summary!$K$5,1,0))</f>
        <v>0</v>
      </c>
      <c r="V398" s="148">
        <f t="shared" si="25"/>
        <v>0</v>
      </c>
      <c r="W398" s="333"/>
      <c r="X398" s="148">
        <f t="shared" si="26"/>
        <v>0</v>
      </c>
      <c r="Y398" s="333"/>
      <c r="Z398" s="144"/>
      <c r="AA398" s="148">
        <f t="shared" si="27"/>
        <v>0</v>
      </c>
      <c r="AB398" s="336"/>
      <c r="AC398" s="144"/>
    </row>
    <row r="399" spans="2:29" s="134" customFormat="1" ht="20.100000000000001" customHeight="1" x14ac:dyDescent="0.25">
      <c r="B399" s="390"/>
      <c r="C399" s="391"/>
      <c r="D399" s="392"/>
      <c r="E399" s="393"/>
      <c r="F399" s="393"/>
      <c r="G399" s="394"/>
      <c r="H399" s="395"/>
      <c r="N399" s="144"/>
      <c r="O399" s="147" t="str">
        <f>IFERROR(IF(LEN(B399)=0,"",INDEX(Trainings!$C$6:$C$55,MATCH(Registration!$B399,Trainings!$B$6:$B$55,0),1)),"")</f>
        <v/>
      </c>
      <c r="P399" s="148" t="str">
        <f>IFERROR(IF(LEN(H399)=0,"",INDEX(Dashboard!$I$17:$I$26,MATCH($H399,Dashboard!$J$17:$J$26,0))),"")</f>
        <v/>
      </c>
      <c r="Q399" s="144"/>
      <c r="R399" s="148">
        <f>IF(LEN(O399)=0,0,IF(OR(Summary!$D$5="All",Summary!$D$5=""),1,IF(Summary!$D$5=O399,1,0)))</f>
        <v>0</v>
      </c>
      <c r="S399" s="148">
        <f>IF(LEN(B399)=0,0,IF(OR(Summary!$G$5="All",Summary!$G$5=""),1,IF(Summary!$G$5=B399,1,0)))</f>
        <v>0</v>
      </c>
      <c r="T399" s="148">
        <f t="shared" si="24"/>
        <v>0</v>
      </c>
      <c r="U399" s="148">
        <f>IF(LEN(C399)=0,0,IF(C399=Summary!$K$5,1,0))</f>
        <v>0</v>
      </c>
      <c r="V399" s="148">
        <f t="shared" si="25"/>
        <v>0</v>
      </c>
      <c r="W399" s="333"/>
      <c r="X399" s="148">
        <f t="shared" si="26"/>
        <v>0</v>
      </c>
      <c r="Y399" s="333"/>
      <c r="Z399" s="144"/>
      <c r="AA399" s="148">
        <f t="shared" si="27"/>
        <v>0</v>
      </c>
      <c r="AB399" s="336"/>
      <c r="AC399" s="144"/>
    </row>
    <row r="400" spans="2:29" s="134" customFormat="1" ht="20.100000000000001" customHeight="1" x14ac:dyDescent="0.25">
      <c r="B400" s="390"/>
      <c r="C400" s="391"/>
      <c r="D400" s="392"/>
      <c r="E400" s="393"/>
      <c r="F400" s="393"/>
      <c r="G400" s="394"/>
      <c r="H400" s="395"/>
      <c r="N400" s="144"/>
      <c r="O400" s="147" t="str">
        <f>IFERROR(IF(LEN(B400)=0,"",INDEX(Trainings!$C$6:$C$55,MATCH(Registration!$B400,Trainings!$B$6:$B$55,0),1)),"")</f>
        <v/>
      </c>
      <c r="P400" s="148" t="str">
        <f>IFERROR(IF(LEN(H400)=0,"",INDEX(Dashboard!$I$17:$I$26,MATCH($H400,Dashboard!$J$17:$J$26,0))),"")</f>
        <v/>
      </c>
      <c r="Q400" s="144"/>
      <c r="R400" s="148">
        <f>IF(LEN(O400)=0,0,IF(OR(Summary!$D$5="All",Summary!$D$5=""),1,IF(Summary!$D$5=O400,1,0)))</f>
        <v>0</v>
      </c>
      <c r="S400" s="148">
        <f>IF(LEN(B400)=0,0,IF(OR(Summary!$G$5="All",Summary!$G$5=""),1,IF(Summary!$G$5=B400,1,0)))</f>
        <v>0</v>
      </c>
      <c r="T400" s="148">
        <f t="shared" si="24"/>
        <v>0</v>
      </c>
      <c r="U400" s="148">
        <f>IF(LEN(C400)=0,0,IF(C400=Summary!$K$5,1,0))</f>
        <v>0</v>
      </c>
      <c r="V400" s="148">
        <f t="shared" si="25"/>
        <v>0</v>
      </c>
      <c r="W400" s="333"/>
      <c r="X400" s="148">
        <f t="shared" si="26"/>
        <v>0</v>
      </c>
      <c r="Y400" s="333"/>
      <c r="Z400" s="144"/>
      <c r="AA400" s="148">
        <f t="shared" si="27"/>
        <v>0</v>
      </c>
      <c r="AB400" s="336"/>
      <c r="AC400" s="144"/>
    </row>
    <row r="401" spans="2:29" s="134" customFormat="1" ht="20.100000000000001" customHeight="1" x14ac:dyDescent="0.25">
      <c r="B401" s="390"/>
      <c r="C401" s="391"/>
      <c r="D401" s="392"/>
      <c r="E401" s="393"/>
      <c r="F401" s="393"/>
      <c r="G401" s="394"/>
      <c r="H401" s="395"/>
      <c r="N401" s="144"/>
      <c r="O401" s="147" t="str">
        <f>IFERROR(IF(LEN(B401)=0,"",INDEX(Trainings!$C$6:$C$55,MATCH(Registration!$B401,Trainings!$B$6:$B$55,0),1)),"")</f>
        <v/>
      </c>
      <c r="P401" s="148" t="str">
        <f>IFERROR(IF(LEN(H401)=0,"",INDEX(Dashboard!$I$17:$I$26,MATCH($H401,Dashboard!$J$17:$J$26,0))),"")</f>
        <v/>
      </c>
      <c r="Q401" s="144"/>
      <c r="R401" s="148">
        <f>IF(LEN(O401)=0,0,IF(OR(Summary!$D$5="All",Summary!$D$5=""),1,IF(Summary!$D$5=O401,1,0)))</f>
        <v>0</v>
      </c>
      <c r="S401" s="148">
        <f>IF(LEN(B401)=0,0,IF(OR(Summary!$G$5="All",Summary!$G$5=""),1,IF(Summary!$G$5=B401,1,0)))</f>
        <v>0</v>
      </c>
      <c r="T401" s="148">
        <f t="shared" si="24"/>
        <v>0</v>
      </c>
      <c r="U401" s="148">
        <f>IF(LEN(C401)=0,0,IF(C401=Summary!$K$5,1,0))</f>
        <v>0</v>
      </c>
      <c r="V401" s="148">
        <f t="shared" si="25"/>
        <v>0</v>
      </c>
      <c r="W401" s="333"/>
      <c r="X401" s="148">
        <f t="shared" si="26"/>
        <v>0</v>
      </c>
      <c r="Y401" s="333"/>
      <c r="Z401" s="144"/>
      <c r="AA401" s="148">
        <f t="shared" si="27"/>
        <v>0</v>
      </c>
      <c r="AB401" s="336"/>
      <c r="AC401" s="144"/>
    </row>
    <row r="402" spans="2:29" s="134" customFormat="1" ht="20.100000000000001" customHeight="1" x14ac:dyDescent="0.25">
      <c r="B402" s="390"/>
      <c r="C402" s="391"/>
      <c r="D402" s="392"/>
      <c r="E402" s="393"/>
      <c r="F402" s="393"/>
      <c r="G402" s="394"/>
      <c r="H402" s="395"/>
      <c r="N402" s="144"/>
      <c r="O402" s="147" t="str">
        <f>IFERROR(IF(LEN(B402)=0,"",INDEX(Trainings!$C$6:$C$55,MATCH(Registration!$B402,Trainings!$B$6:$B$55,0),1)),"")</f>
        <v/>
      </c>
      <c r="P402" s="148" t="str">
        <f>IFERROR(IF(LEN(H402)=0,"",INDEX(Dashboard!$I$17:$I$26,MATCH($H402,Dashboard!$J$17:$J$26,0))),"")</f>
        <v/>
      </c>
      <c r="Q402" s="144"/>
      <c r="R402" s="148">
        <f>IF(LEN(O402)=0,0,IF(OR(Summary!$D$5="All",Summary!$D$5=""),1,IF(Summary!$D$5=O402,1,0)))</f>
        <v>0</v>
      </c>
      <c r="S402" s="148">
        <f>IF(LEN(B402)=0,0,IF(OR(Summary!$G$5="All",Summary!$G$5=""),1,IF(Summary!$G$5=B402,1,0)))</f>
        <v>0</v>
      </c>
      <c r="T402" s="148">
        <f t="shared" si="24"/>
        <v>0</v>
      </c>
      <c r="U402" s="148">
        <f>IF(LEN(C402)=0,0,IF(C402=Summary!$K$5,1,0))</f>
        <v>0</v>
      </c>
      <c r="V402" s="148">
        <f t="shared" si="25"/>
        <v>0</v>
      </c>
      <c r="W402" s="333"/>
      <c r="X402" s="148">
        <f t="shared" si="26"/>
        <v>0</v>
      </c>
      <c r="Y402" s="333"/>
      <c r="Z402" s="144"/>
      <c r="AA402" s="148">
        <f t="shared" si="27"/>
        <v>0</v>
      </c>
      <c r="AB402" s="336"/>
      <c r="AC402" s="144"/>
    </row>
    <row r="403" spans="2:29" s="134" customFormat="1" ht="20.100000000000001" customHeight="1" x14ac:dyDescent="0.25">
      <c r="B403" s="390"/>
      <c r="C403" s="391"/>
      <c r="D403" s="392"/>
      <c r="E403" s="393"/>
      <c r="F403" s="393"/>
      <c r="G403" s="394"/>
      <c r="H403" s="395"/>
      <c r="N403" s="144"/>
      <c r="O403" s="147" t="str">
        <f>IFERROR(IF(LEN(B403)=0,"",INDEX(Trainings!$C$6:$C$55,MATCH(Registration!$B403,Trainings!$B$6:$B$55,0),1)),"")</f>
        <v/>
      </c>
      <c r="P403" s="148" t="str">
        <f>IFERROR(IF(LEN(H403)=0,"",INDEX(Dashboard!$I$17:$I$26,MATCH($H403,Dashboard!$J$17:$J$26,0))),"")</f>
        <v/>
      </c>
      <c r="Q403" s="144"/>
      <c r="R403" s="148">
        <f>IF(LEN(O403)=0,0,IF(OR(Summary!$D$5="All",Summary!$D$5=""),1,IF(Summary!$D$5=O403,1,0)))</f>
        <v>0</v>
      </c>
      <c r="S403" s="148">
        <f>IF(LEN(B403)=0,0,IF(OR(Summary!$G$5="All",Summary!$G$5=""),1,IF(Summary!$G$5=B403,1,0)))</f>
        <v>0</v>
      </c>
      <c r="T403" s="148">
        <f t="shared" si="24"/>
        <v>0</v>
      </c>
      <c r="U403" s="148">
        <f>IF(LEN(C403)=0,0,IF(C403=Summary!$K$5,1,0))</f>
        <v>0</v>
      </c>
      <c r="V403" s="148">
        <f t="shared" si="25"/>
        <v>0</v>
      </c>
      <c r="W403" s="333"/>
      <c r="X403" s="148">
        <f t="shared" si="26"/>
        <v>0</v>
      </c>
      <c r="Y403" s="333"/>
      <c r="Z403" s="144"/>
      <c r="AA403" s="148">
        <f t="shared" si="27"/>
        <v>0</v>
      </c>
      <c r="AB403" s="336"/>
      <c r="AC403" s="144"/>
    </row>
    <row r="404" spans="2:29" s="134" customFormat="1" ht="20.100000000000001" customHeight="1" x14ac:dyDescent="0.25">
      <c r="B404" s="390"/>
      <c r="C404" s="391"/>
      <c r="D404" s="392"/>
      <c r="E404" s="393"/>
      <c r="F404" s="393"/>
      <c r="G404" s="394"/>
      <c r="H404" s="395"/>
      <c r="N404" s="144"/>
      <c r="O404" s="147" t="str">
        <f>IFERROR(IF(LEN(B404)=0,"",INDEX(Trainings!$C$6:$C$55,MATCH(Registration!$B404,Trainings!$B$6:$B$55,0),1)),"")</f>
        <v/>
      </c>
      <c r="P404" s="148" t="str">
        <f>IFERROR(IF(LEN(H404)=0,"",INDEX(Dashboard!$I$17:$I$26,MATCH($H404,Dashboard!$J$17:$J$26,0))),"")</f>
        <v/>
      </c>
      <c r="Q404" s="144"/>
      <c r="R404" s="148">
        <f>IF(LEN(O404)=0,0,IF(OR(Summary!$D$5="All",Summary!$D$5=""),1,IF(Summary!$D$5=O404,1,0)))</f>
        <v>0</v>
      </c>
      <c r="S404" s="148">
        <f>IF(LEN(B404)=0,0,IF(OR(Summary!$G$5="All",Summary!$G$5=""),1,IF(Summary!$G$5=B404,1,0)))</f>
        <v>0</v>
      </c>
      <c r="T404" s="148">
        <f t="shared" si="24"/>
        <v>0</v>
      </c>
      <c r="U404" s="148">
        <f>IF(LEN(C404)=0,0,IF(C404=Summary!$K$5,1,0))</f>
        <v>0</v>
      </c>
      <c r="V404" s="148">
        <f t="shared" si="25"/>
        <v>0</v>
      </c>
      <c r="W404" s="333"/>
      <c r="X404" s="148">
        <f t="shared" si="26"/>
        <v>0</v>
      </c>
      <c r="Y404" s="333"/>
      <c r="Z404" s="144"/>
      <c r="AA404" s="148">
        <f t="shared" si="27"/>
        <v>0</v>
      </c>
      <c r="AB404" s="336"/>
      <c r="AC404" s="144"/>
    </row>
    <row r="405" spans="2:29" s="134" customFormat="1" ht="20.100000000000001" customHeight="1" x14ac:dyDescent="0.25">
      <c r="B405" s="390"/>
      <c r="C405" s="391"/>
      <c r="D405" s="392"/>
      <c r="E405" s="393"/>
      <c r="F405" s="393"/>
      <c r="G405" s="394"/>
      <c r="H405" s="395"/>
      <c r="N405" s="144"/>
      <c r="O405" s="147" t="str">
        <f>IFERROR(IF(LEN(B405)=0,"",INDEX(Trainings!$C$6:$C$55,MATCH(Registration!$B405,Trainings!$B$6:$B$55,0),1)),"")</f>
        <v/>
      </c>
      <c r="P405" s="148" t="str">
        <f>IFERROR(IF(LEN(H405)=0,"",INDEX(Dashboard!$I$17:$I$26,MATCH($H405,Dashboard!$J$17:$J$26,0))),"")</f>
        <v/>
      </c>
      <c r="Q405" s="144"/>
      <c r="R405" s="148">
        <f>IF(LEN(O405)=0,0,IF(OR(Summary!$D$5="All",Summary!$D$5=""),1,IF(Summary!$D$5=O405,1,0)))</f>
        <v>0</v>
      </c>
      <c r="S405" s="148">
        <f>IF(LEN(B405)=0,0,IF(OR(Summary!$G$5="All",Summary!$G$5=""),1,IF(Summary!$G$5=B405,1,0)))</f>
        <v>0</v>
      </c>
      <c r="T405" s="148">
        <f t="shared" si="24"/>
        <v>0</v>
      </c>
      <c r="U405" s="148">
        <f>IF(LEN(C405)=0,0,IF(C405=Summary!$K$5,1,0))</f>
        <v>0</v>
      </c>
      <c r="V405" s="148">
        <f t="shared" si="25"/>
        <v>0</v>
      </c>
      <c r="W405" s="333"/>
      <c r="X405" s="148">
        <f t="shared" si="26"/>
        <v>0</v>
      </c>
      <c r="Y405" s="333"/>
      <c r="Z405" s="144"/>
      <c r="AA405" s="148">
        <f t="shared" si="27"/>
        <v>0</v>
      </c>
      <c r="AB405" s="336"/>
      <c r="AC405" s="144"/>
    </row>
    <row r="406" spans="2:29" s="134" customFormat="1" ht="20.100000000000001" customHeight="1" x14ac:dyDescent="0.25">
      <c r="B406" s="390"/>
      <c r="C406" s="391"/>
      <c r="D406" s="392"/>
      <c r="E406" s="393"/>
      <c r="F406" s="393"/>
      <c r="G406" s="394"/>
      <c r="H406" s="395"/>
      <c r="N406" s="144"/>
      <c r="O406" s="147" t="str">
        <f>IFERROR(IF(LEN(B406)=0,"",INDEX(Trainings!$C$6:$C$55,MATCH(Registration!$B406,Trainings!$B$6:$B$55,0),1)),"")</f>
        <v/>
      </c>
      <c r="P406" s="148" t="str">
        <f>IFERROR(IF(LEN(H406)=0,"",INDEX(Dashboard!$I$17:$I$26,MATCH($H406,Dashboard!$J$17:$J$26,0))),"")</f>
        <v/>
      </c>
      <c r="Q406" s="144"/>
      <c r="R406" s="148">
        <f>IF(LEN(O406)=0,0,IF(OR(Summary!$D$5="All",Summary!$D$5=""),1,IF(Summary!$D$5=O406,1,0)))</f>
        <v>0</v>
      </c>
      <c r="S406" s="148">
        <f>IF(LEN(B406)=0,0,IF(OR(Summary!$G$5="All",Summary!$G$5=""),1,IF(Summary!$G$5=B406,1,0)))</f>
        <v>0</v>
      </c>
      <c r="T406" s="148">
        <f t="shared" si="24"/>
        <v>0</v>
      </c>
      <c r="U406" s="148">
        <f>IF(LEN(C406)=0,0,IF(C406=Summary!$K$5,1,0))</f>
        <v>0</v>
      </c>
      <c r="V406" s="148">
        <f t="shared" si="25"/>
        <v>0</v>
      </c>
      <c r="W406" s="333"/>
      <c r="X406" s="148">
        <f t="shared" si="26"/>
        <v>0</v>
      </c>
      <c r="Y406" s="333"/>
      <c r="Z406" s="144"/>
      <c r="AA406" s="148">
        <f t="shared" si="27"/>
        <v>0</v>
      </c>
      <c r="AB406" s="336"/>
      <c r="AC406" s="144"/>
    </row>
    <row r="407" spans="2:29" s="134" customFormat="1" ht="20.100000000000001" customHeight="1" x14ac:dyDescent="0.25">
      <c r="B407" s="390"/>
      <c r="C407" s="391"/>
      <c r="D407" s="392"/>
      <c r="E407" s="393"/>
      <c r="F407" s="393"/>
      <c r="G407" s="394"/>
      <c r="H407" s="395"/>
      <c r="N407" s="144"/>
      <c r="O407" s="147" t="str">
        <f>IFERROR(IF(LEN(B407)=0,"",INDEX(Trainings!$C$6:$C$55,MATCH(Registration!$B407,Trainings!$B$6:$B$55,0),1)),"")</f>
        <v/>
      </c>
      <c r="P407" s="148" t="str">
        <f>IFERROR(IF(LEN(H407)=0,"",INDEX(Dashboard!$I$17:$I$26,MATCH($H407,Dashboard!$J$17:$J$26,0))),"")</f>
        <v/>
      </c>
      <c r="Q407" s="144"/>
      <c r="R407" s="148">
        <f>IF(LEN(O407)=0,0,IF(OR(Summary!$D$5="All",Summary!$D$5=""),1,IF(Summary!$D$5=O407,1,0)))</f>
        <v>0</v>
      </c>
      <c r="S407" s="148">
        <f>IF(LEN(B407)=0,0,IF(OR(Summary!$G$5="All",Summary!$G$5=""),1,IF(Summary!$G$5=B407,1,0)))</f>
        <v>0</v>
      </c>
      <c r="T407" s="148">
        <f t="shared" si="24"/>
        <v>0</v>
      </c>
      <c r="U407" s="148">
        <f>IF(LEN(C407)=0,0,IF(C407=Summary!$K$5,1,0))</f>
        <v>0</v>
      </c>
      <c r="V407" s="148">
        <f t="shared" si="25"/>
        <v>0</v>
      </c>
      <c r="W407" s="333"/>
      <c r="X407" s="148">
        <f t="shared" si="26"/>
        <v>0</v>
      </c>
      <c r="Y407" s="333"/>
      <c r="Z407" s="144"/>
      <c r="AA407" s="148">
        <f t="shared" si="27"/>
        <v>0</v>
      </c>
      <c r="AB407" s="336"/>
      <c r="AC407" s="144"/>
    </row>
    <row r="408" spans="2:29" s="134" customFormat="1" ht="20.100000000000001" customHeight="1" x14ac:dyDescent="0.25">
      <c r="B408" s="390"/>
      <c r="C408" s="391"/>
      <c r="D408" s="392"/>
      <c r="E408" s="393"/>
      <c r="F408" s="393"/>
      <c r="G408" s="394"/>
      <c r="H408" s="395"/>
      <c r="N408" s="144"/>
      <c r="O408" s="147" t="str">
        <f>IFERROR(IF(LEN(B408)=0,"",INDEX(Trainings!$C$6:$C$55,MATCH(Registration!$B408,Trainings!$B$6:$B$55,0),1)),"")</f>
        <v/>
      </c>
      <c r="P408" s="148" t="str">
        <f>IFERROR(IF(LEN(H408)=0,"",INDEX(Dashboard!$I$17:$I$26,MATCH($H408,Dashboard!$J$17:$J$26,0))),"")</f>
        <v/>
      </c>
      <c r="Q408" s="144"/>
      <c r="R408" s="148">
        <f>IF(LEN(O408)=0,0,IF(OR(Summary!$D$5="All",Summary!$D$5=""),1,IF(Summary!$D$5=O408,1,0)))</f>
        <v>0</v>
      </c>
      <c r="S408" s="148">
        <f>IF(LEN(B408)=0,0,IF(OR(Summary!$G$5="All",Summary!$G$5=""),1,IF(Summary!$G$5=B408,1,0)))</f>
        <v>0</v>
      </c>
      <c r="T408" s="148">
        <f t="shared" si="24"/>
        <v>0</v>
      </c>
      <c r="U408" s="148">
        <f>IF(LEN(C408)=0,0,IF(C408=Summary!$K$5,1,0))</f>
        <v>0</v>
      </c>
      <c r="V408" s="148">
        <f t="shared" si="25"/>
        <v>0</v>
      </c>
      <c r="W408" s="333"/>
      <c r="X408" s="148">
        <f t="shared" si="26"/>
        <v>0</v>
      </c>
      <c r="Y408" s="333"/>
      <c r="Z408" s="144"/>
      <c r="AA408" s="148">
        <f t="shared" si="27"/>
        <v>0</v>
      </c>
      <c r="AB408" s="336"/>
      <c r="AC408" s="144"/>
    </row>
    <row r="409" spans="2:29" s="134" customFormat="1" ht="20.100000000000001" customHeight="1" x14ac:dyDescent="0.25">
      <c r="B409" s="390"/>
      <c r="C409" s="391"/>
      <c r="D409" s="392"/>
      <c r="E409" s="393"/>
      <c r="F409" s="393"/>
      <c r="G409" s="394"/>
      <c r="H409" s="395"/>
      <c r="N409" s="144"/>
      <c r="O409" s="147" t="str">
        <f>IFERROR(IF(LEN(B409)=0,"",INDEX(Trainings!$C$6:$C$55,MATCH(Registration!$B409,Trainings!$B$6:$B$55,0),1)),"")</f>
        <v/>
      </c>
      <c r="P409" s="148" t="str">
        <f>IFERROR(IF(LEN(H409)=0,"",INDEX(Dashboard!$I$17:$I$26,MATCH($H409,Dashboard!$J$17:$J$26,0))),"")</f>
        <v/>
      </c>
      <c r="Q409" s="144"/>
      <c r="R409" s="148">
        <f>IF(LEN(O409)=0,0,IF(OR(Summary!$D$5="All",Summary!$D$5=""),1,IF(Summary!$D$5=O409,1,0)))</f>
        <v>0</v>
      </c>
      <c r="S409" s="148">
        <f>IF(LEN(B409)=0,0,IF(OR(Summary!$G$5="All",Summary!$G$5=""),1,IF(Summary!$G$5=B409,1,0)))</f>
        <v>0</v>
      </c>
      <c r="T409" s="148">
        <f t="shared" si="24"/>
        <v>0</v>
      </c>
      <c r="U409" s="148">
        <f>IF(LEN(C409)=0,0,IF(C409=Summary!$K$5,1,0))</f>
        <v>0</v>
      </c>
      <c r="V409" s="148">
        <f t="shared" si="25"/>
        <v>0</v>
      </c>
      <c r="W409" s="333"/>
      <c r="X409" s="148">
        <f t="shared" si="26"/>
        <v>0</v>
      </c>
      <c r="Y409" s="333"/>
      <c r="Z409" s="144"/>
      <c r="AA409" s="148">
        <f t="shared" si="27"/>
        <v>0</v>
      </c>
      <c r="AB409" s="336"/>
      <c r="AC409" s="144"/>
    </row>
    <row r="410" spans="2:29" s="134" customFormat="1" ht="20.100000000000001" customHeight="1" x14ac:dyDescent="0.25">
      <c r="B410" s="390"/>
      <c r="C410" s="391"/>
      <c r="D410" s="392"/>
      <c r="E410" s="393"/>
      <c r="F410" s="393"/>
      <c r="G410" s="394"/>
      <c r="H410" s="395"/>
      <c r="N410" s="144"/>
      <c r="O410" s="147" t="str">
        <f>IFERROR(IF(LEN(B410)=0,"",INDEX(Trainings!$C$6:$C$55,MATCH(Registration!$B410,Trainings!$B$6:$B$55,0),1)),"")</f>
        <v/>
      </c>
      <c r="P410" s="148" t="str">
        <f>IFERROR(IF(LEN(H410)=0,"",INDEX(Dashboard!$I$17:$I$26,MATCH($H410,Dashboard!$J$17:$J$26,0))),"")</f>
        <v/>
      </c>
      <c r="Q410" s="144"/>
      <c r="R410" s="148">
        <f>IF(LEN(O410)=0,0,IF(OR(Summary!$D$5="All",Summary!$D$5=""),1,IF(Summary!$D$5=O410,1,0)))</f>
        <v>0</v>
      </c>
      <c r="S410" s="148">
        <f>IF(LEN(B410)=0,0,IF(OR(Summary!$G$5="All",Summary!$G$5=""),1,IF(Summary!$G$5=B410,1,0)))</f>
        <v>0</v>
      </c>
      <c r="T410" s="148">
        <f t="shared" si="24"/>
        <v>0</v>
      </c>
      <c r="U410" s="148">
        <f>IF(LEN(C410)=0,0,IF(C410=Summary!$K$5,1,0))</f>
        <v>0</v>
      </c>
      <c r="V410" s="148">
        <f t="shared" si="25"/>
        <v>0</v>
      </c>
      <c r="W410" s="333"/>
      <c r="X410" s="148">
        <f t="shared" si="26"/>
        <v>0</v>
      </c>
      <c r="Y410" s="333"/>
      <c r="Z410" s="144"/>
      <c r="AA410" s="148">
        <f t="shared" si="27"/>
        <v>0</v>
      </c>
      <c r="AB410" s="336"/>
      <c r="AC410" s="144"/>
    </row>
    <row r="411" spans="2:29" s="134" customFormat="1" ht="20.100000000000001" customHeight="1" x14ac:dyDescent="0.25">
      <c r="B411" s="390"/>
      <c r="C411" s="391"/>
      <c r="D411" s="392"/>
      <c r="E411" s="393"/>
      <c r="F411" s="393"/>
      <c r="G411" s="394"/>
      <c r="H411" s="395"/>
      <c r="N411" s="144"/>
      <c r="O411" s="147" t="str">
        <f>IFERROR(IF(LEN(B411)=0,"",INDEX(Trainings!$C$6:$C$55,MATCH(Registration!$B411,Trainings!$B$6:$B$55,0),1)),"")</f>
        <v/>
      </c>
      <c r="P411" s="148" t="str">
        <f>IFERROR(IF(LEN(H411)=0,"",INDEX(Dashboard!$I$17:$I$26,MATCH($H411,Dashboard!$J$17:$J$26,0))),"")</f>
        <v/>
      </c>
      <c r="Q411" s="144"/>
      <c r="R411" s="148">
        <f>IF(LEN(O411)=0,0,IF(OR(Summary!$D$5="All",Summary!$D$5=""),1,IF(Summary!$D$5=O411,1,0)))</f>
        <v>0</v>
      </c>
      <c r="S411" s="148">
        <f>IF(LEN(B411)=0,0,IF(OR(Summary!$G$5="All",Summary!$G$5=""),1,IF(Summary!$G$5=B411,1,0)))</f>
        <v>0</v>
      </c>
      <c r="T411" s="148">
        <f t="shared" si="24"/>
        <v>0</v>
      </c>
      <c r="U411" s="148">
        <f>IF(LEN(C411)=0,0,IF(C411=Summary!$K$5,1,0))</f>
        <v>0</v>
      </c>
      <c r="V411" s="148">
        <f t="shared" si="25"/>
        <v>0</v>
      </c>
      <c r="W411" s="333"/>
      <c r="X411" s="148">
        <f t="shared" si="26"/>
        <v>0</v>
      </c>
      <c r="Y411" s="333"/>
      <c r="Z411" s="144"/>
      <c r="AA411" s="148">
        <f t="shared" si="27"/>
        <v>0</v>
      </c>
      <c r="AB411" s="336"/>
      <c r="AC411" s="144"/>
    </row>
    <row r="412" spans="2:29" s="134" customFormat="1" ht="20.100000000000001" customHeight="1" x14ac:dyDescent="0.25">
      <c r="B412" s="390"/>
      <c r="C412" s="391"/>
      <c r="D412" s="392"/>
      <c r="E412" s="393"/>
      <c r="F412" s="393"/>
      <c r="G412" s="394"/>
      <c r="H412" s="395"/>
      <c r="N412" s="144"/>
      <c r="O412" s="147" t="str">
        <f>IFERROR(IF(LEN(B412)=0,"",INDEX(Trainings!$C$6:$C$55,MATCH(Registration!$B412,Trainings!$B$6:$B$55,0),1)),"")</f>
        <v/>
      </c>
      <c r="P412" s="148" t="str">
        <f>IFERROR(IF(LEN(H412)=0,"",INDEX(Dashboard!$I$17:$I$26,MATCH($H412,Dashboard!$J$17:$J$26,0))),"")</f>
        <v/>
      </c>
      <c r="Q412" s="144"/>
      <c r="R412" s="148">
        <f>IF(LEN(O412)=0,0,IF(OR(Summary!$D$5="All",Summary!$D$5=""),1,IF(Summary!$D$5=O412,1,0)))</f>
        <v>0</v>
      </c>
      <c r="S412" s="148">
        <f>IF(LEN(B412)=0,0,IF(OR(Summary!$G$5="All",Summary!$G$5=""),1,IF(Summary!$G$5=B412,1,0)))</f>
        <v>0</v>
      </c>
      <c r="T412" s="148">
        <f t="shared" si="24"/>
        <v>0</v>
      </c>
      <c r="U412" s="148">
        <f>IF(LEN(C412)=0,0,IF(C412=Summary!$K$5,1,0))</f>
        <v>0</v>
      </c>
      <c r="V412" s="148">
        <f t="shared" si="25"/>
        <v>0</v>
      </c>
      <c r="W412" s="333"/>
      <c r="X412" s="148">
        <f t="shared" si="26"/>
        <v>0</v>
      </c>
      <c r="Y412" s="333"/>
      <c r="Z412" s="144"/>
      <c r="AA412" s="148">
        <f t="shared" si="27"/>
        <v>0</v>
      </c>
      <c r="AB412" s="336"/>
      <c r="AC412" s="144"/>
    </row>
    <row r="413" spans="2:29" s="134" customFormat="1" ht="20.100000000000001" customHeight="1" x14ac:dyDescent="0.25">
      <c r="B413" s="390"/>
      <c r="C413" s="391"/>
      <c r="D413" s="392"/>
      <c r="E413" s="393"/>
      <c r="F413" s="393"/>
      <c r="G413" s="394"/>
      <c r="H413" s="395"/>
      <c r="N413" s="144"/>
      <c r="O413" s="147" t="str">
        <f>IFERROR(IF(LEN(B413)=0,"",INDEX(Trainings!$C$6:$C$55,MATCH(Registration!$B413,Trainings!$B$6:$B$55,0),1)),"")</f>
        <v/>
      </c>
      <c r="P413" s="148" t="str">
        <f>IFERROR(IF(LEN(H413)=0,"",INDEX(Dashboard!$I$17:$I$26,MATCH($H413,Dashboard!$J$17:$J$26,0))),"")</f>
        <v/>
      </c>
      <c r="Q413" s="144"/>
      <c r="R413" s="148">
        <f>IF(LEN(O413)=0,0,IF(OR(Summary!$D$5="All",Summary!$D$5=""),1,IF(Summary!$D$5=O413,1,0)))</f>
        <v>0</v>
      </c>
      <c r="S413" s="148">
        <f>IF(LEN(B413)=0,0,IF(OR(Summary!$G$5="All",Summary!$G$5=""),1,IF(Summary!$G$5=B413,1,0)))</f>
        <v>0</v>
      </c>
      <c r="T413" s="148">
        <f t="shared" si="24"/>
        <v>0</v>
      </c>
      <c r="U413" s="148">
        <f>IF(LEN(C413)=0,0,IF(C413=Summary!$K$5,1,0))</f>
        <v>0</v>
      </c>
      <c r="V413" s="148">
        <f t="shared" si="25"/>
        <v>0</v>
      </c>
      <c r="W413" s="333"/>
      <c r="X413" s="148">
        <f t="shared" si="26"/>
        <v>0</v>
      </c>
      <c r="Y413" s="333"/>
      <c r="Z413" s="144"/>
      <c r="AA413" s="148">
        <f t="shared" si="27"/>
        <v>0</v>
      </c>
      <c r="AB413" s="336"/>
      <c r="AC413" s="144"/>
    </row>
    <row r="414" spans="2:29" s="134" customFormat="1" ht="20.100000000000001" customHeight="1" x14ac:dyDescent="0.25">
      <c r="B414" s="390"/>
      <c r="C414" s="391"/>
      <c r="D414" s="392"/>
      <c r="E414" s="393"/>
      <c r="F414" s="393"/>
      <c r="G414" s="394"/>
      <c r="H414" s="395"/>
      <c r="N414" s="144"/>
      <c r="O414" s="147" t="str">
        <f>IFERROR(IF(LEN(B414)=0,"",INDEX(Trainings!$C$6:$C$55,MATCH(Registration!$B414,Trainings!$B$6:$B$55,0),1)),"")</f>
        <v/>
      </c>
      <c r="P414" s="148" t="str">
        <f>IFERROR(IF(LEN(H414)=0,"",INDEX(Dashboard!$I$17:$I$26,MATCH($H414,Dashboard!$J$17:$J$26,0))),"")</f>
        <v/>
      </c>
      <c r="Q414" s="144"/>
      <c r="R414" s="148">
        <f>IF(LEN(O414)=0,0,IF(OR(Summary!$D$5="All",Summary!$D$5=""),1,IF(Summary!$D$5=O414,1,0)))</f>
        <v>0</v>
      </c>
      <c r="S414" s="148">
        <f>IF(LEN(B414)=0,0,IF(OR(Summary!$G$5="All",Summary!$G$5=""),1,IF(Summary!$G$5=B414,1,0)))</f>
        <v>0</v>
      </c>
      <c r="T414" s="148">
        <f t="shared" si="24"/>
        <v>0</v>
      </c>
      <c r="U414" s="148">
        <f>IF(LEN(C414)=0,0,IF(C414=Summary!$K$5,1,0))</f>
        <v>0</v>
      </c>
      <c r="V414" s="148">
        <f t="shared" si="25"/>
        <v>0</v>
      </c>
      <c r="W414" s="333"/>
      <c r="X414" s="148">
        <f t="shared" si="26"/>
        <v>0</v>
      </c>
      <c r="Y414" s="333"/>
      <c r="Z414" s="144"/>
      <c r="AA414" s="148">
        <f t="shared" si="27"/>
        <v>0</v>
      </c>
      <c r="AB414" s="336"/>
      <c r="AC414" s="144"/>
    </row>
    <row r="415" spans="2:29" s="134" customFormat="1" ht="20.100000000000001" customHeight="1" x14ac:dyDescent="0.25">
      <c r="B415" s="390"/>
      <c r="C415" s="391"/>
      <c r="D415" s="392"/>
      <c r="E415" s="393"/>
      <c r="F415" s="393"/>
      <c r="G415" s="394"/>
      <c r="H415" s="395"/>
      <c r="N415" s="144"/>
      <c r="O415" s="147" t="str">
        <f>IFERROR(IF(LEN(B415)=0,"",INDEX(Trainings!$C$6:$C$55,MATCH(Registration!$B415,Trainings!$B$6:$B$55,0),1)),"")</f>
        <v/>
      </c>
      <c r="P415" s="148" t="str">
        <f>IFERROR(IF(LEN(H415)=0,"",INDEX(Dashboard!$I$17:$I$26,MATCH($H415,Dashboard!$J$17:$J$26,0))),"")</f>
        <v/>
      </c>
      <c r="Q415" s="144"/>
      <c r="R415" s="148">
        <f>IF(LEN(O415)=0,0,IF(OR(Summary!$D$5="All",Summary!$D$5=""),1,IF(Summary!$D$5=O415,1,0)))</f>
        <v>0</v>
      </c>
      <c r="S415" s="148">
        <f>IF(LEN(B415)=0,0,IF(OR(Summary!$G$5="All",Summary!$G$5=""),1,IF(Summary!$G$5=B415,1,0)))</f>
        <v>0</v>
      </c>
      <c r="T415" s="148">
        <f t="shared" si="24"/>
        <v>0</v>
      </c>
      <c r="U415" s="148">
        <f>IF(LEN(C415)=0,0,IF(C415=Summary!$K$5,1,0))</f>
        <v>0</v>
      </c>
      <c r="V415" s="148">
        <f t="shared" si="25"/>
        <v>0</v>
      </c>
      <c r="W415" s="333"/>
      <c r="X415" s="148">
        <f t="shared" si="26"/>
        <v>0</v>
      </c>
      <c r="Y415" s="333"/>
      <c r="Z415" s="144"/>
      <c r="AA415" s="148">
        <f t="shared" si="27"/>
        <v>0</v>
      </c>
      <c r="AB415" s="336"/>
      <c r="AC415" s="144"/>
    </row>
    <row r="416" spans="2:29" s="134" customFormat="1" ht="20.100000000000001" customHeight="1" x14ac:dyDescent="0.25">
      <c r="B416" s="390"/>
      <c r="C416" s="391"/>
      <c r="D416" s="392"/>
      <c r="E416" s="393"/>
      <c r="F416" s="393"/>
      <c r="G416" s="394"/>
      <c r="H416" s="395"/>
      <c r="N416" s="144"/>
      <c r="O416" s="147" t="str">
        <f>IFERROR(IF(LEN(B416)=0,"",INDEX(Trainings!$C$6:$C$55,MATCH(Registration!$B416,Trainings!$B$6:$B$55,0),1)),"")</f>
        <v/>
      </c>
      <c r="P416" s="148" t="str">
        <f>IFERROR(IF(LEN(H416)=0,"",INDEX(Dashboard!$I$17:$I$26,MATCH($H416,Dashboard!$J$17:$J$26,0))),"")</f>
        <v/>
      </c>
      <c r="Q416" s="144"/>
      <c r="R416" s="148">
        <f>IF(LEN(O416)=0,0,IF(OR(Summary!$D$5="All",Summary!$D$5=""),1,IF(Summary!$D$5=O416,1,0)))</f>
        <v>0</v>
      </c>
      <c r="S416" s="148">
        <f>IF(LEN(B416)=0,0,IF(OR(Summary!$G$5="All",Summary!$G$5=""),1,IF(Summary!$G$5=B416,1,0)))</f>
        <v>0</v>
      </c>
      <c r="T416" s="148">
        <f t="shared" si="24"/>
        <v>0</v>
      </c>
      <c r="U416" s="148">
        <f>IF(LEN(C416)=0,0,IF(C416=Summary!$K$5,1,0))</f>
        <v>0</v>
      </c>
      <c r="V416" s="148">
        <f t="shared" si="25"/>
        <v>0</v>
      </c>
      <c r="W416" s="333"/>
      <c r="X416" s="148">
        <f t="shared" si="26"/>
        <v>0</v>
      </c>
      <c r="Y416" s="333"/>
      <c r="Z416" s="144"/>
      <c r="AA416" s="148">
        <f t="shared" si="27"/>
        <v>0</v>
      </c>
      <c r="AB416" s="336"/>
      <c r="AC416" s="144"/>
    </row>
    <row r="417" spans="2:29" s="134" customFormat="1" ht="20.100000000000001" customHeight="1" x14ac:dyDescent="0.25">
      <c r="B417" s="390"/>
      <c r="C417" s="391"/>
      <c r="D417" s="392"/>
      <c r="E417" s="393"/>
      <c r="F417" s="393"/>
      <c r="G417" s="394"/>
      <c r="H417" s="395"/>
      <c r="N417" s="144"/>
      <c r="O417" s="147" t="str">
        <f>IFERROR(IF(LEN(B417)=0,"",INDEX(Trainings!$C$6:$C$55,MATCH(Registration!$B417,Trainings!$B$6:$B$55,0),1)),"")</f>
        <v/>
      </c>
      <c r="P417" s="148" t="str">
        <f>IFERROR(IF(LEN(H417)=0,"",INDEX(Dashboard!$I$17:$I$26,MATCH($H417,Dashboard!$J$17:$J$26,0))),"")</f>
        <v/>
      </c>
      <c r="Q417" s="144"/>
      <c r="R417" s="148">
        <f>IF(LEN(O417)=0,0,IF(OR(Summary!$D$5="All",Summary!$D$5=""),1,IF(Summary!$D$5=O417,1,0)))</f>
        <v>0</v>
      </c>
      <c r="S417" s="148">
        <f>IF(LEN(B417)=0,0,IF(OR(Summary!$G$5="All",Summary!$G$5=""),1,IF(Summary!$G$5=B417,1,0)))</f>
        <v>0</v>
      </c>
      <c r="T417" s="148">
        <f t="shared" si="24"/>
        <v>0</v>
      </c>
      <c r="U417" s="148">
        <f>IF(LEN(C417)=0,0,IF(C417=Summary!$K$5,1,0))</f>
        <v>0</v>
      </c>
      <c r="V417" s="148">
        <f t="shared" si="25"/>
        <v>0</v>
      </c>
      <c r="W417" s="333"/>
      <c r="X417" s="148">
        <f t="shared" si="26"/>
        <v>0</v>
      </c>
      <c r="Y417" s="333"/>
      <c r="Z417" s="144"/>
      <c r="AA417" s="148">
        <f t="shared" si="27"/>
        <v>0</v>
      </c>
      <c r="AB417" s="336"/>
      <c r="AC417" s="144"/>
    </row>
    <row r="418" spans="2:29" s="134" customFormat="1" ht="20.100000000000001" customHeight="1" x14ac:dyDescent="0.25">
      <c r="B418" s="390"/>
      <c r="C418" s="391"/>
      <c r="D418" s="392"/>
      <c r="E418" s="393"/>
      <c r="F418" s="393"/>
      <c r="G418" s="394"/>
      <c r="H418" s="395"/>
      <c r="N418" s="144"/>
      <c r="O418" s="147" t="str">
        <f>IFERROR(IF(LEN(B418)=0,"",INDEX(Trainings!$C$6:$C$55,MATCH(Registration!$B418,Trainings!$B$6:$B$55,0),1)),"")</f>
        <v/>
      </c>
      <c r="P418" s="148" t="str">
        <f>IFERROR(IF(LEN(H418)=0,"",INDEX(Dashboard!$I$17:$I$26,MATCH($H418,Dashboard!$J$17:$J$26,0))),"")</f>
        <v/>
      </c>
      <c r="Q418" s="144"/>
      <c r="R418" s="148">
        <f>IF(LEN(O418)=0,0,IF(OR(Summary!$D$5="All",Summary!$D$5=""),1,IF(Summary!$D$5=O418,1,0)))</f>
        <v>0</v>
      </c>
      <c r="S418" s="148">
        <f>IF(LEN(B418)=0,0,IF(OR(Summary!$G$5="All",Summary!$G$5=""),1,IF(Summary!$G$5=B418,1,0)))</f>
        <v>0</v>
      </c>
      <c r="T418" s="148">
        <f t="shared" si="24"/>
        <v>0</v>
      </c>
      <c r="U418" s="148">
        <f>IF(LEN(C418)=0,0,IF(C418=Summary!$K$5,1,0))</f>
        <v>0</v>
      </c>
      <c r="V418" s="148">
        <f t="shared" si="25"/>
        <v>0</v>
      </c>
      <c r="W418" s="333"/>
      <c r="X418" s="148">
        <f t="shared" si="26"/>
        <v>0</v>
      </c>
      <c r="Y418" s="333"/>
      <c r="Z418" s="144"/>
      <c r="AA418" s="148">
        <f t="shared" si="27"/>
        <v>0</v>
      </c>
      <c r="AB418" s="336"/>
      <c r="AC418" s="144"/>
    </row>
    <row r="419" spans="2:29" s="134" customFormat="1" ht="20.100000000000001" customHeight="1" x14ac:dyDescent="0.25">
      <c r="B419" s="390"/>
      <c r="C419" s="391"/>
      <c r="D419" s="392"/>
      <c r="E419" s="393"/>
      <c r="F419" s="393"/>
      <c r="G419" s="394"/>
      <c r="H419" s="395"/>
      <c r="N419" s="144"/>
      <c r="O419" s="147" t="str">
        <f>IFERROR(IF(LEN(B419)=0,"",INDEX(Trainings!$C$6:$C$55,MATCH(Registration!$B419,Trainings!$B$6:$B$55,0),1)),"")</f>
        <v/>
      </c>
      <c r="P419" s="148" t="str">
        <f>IFERROR(IF(LEN(H419)=0,"",INDEX(Dashboard!$I$17:$I$26,MATCH($H419,Dashboard!$J$17:$J$26,0))),"")</f>
        <v/>
      </c>
      <c r="Q419" s="144"/>
      <c r="R419" s="148">
        <f>IF(LEN(O419)=0,0,IF(OR(Summary!$D$5="All",Summary!$D$5=""),1,IF(Summary!$D$5=O419,1,0)))</f>
        <v>0</v>
      </c>
      <c r="S419" s="148">
        <f>IF(LEN(B419)=0,0,IF(OR(Summary!$G$5="All",Summary!$G$5=""),1,IF(Summary!$G$5=B419,1,0)))</f>
        <v>0</v>
      </c>
      <c r="T419" s="148">
        <f t="shared" si="24"/>
        <v>0</v>
      </c>
      <c r="U419" s="148">
        <f>IF(LEN(C419)=0,0,IF(C419=Summary!$K$5,1,0))</f>
        <v>0</v>
      </c>
      <c r="V419" s="148">
        <f t="shared" si="25"/>
        <v>0</v>
      </c>
      <c r="W419" s="333"/>
      <c r="X419" s="148">
        <f t="shared" si="26"/>
        <v>0</v>
      </c>
      <c r="Y419" s="333"/>
      <c r="Z419" s="144"/>
      <c r="AA419" s="148">
        <f t="shared" si="27"/>
        <v>0</v>
      </c>
      <c r="AB419" s="336"/>
      <c r="AC419" s="144"/>
    </row>
    <row r="420" spans="2:29" s="134" customFormat="1" ht="20.100000000000001" customHeight="1" x14ac:dyDescent="0.25">
      <c r="B420" s="390"/>
      <c r="C420" s="391"/>
      <c r="D420" s="392"/>
      <c r="E420" s="393"/>
      <c r="F420" s="393"/>
      <c r="G420" s="394"/>
      <c r="H420" s="395"/>
      <c r="N420" s="144"/>
      <c r="O420" s="147" t="str">
        <f>IFERROR(IF(LEN(B420)=0,"",INDEX(Trainings!$C$6:$C$55,MATCH(Registration!$B420,Trainings!$B$6:$B$55,0),1)),"")</f>
        <v/>
      </c>
      <c r="P420" s="148" t="str">
        <f>IFERROR(IF(LEN(H420)=0,"",INDEX(Dashboard!$I$17:$I$26,MATCH($H420,Dashboard!$J$17:$J$26,0))),"")</f>
        <v/>
      </c>
      <c r="Q420" s="144"/>
      <c r="R420" s="148">
        <f>IF(LEN(O420)=0,0,IF(OR(Summary!$D$5="All",Summary!$D$5=""),1,IF(Summary!$D$5=O420,1,0)))</f>
        <v>0</v>
      </c>
      <c r="S420" s="148">
        <f>IF(LEN(B420)=0,0,IF(OR(Summary!$G$5="All",Summary!$G$5=""),1,IF(Summary!$G$5=B420,1,0)))</f>
        <v>0</v>
      </c>
      <c r="T420" s="148">
        <f t="shared" si="24"/>
        <v>0</v>
      </c>
      <c r="U420" s="148">
        <f>IF(LEN(C420)=0,0,IF(C420=Summary!$K$5,1,0))</f>
        <v>0</v>
      </c>
      <c r="V420" s="148">
        <f t="shared" si="25"/>
        <v>0</v>
      </c>
      <c r="W420" s="333"/>
      <c r="X420" s="148">
        <f t="shared" si="26"/>
        <v>0</v>
      </c>
      <c r="Y420" s="333"/>
      <c r="Z420" s="144"/>
      <c r="AA420" s="148">
        <f t="shared" si="27"/>
        <v>0</v>
      </c>
      <c r="AB420" s="336"/>
      <c r="AC420" s="144"/>
    </row>
    <row r="421" spans="2:29" s="134" customFormat="1" ht="20.100000000000001" customHeight="1" x14ac:dyDescent="0.25">
      <c r="B421" s="390"/>
      <c r="C421" s="391"/>
      <c r="D421" s="392"/>
      <c r="E421" s="393"/>
      <c r="F421" s="393"/>
      <c r="G421" s="394"/>
      <c r="H421" s="395"/>
      <c r="N421" s="144"/>
      <c r="O421" s="147" t="str">
        <f>IFERROR(IF(LEN(B421)=0,"",INDEX(Trainings!$C$6:$C$55,MATCH(Registration!$B421,Trainings!$B$6:$B$55,0),1)),"")</f>
        <v/>
      </c>
      <c r="P421" s="148" t="str">
        <f>IFERROR(IF(LEN(H421)=0,"",INDEX(Dashboard!$I$17:$I$26,MATCH($H421,Dashboard!$J$17:$J$26,0))),"")</f>
        <v/>
      </c>
      <c r="Q421" s="144"/>
      <c r="R421" s="148">
        <f>IF(LEN(O421)=0,0,IF(OR(Summary!$D$5="All",Summary!$D$5=""),1,IF(Summary!$D$5=O421,1,0)))</f>
        <v>0</v>
      </c>
      <c r="S421" s="148">
        <f>IF(LEN(B421)=0,0,IF(OR(Summary!$G$5="All",Summary!$G$5=""),1,IF(Summary!$G$5=B421,1,0)))</f>
        <v>0</v>
      </c>
      <c r="T421" s="148">
        <f t="shared" si="24"/>
        <v>0</v>
      </c>
      <c r="U421" s="148">
        <f>IF(LEN(C421)=0,0,IF(C421=Summary!$K$5,1,0))</f>
        <v>0</v>
      </c>
      <c r="V421" s="148">
        <f t="shared" si="25"/>
        <v>0</v>
      </c>
      <c r="W421" s="333"/>
      <c r="X421" s="148">
        <f t="shared" si="26"/>
        <v>0</v>
      </c>
      <c r="Y421" s="333"/>
      <c r="Z421" s="144"/>
      <c r="AA421" s="148">
        <f t="shared" si="27"/>
        <v>0</v>
      </c>
      <c r="AB421" s="336"/>
      <c r="AC421" s="144"/>
    </row>
    <row r="422" spans="2:29" s="134" customFormat="1" ht="20.100000000000001" customHeight="1" x14ac:dyDescent="0.25">
      <c r="B422" s="390"/>
      <c r="C422" s="391"/>
      <c r="D422" s="392"/>
      <c r="E422" s="393"/>
      <c r="F422" s="393"/>
      <c r="G422" s="394"/>
      <c r="H422" s="395"/>
      <c r="N422" s="144"/>
      <c r="O422" s="147" t="str">
        <f>IFERROR(IF(LEN(B422)=0,"",INDEX(Trainings!$C$6:$C$55,MATCH(Registration!$B422,Trainings!$B$6:$B$55,0),1)),"")</f>
        <v/>
      </c>
      <c r="P422" s="148" t="str">
        <f>IFERROR(IF(LEN(H422)=0,"",INDEX(Dashboard!$I$17:$I$26,MATCH($H422,Dashboard!$J$17:$J$26,0))),"")</f>
        <v/>
      </c>
      <c r="Q422" s="144"/>
      <c r="R422" s="148">
        <f>IF(LEN(O422)=0,0,IF(OR(Summary!$D$5="All",Summary!$D$5=""),1,IF(Summary!$D$5=O422,1,0)))</f>
        <v>0</v>
      </c>
      <c r="S422" s="148">
        <f>IF(LEN(B422)=0,0,IF(OR(Summary!$G$5="All",Summary!$G$5=""),1,IF(Summary!$G$5=B422,1,0)))</f>
        <v>0</v>
      </c>
      <c r="T422" s="148">
        <f t="shared" si="24"/>
        <v>0</v>
      </c>
      <c r="U422" s="148">
        <f>IF(LEN(C422)=0,0,IF(C422=Summary!$K$5,1,0))</f>
        <v>0</v>
      </c>
      <c r="V422" s="148">
        <f t="shared" si="25"/>
        <v>0</v>
      </c>
      <c r="W422" s="333"/>
      <c r="X422" s="148">
        <f t="shared" si="26"/>
        <v>0</v>
      </c>
      <c r="Y422" s="333"/>
      <c r="Z422" s="144"/>
      <c r="AA422" s="148">
        <f t="shared" si="27"/>
        <v>0</v>
      </c>
      <c r="AB422" s="336"/>
      <c r="AC422" s="144"/>
    </row>
    <row r="423" spans="2:29" s="134" customFormat="1" ht="20.100000000000001" customHeight="1" x14ac:dyDescent="0.25">
      <c r="B423" s="390"/>
      <c r="C423" s="391"/>
      <c r="D423" s="392"/>
      <c r="E423" s="393"/>
      <c r="F423" s="393"/>
      <c r="G423" s="394"/>
      <c r="H423" s="395"/>
      <c r="N423" s="144"/>
      <c r="O423" s="147" t="str">
        <f>IFERROR(IF(LEN(B423)=0,"",INDEX(Trainings!$C$6:$C$55,MATCH(Registration!$B423,Trainings!$B$6:$B$55,0),1)),"")</f>
        <v/>
      </c>
      <c r="P423" s="148" t="str">
        <f>IFERROR(IF(LEN(H423)=0,"",INDEX(Dashboard!$I$17:$I$26,MATCH($H423,Dashboard!$J$17:$J$26,0))),"")</f>
        <v/>
      </c>
      <c r="Q423" s="144"/>
      <c r="R423" s="148">
        <f>IF(LEN(O423)=0,0,IF(OR(Summary!$D$5="All",Summary!$D$5=""),1,IF(Summary!$D$5=O423,1,0)))</f>
        <v>0</v>
      </c>
      <c r="S423" s="148">
        <f>IF(LEN(B423)=0,0,IF(OR(Summary!$G$5="All",Summary!$G$5=""),1,IF(Summary!$G$5=B423,1,0)))</f>
        <v>0</v>
      </c>
      <c r="T423" s="148">
        <f t="shared" si="24"/>
        <v>0</v>
      </c>
      <c r="U423" s="148">
        <f>IF(LEN(C423)=0,0,IF(C423=Summary!$K$5,1,0))</f>
        <v>0</v>
      </c>
      <c r="V423" s="148">
        <f t="shared" si="25"/>
        <v>0</v>
      </c>
      <c r="W423" s="333"/>
      <c r="X423" s="148">
        <f t="shared" si="26"/>
        <v>0</v>
      </c>
      <c r="Y423" s="333"/>
      <c r="Z423" s="144"/>
      <c r="AA423" s="148">
        <f t="shared" si="27"/>
        <v>0</v>
      </c>
      <c r="AB423" s="336"/>
      <c r="AC423" s="144"/>
    </row>
    <row r="424" spans="2:29" s="134" customFormat="1" ht="20.100000000000001" customHeight="1" x14ac:dyDescent="0.25">
      <c r="B424" s="390"/>
      <c r="C424" s="391"/>
      <c r="D424" s="392"/>
      <c r="E424" s="393"/>
      <c r="F424" s="393"/>
      <c r="G424" s="394"/>
      <c r="H424" s="395"/>
      <c r="N424" s="144"/>
      <c r="O424" s="147" t="str">
        <f>IFERROR(IF(LEN(B424)=0,"",INDEX(Trainings!$C$6:$C$55,MATCH(Registration!$B424,Trainings!$B$6:$B$55,0),1)),"")</f>
        <v/>
      </c>
      <c r="P424" s="148" t="str">
        <f>IFERROR(IF(LEN(H424)=0,"",INDEX(Dashboard!$I$17:$I$26,MATCH($H424,Dashboard!$J$17:$J$26,0))),"")</f>
        <v/>
      </c>
      <c r="Q424" s="144"/>
      <c r="R424" s="148">
        <f>IF(LEN(O424)=0,0,IF(OR(Summary!$D$5="All",Summary!$D$5=""),1,IF(Summary!$D$5=O424,1,0)))</f>
        <v>0</v>
      </c>
      <c r="S424" s="148">
        <f>IF(LEN(B424)=0,0,IF(OR(Summary!$G$5="All",Summary!$G$5=""),1,IF(Summary!$G$5=B424,1,0)))</f>
        <v>0</v>
      </c>
      <c r="T424" s="148">
        <f t="shared" si="24"/>
        <v>0</v>
      </c>
      <c r="U424" s="148">
        <f>IF(LEN(C424)=0,0,IF(C424=Summary!$K$5,1,0))</f>
        <v>0</v>
      </c>
      <c r="V424" s="148">
        <f t="shared" si="25"/>
        <v>0</v>
      </c>
      <c r="W424" s="333"/>
      <c r="X424" s="148">
        <f t="shared" si="26"/>
        <v>0</v>
      </c>
      <c r="Y424" s="333"/>
      <c r="Z424" s="144"/>
      <c r="AA424" s="148">
        <f t="shared" si="27"/>
        <v>0</v>
      </c>
      <c r="AB424" s="336"/>
      <c r="AC424" s="144"/>
    </row>
    <row r="425" spans="2:29" s="134" customFormat="1" ht="20.100000000000001" customHeight="1" x14ac:dyDescent="0.25">
      <c r="B425" s="390"/>
      <c r="C425" s="391"/>
      <c r="D425" s="392"/>
      <c r="E425" s="393"/>
      <c r="F425" s="393"/>
      <c r="G425" s="394"/>
      <c r="H425" s="395"/>
      <c r="N425" s="144"/>
      <c r="O425" s="147" t="str">
        <f>IFERROR(IF(LEN(B425)=0,"",INDEX(Trainings!$C$6:$C$55,MATCH(Registration!$B425,Trainings!$B$6:$B$55,0),1)),"")</f>
        <v/>
      </c>
      <c r="P425" s="148" t="str">
        <f>IFERROR(IF(LEN(H425)=0,"",INDEX(Dashboard!$I$17:$I$26,MATCH($H425,Dashboard!$J$17:$J$26,0))),"")</f>
        <v/>
      </c>
      <c r="Q425" s="144"/>
      <c r="R425" s="148">
        <f>IF(LEN(O425)=0,0,IF(OR(Summary!$D$5="All",Summary!$D$5=""),1,IF(Summary!$D$5=O425,1,0)))</f>
        <v>0</v>
      </c>
      <c r="S425" s="148">
        <f>IF(LEN(B425)=0,0,IF(OR(Summary!$G$5="All",Summary!$G$5=""),1,IF(Summary!$G$5=B425,1,0)))</f>
        <v>0</v>
      </c>
      <c r="T425" s="148">
        <f t="shared" si="24"/>
        <v>0</v>
      </c>
      <c r="U425" s="148">
        <f>IF(LEN(C425)=0,0,IF(C425=Summary!$K$5,1,0))</f>
        <v>0</v>
      </c>
      <c r="V425" s="148">
        <f t="shared" si="25"/>
        <v>0</v>
      </c>
      <c r="W425" s="333"/>
      <c r="X425" s="148">
        <f t="shared" si="26"/>
        <v>0</v>
      </c>
      <c r="Y425" s="333"/>
      <c r="Z425" s="144"/>
      <c r="AA425" s="148">
        <f t="shared" si="27"/>
        <v>0</v>
      </c>
      <c r="AB425" s="336"/>
      <c r="AC425" s="144"/>
    </row>
    <row r="426" spans="2:29" s="134" customFormat="1" ht="20.100000000000001" customHeight="1" x14ac:dyDescent="0.25">
      <c r="B426" s="390"/>
      <c r="C426" s="391"/>
      <c r="D426" s="392"/>
      <c r="E426" s="393"/>
      <c r="F426" s="393"/>
      <c r="G426" s="394"/>
      <c r="H426" s="395"/>
      <c r="N426" s="144"/>
      <c r="O426" s="147" t="str">
        <f>IFERROR(IF(LEN(B426)=0,"",INDEX(Trainings!$C$6:$C$55,MATCH(Registration!$B426,Trainings!$B$6:$B$55,0),1)),"")</f>
        <v/>
      </c>
      <c r="P426" s="148" t="str">
        <f>IFERROR(IF(LEN(H426)=0,"",INDEX(Dashboard!$I$17:$I$26,MATCH($H426,Dashboard!$J$17:$J$26,0))),"")</f>
        <v/>
      </c>
      <c r="Q426" s="144"/>
      <c r="R426" s="148">
        <f>IF(LEN(O426)=0,0,IF(OR(Summary!$D$5="All",Summary!$D$5=""),1,IF(Summary!$D$5=O426,1,0)))</f>
        <v>0</v>
      </c>
      <c r="S426" s="148">
        <f>IF(LEN(B426)=0,0,IF(OR(Summary!$G$5="All",Summary!$G$5=""),1,IF(Summary!$G$5=B426,1,0)))</f>
        <v>0</v>
      </c>
      <c r="T426" s="148">
        <f t="shared" si="24"/>
        <v>0</v>
      </c>
      <c r="U426" s="148">
        <f>IF(LEN(C426)=0,0,IF(C426=Summary!$K$5,1,0))</f>
        <v>0</v>
      </c>
      <c r="V426" s="148">
        <f t="shared" si="25"/>
        <v>0</v>
      </c>
      <c r="W426" s="333"/>
      <c r="X426" s="148">
        <f t="shared" si="26"/>
        <v>0</v>
      </c>
      <c r="Y426" s="333"/>
      <c r="Z426" s="144"/>
      <c r="AA426" s="148">
        <f t="shared" si="27"/>
        <v>0</v>
      </c>
      <c r="AB426" s="336"/>
      <c r="AC426" s="144"/>
    </row>
    <row r="427" spans="2:29" s="134" customFormat="1" ht="20.100000000000001" customHeight="1" x14ac:dyDescent="0.25">
      <c r="B427" s="390"/>
      <c r="C427" s="391"/>
      <c r="D427" s="392"/>
      <c r="E427" s="393"/>
      <c r="F427" s="393"/>
      <c r="G427" s="394"/>
      <c r="H427" s="395"/>
      <c r="N427" s="144"/>
      <c r="O427" s="147" t="str">
        <f>IFERROR(IF(LEN(B427)=0,"",INDEX(Trainings!$C$6:$C$55,MATCH(Registration!$B427,Trainings!$B$6:$B$55,0),1)),"")</f>
        <v/>
      </c>
      <c r="P427" s="148" t="str">
        <f>IFERROR(IF(LEN(H427)=0,"",INDEX(Dashboard!$I$17:$I$26,MATCH($H427,Dashboard!$J$17:$J$26,0))),"")</f>
        <v/>
      </c>
      <c r="Q427" s="144"/>
      <c r="R427" s="148">
        <f>IF(LEN(O427)=0,0,IF(OR(Summary!$D$5="All",Summary!$D$5=""),1,IF(Summary!$D$5=O427,1,0)))</f>
        <v>0</v>
      </c>
      <c r="S427" s="148">
        <f>IF(LEN(B427)=0,0,IF(OR(Summary!$G$5="All",Summary!$G$5=""),1,IF(Summary!$G$5=B427,1,0)))</f>
        <v>0</v>
      </c>
      <c r="T427" s="148">
        <f t="shared" si="24"/>
        <v>0</v>
      </c>
      <c r="U427" s="148">
        <f>IF(LEN(C427)=0,0,IF(C427=Summary!$K$5,1,0))</f>
        <v>0</v>
      </c>
      <c r="V427" s="148">
        <f t="shared" si="25"/>
        <v>0</v>
      </c>
      <c r="W427" s="333"/>
      <c r="X427" s="148">
        <f t="shared" si="26"/>
        <v>0</v>
      </c>
      <c r="Y427" s="333"/>
      <c r="Z427" s="144"/>
      <c r="AA427" s="148">
        <f t="shared" si="27"/>
        <v>0</v>
      </c>
      <c r="AB427" s="336"/>
      <c r="AC427" s="144"/>
    </row>
    <row r="428" spans="2:29" s="134" customFormat="1" ht="20.100000000000001" customHeight="1" x14ac:dyDescent="0.25">
      <c r="B428" s="390"/>
      <c r="C428" s="391"/>
      <c r="D428" s="392"/>
      <c r="E428" s="393"/>
      <c r="F428" s="393"/>
      <c r="G428" s="394"/>
      <c r="H428" s="395"/>
      <c r="N428" s="144"/>
      <c r="O428" s="147" t="str">
        <f>IFERROR(IF(LEN(B428)=0,"",INDEX(Trainings!$C$6:$C$55,MATCH(Registration!$B428,Trainings!$B$6:$B$55,0),1)),"")</f>
        <v/>
      </c>
      <c r="P428" s="148" t="str">
        <f>IFERROR(IF(LEN(H428)=0,"",INDEX(Dashboard!$I$17:$I$26,MATCH($H428,Dashboard!$J$17:$J$26,0))),"")</f>
        <v/>
      </c>
      <c r="Q428" s="144"/>
      <c r="R428" s="148">
        <f>IF(LEN(O428)=0,0,IF(OR(Summary!$D$5="All",Summary!$D$5=""),1,IF(Summary!$D$5=O428,1,0)))</f>
        <v>0</v>
      </c>
      <c r="S428" s="148">
        <f>IF(LEN(B428)=0,0,IF(OR(Summary!$G$5="All",Summary!$G$5=""),1,IF(Summary!$G$5=B428,1,0)))</f>
        <v>0</v>
      </c>
      <c r="T428" s="148">
        <f t="shared" si="24"/>
        <v>0</v>
      </c>
      <c r="U428" s="148">
        <f>IF(LEN(C428)=0,0,IF(C428=Summary!$K$5,1,0))</f>
        <v>0</v>
      </c>
      <c r="V428" s="148">
        <f t="shared" si="25"/>
        <v>0</v>
      </c>
      <c r="W428" s="333"/>
      <c r="X428" s="148">
        <f t="shared" si="26"/>
        <v>0</v>
      </c>
      <c r="Y428" s="333"/>
      <c r="Z428" s="144"/>
      <c r="AA428" s="148">
        <f t="shared" si="27"/>
        <v>0</v>
      </c>
      <c r="AB428" s="336"/>
      <c r="AC428" s="144"/>
    </row>
    <row r="429" spans="2:29" s="134" customFormat="1" ht="20.100000000000001" customHeight="1" x14ac:dyDescent="0.25">
      <c r="B429" s="390"/>
      <c r="C429" s="391"/>
      <c r="D429" s="392"/>
      <c r="E429" s="393"/>
      <c r="F429" s="393"/>
      <c r="G429" s="394"/>
      <c r="H429" s="395"/>
      <c r="N429" s="144"/>
      <c r="O429" s="147" t="str">
        <f>IFERROR(IF(LEN(B429)=0,"",INDEX(Trainings!$C$6:$C$55,MATCH(Registration!$B429,Trainings!$B$6:$B$55,0),1)),"")</f>
        <v/>
      </c>
      <c r="P429" s="148" t="str">
        <f>IFERROR(IF(LEN(H429)=0,"",INDEX(Dashboard!$I$17:$I$26,MATCH($H429,Dashboard!$J$17:$J$26,0))),"")</f>
        <v/>
      </c>
      <c r="Q429" s="144"/>
      <c r="R429" s="148">
        <f>IF(LEN(O429)=0,0,IF(OR(Summary!$D$5="All",Summary!$D$5=""),1,IF(Summary!$D$5=O429,1,0)))</f>
        <v>0</v>
      </c>
      <c r="S429" s="148">
        <f>IF(LEN(B429)=0,0,IF(OR(Summary!$G$5="All",Summary!$G$5=""),1,IF(Summary!$G$5=B429,1,0)))</f>
        <v>0</v>
      </c>
      <c r="T429" s="148">
        <f t="shared" si="24"/>
        <v>0</v>
      </c>
      <c r="U429" s="148">
        <f>IF(LEN(C429)=0,0,IF(C429=Summary!$K$5,1,0))</f>
        <v>0</v>
      </c>
      <c r="V429" s="148">
        <f t="shared" si="25"/>
        <v>0</v>
      </c>
      <c r="W429" s="333"/>
      <c r="X429" s="148">
        <f t="shared" si="26"/>
        <v>0</v>
      </c>
      <c r="Y429" s="333"/>
      <c r="Z429" s="144"/>
      <c r="AA429" s="148">
        <f t="shared" si="27"/>
        <v>0</v>
      </c>
      <c r="AB429" s="336"/>
      <c r="AC429" s="144"/>
    </row>
    <row r="430" spans="2:29" s="134" customFormat="1" ht="20.100000000000001" customHeight="1" x14ac:dyDescent="0.25">
      <c r="B430" s="390"/>
      <c r="C430" s="391"/>
      <c r="D430" s="392"/>
      <c r="E430" s="393"/>
      <c r="F430" s="393"/>
      <c r="G430" s="394"/>
      <c r="H430" s="395"/>
      <c r="N430" s="144"/>
      <c r="O430" s="147" t="str">
        <f>IFERROR(IF(LEN(B430)=0,"",INDEX(Trainings!$C$6:$C$55,MATCH(Registration!$B430,Trainings!$B$6:$B$55,0),1)),"")</f>
        <v/>
      </c>
      <c r="P430" s="148" t="str">
        <f>IFERROR(IF(LEN(H430)=0,"",INDEX(Dashboard!$I$17:$I$26,MATCH($H430,Dashboard!$J$17:$J$26,0))),"")</f>
        <v/>
      </c>
      <c r="Q430" s="144"/>
      <c r="R430" s="148">
        <f>IF(LEN(O430)=0,0,IF(OR(Summary!$D$5="All",Summary!$D$5=""),1,IF(Summary!$D$5=O430,1,0)))</f>
        <v>0</v>
      </c>
      <c r="S430" s="148">
        <f>IF(LEN(B430)=0,0,IF(OR(Summary!$G$5="All",Summary!$G$5=""),1,IF(Summary!$G$5=B430,1,0)))</f>
        <v>0</v>
      </c>
      <c r="T430" s="148">
        <f t="shared" si="24"/>
        <v>0</v>
      </c>
      <c r="U430" s="148">
        <f>IF(LEN(C430)=0,0,IF(C430=Summary!$K$5,1,0))</f>
        <v>0</v>
      </c>
      <c r="V430" s="148">
        <f t="shared" si="25"/>
        <v>0</v>
      </c>
      <c r="W430" s="333"/>
      <c r="X430" s="148">
        <f t="shared" si="26"/>
        <v>0</v>
      </c>
      <c r="Y430" s="333"/>
      <c r="Z430" s="144"/>
      <c r="AA430" s="148">
        <f t="shared" si="27"/>
        <v>0</v>
      </c>
      <c r="AB430" s="336"/>
      <c r="AC430" s="144"/>
    </row>
    <row r="431" spans="2:29" s="134" customFormat="1" ht="20.100000000000001" customHeight="1" x14ac:dyDescent="0.25">
      <c r="B431" s="390"/>
      <c r="C431" s="391"/>
      <c r="D431" s="392"/>
      <c r="E431" s="393"/>
      <c r="F431" s="393"/>
      <c r="G431" s="394"/>
      <c r="H431" s="395"/>
      <c r="N431" s="144"/>
      <c r="O431" s="147" t="str">
        <f>IFERROR(IF(LEN(B431)=0,"",INDEX(Trainings!$C$6:$C$55,MATCH(Registration!$B431,Trainings!$B$6:$B$55,0),1)),"")</f>
        <v/>
      </c>
      <c r="P431" s="148" t="str">
        <f>IFERROR(IF(LEN(H431)=0,"",INDEX(Dashboard!$I$17:$I$26,MATCH($H431,Dashboard!$J$17:$J$26,0))),"")</f>
        <v/>
      </c>
      <c r="Q431" s="144"/>
      <c r="R431" s="148">
        <f>IF(LEN(O431)=0,0,IF(OR(Summary!$D$5="All",Summary!$D$5=""),1,IF(Summary!$D$5=O431,1,0)))</f>
        <v>0</v>
      </c>
      <c r="S431" s="148">
        <f>IF(LEN(B431)=0,0,IF(OR(Summary!$G$5="All",Summary!$G$5=""),1,IF(Summary!$G$5=B431,1,0)))</f>
        <v>0</v>
      </c>
      <c r="T431" s="148">
        <f t="shared" si="24"/>
        <v>0</v>
      </c>
      <c r="U431" s="148">
        <f>IF(LEN(C431)=0,0,IF(C431=Summary!$K$5,1,0))</f>
        <v>0</v>
      </c>
      <c r="V431" s="148">
        <f t="shared" si="25"/>
        <v>0</v>
      </c>
      <c r="W431" s="333"/>
      <c r="X431" s="148">
        <f t="shared" si="26"/>
        <v>0</v>
      </c>
      <c r="Y431" s="333"/>
      <c r="Z431" s="144"/>
      <c r="AA431" s="148">
        <f t="shared" si="27"/>
        <v>0</v>
      </c>
      <c r="AB431" s="336"/>
      <c r="AC431" s="144"/>
    </row>
    <row r="432" spans="2:29" s="134" customFormat="1" ht="20.100000000000001" customHeight="1" x14ac:dyDescent="0.25">
      <c r="B432" s="390"/>
      <c r="C432" s="391"/>
      <c r="D432" s="392"/>
      <c r="E432" s="393"/>
      <c r="F432" s="393"/>
      <c r="G432" s="394"/>
      <c r="H432" s="395"/>
      <c r="N432" s="144"/>
      <c r="O432" s="147" t="str">
        <f>IFERROR(IF(LEN(B432)=0,"",INDEX(Trainings!$C$6:$C$55,MATCH(Registration!$B432,Trainings!$B$6:$B$55,0),1)),"")</f>
        <v/>
      </c>
      <c r="P432" s="148" t="str">
        <f>IFERROR(IF(LEN(H432)=0,"",INDEX(Dashboard!$I$17:$I$26,MATCH($H432,Dashboard!$J$17:$J$26,0))),"")</f>
        <v/>
      </c>
      <c r="Q432" s="144"/>
      <c r="R432" s="148">
        <f>IF(LEN(O432)=0,0,IF(OR(Summary!$D$5="All",Summary!$D$5=""),1,IF(Summary!$D$5=O432,1,0)))</f>
        <v>0</v>
      </c>
      <c r="S432" s="148">
        <f>IF(LEN(B432)=0,0,IF(OR(Summary!$G$5="All",Summary!$G$5=""),1,IF(Summary!$G$5=B432,1,0)))</f>
        <v>0</v>
      </c>
      <c r="T432" s="148">
        <f t="shared" si="24"/>
        <v>0</v>
      </c>
      <c r="U432" s="148">
        <f>IF(LEN(C432)=0,0,IF(C432=Summary!$K$5,1,0))</f>
        <v>0</v>
      </c>
      <c r="V432" s="148">
        <f t="shared" si="25"/>
        <v>0</v>
      </c>
      <c r="W432" s="333"/>
      <c r="X432" s="148">
        <f t="shared" si="26"/>
        <v>0</v>
      </c>
      <c r="Y432" s="333"/>
      <c r="Z432" s="144"/>
      <c r="AA432" s="148">
        <f t="shared" si="27"/>
        <v>0</v>
      </c>
      <c r="AB432" s="336"/>
      <c r="AC432" s="144"/>
    </row>
    <row r="433" spans="2:29" s="134" customFormat="1" ht="20.100000000000001" customHeight="1" x14ac:dyDescent="0.25">
      <c r="B433" s="390"/>
      <c r="C433" s="391"/>
      <c r="D433" s="392"/>
      <c r="E433" s="393"/>
      <c r="F433" s="393"/>
      <c r="G433" s="394"/>
      <c r="H433" s="395"/>
      <c r="N433" s="144"/>
      <c r="O433" s="147" t="str">
        <f>IFERROR(IF(LEN(B433)=0,"",INDEX(Trainings!$C$6:$C$55,MATCH(Registration!$B433,Trainings!$B$6:$B$55,0),1)),"")</f>
        <v/>
      </c>
      <c r="P433" s="148" t="str">
        <f>IFERROR(IF(LEN(H433)=0,"",INDEX(Dashboard!$I$17:$I$26,MATCH($H433,Dashboard!$J$17:$J$26,0))),"")</f>
        <v/>
      </c>
      <c r="Q433" s="144"/>
      <c r="R433" s="148">
        <f>IF(LEN(O433)=0,0,IF(OR(Summary!$D$5="All",Summary!$D$5=""),1,IF(Summary!$D$5=O433,1,0)))</f>
        <v>0</v>
      </c>
      <c r="S433" s="148">
        <f>IF(LEN(B433)=0,0,IF(OR(Summary!$G$5="All",Summary!$G$5=""),1,IF(Summary!$G$5=B433,1,0)))</f>
        <v>0</v>
      </c>
      <c r="T433" s="148">
        <f t="shared" si="24"/>
        <v>0</v>
      </c>
      <c r="U433" s="148">
        <f>IF(LEN(C433)=0,0,IF(C433=Summary!$K$5,1,0))</f>
        <v>0</v>
      </c>
      <c r="V433" s="148">
        <f t="shared" si="25"/>
        <v>0</v>
      </c>
      <c r="W433" s="333"/>
      <c r="X433" s="148">
        <f t="shared" si="26"/>
        <v>0</v>
      </c>
      <c r="Y433" s="333"/>
      <c r="Z433" s="144"/>
      <c r="AA433" s="148">
        <f t="shared" si="27"/>
        <v>0</v>
      </c>
      <c r="AB433" s="336"/>
      <c r="AC433" s="144"/>
    </row>
    <row r="434" spans="2:29" s="134" customFormat="1" ht="20.100000000000001" customHeight="1" x14ac:dyDescent="0.25">
      <c r="B434" s="390"/>
      <c r="C434" s="391"/>
      <c r="D434" s="392"/>
      <c r="E434" s="393"/>
      <c r="F434" s="393"/>
      <c r="G434" s="394"/>
      <c r="H434" s="395"/>
      <c r="N434" s="144"/>
      <c r="O434" s="147" t="str">
        <f>IFERROR(IF(LEN(B434)=0,"",INDEX(Trainings!$C$6:$C$55,MATCH(Registration!$B434,Trainings!$B$6:$B$55,0),1)),"")</f>
        <v/>
      </c>
      <c r="P434" s="148" t="str">
        <f>IFERROR(IF(LEN(H434)=0,"",INDEX(Dashboard!$I$17:$I$26,MATCH($H434,Dashboard!$J$17:$J$26,0))),"")</f>
        <v/>
      </c>
      <c r="Q434" s="144"/>
      <c r="R434" s="148">
        <f>IF(LEN(O434)=0,0,IF(OR(Summary!$D$5="All",Summary!$D$5=""),1,IF(Summary!$D$5=O434,1,0)))</f>
        <v>0</v>
      </c>
      <c r="S434" s="148">
        <f>IF(LEN(B434)=0,0,IF(OR(Summary!$G$5="All",Summary!$G$5=""),1,IF(Summary!$G$5=B434,1,0)))</f>
        <v>0</v>
      </c>
      <c r="T434" s="148">
        <f t="shared" si="24"/>
        <v>0</v>
      </c>
      <c r="U434" s="148">
        <f>IF(LEN(C434)=0,0,IF(C434=Summary!$K$5,1,0))</f>
        <v>0</v>
      </c>
      <c r="V434" s="148">
        <f t="shared" si="25"/>
        <v>0</v>
      </c>
      <c r="W434" s="333"/>
      <c r="X434" s="148">
        <f t="shared" si="26"/>
        <v>0</v>
      </c>
      <c r="Y434" s="333"/>
      <c r="Z434" s="144"/>
      <c r="AA434" s="148">
        <f t="shared" si="27"/>
        <v>0</v>
      </c>
      <c r="AB434" s="336"/>
      <c r="AC434" s="144"/>
    </row>
    <row r="435" spans="2:29" s="134" customFormat="1" ht="20.100000000000001" customHeight="1" x14ac:dyDescent="0.25">
      <c r="B435" s="390"/>
      <c r="C435" s="391"/>
      <c r="D435" s="392"/>
      <c r="E435" s="393"/>
      <c r="F435" s="393"/>
      <c r="G435" s="394"/>
      <c r="H435" s="395"/>
      <c r="N435" s="144"/>
      <c r="O435" s="147" t="str">
        <f>IFERROR(IF(LEN(B435)=0,"",INDEX(Trainings!$C$6:$C$55,MATCH(Registration!$B435,Trainings!$B$6:$B$55,0),1)),"")</f>
        <v/>
      </c>
      <c r="P435" s="148" t="str">
        <f>IFERROR(IF(LEN(H435)=0,"",INDEX(Dashboard!$I$17:$I$26,MATCH($H435,Dashboard!$J$17:$J$26,0))),"")</f>
        <v/>
      </c>
      <c r="Q435" s="144"/>
      <c r="R435" s="148">
        <f>IF(LEN(O435)=0,0,IF(OR(Summary!$D$5="All",Summary!$D$5=""),1,IF(Summary!$D$5=O435,1,0)))</f>
        <v>0</v>
      </c>
      <c r="S435" s="148">
        <f>IF(LEN(B435)=0,0,IF(OR(Summary!$G$5="All",Summary!$G$5=""),1,IF(Summary!$G$5=B435,1,0)))</f>
        <v>0</v>
      </c>
      <c r="T435" s="148">
        <f t="shared" si="24"/>
        <v>0</v>
      </c>
      <c r="U435" s="148">
        <f>IF(LEN(C435)=0,0,IF(C435=Summary!$K$5,1,0))</f>
        <v>0</v>
      </c>
      <c r="V435" s="148">
        <f t="shared" si="25"/>
        <v>0</v>
      </c>
      <c r="W435" s="333"/>
      <c r="X435" s="148">
        <f t="shared" si="26"/>
        <v>0</v>
      </c>
      <c r="Y435" s="333"/>
      <c r="Z435" s="144"/>
      <c r="AA435" s="148">
        <f t="shared" si="27"/>
        <v>0</v>
      </c>
      <c r="AB435" s="336"/>
      <c r="AC435" s="144"/>
    </row>
    <row r="436" spans="2:29" s="134" customFormat="1" ht="20.100000000000001" customHeight="1" x14ac:dyDescent="0.25">
      <c r="B436" s="390"/>
      <c r="C436" s="391"/>
      <c r="D436" s="392"/>
      <c r="E436" s="393"/>
      <c r="F436" s="393"/>
      <c r="G436" s="394"/>
      <c r="H436" s="395"/>
      <c r="N436" s="144"/>
      <c r="O436" s="147" t="str">
        <f>IFERROR(IF(LEN(B436)=0,"",INDEX(Trainings!$C$6:$C$55,MATCH(Registration!$B436,Trainings!$B$6:$B$55,0),1)),"")</f>
        <v/>
      </c>
      <c r="P436" s="148" t="str">
        <f>IFERROR(IF(LEN(H436)=0,"",INDEX(Dashboard!$I$17:$I$26,MATCH($H436,Dashboard!$J$17:$J$26,0))),"")</f>
        <v/>
      </c>
      <c r="Q436" s="144"/>
      <c r="R436" s="148">
        <f>IF(LEN(O436)=0,0,IF(OR(Summary!$D$5="All",Summary!$D$5=""),1,IF(Summary!$D$5=O436,1,0)))</f>
        <v>0</v>
      </c>
      <c r="S436" s="148">
        <f>IF(LEN(B436)=0,0,IF(OR(Summary!$G$5="All",Summary!$G$5=""),1,IF(Summary!$G$5=B436,1,0)))</f>
        <v>0</v>
      </c>
      <c r="T436" s="148">
        <f t="shared" si="24"/>
        <v>0</v>
      </c>
      <c r="U436" s="148">
        <f>IF(LEN(C436)=0,0,IF(C436=Summary!$K$5,1,0))</f>
        <v>0</v>
      </c>
      <c r="V436" s="148">
        <f t="shared" si="25"/>
        <v>0</v>
      </c>
      <c r="W436" s="333"/>
      <c r="X436" s="148">
        <f t="shared" si="26"/>
        <v>0</v>
      </c>
      <c r="Y436" s="333"/>
      <c r="Z436" s="144"/>
      <c r="AA436" s="148">
        <f t="shared" si="27"/>
        <v>0</v>
      </c>
      <c r="AB436" s="336"/>
      <c r="AC436" s="144"/>
    </row>
    <row r="437" spans="2:29" s="134" customFormat="1" ht="20.100000000000001" customHeight="1" x14ac:dyDescent="0.25">
      <c r="B437" s="390"/>
      <c r="C437" s="391"/>
      <c r="D437" s="392"/>
      <c r="E437" s="393"/>
      <c r="F437" s="393"/>
      <c r="G437" s="394"/>
      <c r="H437" s="395"/>
      <c r="N437" s="144"/>
      <c r="O437" s="147" t="str">
        <f>IFERROR(IF(LEN(B437)=0,"",INDEX(Trainings!$C$6:$C$55,MATCH(Registration!$B437,Trainings!$B$6:$B$55,0),1)),"")</f>
        <v/>
      </c>
      <c r="P437" s="148" t="str">
        <f>IFERROR(IF(LEN(H437)=0,"",INDEX(Dashboard!$I$17:$I$26,MATCH($H437,Dashboard!$J$17:$J$26,0))),"")</f>
        <v/>
      </c>
      <c r="Q437" s="144"/>
      <c r="R437" s="148">
        <f>IF(LEN(O437)=0,0,IF(OR(Summary!$D$5="All",Summary!$D$5=""),1,IF(Summary!$D$5=O437,1,0)))</f>
        <v>0</v>
      </c>
      <c r="S437" s="148">
        <f>IF(LEN(B437)=0,0,IF(OR(Summary!$G$5="All",Summary!$G$5=""),1,IF(Summary!$G$5=B437,1,0)))</f>
        <v>0</v>
      </c>
      <c r="T437" s="148">
        <f t="shared" si="24"/>
        <v>0</v>
      </c>
      <c r="U437" s="148">
        <f>IF(LEN(C437)=0,0,IF(C437=Summary!$K$5,1,0))</f>
        <v>0</v>
      </c>
      <c r="V437" s="148">
        <f t="shared" si="25"/>
        <v>0</v>
      </c>
      <c r="W437" s="333"/>
      <c r="X437" s="148">
        <f t="shared" si="26"/>
        <v>0</v>
      </c>
      <c r="Y437" s="333"/>
      <c r="Z437" s="144"/>
      <c r="AA437" s="148">
        <f t="shared" si="27"/>
        <v>0</v>
      </c>
      <c r="AB437" s="336"/>
      <c r="AC437" s="144"/>
    </row>
    <row r="438" spans="2:29" s="134" customFormat="1" ht="20.100000000000001" customHeight="1" x14ac:dyDescent="0.25">
      <c r="B438" s="390"/>
      <c r="C438" s="391"/>
      <c r="D438" s="392"/>
      <c r="E438" s="393"/>
      <c r="F438" s="393"/>
      <c r="G438" s="394"/>
      <c r="H438" s="395"/>
      <c r="N438" s="144"/>
      <c r="O438" s="147" t="str">
        <f>IFERROR(IF(LEN(B438)=0,"",INDEX(Trainings!$C$6:$C$55,MATCH(Registration!$B438,Trainings!$B$6:$B$55,0),1)),"")</f>
        <v/>
      </c>
      <c r="P438" s="148" t="str">
        <f>IFERROR(IF(LEN(H438)=0,"",INDEX(Dashboard!$I$17:$I$26,MATCH($H438,Dashboard!$J$17:$J$26,0))),"")</f>
        <v/>
      </c>
      <c r="Q438" s="144"/>
      <c r="R438" s="148">
        <f>IF(LEN(O438)=0,0,IF(OR(Summary!$D$5="All",Summary!$D$5=""),1,IF(Summary!$D$5=O438,1,0)))</f>
        <v>0</v>
      </c>
      <c r="S438" s="148">
        <f>IF(LEN(B438)=0,0,IF(OR(Summary!$G$5="All",Summary!$G$5=""),1,IF(Summary!$G$5=B438,1,0)))</f>
        <v>0</v>
      </c>
      <c r="T438" s="148">
        <f t="shared" si="24"/>
        <v>0</v>
      </c>
      <c r="U438" s="148">
        <f>IF(LEN(C438)=0,0,IF(C438=Summary!$K$5,1,0))</f>
        <v>0</v>
      </c>
      <c r="V438" s="148">
        <f t="shared" si="25"/>
        <v>0</v>
      </c>
      <c r="W438" s="333"/>
      <c r="X438" s="148">
        <f t="shared" si="26"/>
        <v>0</v>
      </c>
      <c r="Y438" s="333"/>
      <c r="Z438" s="144"/>
      <c r="AA438" s="148">
        <f t="shared" si="27"/>
        <v>0</v>
      </c>
      <c r="AB438" s="336"/>
      <c r="AC438" s="144"/>
    </row>
    <row r="439" spans="2:29" s="134" customFormat="1" ht="20.100000000000001" customHeight="1" x14ac:dyDescent="0.25">
      <c r="B439" s="390"/>
      <c r="C439" s="391"/>
      <c r="D439" s="392"/>
      <c r="E439" s="393"/>
      <c r="F439" s="393"/>
      <c r="G439" s="394"/>
      <c r="H439" s="395"/>
      <c r="N439" s="144"/>
      <c r="O439" s="147" t="str">
        <f>IFERROR(IF(LEN(B439)=0,"",INDEX(Trainings!$C$6:$C$55,MATCH(Registration!$B439,Trainings!$B$6:$B$55,0),1)),"")</f>
        <v/>
      </c>
      <c r="P439" s="148" t="str">
        <f>IFERROR(IF(LEN(H439)=0,"",INDEX(Dashboard!$I$17:$I$26,MATCH($H439,Dashboard!$J$17:$J$26,0))),"")</f>
        <v/>
      </c>
      <c r="Q439" s="144"/>
      <c r="R439" s="148">
        <f>IF(LEN(O439)=0,0,IF(OR(Summary!$D$5="All",Summary!$D$5=""),1,IF(Summary!$D$5=O439,1,0)))</f>
        <v>0</v>
      </c>
      <c r="S439" s="148">
        <f>IF(LEN(B439)=0,0,IF(OR(Summary!$G$5="All",Summary!$G$5=""),1,IF(Summary!$G$5=B439,1,0)))</f>
        <v>0</v>
      </c>
      <c r="T439" s="148">
        <f t="shared" si="24"/>
        <v>0</v>
      </c>
      <c r="U439" s="148">
        <f>IF(LEN(C439)=0,0,IF(C439=Summary!$K$5,1,0))</f>
        <v>0</v>
      </c>
      <c r="V439" s="148">
        <f t="shared" si="25"/>
        <v>0</v>
      </c>
      <c r="W439" s="333"/>
      <c r="X439" s="148">
        <f t="shared" si="26"/>
        <v>0</v>
      </c>
      <c r="Y439" s="333"/>
      <c r="Z439" s="144"/>
      <c r="AA439" s="148">
        <f t="shared" si="27"/>
        <v>0</v>
      </c>
      <c r="AB439" s="336"/>
      <c r="AC439" s="144"/>
    </row>
    <row r="440" spans="2:29" s="134" customFormat="1" ht="20.100000000000001" customHeight="1" x14ac:dyDescent="0.25">
      <c r="B440" s="390"/>
      <c r="C440" s="391"/>
      <c r="D440" s="392"/>
      <c r="E440" s="393"/>
      <c r="F440" s="393"/>
      <c r="G440" s="394"/>
      <c r="H440" s="395"/>
      <c r="N440" s="144"/>
      <c r="O440" s="147" t="str">
        <f>IFERROR(IF(LEN(B440)=0,"",INDEX(Trainings!$C$6:$C$55,MATCH(Registration!$B440,Trainings!$B$6:$B$55,0),1)),"")</f>
        <v/>
      </c>
      <c r="P440" s="148" t="str">
        <f>IFERROR(IF(LEN(H440)=0,"",INDEX(Dashboard!$I$17:$I$26,MATCH($H440,Dashboard!$J$17:$J$26,0))),"")</f>
        <v/>
      </c>
      <c r="Q440" s="144"/>
      <c r="R440" s="148">
        <f>IF(LEN(O440)=0,0,IF(OR(Summary!$D$5="All",Summary!$D$5=""),1,IF(Summary!$D$5=O440,1,0)))</f>
        <v>0</v>
      </c>
      <c r="S440" s="148">
        <f>IF(LEN(B440)=0,0,IF(OR(Summary!$G$5="All",Summary!$G$5=""),1,IF(Summary!$G$5=B440,1,0)))</f>
        <v>0</v>
      </c>
      <c r="T440" s="148">
        <f t="shared" si="24"/>
        <v>0</v>
      </c>
      <c r="U440" s="148">
        <f>IF(LEN(C440)=0,0,IF(C440=Summary!$K$5,1,0))</f>
        <v>0</v>
      </c>
      <c r="V440" s="148">
        <f t="shared" si="25"/>
        <v>0</v>
      </c>
      <c r="W440" s="333"/>
      <c r="X440" s="148">
        <f t="shared" si="26"/>
        <v>0</v>
      </c>
      <c r="Y440" s="333"/>
      <c r="Z440" s="144"/>
      <c r="AA440" s="148">
        <f t="shared" si="27"/>
        <v>0</v>
      </c>
      <c r="AB440" s="336"/>
      <c r="AC440" s="144"/>
    </row>
    <row r="441" spans="2:29" s="134" customFormat="1" ht="20.100000000000001" customHeight="1" x14ac:dyDescent="0.25">
      <c r="B441" s="390"/>
      <c r="C441" s="391"/>
      <c r="D441" s="392"/>
      <c r="E441" s="393"/>
      <c r="F441" s="393"/>
      <c r="G441" s="394"/>
      <c r="H441" s="395"/>
      <c r="N441" s="144"/>
      <c r="O441" s="147" t="str">
        <f>IFERROR(IF(LEN(B441)=0,"",INDEX(Trainings!$C$6:$C$55,MATCH(Registration!$B441,Trainings!$B$6:$B$55,0),1)),"")</f>
        <v/>
      </c>
      <c r="P441" s="148" t="str">
        <f>IFERROR(IF(LEN(H441)=0,"",INDEX(Dashboard!$I$17:$I$26,MATCH($H441,Dashboard!$J$17:$J$26,0))),"")</f>
        <v/>
      </c>
      <c r="Q441" s="144"/>
      <c r="R441" s="148">
        <f>IF(LEN(O441)=0,0,IF(OR(Summary!$D$5="All",Summary!$D$5=""),1,IF(Summary!$D$5=O441,1,0)))</f>
        <v>0</v>
      </c>
      <c r="S441" s="148">
        <f>IF(LEN(B441)=0,0,IF(OR(Summary!$G$5="All",Summary!$G$5=""),1,IF(Summary!$G$5=B441,1,0)))</f>
        <v>0</v>
      </c>
      <c r="T441" s="148">
        <f t="shared" si="24"/>
        <v>0</v>
      </c>
      <c r="U441" s="148">
        <f>IF(LEN(C441)=0,0,IF(C441=Summary!$K$5,1,0))</f>
        <v>0</v>
      </c>
      <c r="V441" s="148">
        <f t="shared" si="25"/>
        <v>0</v>
      </c>
      <c r="W441" s="333"/>
      <c r="X441" s="148">
        <f t="shared" si="26"/>
        <v>0</v>
      </c>
      <c r="Y441" s="333"/>
      <c r="Z441" s="144"/>
      <c r="AA441" s="148">
        <f t="shared" si="27"/>
        <v>0</v>
      </c>
      <c r="AB441" s="336"/>
      <c r="AC441" s="144"/>
    </row>
    <row r="442" spans="2:29" s="134" customFormat="1" ht="20.100000000000001" customHeight="1" x14ac:dyDescent="0.25">
      <c r="B442" s="390"/>
      <c r="C442" s="391"/>
      <c r="D442" s="392"/>
      <c r="E442" s="393"/>
      <c r="F442" s="393"/>
      <c r="G442" s="394"/>
      <c r="H442" s="395"/>
      <c r="N442" s="144"/>
      <c r="O442" s="147" t="str">
        <f>IFERROR(IF(LEN(B442)=0,"",INDEX(Trainings!$C$6:$C$55,MATCH(Registration!$B442,Trainings!$B$6:$B$55,0),1)),"")</f>
        <v/>
      </c>
      <c r="P442" s="148" t="str">
        <f>IFERROR(IF(LEN(H442)=0,"",INDEX(Dashboard!$I$17:$I$26,MATCH($H442,Dashboard!$J$17:$J$26,0))),"")</f>
        <v/>
      </c>
      <c r="Q442" s="144"/>
      <c r="R442" s="148">
        <f>IF(LEN(O442)=0,0,IF(OR(Summary!$D$5="All",Summary!$D$5=""),1,IF(Summary!$D$5=O442,1,0)))</f>
        <v>0</v>
      </c>
      <c r="S442" s="148">
        <f>IF(LEN(B442)=0,0,IF(OR(Summary!$G$5="All",Summary!$G$5=""),1,IF(Summary!$G$5=B442,1,0)))</f>
        <v>0</v>
      </c>
      <c r="T442" s="148">
        <f t="shared" si="24"/>
        <v>0</v>
      </c>
      <c r="U442" s="148">
        <f>IF(LEN(C442)=0,0,IF(C442=Summary!$K$5,1,0))</f>
        <v>0</v>
      </c>
      <c r="V442" s="148">
        <f t="shared" si="25"/>
        <v>0</v>
      </c>
      <c r="W442" s="333"/>
      <c r="X442" s="148">
        <f t="shared" si="26"/>
        <v>0</v>
      </c>
      <c r="Y442" s="333"/>
      <c r="Z442" s="144"/>
      <c r="AA442" s="148">
        <f t="shared" si="27"/>
        <v>0</v>
      </c>
      <c r="AB442" s="336"/>
      <c r="AC442" s="144"/>
    </row>
    <row r="443" spans="2:29" s="134" customFormat="1" ht="20.100000000000001" customHeight="1" x14ac:dyDescent="0.25">
      <c r="B443" s="390"/>
      <c r="C443" s="391"/>
      <c r="D443" s="392"/>
      <c r="E443" s="393"/>
      <c r="F443" s="393"/>
      <c r="G443" s="394"/>
      <c r="H443" s="395"/>
      <c r="N443" s="144"/>
      <c r="O443" s="147" t="str">
        <f>IFERROR(IF(LEN(B443)=0,"",INDEX(Trainings!$C$6:$C$55,MATCH(Registration!$B443,Trainings!$B$6:$B$55,0),1)),"")</f>
        <v/>
      </c>
      <c r="P443" s="148" t="str">
        <f>IFERROR(IF(LEN(H443)=0,"",INDEX(Dashboard!$I$17:$I$26,MATCH($H443,Dashboard!$J$17:$J$26,0))),"")</f>
        <v/>
      </c>
      <c r="Q443" s="144"/>
      <c r="R443" s="148">
        <f>IF(LEN(O443)=0,0,IF(OR(Summary!$D$5="All",Summary!$D$5=""),1,IF(Summary!$D$5=O443,1,0)))</f>
        <v>0</v>
      </c>
      <c r="S443" s="148">
        <f>IF(LEN(B443)=0,0,IF(OR(Summary!$G$5="All",Summary!$G$5=""),1,IF(Summary!$G$5=B443,1,0)))</f>
        <v>0</v>
      </c>
      <c r="T443" s="148">
        <f t="shared" si="24"/>
        <v>0</v>
      </c>
      <c r="U443" s="148">
        <f>IF(LEN(C443)=0,0,IF(C443=Summary!$K$5,1,0))</f>
        <v>0</v>
      </c>
      <c r="V443" s="148">
        <f t="shared" si="25"/>
        <v>0</v>
      </c>
      <c r="W443" s="333"/>
      <c r="X443" s="148">
        <f t="shared" si="26"/>
        <v>0</v>
      </c>
      <c r="Y443" s="333"/>
      <c r="Z443" s="144"/>
      <c r="AA443" s="148">
        <f t="shared" si="27"/>
        <v>0</v>
      </c>
      <c r="AB443" s="336"/>
      <c r="AC443" s="144"/>
    </row>
    <row r="444" spans="2:29" s="134" customFormat="1" ht="20.100000000000001" customHeight="1" x14ac:dyDescent="0.25">
      <c r="B444" s="390"/>
      <c r="C444" s="391"/>
      <c r="D444" s="392"/>
      <c r="E444" s="393"/>
      <c r="F444" s="393"/>
      <c r="G444" s="394"/>
      <c r="H444" s="395"/>
      <c r="N444" s="144"/>
      <c r="O444" s="147" t="str">
        <f>IFERROR(IF(LEN(B444)=0,"",INDEX(Trainings!$C$6:$C$55,MATCH(Registration!$B444,Trainings!$B$6:$B$55,0),1)),"")</f>
        <v/>
      </c>
      <c r="P444" s="148" t="str">
        <f>IFERROR(IF(LEN(H444)=0,"",INDEX(Dashboard!$I$17:$I$26,MATCH($H444,Dashboard!$J$17:$J$26,0))),"")</f>
        <v/>
      </c>
      <c r="Q444" s="144"/>
      <c r="R444" s="148">
        <f>IF(LEN(O444)=0,0,IF(OR(Summary!$D$5="All",Summary!$D$5=""),1,IF(Summary!$D$5=O444,1,0)))</f>
        <v>0</v>
      </c>
      <c r="S444" s="148">
        <f>IF(LEN(B444)=0,0,IF(OR(Summary!$G$5="All",Summary!$G$5=""),1,IF(Summary!$G$5=B444,1,0)))</f>
        <v>0</v>
      </c>
      <c r="T444" s="148">
        <f t="shared" si="24"/>
        <v>0</v>
      </c>
      <c r="U444" s="148">
        <f>IF(LEN(C444)=0,0,IF(C444=Summary!$K$5,1,0))</f>
        <v>0</v>
      </c>
      <c r="V444" s="148">
        <f t="shared" si="25"/>
        <v>0</v>
      </c>
      <c r="W444" s="333"/>
      <c r="X444" s="148">
        <f t="shared" si="26"/>
        <v>0</v>
      </c>
      <c r="Y444" s="333"/>
      <c r="Z444" s="144"/>
      <c r="AA444" s="148">
        <f t="shared" si="27"/>
        <v>0</v>
      </c>
      <c r="AB444" s="336"/>
      <c r="AC444" s="144"/>
    </row>
    <row r="445" spans="2:29" s="134" customFormat="1" ht="20.100000000000001" customHeight="1" x14ac:dyDescent="0.25">
      <c r="B445" s="390"/>
      <c r="C445" s="391"/>
      <c r="D445" s="392"/>
      <c r="E445" s="393"/>
      <c r="F445" s="393"/>
      <c r="G445" s="394"/>
      <c r="H445" s="395"/>
      <c r="N445" s="144"/>
      <c r="O445" s="147" t="str">
        <f>IFERROR(IF(LEN(B445)=0,"",INDEX(Trainings!$C$6:$C$55,MATCH(Registration!$B445,Trainings!$B$6:$B$55,0),1)),"")</f>
        <v/>
      </c>
      <c r="P445" s="148" t="str">
        <f>IFERROR(IF(LEN(H445)=0,"",INDEX(Dashboard!$I$17:$I$26,MATCH($H445,Dashboard!$J$17:$J$26,0))),"")</f>
        <v/>
      </c>
      <c r="Q445" s="144"/>
      <c r="R445" s="148">
        <f>IF(LEN(O445)=0,0,IF(OR(Summary!$D$5="All",Summary!$D$5=""),1,IF(Summary!$D$5=O445,1,0)))</f>
        <v>0</v>
      </c>
      <c r="S445" s="148">
        <f>IF(LEN(B445)=0,0,IF(OR(Summary!$G$5="All",Summary!$G$5=""),1,IF(Summary!$G$5=B445,1,0)))</f>
        <v>0</v>
      </c>
      <c r="T445" s="148">
        <f t="shared" si="24"/>
        <v>0</v>
      </c>
      <c r="U445" s="148">
        <f>IF(LEN(C445)=0,0,IF(C445=Summary!$K$5,1,0))</f>
        <v>0</v>
      </c>
      <c r="V445" s="148">
        <f t="shared" si="25"/>
        <v>0</v>
      </c>
      <c r="W445" s="333"/>
      <c r="X445" s="148">
        <f t="shared" si="26"/>
        <v>0</v>
      </c>
      <c r="Y445" s="333"/>
      <c r="Z445" s="144"/>
      <c r="AA445" s="148">
        <f t="shared" si="27"/>
        <v>0</v>
      </c>
      <c r="AB445" s="336"/>
      <c r="AC445" s="144"/>
    </row>
    <row r="446" spans="2:29" s="134" customFormat="1" ht="20.100000000000001" customHeight="1" x14ac:dyDescent="0.25">
      <c r="B446" s="390"/>
      <c r="C446" s="391"/>
      <c r="D446" s="392"/>
      <c r="E446" s="393"/>
      <c r="F446" s="393"/>
      <c r="G446" s="394"/>
      <c r="H446" s="395"/>
      <c r="N446" s="144"/>
      <c r="O446" s="147" t="str">
        <f>IFERROR(IF(LEN(B446)=0,"",INDEX(Trainings!$C$6:$C$55,MATCH(Registration!$B446,Trainings!$B$6:$B$55,0),1)),"")</f>
        <v/>
      </c>
      <c r="P446" s="148" t="str">
        <f>IFERROR(IF(LEN(H446)=0,"",INDEX(Dashboard!$I$17:$I$26,MATCH($H446,Dashboard!$J$17:$J$26,0))),"")</f>
        <v/>
      </c>
      <c r="Q446" s="144"/>
      <c r="R446" s="148">
        <f>IF(LEN(O446)=0,0,IF(OR(Summary!$D$5="All",Summary!$D$5=""),1,IF(Summary!$D$5=O446,1,0)))</f>
        <v>0</v>
      </c>
      <c r="S446" s="148">
        <f>IF(LEN(B446)=0,0,IF(OR(Summary!$G$5="All",Summary!$G$5=""),1,IF(Summary!$G$5=B446,1,0)))</f>
        <v>0</v>
      </c>
      <c r="T446" s="148">
        <f t="shared" si="24"/>
        <v>0</v>
      </c>
      <c r="U446" s="148">
        <f>IF(LEN(C446)=0,0,IF(C446=Summary!$K$5,1,0))</f>
        <v>0</v>
      </c>
      <c r="V446" s="148">
        <f t="shared" si="25"/>
        <v>0</v>
      </c>
      <c r="W446" s="333"/>
      <c r="X446" s="148">
        <f t="shared" si="26"/>
        <v>0</v>
      </c>
      <c r="Y446" s="333"/>
      <c r="Z446" s="144"/>
      <c r="AA446" s="148">
        <f t="shared" si="27"/>
        <v>0</v>
      </c>
      <c r="AB446" s="336"/>
      <c r="AC446" s="144"/>
    </row>
    <row r="447" spans="2:29" s="134" customFormat="1" ht="20.100000000000001" customHeight="1" x14ac:dyDescent="0.25">
      <c r="B447" s="390"/>
      <c r="C447" s="391"/>
      <c r="D447" s="392"/>
      <c r="E447" s="393"/>
      <c r="F447" s="393"/>
      <c r="G447" s="394"/>
      <c r="H447" s="395"/>
      <c r="N447" s="144"/>
      <c r="O447" s="147" t="str">
        <f>IFERROR(IF(LEN(B447)=0,"",INDEX(Trainings!$C$6:$C$55,MATCH(Registration!$B447,Trainings!$B$6:$B$55,0),1)),"")</f>
        <v/>
      </c>
      <c r="P447" s="148" t="str">
        <f>IFERROR(IF(LEN(H447)=0,"",INDEX(Dashboard!$I$17:$I$26,MATCH($H447,Dashboard!$J$17:$J$26,0))),"")</f>
        <v/>
      </c>
      <c r="Q447" s="144"/>
      <c r="R447" s="148">
        <f>IF(LEN(O447)=0,0,IF(OR(Summary!$D$5="All",Summary!$D$5=""),1,IF(Summary!$D$5=O447,1,0)))</f>
        <v>0</v>
      </c>
      <c r="S447" s="148">
        <f>IF(LEN(B447)=0,0,IF(OR(Summary!$G$5="All",Summary!$G$5=""),1,IF(Summary!$G$5=B447,1,0)))</f>
        <v>0</v>
      </c>
      <c r="T447" s="148">
        <f t="shared" si="24"/>
        <v>0</v>
      </c>
      <c r="U447" s="148">
        <f>IF(LEN(C447)=0,0,IF(C447=Summary!$K$5,1,0))</f>
        <v>0</v>
      </c>
      <c r="V447" s="148">
        <f t="shared" si="25"/>
        <v>0</v>
      </c>
      <c r="W447" s="333"/>
      <c r="X447" s="148">
        <f t="shared" si="26"/>
        <v>0</v>
      </c>
      <c r="Y447" s="333"/>
      <c r="Z447" s="144"/>
      <c r="AA447" s="148">
        <f t="shared" si="27"/>
        <v>0</v>
      </c>
      <c r="AB447" s="336"/>
      <c r="AC447" s="144"/>
    </row>
    <row r="448" spans="2:29" s="134" customFormat="1" ht="20.100000000000001" customHeight="1" x14ac:dyDescent="0.25">
      <c r="B448" s="390"/>
      <c r="C448" s="391"/>
      <c r="D448" s="392"/>
      <c r="E448" s="393"/>
      <c r="F448" s="393"/>
      <c r="G448" s="394"/>
      <c r="H448" s="395"/>
      <c r="N448" s="144"/>
      <c r="O448" s="147" t="str">
        <f>IFERROR(IF(LEN(B448)=0,"",INDEX(Trainings!$C$6:$C$55,MATCH(Registration!$B448,Trainings!$B$6:$B$55,0),1)),"")</f>
        <v/>
      </c>
      <c r="P448" s="148" t="str">
        <f>IFERROR(IF(LEN(H448)=0,"",INDEX(Dashboard!$I$17:$I$26,MATCH($H448,Dashboard!$J$17:$J$26,0))),"")</f>
        <v/>
      </c>
      <c r="Q448" s="144"/>
      <c r="R448" s="148">
        <f>IF(LEN(O448)=0,0,IF(OR(Summary!$D$5="All",Summary!$D$5=""),1,IF(Summary!$D$5=O448,1,0)))</f>
        <v>0</v>
      </c>
      <c r="S448" s="148">
        <f>IF(LEN(B448)=0,0,IF(OR(Summary!$G$5="All",Summary!$G$5=""),1,IF(Summary!$G$5=B448,1,0)))</f>
        <v>0</v>
      </c>
      <c r="T448" s="148">
        <f t="shared" si="24"/>
        <v>0</v>
      </c>
      <c r="U448" s="148">
        <f>IF(LEN(C448)=0,0,IF(C448=Summary!$K$5,1,0))</f>
        <v>0</v>
      </c>
      <c r="V448" s="148">
        <f t="shared" si="25"/>
        <v>0</v>
      </c>
      <c r="W448" s="333"/>
      <c r="X448" s="148">
        <f t="shared" si="26"/>
        <v>0</v>
      </c>
      <c r="Y448" s="333"/>
      <c r="Z448" s="144"/>
      <c r="AA448" s="148">
        <f t="shared" si="27"/>
        <v>0</v>
      </c>
      <c r="AB448" s="336"/>
      <c r="AC448" s="144"/>
    </row>
    <row r="449" spans="2:29" s="134" customFormat="1" ht="20.100000000000001" customHeight="1" x14ac:dyDescent="0.25">
      <c r="B449" s="390"/>
      <c r="C449" s="391"/>
      <c r="D449" s="392"/>
      <c r="E449" s="393"/>
      <c r="F449" s="393"/>
      <c r="G449" s="394"/>
      <c r="H449" s="395"/>
      <c r="N449" s="144"/>
      <c r="O449" s="147" t="str">
        <f>IFERROR(IF(LEN(B449)=0,"",INDEX(Trainings!$C$6:$C$55,MATCH(Registration!$B449,Trainings!$B$6:$B$55,0),1)),"")</f>
        <v/>
      </c>
      <c r="P449" s="148" t="str">
        <f>IFERROR(IF(LEN(H449)=0,"",INDEX(Dashboard!$I$17:$I$26,MATCH($H449,Dashboard!$J$17:$J$26,0))),"")</f>
        <v/>
      </c>
      <c r="Q449" s="144"/>
      <c r="R449" s="148">
        <f>IF(LEN(O449)=0,0,IF(OR(Summary!$D$5="All",Summary!$D$5=""),1,IF(Summary!$D$5=O449,1,0)))</f>
        <v>0</v>
      </c>
      <c r="S449" s="148">
        <f>IF(LEN(B449)=0,0,IF(OR(Summary!$G$5="All",Summary!$G$5=""),1,IF(Summary!$G$5=B449,1,0)))</f>
        <v>0</v>
      </c>
      <c r="T449" s="148">
        <f t="shared" si="24"/>
        <v>0</v>
      </c>
      <c r="U449" s="148">
        <f>IF(LEN(C449)=0,0,IF(C449=Summary!$K$5,1,0))</f>
        <v>0</v>
      </c>
      <c r="V449" s="148">
        <f t="shared" si="25"/>
        <v>0</v>
      </c>
      <c r="W449" s="333"/>
      <c r="X449" s="148">
        <f t="shared" si="26"/>
        <v>0</v>
      </c>
      <c r="Y449" s="333"/>
      <c r="Z449" s="144"/>
      <c r="AA449" s="148">
        <f t="shared" si="27"/>
        <v>0</v>
      </c>
      <c r="AB449" s="336"/>
      <c r="AC449" s="144"/>
    </row>
    <row r="450" spans="2:29" s="134" customFormat="1" ht="20.100000000000001" customHeight="1" x14ac:dyDescent="0.25">
      <c r="B450" s="390"/>
      <c r="C450" s="391"/>
      <c r="D450" s="392"/>
      <c r="E450" s="393"/>
      <c r="F450" s="393"/>
      <c r="G450" s="394"/>
      <c r="H450" s="395"/>
      <c r="N450" s="144"/>
      <c r="O450" s="147" t="str">
        <f>IFERROR(IF(LEN(B450)=0,"",INDEX(Trainings!$C$6:$C$55,MATCH(Registration!$B450,Trainings!$B$6:$B$55,0),1)),"")</f>
        <v/>
      </c>
      <c r="P450" s="148" t="str">
        <f>IFERROR(IF(LEN(H450)=0,"",INDEX(Dashboard!$I$17:$I$26,MATCH($H450,Dashboard!$J$17:$J$26,0))),"")</f>
        <v/>
      </c>
      <c r="Q450" s="144"/>
      <c r="R450" s="148">
        <f>IF(LEN(O450)=0,0,IF(OR(Summary!$D$5="All",Summary!$D$5=""),1,IF(Summary!$D$5=O450,1,0)))</f>
        <v>0</v>
      </c>
      <c r="S450" s="148">
        <f>IF(LEN(B450)=0,0,IF(OR(Summary!$G$5="All",Summary!$G$5=""),1,IF(Summary!$G$5=B450,1,0)))</f>
        <v>0</v>
      </c>
      <c r="T450" s="148">
        <f t="shared" si="24"/>
        <v>0</v>
      </c>
      <c r="U450" s="148">
        <f>IF(LEN(C450)=0,0,IF(C450=Summary!$K$5,1,0))</f>
        <v>0</v>
      </c>
      <c r="V450" s="148">
        <f t="shared" si="25"/>
        <v>0</v>
      </c>
      <c r="W450" s="333"/>
      <c r="X450" s="148">
        <f t="shared" si="26"/>
        <v>0</v>
      </c>
      <c r="Y450" s="333"/>
      <c r="Z450" s="144"/>
      <c r="AA450" s="148">
        <f t="shared" si="27"/>
        <v>0</v>
      </c>
      <c r="AB450" s="336"/>
      <c r="AC450" s="144"/>
    </row>
    <row r="451" spans="2:29" s="134" customFormat="1" ht="20.100000000000001" customHeight="1" x14ac:dyDescent="0.25">
      <c r="B451" s="390"/>
      <c r="C451" s="391"/>
      <c r="D451" s="392"/>
      <c r="E451" s="393"/>
      <c r="F451" s="393"/>
      <c r="G451" s="394"/>
      <c r="H451" s="395"/>
      <c r="N451" s="144"/>
      <c r="O451" s="147" t="str">
        <f>IFERROR(IF(LEN(B451)=0,"",INDEX(Trainings!$C$6:$C$55,MATCH(Registration!$B451,Trainings!$B$6:$B$55,0),1)),"")</f>
        <v/>
      </c>
      <c r="P451" s="148" t="str">
        <f>IFERROR(IF(LEN(H451)=0,"",INDEX(Dashboard!$I$17:$I$26,MATCH($H451,Dashboard!$J$17:$J$26,0))),"")</f>
        <v/>
      </c>
      <c r="Q451" s="144"/>
      <c r="R451" s="148">
        <f>IF(LEN(O451)=0,0,IF(OR(Summary!$D$5="All",Summary!$D$5=""),1,IF(Summary!$D$5=O451,1,0)))</f>
        <v>0</v>
      </c>
      <c r="S451" s="148">
        <f>IF(LEN(B451)=0,0,IF(OR(Summary!$G$5="All",Summary!$G$5=""),1,IF(Summary!$G$5=B451,1,0)))</f>
        <v>0</v>
      </c>
      <c r="T451" s="148">
        <f t="shared" si="24"/>
        <v>0</v>
      </c>
      <c r="U451" s="148">
        <f>IF(LEN(C451)=0,0,IF(C451=Summary!$K$5,1,0))</f>
        <v>0</v>
      </c>
      <c r="V451" s="148">
        <f t="shared" si="25"/>
        <v>0</v>
      </c>
      <c r="W451" s="333"/>
      <c r="X451" s="148">
        <f t="shared" si="26"/>
        <v>0</v>
      </c>
      <c r="Y451" s="333"/>
      <c r="Z451" s="144"/>
      <c r="AA451" s="148">
        <f t="shared" si="27"/>
        <v>0</v>
      </c>
      <c r="AB451" s="336"/>
      <c r="AC451" s="144"/>
    </row>
    <row r="452" spans="2:29" s="134" customFormat="1" ht="20.100000000000001" customHeight="1" x14ac:dyDescent="0.25">
      <c r="B452" s="390"/>
      <c r="C452" s="391"/>
      <c r="D452" s="392"/>
      <c r="E452" s="393"/>
      <c r="F452" s="393"/>
      <c r="G452" s="394"/>
      <c r="H452" s="395"/>
      <c r="N452" s="144"/>
      <c r="O452" s="147" t="str">
        <f>IFERROR(IF(LEN(B452)=0,"",INDEX(Trainings!$C$6:$C$55,MATCH(Registration!$B452,Trainings!$B$6:$B$55,0),1)),"")</f>
        <v/>
      </c>
      <c r="P452" s="148" t="str">
        <f>IFERROR(IF(LEN(H452)=0,"",INDEX(Dashboard!$I$17:$I$26,MATCH($H452,Dashboard!$J$17:$J$26,0))),"")</f>
        <v/>
      </c>
      <c r="Q452" s="144"/>
      <c r="R452" s="148">
        <f>IF(LEN(O452)=0,0,IF(OR(Summary!$D$5="All",Summary!$D$5=""),1,IF(Summary!$D$5=O452,1,0)))</f>
        <v>0</v>
      </c>
      <c r="S452" s="148">
        <f>IF(LEN(B452)=0,0,IF(OR(Summary!$G$5="All",Summary!$G$5=""),1,IF(Summary!$G$5=B452,1,0)))</f>
        <v>0</v>
      </c>
      <c r="T452" s="148">
        <f t="shared" si="24"/>
        <v>0</v>
      </c>
      <c r="U452" s="148">
        <f>IF(LEN(C452)=0,0,IF(C452=Summary!$K$5,1,0))</f>
        <v>0</v>
      </c>
      <c r="V452" s="148">
        <f t="shared" si="25"/>
        <v>0</v>
      </c>
      <c r="W452" s="333"/>
      <c r="X452" s="148">
        <f t="shared" si="26"/>
        <v>0</v>
      </c>
      <c r="Y452" s="333"/>
      <c r="Z452" s="144"/>
      <c r="AA452" s="148">
        <f t="shared" si="27"/>
        <v>0</v>
      </c>
      <c r="AB452" s="336"/>
      <c r="AC452" s="144"/>
    </row>
    <row r="453" spans="2:29" s="134" customFormat="1" ht="20.100000000000001" customHeight="1" x14ac:dyDescent="0.25">
      <c r="B453" s="390"/>
      <c r="C453" s="391"/>
      <c r="D453" s="392"/>
      <c r="E453" s="393"/>
      <c r="F453" s="393"/>
      <c r="G453" s="394"/>
      <c r="H453" s="395"/>
      <c r="N453" s="144"/>
      <c r="O453" s="147" t="str">
        <f>IFERROR(IF(LEN(B453)=0,"",INDEX(Trainings!$C$6:$C$55,MATCH(Registration!$B453,Trainings!$B$6:$B$55,0),1)),"")</f>
        <v/>
      </c>
      <c r="P453" s="148" t="str">
        <f>IFERROR(IF(LEN(H453)=0,"",INDEX(Dashboard!$I$17:$I$26,MATCH($H453,Dashboard!$J$17:$J$26,0))),"")</f>
        <v/>
      </c>
      <c r="Q453" s="144"/>
      <c r="R453" s="148">
        <f>IF(LEN(O453)=0,0,IF(OR(Summary!$D$5="All",Summary!$D$5=""),1,IF(Summary!$D$5=O453,1,0)))</f>
        <v>0</v>
      </c>
      <c r="S453" s="148">
        <f>IF(LEN(B453)=0,0,IF(OR(Summary!$G$5="All",Summary!$G$5=""),1,IF(Summary!$G$5=B453,1,0)))</f>
        <v>0</v>
      </c>
      <c r="T453" s="148">
        <f t="shared" si="24"/>
        <v>0</v>
      </c>
      <c r="U453" s="148">
        <f>IF(LEN(C453)=0,0,IF(C453=Summary!$K$5,1,0))</f>
        <v>0</v>
      </c>
      <c r="V453" s="148">
        <f t="shared" si="25"/>
        <v>0</v>
      </c>
      <c r="W453" s="333"/>
      <c r="X453" s="148">
        <f t="shared" si="26"/>
        <v>0</v>
      </c>
      <c r="Y453" s="333"/>
      <c r="Z453" s="144"/>
      <c r="AA453" s="148">
        <f t="shared" si="27"/>
        <v>0</v>
      </c>
      <c r="AB453" s="336"/>
      <c r="AC453" s="144"/>
    </row>
    <row r="454" spans="2:29" s="134" customFormat="1" ht="20.100000000000001" customHeight="1" x14ac:dyDescent="0.25">
      <c r="B454" s="390"/>
      <c r="C454" s="391"/>
      <c r="D454" s="392"/>
      <c r="E454" s="393"/>
      <c r="F454" s="393"/>
      <c r="G454" s="394"/>
      <c r="H454" s="395"/>
      <c r="N454" s="144"/>
      <c r="O454" s="147" t="str">
        <f>IFERROR(IF(LEN(B454)=0,"",INDEX(Trainings!$C$6:$C$55,MATCH(Registration!$B454,Trainings!$B$6:$B$55,0),1)),"")</f>
        <v/>
      </c>
      <c r="P454" s="148" t="str">
        <f>IFERROR(IF(LEN(H454)=0,"",INDEX(Dashboard!$I$17:$I$26,MATCH($H454,Dashboard!$J$17:$J$26,0))),"")</f>
        <v/>
      </c>
      <c r="Q454" s="144"/>
      <c r="R454" s="148">
        <f>IF(LEN(O454)=0,0,IF(OR(Summary!$D$5="All",Summary!$D$5=""),1,IF(Summary!$D$5=O454,1,0)))</f>
        <v>0</v>
      </c>
      <c r="S454" s="148">
        <f>IF(LEN(B454)=0,0,IF(OR(Summary!$G$5="All",Summary!$G$5=""),1,IF(Summary!$G$5=B454,1,0)))</f>
        <v>0</v>
      </c>
      <c r="T454" s="148">
        <f t="shared" ref="T454:T517" si="28">IF(G454="Yes",1,0)</f>
        <v>0</v>
      </c>
      <c r="U454" s="148">
        <f>IF(LEN(C454)=0,0,IF(C454=Summary!$K$5,1,0))</f>
        <v>0</v>
      </c>
      <c r="V454" s="148">
        <f t="shared" si="25"/>
        <v>0</v>
      </c>
      <c r="W454" s="333"/>
      <c r="X454" s="148">
        <f t="shared" si="26"/>
        <v>0</v>
      </c>
      <c r="Y454" s="333"/>
      <c r="Z454" s="144"/>
      <c r="AA454" s="148">
        <f t="shared" si="27"/>
        <v>0</v>
      </c>
      <c r="AB454" s="336"/>
      <c r="AC454" s="144"/>
    </row>
    <row r="455" spans="2:29" s="134" customFormat="1" ht="20.100000000000001" customHeight="1" x14ac:dyDescent="0.25">
      <c r="B455" s="390"/>
      <c r="C455" s="391"/>
      <c r="D455" s="392"/>
      <c r="E455" s="393"/>
      <c r="F455" s="393"/>
      <c r="G455" s="394"/>
      <c r="H455" s="395"/>
      <c r="N455" s="144"/>
      <c r="O455" s="147" t="str">
        <f>IFERROR(IF(LEN(B455)=0,"",INDEX(Trainings!$C$6:$C$55,MATCH(Registration!$B455,Trainings!$B$6:$B$55,0),1)),"")</f>
        <v/>
      </c>
      <c r="P455" s="148" t="str">
        <f>IFERROR(IF(LEN(H455)=0,"",INDEX(Dashboard!$I$17:$I$26,MATCH($H455,Dashboard!$J$17:$J$26,0))),"")</f>
        <v/>
      </c>
      <c r="Q455" s="144"/>
      <c r="R455" s="148">
        <f>IF(LEN(O455)=0,0,IF(OR(Summary!$D$5="All",Summary!$D$5=""),1,IF(Summary!$D$5=O455,1,0)))</f>
        <v>0</v>
      </c>
      <c r="S455" s="148">
        <f>IF(LEN(B455)=0,0,IF(OR(Summary!$G$5="All",Summary!$G$5=""),1,IF(Summary!$G$5=B455,1,0)))</f>
        <v>0</v>
      </c>
      <c r="T455" s="148">
        <f t="shared" si="28"/>
        <v>0</v>
      </c>
      <c r="U455" s="148">
        <f>IF(LEN(C455)=0,0,IF(C455=Summary!$K$5,1,0))</f>
        <v>0</v>
      </c>
      <c r="V455" s="148">
        <f t="shared" ref="V455:V518" si="29">R455*S455*T455*U455</f>
        <v>0</v>
      </c>
      <c r="W455" s="333"/>
      <c r="X455" s="148">
        <f t="shared" ref="X455:X518" si="30">V455*(IF(LEN(P455)=0,0,1))</f>
        <v>0</v>
      </c>
      <c r="Y455" s="333"/>
      <c r="Z455" s="144"/>
      <c r="AA455" s="148">
        <f t="shared" ref="AA455:AA518" si="31">IF(G455="Yes",1,0)</f>
        <v>0</v>
      </c>
      <c r="AB455" s="336"/>
      <c r="AC455" s="144"/>
    </row>
    <row r="456" spans="2:29" s="134" customFormat="1" ht="20.100000000000001" customHeight="1" x14ac:dyDescent="0.25">
      <c r="B456" s="390"/>
      <c r="C456" s="391"/>
      <c r="D456" s="392"/>
      <c r="E456" s="393"/>
      <c r="F456" s="393"/>
      <c r="G456" s="394"/>
      <c r="H456" s="395"/>
      <c r="N456" s="144"/>
      <c r="O456" s="147" t="str">
        <f>IFERROR(IF(LEN(B456)=0,"",INDEX(Trainings!$C$6:$C$55,MATCH(Registration!$B456,Trainings!$B$6:$B$55,0),1)),"")</f>
        <v/>
      </c>
      <c r="P456" s="148" t="str">
        <f>IFERROR(IF(LEN(H456)=0,"",INDEX(Dashboard!$I$17:$I$26,MATCH($H456,Dashboard!$J$17:$J$26,0))),"")</f>
        <v/>
      </c>
      <c r="Q456" s="144"/>
      <c r="R456" s="148">
        <f>IF(LEN(O456)=0,0,IF(OR(Summary!$D$5="All",Summary!$D$5=""),1,IF(Summary!$D$5=O456,1,0)))</f>
        <v>0</v>
      </c>
      <c r="S456" s="148">
        <f>IF(LEN(B456)=0,0,IF(OR(Summary!$G$5="All",Summary!$G$5=""),1,IF(Summary!$G$5=B456,1,0)))</f>
        <v>0</v>
      </c>
      <c r="T456" s="148">
        <f t="shared" si="28"/>
        <v>0</v>
      </c>
      <c r="U456" s="148">
        <f>IF(LEN(C456)=0,0,IF(C456=Summary!$K$5,1,0))</f>
        <v>0</v>
      </c>
      <c r="V456" s="148">
        <f t="shared" si="29"/>
        <v>0</v>
      </c>
      <c r="W456" s="333"/>
      <c r="X456" s="148">
        <f t="shared" si="30"/>
        <v>0</v>
      </c>
      <c r="Y456" s="333"/>
      <c r="Z456" s="144"/>
      <c r="AA456" s="148">
        <f t="shared" si="31"/>
        <v>0</v>
      </c>
      <c r="AB456" s="336"/>
      <c r="AC456" s="144"/>
    </row>
    <row r="457" spans="2:29" s="134" customFormat="1" ht="20.100000000000001" customHeight="1" x14ac:dyDescent="0.25">
      <c r="B457" s="390"/>
      <c r="C457" s="391"/>
      <c r="D457" s="392"/>
      <c r="E457" s="393"/>
      <c r="F457" s="393"/>
      <c r="G457" s="394"/>
      <c r="H457" s="395"/>
      <c r="N457" s="144"/>
      <c r="O457" s="147" t="str">
        <f>IFERROR(IF(LEN(B457)=0,"",INDEX(Trainings!$C$6:$C$55,MATCH(Registration!$B457,Trainings!$B$6:$B$55,0),1)),"")</f>
        <v/>
      </c>
      <c r="P457" s="148" t="str">
        <f>IFERROR(IF(LEN(H457)=0,"",INDEX(Dashboard!$I$17:$I$26,MATCH($H457,Dashboard!$J$17:$J$26,0))),"")</f>
        <v/>
      </c>
      <c r="Q457" s="144"/>
      <c r="R457" s="148">
        <f>IF(LEN(O457)=0,0,IF(OR(Summary!$D$5="All",Summary!$D$5=""),1,IF(Summary!$D$5=O457,1,0)))</f>
        <v>0</v>
      </c>
      <c r="S457" s="148">
        <f>IF(LEN(B457)=0,0,IF(OR(Summary!$G$5="All",Summary!$G$5=""),1,IF(Summary!$G$5=B457,1,0)))</f>
        <v>0</v>
      </c>
      <c r="T457" s="148">
        <f t="shared" si="28"/>
        <v>0</v>
      </c>
      <c r="U457" s="148">
        <f>IF(LEN(C457)=0,0,IF(C457=Summary!$K$5,1,0))</f>
        <v>0</v>
      </c>
      <c r="V457" s="148">
        <f t="shared" si="29"/>
        <v>0</v>
      </c>
      <c r="W457" s="333"/>
      <c r="X457" s="148">
        <f t="shared" si="30"/>
        <v>0</v>
      </c>
      <c r="Y457" s="333"/>
      <c r="Z457" s="144"/>
      <c r="AA457" s="148">
        <f t="shared" si="31"/>
        <v>0</v>
      </c>
      <c r="AB457" s="336"/>
      <c r="AC457" s="144"/>
    </row>
    <row r="458" spans="2:29" s="134" customFormat="1" ht="20.100000000000001" customHeight="1" x14ac:dyDescent="0.25">
      <c r="B458" s="390"/>
      <c r="C458" s="391"/>
      <c r="D458" s="392"/>
      <c r="E458" s="393"/>
      <c r="F458" s="393"/>
      <c r="G458" s="394"/>
      <c r="H458" s="395"/>
      <c r="N458" s="144"/>
      <c r="O458" s="147" t="str">
        <f>IFERROR(IF(LEN(B458)=0,"",INDEX(Trainings!$C$6:$C$55,MATCH(Registration!$B458,Trainings!$B$6:$B$55,0),1)),"")</f>
        <v/>
      </c>
      <c r="P458" s="148" t="str">
        <f>IFERROR(IF(LEN(H458)=0,"",INDEX(Dashboard!$I$17:$I$26,MATCH($H458,Dashboard!$J$17:$J$26,0))),"")</f>
        <v/>
      </c>
      <c r="Q458" s="144"/>
      <c r="R458" s="148">
        <f>IF(LEN(O458)=0,0,IF(OR(Summary!$D$5="All",Summary!$D$5=""),1,IF(Summary!$D$5=O458,1,0)))</f>
        <v>0</v>
      </c>
      <c r="S458" s="148">
        <f>IF(LEN(B458)=0,0,IF(OR(Summary!$G$5="All",Summary!$G$5=""),1,IF(Summary!$G$5=B458,1,0)))</f>
        <v>0</v>
      </c>
      <c r="T458" s="148">
        <f t="shared" si="28"/>
        <v>0</v>
      </c>
      <c r="U458" s="148">
        <f>IF(LEN(C458)=0,0,IF(C458=Summary!$K$5,1,0))</f>
        <v>0</v>
      </c>
      <c r="V458" s="148">
        <f t="shared" si="29"/>
        <v>0</v>
      </c>
      <c r="W458" s="333"/>
      <c r="X458" s="148">
        <f t="shared" si="30"/>
        <v>0</v>
      </c>
      <c r="Y458" s="333"/>
      <c r="Z458" s="144"/>
      <c r="AA458" s="148">
        <f t="shared" si="31"/>
        <v>0</v>
      </c>
      <c r="AB458" s="336"/>
      <c r="AC458" s="144"/>
    </row>
    <row r="459" spans="2:29" s="134" customFormat="1" ht="20.100000000000001" customHeight="1" x14ac:dyDescent="0.25">
      <c r="B459" s="390"/>
      <c r="C459" s="391"/>
      <c r="D459" s="392"/>
      <c r="E459" s="393"/>
      <c r="F459" s="393"/>
      <c r="G459" s="394"/>
      <c r="H459" s="395"/>
      <c r="N459" s="144"/>
      <c r="O459" s="147" t="str">
        <f>IFERROR(IF(LEN(B459)=0,"",INDEX(Trainings!$C$6:$C$55,MATCH(Registration!$B459,Trainings!$B$6:$B$55,0),1)),"")</f>
        <v/>
      </c>
      <c r="P459" s="148" t="str">
        <f>IFERROR(IF(LEN(H459)=0,"",INDEX(Dashboard!$I$17:$I$26,MATCH($H459,Dashboard!$J$17:$J$26,0))),"")</f>
        <v/>
      </c>
      <c r="Q459" s="144"/>
      <c r="R459" s="148">
        <f>IF(LEN(O459)=0,0,IF(OR(Summary!$D$5="All",Summary!$D$5=""),1,IF(Summary!$D$5=O459,1,0)))</f>
        <v>0</v>
      </c>
      <c r="S459" s="148">
        <f>IF(LEN(B459)=0,0,IF(OR(Summary!$G$5="All",Summary!$G$5=""),1,IF(Summary!$G$5=B459,1,0)))</f>
        <v>0</v>
      </c>
      <c r="T459" s="148">
        <f t="shared" si="28"/>
        <v>0</v>
      </c>
      <c r="U459" s="148">
        <f>IF(LEN(C459)=0,0,IF(C459=Summary!$K$5,1,0))</f>
        <v>0</v>
      </c>
      <c r="V459" s="148">
        <f t="shared" si="29"/>
        <v>0</v>
      </c>
      <c r="W459" s="333"/>
      <c r="X459" s="148">
        <f t="shared" si="30"/>
        <v>0</v>
      </c>
      <c r="Y459" s="333"/>
      <c r="Z459" s="144"/>
      <c r="AA459" s="148">
        <f t="shared" si="31"/>
        <v>0</v>
      </c>
      <c r="AB459" s="336"/>
      <c r="AC459" s="144"/>
    </row>
    <row r="460" spans="2:29" s="134" customFormat="1" ht="20.100000000000001" customHeight="1" x14ac:dyDescent="0.25">
      <c r="B460" s="390"/>
      <c r="C460" s="391"/>
      <c r="D460" s="392"/>
      <c r="E460" s="393"/>
      <c r="F460" s="393"/>
      <c r="G460" s="394"/>
      <c r="H460" s="395"/>
      <c r="N460" s="144"/>
      <c r="O460" s="147" t="str">
        <f>IFERROR(IF(LEN(B460)=0,"",INDEX(Trainings!$C$6:$C$55,MATCH(Registration!$B460,Trainings!$B$6:$B$55,0),1)),"")</f>
        <v/>
      </c>
      <c r="P460" s="148" t="str">
        <f>IFERROR(IF(LEN(H460)=0,"",INDEX(Dashboard!$I$17:$I$26,MATCH($H460,Dashboard!$J$17:$J$26,0))),"")</f>
        <v/>
      </c>
      <c r="Q460" s="144"/>
      <c r="R460" s="148">
        <f>IF(LEN(O460)=0,0,IF(OR(Summary!$D$5="All",Summary!$D$5=""),1,IF(Summary!$D$5=O460,1,0)))</f>
        <v>0</v>
      </c>
      <c r="S460" s="148">
        <f>IF(LEN(B460)=0,0,IF(OR(Summary!$G$5="All",Summary!$G$5=""),1,IF(Summary!$G$5=B460,1,0)))</f>
        <v>0</v>
      </c>
      <c r="T460" s="148">
        <f t="shared" si="28"/>
        <v>0</v>
      </c>
      <c r="U460" s="148">
        <f>IF(LEN(C460)=0,0,IF(C460=Summary!$K$5,1,0))</f>
        <v>0</v>
      </c>
      <c r="V460" s="148">
        <f t="shared" si="29"/>
        <v>0</v>
      </c>
      <c r="W460" s="333"/>
      <c r="X460" s="148">
        <f t="shared" si="30"/>
        <v>0</v>
      </c>
      <c r="Y460" s="333"/>
      <c r="Z460" s="144"/>
      <c r="AA460" s="148">
        <f t="shared" si="31"/>
        <v>0</v>
      </c>
      <c r="AB460" s="336"/>
      <c r="AC460" s="144"/>
    </row>
    <row r="461" spans="2:29" s="134" customFormat="1" ht="20.100000000000001" customHeight="1" x14ac:dyDescent="0.25">
      <c r="B461" s="390"/>
      <c r="C461" s="391"/>
      <c r="D461" s="392"/>
      <c r="E461" s="393"/>
      <c r="F461" s="393"/>
      <c r="G461" s="394"/>
      <c r="H461" s="395"/>
      <c r="N461" s="144"/>
      <c r="O461" s="147" t="str">
        <f>IFERROR(IF(LEN(B461)=0,"",INDEX(Trainings!$C$6:$C$55,MATCH(Registration!$B461,Trainings!$B$6:$B$55,0),1)),"")</f>
        <v/>
      </c>
      <c r="P461" s="148" t="str">
        <f>IFERROR(IF(LEN(H461)=0,"",INDEX(Dashboard!$I$17:$I$26,MATCH($H461,Dashboard!$J$17:$J$26,0))),"")</f>
        <v/>
      </c>
      <c r="Q461" s="144"/>
      <c r="R461" s="148">
        <f>IF(LEN(O461)=0,0,IF(OR(Summary!$D$5="All",Summary!$D$5=""),1,IF(Summary!$D$5=O461,1,0)))</f>
        <v>0</v>
      </c>
      <c r="S461" s="148">
        <f>IF(LEN(B461)=0,0,IF(OR(Summary!$G$5="All",Summary!$G$5=""),1,IF(Summary!$G$5=B461,1,0)))</f>
        <v>0</v>
      </c>
      <c r="T461" s="148">
        <f t="shared" si="28"/>
        <v>0</v>
      </c>
      <c r="U461" s="148">
        <f>IF(LEN(C461)=0,0,IF(C461=Summary!$K$5,1,0))</f>
        <v>0</v>
      </c>
      <c r="V461" s="148">
        <f t="shared" si="29"/>
        <v>0</v>
      </c>
      <c r="W461" s="333"/>
      <c r="X461" s="148">
        <f t="shared" si="30"/>
        <v>0</v>
      </c>
      <c r="Y461" s="333"/>
      <c r="Z461" s="144"/>
      <c r="AA461" s="148">
        <f t="shared" si="31"/>
        <v>0</v>
      </c>
      <c r="AB461" s="336"/>
      <c r="AC461" s="144"/>
    </row>
    <row r="462" spans="2:29" s="134" customFormat="1" ht="20.100000000000001" customHeight="1" x14ac:dyDescent="0.25">
      <c r="B462" s="390"/>
      <c r="C462" s="391"/>
      <c r="D462" s="392"/>
      <c r="E462" s="393"/>
      <c r="F462" s="393"/>
      <c r="G462" s="394"/>
      <c r="H462" s="395"/>
      <c r="N462" s="144"/>
      <c r="O462" s="147" t="str">
        <f>IFERROR(IF(LEN(B462)=0,"",INDEX(Trainings!$C$6:$C$55,MATCH(Registration!$B462,Trainings!$B$6:$B$55,0),1)),"")</f>
        <v/>
      </c>
      <c r="P462" s="148" t="str">
        <f>IFERROR(IF(LEN(H462)=0,"",INDEX(Dashboard!$I$17:$I$26,MATCH($H462,Dashboard!$J$17:$J$26,0))),"")</f>
        <v/>
      </c>
      <c r="Q462" s="144"/>
      <c r="R462" s="148">
        <f>IF(LEN(O462)=0,0,IF(OR(Summary!$D$5="All",Summary!$D$5=""),1,IF(Summary!$D$5=O462,1,0)))</f>
        <v>0</v>
      </c>
      <c r="S462" s="148">
        <f>IF(LEN(B462)=0,0,IF(OR(Summary!$G$5="All",Summary!$G$5=""),1,IF(Summary!$G$5=B462,1,0)))</f>
        <v>0</v>
      </c>
      <c r="T462" s="148">
        <f t="shared" si="28"/>
        <v>0</v>
      </c>
      <c r="U462" s="148">
        <f>IF(LEN(C462)=0,0,IF(C462=Summary!$K$5,1,0))</f>
        <v>0</v>
      </c>
      <c r="V462" s="148">
        <f t="shared" si="29"/>
        <v>0</v>
      </c>
      <c r="W462" s="333"/>
      <c r="X462" s="148">
        <f t="shared" si="30"/>
        <v>0</v>
      </c>
      <c r="Y462" s="333"/>
      <c r="Z462" s="144"/>
      <c r="AA462" s="148">
        <f t="shared" si="31"/>
        <v>0</v>
      </c>
      <c r="AB462" s="336"/>
      <c r="AC462" s="144"/>
    </row>
    <row r="463" spans="2:29" s="134" customFormat="1" ht="20.100000000000001" customHeight="1" x14ac:dyDescent="0.25">
      <c r="B463" s="390"/>
      <c r="C463" s="391"/>
      <c r="D463" s="392"/>
      <c r="E463" s="393"/>
      <c r="F463" s="393"/>
      <c r="G463" s="394"/>
      <c r="H463" s="395"/>
      <c r="N463" s="144"/>
      <c r="O463" s="147" t="str">
        <f>IFERROR(IF(LEN(B463)=0,"",INDEX(Trainings!$C$6:$C$55,MATCH(Registration!$B463,Trainings!$B$6:$B$55,0),1)),"")</f>
        <v/>
      </c>
      <c r="P463" s="148" t="str">
        <f>IFERROR(IF(LEN(H463)=0,"",INDEX(Dashboard!$I$17:$I$26,MATCH($H463,Dashboard!$J$17:$J$26,0))),"")</f>
        <v/>
      </c>
      <c r="Q463" s="144"/>
      <c r="R463" s="148">
        <f>IF(LEN(O463)=0,0,IF(OR(Summary!$D$5="All",Summary!$D$5=""),1,IF(Summary!$D$5=O463,1,0)))</f>
        <v>0</v>
      </c>
      <c r="S463" s="148">
        <f>IF(LEN(B463)=0,0,IF(OR(Summary!$G$5="All",Summary!$G$5=""),1,IF(Summary!$G$5=B463,1,0)))</f>
        <v>0</v>
      </c>
      <c r="T463" s="148">
        <f t="shared" si="28"/>
        <v>0</v>
      </c>
      <c r="U463" s="148">
        <f>IF(LEN(C463)=0,0,IF(C463=Summary!$K$5,1,0))</f>
        <v>0</v>
      </c>
      <c r="V463" s="148">
        <f t="shared" si="29"/>
        <v>0</v>
      </c>
      <c r="W463" s="333"/>
      <c r="X463" s="148">
        <f t="shared" si="30"/>
        <v>0</v>
      </c>
      <c r="Y463" s="333"/>
      <c r="Z463" s="144"/>
      <c r="AA463" s="148">
        <f t="shared" si="31"/>
        <v>0</v>
      </c>
      <c r="AB463" s="336"/>
      <c r="AC463" s="144"/>
    </row>
    <row r="464" spans="2:29" s="134" customFormat="1" ht="20.100000000000001" customHeight="1" x14ac:dyDescent="0.25">
      <c r="B464" s="390"/>
      <c r="C464" s="391"/>
      <c r="D464" s="392"/>
      <c r="E464" s="393"/>
      <c r="F464" s="393"/>
      <c r="G464" s="394"/>
      <c r="H464" s="395"/>
      <c r="N464" s="144"/>
      <c r="O464" s="147" t="str">
        <f>IFERROR(IF(LEN(B464)=0,"",INDEX(Trainings!$C$6:$C$55,MATCH(Registration!$B464,Trainings!$B$6:$B$55,0),1)),"")</f>
        <v/>
      </c>
      <c r="P464" s="148" t="str">
        <f>IFERROR(IF(LEN(H464)=0,"",INDEX(Dashboard!$I$17:$I$26,MATCH($H464,Dashboard!$J$17:$J$26,0))),"")</f>
        <v/>
      </c>
      <c r="Q464" s="144"/>
      <c r="R464" s="148">
        <f>IF(LEN(O464)=0,0,IF(OR(Summary!$D$5="All",Summary!$D$5=""),1,IF(Summary!$D$5=O464,1,0)))</f>
        <v>0</v>
      </c>
      <c r="S464" s="148">
        <f>IF(LEN(B464)=0,0,IF(OR(Summary!$G$5="All",Summary!$G$5=""),1,IF(Summary!$G$5=B464,1,0)))</f>
        <v>0</v>
      </c>
      <c r="T464" s="148">
        <f t="shared" si="28"/>
        <v>0</v>
      </c>
      <c r="U464" s="148">
        <f>IF(LEN(C464)=0,0,IF(C464=Summary!$K$5,1,0))</f>
        <v>0</v>
      </c>
      <c r="V464" s="148">
        <f t="shared" si="29"/>
        <v>0</v>
      </c>
      <c r="W464" s="333"/>
      <c r="X464" s="148">
        <f t="shared" si="30"/>
        <v>0</v>
      </c>
      <c r="Y464" s="333"/>
      <c r="Z464" s="144"/>
      <c r="AA464" s="148">
        <f t="shared" si="31"/>
        <v>0</v>
      </c>
      <c r="AB464" s="336"/>
      <c r="AC464" s="144"/>
    </row>
    <row r="465" spans="2:29" s="134" customFormat="1" ht="20.100000000000001" customHeight="1" x14ac:dyDescent="0.25">
      <c r="B465" s="390"/>
      <c r="C465" s="391"/>
      <c r="D465" s="392"/>
      <c r="E465" s="393"/>
      <c r="F465" s="393"/>
      <c r="G465" s="394"/>
      <c r="H465" s="395"/>
      <c r="N465" s="144"/>
      <c r="O465" s="147" t="str">
        <f>IFERROR(IF(LEN(B465)=0,"",INDEX(Trainings!$C$6:$C$55,MATCH(Registration!$B465,Trainings!$B$6:$B$55,0),1)),"")</f>
        <v/>
      </c>
      <c r="P465" s="148" t="str">
        <f>IFERROR(IF(LEN(H465)=0,"",INDEX(Dashboard!$I$17:$I$26,MATCH($H465,Dashboard!$J$17:$J$26,0))),"")</f>
        <v/>
      </c>
      <c r="Q465" s="144"/>
      <c r="R465" s="148">
        <f>IF(LEN(O465)=0,0,IF(OR(Summary!$D$5="All",Summary!$D$5=""),1,IF(Summary!$D$5=O465,1,0)))</f>
        <v>0</v>
      </c>
      <c r="S465" s="148">
        <f>IF(LEN(B465)=0,0,IF(OR(Summary!$G$5="All",Summary!$G$5=""),1,IF(Summary!$G$5=B465,1,0)))</f>
        <v>0</v>
      </c>
      <c r="T465" s="148">
        <f t="shared" si="28"/>
        <v>0</v>
      </c>
      <c r="U465" s="148">
        <f>IF(LEN(C465)=0,0,IF(C465=Summary!$K$5,1,0))</f>
        <v>0</v>
      </c>
      <c r="V465" s="148">
        <f t="shared" si="29"/>
        <v>0</v>
      </c>
      <c r="W465" s="333"/>
      <c r="X465" s="148">
        <f t="shared" si="30"/>
        <v>0</v>
      </c>
      <c r="Y465" s="333"/>
      <c r="Z465" s="144"/>
      <c r="AA465" s="148">
        <f t="shared" si="31"/>
        <v>0</v>
      </c>
      <c r="AB465" s="336"/>
      <c r="AC465" s="144"/>
    </row>
    <row r="466" spans="2:29" s="134" customFormat="1" ht="20.100000000000001" customHeight="1" x14ac:dyDescent="0.25">
      <c r="B466" s="390"/>
      <c r="C466" s="391"/>
      <c r="D466" s="392"/>
      <c r="E466" s="393"/>
      <c r="F466" s="393"/>
      <c r="G466" s="394"/>
      <c r="H466" s="395"/>
      <c r="N466" s="144"/>
      <c r="O466" s="147" t="str">
        <f>IFERROR(IF(LEN(B466)=0,"",INDEX(Trainings!$C$6:$C$55,MATCH(Registration!$B466,Trainings!$B$6:$B$55,0),1)),"")</f>
        <v/>
      </c>
      <c r="P466" s="148" t="str">
        <f>IFERROR(IF(LEN(H466)=0,"",INDEX(Dashboard!$I$17:$I$26,MATCH($H466,Dashboard!$J$17:$J$26,0))),"")</f>
        <v/>
      </c>
      <c r="Q466" s="144"/>
      <c r="R466" s="148">
        <f>IF(LEN(O466)=0,0,IF(OR(Summary!$D$5="All",Summary!$D$5=""),1,IF(Summary!$D$5=O466,1,0)))</f>
        <v>0</v>
      </c>
      <c r="S466" s="148">
        <f>IF(LEN(B466)=0,0,IF(OR(Summary!$G$5="All",Summary!$G$5=""),1,IF(Summary!$G$5=B466,1,0)))</f>
        <v>0</v>
      </c>
      <c r="T466" s="148">
        <f t="shared" si="28"/>
        <v>0</v>
      </c>
      <c r="U466" s="148">
        <f>IF(LEN(C466)=0,0,IF(C466=Summary!$K$5,1,0))</f>
        <v>0</v>
      </c>
      <c r="V466" s="148">
        <f t="shared" si="29"/>
        <v>0</v>
      </c>
      <c r="W466" s="333"/>
      <c r="X466" s="148">
        <f t="shared" si="30"/>
        <v>0</v>
      </c>
      <c r="Y466" s="333"/>
      <c r="Z466" s="144"/>
      <c r="AA466" s="148">
        <f t="shared" si="31"/>
        <v>0</v>
      </c>
      <c r="AB466" s="336"/>
      <c r="AC466" s="144"/>
    </row>
    <row r="467" spans="2:29" s="134" customFormat="1" ht="20.100000000000001" customHeight="1" x14ac:dyDescent="0.25">
      <c r="B467" s="390"/>
      <c r="C467" s="391"/>
      <c r="D467" s="392"/>
      <c r="E467" s="393"/>
      <c r="F467" s="393"/>
      <c r="G467" s="394"/>
      <c r="H467" s="395"/>
      <c r="N467" s="144"/>
      <c r="O467" s="147" t="str">
        <f>IFERROR(IF(LEN(B467)=0,"",INDEX(Trainings!$C$6:$C$55,MATCH(Registration!$B467,Trainings!$B$6:$B$55,0),1)),"")</f>
        <v/>
      </c>
      <c r="P467" s="148" t="str">
        <f>IFERROR(IF(LEN(H467)=0,"",INDEX(Dashboard!$I$17:$I$26,MATCH($H467,Dashboard!$J$17:$J$26,0))),"")</f>
        <v/>
      </c>
      <c r="Q467" s="144"/>
      <c r="R467" s="148">
        <f>IF(LEN(O467)=0,0,IF(OR(Summary!$D$5="All",Summary!$D$5=""),1,IF(Summary!$D$5=O467,1,0)))</f>
        <v>0</v>
      </c>
      <c r="S467" s="148">
        <f>IF(LEN(B467)=0,0,IF(OR(Summary!$G$5="All",Summary!$G$5=""),1,IF(Summary!$G$5=B467,1,0)))</f>
        <v>0</v>
      </c>
      <c r="T467" s="148">
        <f t="shared" si="28"/>
        <v>0</v>
      </c>
      <c r="U467" s="148">
        <f>IF(LEN(C467)=0,0,IF(C467=Summary!$K$5,1,0))</f>
        <v>0</v>
      </c>
      <c r="V467" s="148">
        <f t="shared" si="29"/>
        <v>0</v>
      </c>
      <c r="W467" s="333"/>
      <c r="X467" s="148">
        <f t="shared" si="30"/>
        <v>0</v>
      </c>
      <c r="Y467" s="333"/>
      <c r="Z467" s="144"/>
      <c r="AA467" s="148">
        <f t="shared" si="31"/>
        <v>0</v>
      </c>
      <c r="AB467" s="336"/>
      <c r="AC467" s="144"/>
    </row>
    <row r="468" spans="2:29" s="134" customFormat="1" ht="20.100000000000001" customHeight="1" x14ac:dyDescent="0.25">
      <c r="B468" s="390"/>
      <c r="C468" s="391"/>
      <c r="D468" s="392"/>
      <c r="E468" s="393"/>
      <c r="F468" s="393"/>
      <c r="G468" s="394"/>
      <c r="H468" s="395"/>
      <c r="N468" s="144"/>
      <c r="O468" s="147" t="str">
        <f>IFERROR(IF(LEN(B468)=0,"",INDEX(Trainings!$C$6:$C$55,MATCH(Registration!$B468,Trainings!$B$6:$B$55,0),1)),"")</f>
        <v/>
      </c>
      <c r="P468" s="148" t="str">
        <f>IFERROR(IF(LEN(H468)=0,"",INDEX(Dashboard!$I$17:$I$26,MATCH($H468,Dashboard!$J$17:$J$26,0))),"")</f>
        <v/>
      </c>
      <c r="Q468" s="144"/>
      <c r="R468" s="148">
        <f>IF(LEN(O468)=0,0,IF(OR(Summary!$D$5="All",Summary!$D$5=""),1,IF(Summary!$D$5=O468,1,0)))</f>
        <v>0</v>
      </c>
      <c r="S468" s="148">
        <f>IF(LEN(B468)=0,0,IF(OR(Summary!$G$5="All",Summary!$G$5=""),1,IF(Summary!$G$5=B468,1,0)))</f>
        <v>0</v>
      </c>
      <c r="T468" s="148">
        <f t="shared" si="28"/>
        <v>0</v>
      </c>
      <c r="U468" s="148">
        <f>IF(LEN(C468)=0,0,IF(C468=Summary!$K$5,1,0))</f>
        <v>0</v>
      </c>
      <c r="V468" s="148">
        <f t="shared" si="29"/>
        <v>0</v>
      </c>
      <c r="W468" s="333"/>
      <c r="X468" s="148">
        <f t="shared" si="30"/>
        <v>0</v>
      </c>
      <c r="Y468" s="333"/>
      <c r="Z468" s="144"/>
      <c r="AA468" s="148">
        <f t="shared" si="31"/>
        <v>0</v>
      </c>
      <c r="AB468" s="336"/>
      <c r="AC468" s="144"/>
    </row>
    <row r="469" spans="2:29" s="134" customFormat="1" ht="20.100000000000001" customHeight="1" x14ac:dyDescent="0.25">
      <c r="B469" s="390"/>
      <c r="C469" s="391"/>
      <c r="D469" s="392"/>
      <c r="E469" s="393"/>
      <c r="F469" s="393"/>
      <c r="G469" s="394"/>
      <c r="H469" s="395"/>
      <c r="N469" s="144"/>
      <c r="O469" s="147" t="str">
        <f>IFERROR(IF(LEN(B469)=0,"",INDEX(Trainings!$C$6:$C$55,MATCH(Registration!$B469,Trainings!$B$6:$B$55,0),1)),"")</f>
        <v/>
      </c>
      <c r="P469" s="148" t="str">
        <f>IFERROR(IF(LEN(H469)=0,"",INDEX(Dashboard!$I$17:$I$26,MATCH($H469,Dashboard!$J$17:$J$26,0))),"")</f>
        <v/>
      </c>
      <c r="Q469" s="144"/>
      <c r="R469" s="148">
        <f>IF(LEN(O469)=0,0,IF(OR(Summary!$D$5="All",Summary!$D$5=""),1,IF(Summary!$D$5=O469,1,0)))</f>
        <v>0</v>
      </c>
      <c r="S469" s="148">
        <f>IF(LEN(B469)=0,0,IF(OR(Summary!$G$5="All",Summary!$G$5=""),1,IF(Summary!$G$5=B469,1,0)))</f>
        <v>0</v>
      </c>
      <c r="T469" s="148">
        <f t="shared" si="28"/>
        <v>0</v>
      </c>
      <c r="U469" s="148">
        <f>IF(LEN(C469)=0,0,IF(C469=Summary!$K$5,1,0))</f>
        <v>0</v>
      </c>
      <c r="V469" s="148">
        <f t="shared" si="29"/>
        <v>0</v>
      </c>
      <c r="W469" s="333"/>
      <c r="X469" s="148">
        <f t="shared" si="30"/>
        <v>0</v>
      </c>
      <c r="Y469" s="333"/>
      <c r="Z469" s="144"/>
      <c r="AA469" s="148">
        <f t="shared" si="31"/>
        <v>0</v>
      </c>
      <c r="AB469" s="336"/>
      <c r="AC469" s="144"/>
    </row>
    <row r="470" spans="2:29" s="134" customFormat="1" ht="20.100000000000001" customHeight="1" x14ac:dyDescent="0.25">
      <c r="B470" s="390"/>
      <c r="C470" s="391"/>
      <c r="D470" s="392"/>
      <c r="E470" s="393"/>
      <c r="F470" s="393"/>
      <c r="G470" s="394"/>
      <c r="H470" s="395"/>
      <c r="N470" s="144"/>
      <c r="O470" s="147" t="str">
        <f>IFERROR(IF(LEN(B470)=0,"",INDEX(Trainings!$C$6:$C$55,MATCH(Registration!$B470,Trainings!$B$6:$B$55,0),1)),"")</f>
        <v/>
      </c>
      <c r="P470" s="148" t="str">
        <f>IFERROR(IF(LEN(H470)=0,"",INDEX(Dashboard!$I$17:$I$26,MATCH($H470,Dashboard!$J$17:$J$26,0))),"")</f>
        <v/>
      </c>
      <c r="Q470" s="144"/>
      <c r="R470" s="148">
        <f>IF(LEN(O470)=0,0,IF(OR(Summary!$D$5="All",Summary!$D$5=""),1,IF(Summary!$D$5=O470,1,0)))</f>
        <v>0</v>
      </c>
      <c r="S470" s="148">
        <f>IF(LEN(B470)=0,0,IF(OR(Summary!$G$5="All",Summary!$G$5=""),1,IF(Summary!$G$5=B470,1,0)))</f>
        <v>0</v>
      </c>
      <c r="T470" s="148">
        <f t="shared" si="28"/>
        <v>0</v>
      </c>
      <c r="U470" s="148">
        <f>IF(LEN(C470)=0,0,IF(C470=Summary!$K$5,1,0))</f>
        <v>0</v>
      </c>
      <c r="V470" s="148">
        <f t="shared" si="29"/>
        <v>0</v>
      </c>
      <c r="W470" s="333"/>
      <c r="X470" s="148">
        <f t="shared" si="30"/>
        <v>0</v>
      </c>
      <c r="Y470" s="333"/>
      <c r="Z470" s="144"/>
      <c r="AA470" s="148">
        <f t="shared" si="31"/>
        <v>0</v>
      </c>
      <c r="AB470" s="336"/>
      <c r="AC470" s="144"/>
    </row>
    <row r="471" spans="2:29" s="134" customFormat="1" ht="20.100000000000001" customHeight="1" x14ac:dyDescent="0.25">
      <c r="B471" s="390"/>
      <c r="C471" s="391"/>
      <c r="D471" s="392"/>
      <c r="E471" s="393"/>
      <c r="F471" s="393"/>
      <c r="G471" s="394"/>
      <c r="H471" s="395"/>
      <c r="N471" s="144"/>
      <c r="O471" s="147" t="str">
        <f>IFERROR(IF(LEN(B471)=0,"",INDEX(Trainings!$C$6:$C$55,MATCH(Registration!$B471,Trainings!$B$6:$B$55,0),1)),"")</f>
        <v/>
      </c>
      <c r="P471" s="148" t="str">
        <f>IFERROR(IF(LEN(H471)=0,"",INDEX(Dashboard!$I$17:$I$26,MATCH($H471,Dashboard!$J$17:$J$26,0))),"")</f>
        <v/>
      </c>
      <c r="Q471" s="144"/>
      <c r="R471" s="148">
        <f>IF(LEN(O471)=0,0,IF(OR(Summary!$D$5="All",Summary!$D$5=""),1,IF(Summary!$D$5=O471,1,0)))</f>
        <v>0</v>
      </c>
      <c r="S471" s="148">
        <f>IF(LEN(B471)=0,0,IF(OR(Summary!$G$5="All",Summary!$G$5=""),1,IF(Summary!$G$5=B471,1,0)))</f>
        <v>0</v>
      </c>
      <c r="T471" s="148">
        <f t="shared" si="28"/>
        <v>0</v>
      </c>
      <c r="U471" s="148">
        <f>IF(LEN(C471)=0,0,IF(C471=Summary!$K$5,1,0))</f>
        <v>0</v>
      </c>
      <c r="V471" s="148">
        <f t="shared" si="29"/>
        <v>0</v>
      </c>
      <c r="W471" s="333"/>
      <c r="X471" s="148">
        <f t="shared" si="30"/>
        <v>0</v>
      </c>
      <c r="Y471" s="333"/>
      <c r="Z471" s="144"/>
      <c r="AA471" s="148">
        <f t="shared" si="31"/>
        <v>0</v>
      </c>
      <c r="AB471" s="336"/>
      <c r="AC471" s="144"/>
    </row>
    <row r="472" spans="2:29" s="134" customFormat="1" ht="20.100000000000001" customHeight="1" x14ac:dyDescent="0.25">
      <c r="B472" s="390"/>
      <c r="C472" s="391"/>
      <c r="D472" s="392"/>
      <c r="E472" s="393"/>
      <c r="F472" s="393"/>
      <c r="G472" s="394"/>
      <c r="H472" s="395"/>
      <c r="N472" s="144"/>
      <c r="O472" s="147" t="str">
        <f>IFERROR(IF(LEN(B472)=0,"",INDEX(Trainings!$C$6:$C$55,MATCH(Registration!$B472,Trainings!$B$6:$B$55,0),1)),"")</f>
        <v/>
      </c>
      <c r="P472" s="148" t="str">
        <f>IFERROR(IF(LEN(H472)=0,"",INDEX(Dashboard!$I$17:$I$26,MATCH($H472,Dashboard!$J$17:$J$26,0))),"")</f>
        <v/>
      </c>
      <c r="Q472" s="144"/>
      <c r="R472" s="148">
        <f>IF(LEN(O472)=0,0,IF(OR(Summary!$D$5="All",Summary!$D$5=""),1,IF(Summary!$D$5=O472,1,0)))</f>
        <v>0</v>
      </c>
      <c r="S472" s="148">
        <f>IF(LEN(B472)=0,0,IF(OR(Summary!$G$5="All",Summary!$G$5=""),1,IF(Summary!$G$5=B472,1,0)))</f>
        <v>0</v>
      </c>
      <c r="T472" s="148">
        <f t="shared" si="28"/>
        <v>0</v>
      </c>
      <c r="U472" s="148">
        <f>IF(LEN(C472)=0,0,IF(C472=Summary!$K$5,1,0))</f>
        <v>0</v>
      </c>
      <c r="V472" s="148">
        <f t="shared" si="29"/>
        <v>0</v>
      </c>
      <c r="W472" s="333"/>
      <c r="X472" s="148">
        <f t="shared" si="30"/>
        <v>0</v>
      </c>
      <c r="Y472" s="333"/>
      <c r="Z472" s="144"/>
      <c r="AA472" s="148">
        <f t="shared" si="31"/>
        <v>0</v>
      </c>
      <c r="AB472" s="336"/>
      <c r="AC472" s="144"/>
    </row>
    <row r="473" spans="2:29" s="134" customFormat="1" ht="20.100000000000001" customHeight="1" x14ac:dyDescent="0.25">
      <c r="B473" s="390"/>
      <c r="C473" s="391"/>
      <c r="D473" s="392"/>
      <c r="E473" s="393"/>
      <c r="F473" s="393"/>
      <c r="G473" s="394"/>
      <c r="H473" s="395"/>
      <c r="N473" s="144"/>
      <c r="O473" s="147" t="str">
        <f>IFERROR(IF(LEN(B473)=0,"",INDEX(Trainings!$C$6:$C$55,MATCH(Registration!$B473,Trainings!$B$6:$B$55,0),1)),"")</f>
        <v/>
      </c>
      <c r="P473" s="148" t="str">
        <f>IFERROR(IF(LEN(H473)=0,"",INDEX(Dashboard!$I$17:$I$26,MATCH($H473,Dashboard!$J$17:$J$26,0))),"")</f>
        <v/>
      </c>
      <c r="Q473" s="144"/>
      <c r="R473" s="148">
        <f>IF(LEN(O473)=0,0,IF(OR(Summary!$D$5="All",Summary!$D$5=""),1,IF(Summary!$D$5=O473,1,0)))</f>
        <v>0</v>
      </c>
      <c r="S473" s="148">
        <f>IF(LEN(B473)=0,0,IF(OR(Summary!$G$5="All",Summary!$G$5=""),1,IF(Summary!$G$5=B473,1,0)))</f>
        <v>0</v>
      </c>
      <c r="T473" s="148">
        <f t="shared" si="28"/>
        <v>0</v>
      </c>
      <c r="U473" s="148">
        <f>IF(LEN(C473)=0,0,IF(C473=Summary!$K$5,1,0))</f>
        <v>0</v>
      </c>
      <c r="V473" s="148">
        <f t="shared" si="29"/>
        <v>0</v>
      </c>
      <c r="W473" s="333"/>
      <c r="X473" s="148">
        <f t="shared" si="30"/>
        <v>0</v>
      </c>
      <c r="Y473" s="333"/>
      <c r="Z473" s="144"/>
      <c r="AA473" s="148">
        <f t="shared" si="31"/>
        <v>0</v>
      </c>
      <c r="AB473" s="336"/>
      <c r="AC473" s="144"/>
    </row>
    <row r="474" spans="2:29" s="134" customFormat="1" ht="20.100000000000001" customHeight="1" x14ac:dyDescent="0.25">
      <c r="B474" s="390"/>
      <c r="C474" s="391"/>
      <c r="D474" s="392"/>
      <c r="E474" s="393"/>
      <c r="F474" s="393"/>
      <c r="G474" s="394"/>
      <c r="H474" s="395"/>
      <c r="N474" s="144"/>
      <c r="O474" s="147" t="str">
        <f>IFERROR(IF(LEN(B474)=0,"",INDEX(Trainings!$C$6:$C$55,MATCH(Registration!$B474,Trainings!$B$6:$B$55,0),1)),"")</f>
        <v/>
      </c>
      <c r="P474" s="148" t="str">
        <f>IFERROR(IF(LEN(H474)=0,"",INDEX(Dashboard!$I$17:$I$26,MATCH($H474,Dashboard!$J$17:$J$26,0))),"")</f>
        <v/>
      </c>
      <c r="Q474" s="144"/>
      <c r="R474" s="148">
        <f>IF(LEN(O474)=0,0,IF(OR(Summary!$D$5="All",Summary!$D$5=""),1,IF(Summary!$D$5=O474,1,0)))</f>
        <v>0</v>
      </c>
      <c r="S474" s="148">
        <f>IF(LEN(B474)=0,0,IF(OR(Summary!$G$5="All",Summary!$G$5=""),1,IF(Summary!$G$5=B474,1,0)))</f>
        <v>0</v>
      </c>
      <c r="T474" s="148">
        <f t="shared" si="28"/>
        <v>0</v>
      </c>
      <c r="U474" s="148">
        <f>IF(LEN(C474)=0,0,IF(C474=Summary!$K$5,1,0))</f>
        <v>0</v>
      </c>
      <c r="V474" s="148">
        <f t="shared" si="29"/>
        <v>0</v>
      </c>
      <c r="W474" s="333"/>
      <c r="X474" s="148">
        <f t="shared" si="30"/>
        <v>0</v>
      </c>
      <c r="Y474" s="333"/>
      <c r="Z474" s="144"/>
      <c r="AA474" s="148">
        <f t="shared" si="31"/>
        <v>0</v>
      </c>
      <c r="AB474" s="336"/>
      <c r="AC474" s="144"/>
    </row>
    <row r="475" spans="2:29" s="134" customFormat="1" ht="20.100000000000001" customHeight="1" x14ac:dyDescent="0.25">
      <c r="B475" s="390"/>
      <c r="C475" s="391"/>
      <c r="D475" s="392"/>
      <c r="E475" s="393"/>
      <c r="F475" s="393"/>
      <c r="G475" s="394"/>
      <c r="H475" s="395"/>
      <c r="N475" s="144"/>
      <c r="O475" s="147" t="str">
        <f>IFERROR(IF(LEN(B475)=0,"",INDEX(Trainings!$C$6:$C$55,MATCH(Registration!$B475,Trainings!$B$6:$B$55,0),1)),"")</f>
        <v/>
      </c>
      <c r="P475" s="148" t="str">
        <f>IFERROR(IF(LEN(H475)=0,"",INDEX(Dashboard!$I$17:$I$26,MATCH($H475,Dashboard!$J$17:$J$26,0))),"")</f>
        <v/>
      </c>
      <c r="Q475" s="144"/>
      <c r="R475" s="148">
        <f>IF(LEN(O475)=0,0,IF(OR(Summary!$D$5="All",Summary!$D$5=""),1,IF(Summary!$D$5=O475,1,0)))</f>
        <v>0</v>
      </c>
      <c r="S475" s="148">
        <f>IF(LEN(B475)=0,0,IF(OR(Summary!$G$5="All",Summary!$G$5=""),1,IF(Summary!$G$5=B475,1,0)))</f>
        <v>0</v>
      </c>
      <c r="T475" s="148">
        <f t="shared" si="28"/>
        <v>0</v>
      </c>
      <c r="U475" s="148">
        <f>IF(LEN(C475)=0,0,IF(C475=Summary!$K$5,1,0))</f>
        <v>0</v>
      </c>
      <c r="V475" s="148">
        <f t="shared" si="29"/>
        <v>0</v>
      </c>
      <c r="W475" s="333"/>
      <c r="X475" s="148">
        <f t="shared" si="30"/>
        <v>0</v>
      </c>
      <c r="Y475" s="333"/>
      <c r="Z475" s="144"/>
      <c r="AA475" s="148">
        <f t="shared" si="31"/>
        <v>0</v>
      </c>
      <c r="AB475" s="336"/>
      <c r="AC475" s="144"/>
    </row>
    <row r="476" spans="2:29" s="134" customFormat="1" ht="20.100000000000001" customHeight="1" x14ac:dyDescent="0.25">
      <c r="B476" s="390"/>
      <c r="C476" s="391"/>
      <c r="D476" s="392"/>
      <c r="E476" s="393"/>
      <c r="F476" s="393"/>
      <c r="G476" s="394"/>
      <c r="H476" s="395"/>
      <c r="N476" s="144"/>
      <c r="O476" s="147" t="str">
        <f>IFERROR(IF(LEN(B476)=0,"",INDEX(Trainings!$C$6:$C$55,MATCH(Registration!$B476,Trainings!$B$6:$B$55,0),1)),"")</f>
        <v/>
      </c>
      <c r="P476" s="148" t="str">
        <f>IFERROR(IF(LEN(H476)=0,"",INDEX(Dashboard!$I$17:$I$26,MATCH($H476,Dashboard!$J$17:$J$26,0))),"")</f>
        <v/>
      </c>
      <c r="Q476" s="144"/>
      <c r="R476" s="148">
        <f>IF(LEN(O476)=0,0,IF(OR(Summary!$D$5="All",Summary!$D$5=""),1,IF(Summary!$D$5=O476,1,0)))</f>
        <v>0</v>
      </c>
      <c r="S476" s="148">
        <f>IF(LEN(B476)=0,0,IF(OR(Summary!$G$5="All",Summary!$G$5=""),1,IF(Summary!$G$5=B476,1,0)))</f>
        <v>0</v>
      </c>
      <c r="T476" s="148">
        <f t="shared" si="28"/>
        <v>0</v>
      </c>
      <c r="U476" s="148">
        <f>IF(LEN(C476)=0,0,IF(C476=Summary!$K$5,1,0))</f>
        <v>0</v>
      </c>
      <c r="V476" s="148">
        <f t="shared" si="29"/>
        <v>0</v>
      </c>
      <c r="W476" s="333"/>
      <c r="X476" s="148">
        <f t="shared" si="30"/>
        <v>0</v>
      </c>
      <c r="Y476" s="333"/>
      <c r="Z476" s="144"/>
      <c r="AA476" s="148">
        <f t="shared" si="31"/>
        <v>0</v>
      </c>
      <c r="AB476" s="336"/>
      <c r="AC476" s="144"/>
    </row>
    <row r="477" spans="2:29" s="134" customFormat="1" ht="20.100000000000001" customHeight="1" x14ac:dyDescent="0.25">
      <c r="B477" s="390"/>
      <c r="C477" s="391"/>
      <c r="D477" s="392"/>
      <c r="E477" s="393"/>
      <c r="F477" s="393"/>
      <c r="G477" s="394"/>
      <c r="H477" s="395"/>
      <c r="N477" s="144"/>
      <c r="O477" s="147" t="str">
        <f>IFERROR(IF(LEN(B477)=0,"",INDEX(Trainings!$C$6:$C$55,MATCH(Registration!$B477,Trainings!$B$6:$B$55,0),1)),"")</f>
        <v/>
      </c>
      <c r="P477" s="148" t="str">
        <f>IFERROR(IF(LEN(H477)=0,"",INDEX(Dashboard!$I$17:$I$26,MATCH($H477,Dashboard!$J$17:$J$26,0))),"")</f>
        <v/>
      </c>
      <c r="Q477" s="144"/>
      <c r="R477" s="148">
        <f>IF(LEN(O477)=0,0,IF(OR(Summary!$D$5="All",Summary!$D$5=""),1,IF(Summary!$D$5=O477,1,0)))</f>
        <v>0</v>
      </c>
      <c r="S477" s="148">
        <f>IF(LEN(B477)=0,0,IF(OR(Summary!$G$5="All",Summary!$G$5=""),1,IF(Summary!$G$5=B477,1,0)))</f>
        <v>0</v>
      </c>
      <c r="T477" s="148">
        <f t="shared" si="28"/>
        <v>0</v>
      </c>
      <c r="U477" s="148">
        <f>IF(LEN(C477)=0,0,IF(C477=Summary!$K$5,1,0))</f>
        <v>0</v>
      </c>
      <c r="V477" s="148">
        <f t="shared" si="29"/>
        <v>0</v>
      </c>
      <c r="W477" s="333"/>
      <c r="X477" s="148">
        <f t="shared" si="30"/>
        <v>0</v>
      </c>
      <c r="Y477" s="333"/>
      <c r="Z477" s="144"/>
      <c r="AA477" s="148">
        <f t="shared" si="31"/>
        <v>0</v>
      </c>
      <c r="AB477" s="336"/>
      <c r="AC477" s="144"/>
    </row>
    <row r="478" spans="2:29" s="134" customFormat="1" ht="20.100000000000001" customHeight="1" x14ac:dyDescent="0.25">
      <c r="B478" s="390"/>
      <c r="C478" s="391"/>
      <c r="D478" s="392"/>
      <c r="E478" s="393"/>
      <c r="F478" s="393"/>
      <c r="G478" s="394"/>
      <c r="H478" s="395"/>
      <c r="N478" s="144"/>
      <c r="O478" s="147" t="str">
        <f>IFERROR(IF(LEN(B478)=0,"",INDEX(Trainings!$C$6:$C$55,MATCH(Registration!$B478,Trainings!$B$6:$B$55,0),1)),"")</f>
        <v/>
      </c>
      <c r="P478" s="148" t="str">
        <f>IFERROR(IF(LEN(H478)=0,"",INDEX(Dashboard!$I$17:$I$26,MATCH($H478,Dashboard!$J$17:$J$26,0))),"")</f>
        <v/>
      </c>
      <c r="Q478" s="144"/>
      <c r="R478" s="148">
        <f>IF(LEN(O478)=0,0,IF(OR(Summary!$D$5="All",Summary!$D$5=""),1,IF(Summary!$D$5=O478,1,0)))</f>
        <v>0</v>
      </c>
      <c r="S478" s="148">
        <f>IF(LEN(B478)=0,0,IF(OR(Summary!$G$5="All",Summary!$G$5=""),1,IF(Summary!$G$5=B478,1,0)))</f>
        <v>0</v>
      </c>
      <c r="T478" s="148">
        <f t="shared" si="28"/>
        <v>0</v>
      </c>
      <c r="U478" s="148">
        <f>IF(LEN(C478)=0,0,IF(C478=Summary!$K$5,1,0))</f>
        <v>0</v>
      </c>
      <c r="V478" s="148">
        <f t="shared" si="29"/>
        <v>0</v>
      </c>
      <c r="W478" s="333"/>
      <c r="X478" s="148">
        <f t="shared" si="30"/>
        <v>0</v>
      </c>
      <c r="Y478" s="333"/>
      <c r="Z478" s="144"/>
      <c r="AA478" s="148">
        <f t="shared" si="31"/>
        <v>0</v>
      </c>
      <c r="AB478" s="336"/>
      <c r="AC478" s="144"/>
    </row>
    <row r="479" spans="2:29" s="134" customFormat="1" ht="20.100000000000001" customHeight="1" x14ac:dyDescent="0.25">
      <c r="B479" s="390"/>
      <c r="C479" s="391"/>
      <c r="D479" s="392"/>
      <c r="E479" s="393"/>
      <c r="F479" s="393"/>
      <c r="G479" s="394"/>
      <c r="H479" s="395"/>
      <c r="N479" s="144"/>
      <c r="O479" s="147" t="str">
        <f>IFERROR(IF(LEN(B479)=0,"",INDEX(Trainings!$C$6:$C$55,MATCH(Registration!$B479,Trainings!$B$6:$B$55,0),1)),"")</f>
        <v/>
      </c>
      <c r="P479" s="148" t="str">
        <f>IFERROR(IF(LEN(H479)=0,"",INDEX(Dashboard!$I$17:$I$26,MATCH($H479,Dashboard!$J$17:$J$26,0))),"")</f>
        <v/>
      </c>
      <c r="Q479" s="144"/>
      <c r="R479" s="148">
        <f>IF(LEN(O479)=0,0,IF(OR(Summary!$D$5="All",Summary!$D$5=""),1,IF(Summary!$D$5=O479,1,0)))</f>
        <v>0</v>
      </c>
      <c r="S479" s="148">
        <f>IF(LEN(B479)=0,0,IF(OR(Summary!$G$5="All",Summary!$G$5=""),1,IF(Summary!$G$5=B479,1,0)))</f>
        <v>0</v>
      </c>
      <c r="T479" s="148">
        <f t="shared" si="28"/>
        <v>0</v>
      </c>
      <c r="U479" s="148">
        <f>IF(LEN(C479)=0,0,IF(C479=Summary!$K$5,1,0))</f>
        <v>0</v>
      </c>
      <c r="V479" s="148">
        <f t="shared" si="29"/>
        <v>0</v>
      </c>
      <c r="W479" s="333"/>
      <c r="X479" s="148">
        <f t="shared" si="30"/>
        <v>0</v>
      </c>
      <c r="Y479" s="333"/>
      <c r="Z479" s="144"/>
      <c r="AA479" s="148">
        <f t="shared" si="31"/>
        <v>0</v>
      </c>
      <c r="AB479" s="336"/>
      <c r="AC479" s="144"/>
    </row>
    <row r="480" spans="2:29" s="134" customFormat="1" ht="20.100000000000001" customHeight="1" x14ac:dyDescent="0.25">
      <c r="B480" s="390"/>
      <c r="C480" s="391"/>
      <c r="D480" s="392"/>
      <c r="E480" s="393"/>
      <c r="F480" s="393"/>
      <c r="G480" s="394"/>
      <c r="H480" s="395"/>
      <c r="N480" s="144"/>
      <c r="O480" s="147" t="str">
        <f>IFERROR(IF(LEN(B480)=0,"",INDEX(Trainings!$C$6:$C$55,MATCH(Registration!$B480,Trainings!$B$6:$B$55,0),1)),"")</f>
        <v/>
      </c>
      <c r="P480" s="148" t="str">
        <f>IFERROR(IF(LEN(H480)=0,"",INDEX(Dashboard!$I$17:$I$26,MATCH($H480,Dashboard!$J$17:$J$26,0))),"")</f>
        <v/>
      </c>
      <c r="Q480" s="144"/>
      <c r="R480" s="148">
        <f>IF(LEN(O480)=0,0,IF(OR(Summary!$D$5="All",Summary!$D$5=""),1,IF(Summary!$D$5=O480,1,0)))</f>
        <v>0</v>
      </c>
      <c r="S480" s="148">
        <f>IF(LEN(B480)=0,0,IF(OR(Summary!$G$5="All",Summary!$G$5=""),1,IF(Summary!$G$5=B480,1,0)))</f>
        <v>0</v>
      </c>
      <c r="T480" s="148">
        <f t="shared" si="28"/>
        <v>0</v>
      </c>
      <c r="U480" s="148">
        <f>IF(LEN(C480)=0,0,IF(C480=Summary!$K$5,1,0))</f>
        <v>0</v>
      </c>
      <c r="V480" s="148">
        <f t="shared" si="29"/>
        <v>0</v>
      </c>
      <c r="W480" s="333"/>
      <c r="X480" s="148">
        <f t="shared" si="30"/>
        <v>0</v>
      </c>
      <c r="Y480" s="333"/>
      <c r="Z480" s="144"/>
      <c r="AA480" s="148">
        <f t="shared" si="31"/>
        <v>0</v>
      </c>
      <c r="AB480" s="336"/>
      <c r="AC480" s="144"/>
    </row>
    <row r="481" spans="2:29" s="134" customFormat="1" ht="20.100000000000001" customHeight="1" x14ac:dyDescent="0.25">
      <c r="B481" s="390"/>
      <c r="C481" s="391"/>
      <c r="D481" s="392"/>
      <c r="E481" s="393"/>
      <c r="F481" s="393"/>
      <c r="G481" s="394"/>
      <c r="H481" s="395"/>
      <c r="N481" s="144"/>
      <c r="O481" s="147" t="str">
        <f>IFERROR(IF(LEN(B481)=0,"",INDEX(Trainings!$C$6:$C$55,MATCH(Registration!$B481,Trainings!$B$6:$B$55,0),1)),"")</f>
        <v/>
      </c>
      <c r="P481" s="148" t="str">
        <f>IFERROR(IF(LEN(H481)=0,"",INDEX(Dashboard!$I$17:$I$26,MATCH($H481,Dashboard!$J$17:$J$26,0))),"")</f>
        <v/>
      </c>
      <c r="Q481" s="144"/>
      <c r="R481" s="148">
        <f>IF(LEN(O481)=0,0,IF(OR(Summary!$D$5="All",Summary!$D$5=""),1,IF(Summary!$D$5=O481,1,0)))</f>
        <v>0</v>
      </c>
      <c r="S481" s="148">
        <f>IF(LEN(B481)=0,0,IF(OR(Summary!$G$5="All",Summary!$G$5=""),1,IF(Summary!$G$5=B481,1,0)))</f>
        <v>0</v>
      </c>
      <c r="T481" s="148">
        <f t="shared" si="28"/>
        <v>0</v>
      </c>
      <c r="U481" s="148">
        <f>IF(LEN(C481)=0,0,IF(C481=Summary!$K$5,1,0))</f>
        <v>0</v>
      </c>
      <c r="V481" s="148">
        <f t="shared" si="29"/>
        <v>0</v>
      </c>
      <c r="W481" s="333"/>
      <c r="X481" s="148">
        <f t="shared" si="30"/>
        <v>0</v>
      </c>
      <c r="Y481" s="333"/>
      <c r="Z481" s="144"/>
      <c r="AA481" s="148">
        <f t="shared" si="31"/>
        <v>0</v>
      </c>
      <c r="AB481" s="336"/>
      <c r="AC481" s="144"/>
    </row>
    <row r="482" spans="2:29" s="134" customFormat="1" ht="20.100000000000001" customHeight="1" x14ac:dyDescent="0.25">
      <c r="B482" s="390"/>
      <c r="C482" s="391"/>
      <c r="D482" s="392"/>
      <c r="E482" s="393"/>
      <c r="F482" s="393"/>
      <c r="G482" s="394"/>
      <c r="H482" s="395"/>
      <c r="N482" s="144"/>
      <c r="O482" s="147" t="str">
        <f>IFERROR(IF(LEN(B482)=0,"",INDEX(Trainings!$C$6:$C$55,MATCH(Registration!$B482,Trainings!$B$6:$B$55,0),1)),"")</f>
        <v/>
      </c>
      <c r="P482" s="148" t="str">
        <f>IFERROR(IF(LEN(H482)=0,"",INDEX(Dashboard!$I$17:$I$26,MATCH($H482,Dashboard!$J$17:$J$26,0))),"")</f>
        <v/>
      </c>
      <c r="Q482" s="144"/>
      <c r="R482" s="148">
        <f>IF(LEN(O482)=0,0,IF(OR(Summary!$D$5="All",Summary!$D$5=""),1,IF(Summary!$D$5=O482,1,0)))</f>
        <v>0</v>
      </c>
      <c r="S482" s="148">
        <f>IF(LEN(B482)=0,0,IF(OR(Summary!$G$5="All",Summary!$G$5=""),1,IF(Summary!$G$5=B482,1,0)))</f>
        <v>0</v>
      </c>
      <c r="T482" s="148">
        <f t="shared" si="28"/>
        <v>0</v>
      </c>
      <c r="U482" s="148">
        <f>IF(LEN(C482)=0,0,IF(C482=Summary!$K$5,1,0))</f>
        <v>0</v>
      </c>
      <c r="V482" s="148">
        <f t="shared" si="29"/>
        <v>0</v>
      </c>
      <c r="W482" s="333"/>
      <c r="X482" s="148">
        <f t="shared" si="30"/>
        <v>0</v>
      </c>
      <c r="Y482" s="333"/>
      <c r="Z482" s="144"/>
      <c r="AA482" s="148">
        <f t="shared" si="31"/>
        <v>0</v>
      </c>
      <c r="AB482" s="336"/>
      <c r="AC482" s="144"/>
    </row>
    <row r="483" spans="2:29" s="134" customFormat="1" ht="20.100000000000001" customHeight="1" x14ac:dyDescent="0.25">
      <c r="B483" s="390"/>
      <c r="C483" s="391"/>
      <c r="D483" s="392"/>
      <c r="E483" s="393"/>
      <c r="F483" s="393"/>
      <c r="G483" s="394"/>
      <c r="H483" s="395"/>
      <c r="N483" s="144"/>
      <c r="O483" s="147" t="str">
        <f>IFERROR(IF(LEN(B483)=0,"",INDEX(Trainings!$C$6:$C$55,MATCH(Registration!$B483,Trainings!$B$6:$B$55,0),1)),"")</f>
        <v/>
      </c>
      <c r="P483" s="148" t="str">
        <f>IFERROR(IF(LEN(H483)=0,"",INDEX(Dashboard!$I$17:$I$26,MATCH($H483,Dashboard!$J$17:$J$26,0))),"")</f>
        <v/>
      </c>
      <c r="Q483" s="144"/>
      <c r="R483" s="148">
        <f>IF(LEN(O483)=0,0,IF(OR(Summary!$D$5="All",Summary!$D$5=""),1,IF(Summary!$D$5=O483,1,0)))</f>
        <v>0</v>
      </c>
      <c r="S483" s="148">
        <f>IF(LEN(B483)=0,0,IF(OR(Summary!$G$5="All",Summary!$G$5=""),1,IF(Summary!$G$5=B483,1,0)))</f>
        <v>0</v>
      </c>
      <c r="T483" s="148">
        <f t="shared" si="28"/>
        <v>0</v>
      </c>
      <c r="U483" s="148">
        <f>IF(LEN(C483)=0,0,IF(C483=Summary!$K$5,1,0))</f>
        <v>0</v>
      </c>
      <c r="V483" s="148">
        <f t="shared" si="29"/>
        <v>0</v>
      </c>
      <c r="W483" s="333"/>
      <c r="X483" s="148">
        <f t="shared" si="30"/>
        <v>0</v>
      </c>
      <c r="Y483" s="333"/>
      <c r="Z483" s="144"/>
      <c r="AA483" s="148">
        <f t="shared" si="31"/>
        <v>0</v>
      </c>
      <c r="AB483" s="336"/>
      <c r="AC483" s="144"/>
    </row>
    <row r="484" spans="2:29" s="134" customFormat="1" ht="20.100000000000001" customHeight="1" x14ac:dyDescent="0.25">
      <c r="B484" s="390"/>
      <c r="C484" s="391"/>
      <c r="D484" s="392"/>
      <c r="E484" s="393"/>
      <c r="F484" s="393"/>
      <c r="G484" s="394"/>
      <c r="H484" s="395"/>
      <c r="N484" s="144"/>
      <c r="O484" s="147" t="str">
        <f>IFERROR(IF(LEN(B484)=0,"",INDEX(Trainings!$C$6:$C$55,MATCH(Registration!$B484,Trainings!$B$6:$B$55,0),1)),"")</f>
        <v/>
      </c>
      <c r="P484" s="148" t="str">
        <f>IFERROR(IF(LEN(H484)=0,"",INDEX(Dashboard!$I$17:$I$26,MATCH($H484,Dashboard!$J$17:$J$26,0))),"")</f>
        <v/>
      </c>
      <c r="Q484" s="144"/>
      <c r="R484" s="148">
        <f>IF(LEN(O484)=0,0,IF(OR(Summary!$D$5="All",Summary!$D$5=""),1,IF(Summary!$D$5=O484,1,0)))</f>
        <v>0</v>
      </c>
      <c r="S484" s="148">
        <f>IF(LEN(B484)=0,0,IF(OR(Summary!$G$5="All",Summary!$G$5=""),1,IF(Summary!$G$5=B484,1,0)))</f>
        <v>0</v>
      </c>
      <c r="T484" s="148">
        <f t="shared" si="28"/>
        <v>0</v>
      </c>
      <c r="U484" s="148">
        <f>IF(LEN(C484)=0,0,IF(C484=Summary!$K$5,1,0))</f>
        <v>0</v>
      </c>
      <c r="V484" s="148">
        <f t="shared" si="29"/>
        <v>0</v>
      </c>
      <c r="W484" s="333"/>
      <c r="X484" s="148">
        <f t="shared" si="30"/>
        <v>0</v>
      </c>
      <c r="Y484" s="333"/>
      <c r="Z484" s="144"/>
      <c r="AA484" s="148">
        <f t="shared" si="31"/>
        <v>0</v>
      </c>
      <c r="AB484" s="336"/>
      <c r="AC484" s="144"/>
    </row>
    <row r="485" spans="2:29" s="134" customFormat="1" ht="20.100000000000001" customHeight="1" x14ac:dyDescent="0.25">
      <c r="B485" s="390"/>
      <c r="C485" s="391"/>
      <c r="D485" s="392"/>
      <c r="E485" s="393"/>
      <c r="F485" s="393"/>
      <c r="G485" s="394"/>
      <c r="H485" s="395"/>
      <c r="N485" s="144"/>
      <c r="O485" s="147" t="str">
        <f>IFERROR(IF(LEN(B485)=0,"",INDEX(Trainings!$C$6:$C$55,MATCH(Registration!$B485,Trainings!$B$6:$B$55,0),1)),"")</f>
        <v/>
      </c>
      <c r="P485" s="148" t="str">
        <f>IFERROR(IF(LEN(H485)=0,"",INDEX(Dashboard!$I$17:$I$26,MATCH($H485,Dashboard!$J$17:$J$26,0))),"")</f>
        <v/>
      </c>
      <c r="Q485" s="144"/>
      <c r="R485" s="148">
        <f>IF(LEN(O485)=0,0,IF(OR(Summary!$D$5="All",Summary!$D$5=""),1,IF(Summary!$D$5=O485,1,0)))</f>
        <v>0</v>
      </c>
      <c r="S485" s="148">
        <f>IF(LEN(B485)=0,0,IF(OR(Summary!$G$5="All",Summary!$G$5=""),1,IF(Summary!$G$5=B485,1,0)))</f>
        <v>0</v>
      </c>
      <c r="T485" s="148">
        <f t="shared" si="28"/>
        <v>0</v>
      </c>
      <c r="U485" s="148">
        <f>IF(LEN(C485)=0,0,IF(C485=Summary!$K$5,1,0))</f>
        <v>0</v>
      </c>
      <c r="V485" s="148">
        <f t="shared" si="29"/>
        <v>0</v>
      </c>
      <c r="W485" s="333"/>
      <c r="X485" s="148">
        <f t="shared" si="30"/>
        <v>0</v>
      </c>
      <c r="Y485" s="333"/>
      <c r="Z485" s="144"/>
      <c r="AA485" s="148">
        <f t="shared" si="31"/>
        <v>0</v>
      </c>
      <c r="AB485" s="336"/>
      <c r="AC485" s="144"/>
    </row>
    <row r="486" spans="2:29" s="134" customFormat="1" ht="20.100000000000001" customHeight="1" x14ac:dyDescent="0.25">
      <c r="B486" s="390"/>
      <c r="C486" s="391"/>
      <c r="D486" s="392"/>
      <c r="E486" s="393"/>
      <c r="F486" s="393"/>
      <c r="G486" s="394"/>
      <c r="H486" s="395"/>
      <c r="N486" s="144"/>
      <c r="O486" s="147" t="str">
        <f>IFERROR(IF(LEN(B486)=0,"",INDEX(Trainings!$C$6:$C$55,MATCH(Registration!$B486,Trainings!$B$6:$B$55,0),1)),"")</f>
        <v/>
      </c>
      <c r="P486" s="148" t="str">
        <f>IFERROR(IF(LEN(H486)=0,"",INDEX(Dashboard!$I$17:$I$26,MATCH($H486,Dashboard!$J$17:$J$26,0))),"")</f>
        <v/>
      </c>
      <c r="Q486" s="144"/>
      <c r="R486" s="148">
        <f>IF(LEN(O486)=0,0,IF(OR(Summary!$D$5="All",Summary!$D$5=""),1,IF(Summary!$D$5=O486,1,0)))</f>
        <v>0</v>
      </c>
      <c r="S486" s="148">
        <f>IF(LEN(B486)=0,0,IF(OR(Summary!$G$5="All",Summary!$G$5=""),1,IF(Summary!$G$5=B486,1,0)))</f>
        <v>0</v>
      </c>
      <c r="T486" s="148">
        <f t="shared" si="28"/>
        <v>0</v>
      </c>
      <c r="U486" s="148">
        <f>IF(LEN(C486)=0,0,IF(C486=Summary!$K$5,1,0))</f>
        <v>0</v>
      </c>
      <c r="V486" s="148">
        <f t="shared" si="29"/>
        <v>0</v>
      </c>
      <c r="W486" s="333"/>
      <c r="X486" s="148">
        <f t="shared" si="30"/>
        <v>0</v>
      </c>
      <c r="Y486" s="333"/>
      <c r="Z486" s="144"/>
      <c r="AA486" s="148">
        <f t="shared" si="31"/>
        <v>0</v>
      </c>
      <c r="AB486" s="336"/>
      <c r="AC486" s="144"/>
    </row>
    <row r="487" spans="2:29" s="134" customFormat="1" ht="20.100000000000001" customHeight="1" x14ac:dyDescent="0.25">
      <c r="B487" s="390"/>
      <c r="C487" s="391"/>
      <c r="D487" s="392"/>
      <c r="E487" s="393"/>
      <c r="F487" s="393"/>
      <c r="G487" s="394"/>
      <c r="H487" s="395"/>
      <c r="N487" s="144"/>
      <c r="O487" s="147" t="str">
        <f>IFERROR(IF(LEN(B487)=0,"",INDEX(Trainings!$C$6:$C$55,MATCH(Registration!$B487,Trainings!$B$6:$B$55,0),1)),"")</f>
        <v/>
      </c>
      <c r="P487" s="148" t="str">
        <f>IFERROR(IF(LEN(H487)=0,"",INDEX(Dashboard!$I$17:$I$26,MATCH($H487,Dashboard!$J$17:$J$26,0))),"")</f>
        <v/>
      </c>
      <c r="Q487" s="144"/>
      <c r="R487" s="148">
        <f>IF(LEN(O487)=0,0,IF(OR(Summary!$D$5="All",Summary!$D$5=""),1,IF(Summary!$D$5=O487,1,0)))</f>
        <v>0</v>
      </c>
      <c r="S487" s="148">
        <f>IF(LEN(B487)=0,0,IF(OR(Summary!$G$5="All",Summary!$G$5=""),1,IF(Summary!$G$5=B487,1,0)))</f>
        <v>0</v>
      </c>
      <c r="T487" s="148">
        <f t="shared" si="28"/>
        <v>0</v>
      </c>
      <c r="U487" s="148">
        <f>IF(LEN(C487)=0,0,IF(C487=Summary!$K$5,1,0))</f>
        <v>0</v>
      </c>
      <c r="V487" s="148">
        <f t="shared" si="29"/>
        <v>0</v>
      </c>
      <c r="W487" s="333"/>
      <c r="X487" s="148">
        <f t="shared" si="30"/>
        <v>0</v>
      </c>
      <c r="Y487" s="333"/>
      <c r="Z487" s="144"/>
      <c r="AA487" s="148">
        <f t="shared" si="31"/>
        <v>0</v>
      </c>
      <c r="AB487" s="336"/>
      <c r="AC487" s="144"/>
    </row>
    <row r="488" spans="2:29" s="134" customFormat="1" ht="20.100000000000001" customHeight="1" x14ac:dyDescent="0.25">
      <c r="B488" s="390"/>
      <c r="C488" s="391"/>
      <c r="D488" s="392"/>
      <c r="E488" s="393"/>
      <c r="F488" s="393"/>
      <c r="G488" s="394"/>
      <c r="H488" s="395"/>
      <c r="N488" s="144"/>
      <c r="O488" s="147" t="str">
        <f>IFERROR(IF(LEN(B488)=0,"",INDEX(Trainings!$C$6:$C$55,MATCH(Registration!$B488,Trainings!$B$6:$B$55,0),1)),"")</f>
        <v/>
      </c>
      <c r="P488" s="148" t="str">
        <f>IFERROR(IF(LEN(H488)=0,"",INDEX(Dashboard!$I$17:$I$26,MATCH($H488,Dashboard!$J$17:$J$26,0))),"")</f>
        <v/>
      </c>
      <c r="Q488" s="144"/>
      <c r="R488" s="148">
        <f>IF(LEN(O488)=0,0,IF(OR(Summary!$D$5="All",Summary!$D$5=""),1,IF(Summary!$D$5=O488,1,0)))</f>
        <v>0</v>
      </c>
      <c r="S488" s="148">
        <f>IF(LEN(B488)=0,0,IF(OR(Summary!$G$5="All",Summary!$G$5=""),1,IF(Summary!$G$5=B488,1,0)))</f>
        <v>0</v>
      </c>
      <c r="T488" s="148">
        <f t="shared" si="28"/>
        <v>0</v>
      </c>
      <c r="U488" s="148">
        <f>IF(LEN(C488)=0,0,IF(C488=Summary!$K$5,1,0))</f>
        <v>0</v>
      </c>
      <c r="V488" s="148">
        <f t="shared" si="29"/>
        <v>0</v>
      </c>
      <c r="W488" s="333"/>
      <c r="X488" s="148">
        <f t="shared" si="30"/>
        <v>0</v>
      </c>
      <c r="Y488" s="333"/>
      <c r="Z488" s="144"/>
      <c r="AA488" s="148">
        <f t="shared" si="31"/>
        <v>0</v>
      </c>
      <c r="AB488" s="336"/>
      <c r="AC488" s="144"/>
    </row>
    <row r="489" spans="2:29" s="134" customFormat="1" ht="20.100000000000001" customHeight="1" x14ac:dyDescent="0.25">
      <c r="B489" s="390"/>
      <c r="C489" s="391"/>
      <c r="D489" s="392"/>
      <c r="E489" s="393"/>
      <c r="F489" s="393"/>
      <c r="G489" s="394"/>
      <c r="H489" s="395"/>
      <c r="N489" s="144"/>
      <c r="O489" s="147" t="str">
        <f>IFERROR(IF(LEN(B489)=0,"",INDEX(Trainings!$C$6:$C$55,MATCH(Registration!$B489,Trainings!$B$6:$B$55,0),1)),"")</f>
        <v/>
      </c>
      <c r="P489" s="148" t="str">
        <f>IFERROR(IF(LEN(H489)=0,"",INDEX(Dashboard!$I$17:$I$26,MATCH($H489,Dashboard!$J$17:$J$26,0))),"")</f>
        <v/>
      </c>
      <c r="Q489" s="144"/>
      <c r="R489" s="148">
        <f>IF(LEN(O489)=0,0,IF(OR(Summary!$D$5="All",Summary!$D$5=""),1,IF(Summary!$D$5=O489,1,0)))</f>
        <v>0</v>
      </c>
      <c r="S489" s="148">
        <f>IF(LEN(B489)=0,0,IF(OR(Summary!$G$5="All",Summary!$G$5=""),1,IF(Summary!$G$5=B489,1,0)))</f>
        <v>0</v>
      </c>
      <c r="T489" s="148">
        <f t="shared" si="28"/>
        <v>0</v>
      </c>
      <c r="U489" s="148">
        <f>IF(LEN(C489)=0,0,IF(C489=Summary!$K$5,1,0))</f>
        <v>0</v>
      </c>
      <c r="V489" s="148">
        <f t="shared" si="29"/>
        <v>0</v>
      </c>
      <c r="W489" s="333"/>
      <c r="X489" s="148">
        <f t="shared" si="30"/>
        <v>0</v>
      </c>
      <c r="Y489" s="333"/>
      <c r="Z489" s="144"/>
      <c r="AA489" s="148">
        <f t="shared" si="31"/>
        <v>0</v>
      </c>
      <c r="AB489" s="336"/>
      <c r="AC489" s="144"/>
    </row>
    <row r="490" spans="2:29" s="134" customFormat="1" ht="20.100000000000001" customHeight="1" x14ac:dyDescent="0.25">
      <c r="B490" s="390"/>
      <c r="C490" s="391"/>
      <c r="D490" s="392"/>
      <c r="E490" s="393"/>
      <c r="F490" s="393"/>
      <c r="G490" s="394"/>
      <c r="H490" s="395"/>
      <c r="N490" s="144"/>
      <c r="O490" s="147" t="str">
        <f>IFERROR(IF(LEN(B490)=0,"",INDEX(Trainings!$C$6:$C$55,MATCH(Registration!$B490,Trainings!$B$6:$B$55,0),1)),"")</f>
        <v/>
      </c>
      <c r="P490" s="148" t="str">
        <f>IFERROR(IF(LEN(H490)=0,"",INDEX(Dashboard!$I$17:$I$26,MATCH($H490,Dashboard!$J$17:$J$26,0))),"")</f>
        <v/>
      </c>
      <c r="Q490" s="144"/>
      <c r="R490" s="148">
        <f>IF(LEN(O490)=0,0,IF(OR(Summary!$D$5="All",Summary!$D$5=""),1,IF(Summary!$D$5=O490,1,0)))</f>
        <v>0</v>
      </c>
      <c r="S490" s="148">
        <f>IF(LEN(B490)=0,0,IF(OR(Summary!$G$5="All",Summary!$G$5=""),1,IF(Summary!$G$5=B490,1,0)))</f>
        <v>0</v>
      </c>
      <c r="T490" s="148">
        <f t="shared" si="28"/>
        <v>0</v>
      </c>
      <c r="U490" s="148">
        <f>IF(LEN(C490)=0,0,IF(C490=Summary!$K$5,1,0))</f>
        <v>0</v>
      </c>
      <c r="V490" s="148">
        <f t="shared" si="29"/>
        <v>0</v>
      </c>
      <c r="W490" s="333"/>
      <c r="X490" s="148">
        <f t="shared" si="30"/>
        <v>0</v>
      </c>
      <c r="Y490" s="333"/>
      <c r="Z490" s="144"/>
      <c r="AA490" s="148">
        <f t="shared" si="31"/>
        <v>0</v>
      </c>
      <c r="AB490" s="336"/>
      <c r="AC490" s="144"/>
    </row>
    <row r="491" spans="2:29" s="134" customFormat="1" ht="20.100000000000001" customHeight="1" x14ac:dyDescent="0.25">
      <c r="B491" s="390"/>
      <c r="C491" s="391"/>
      <c r="D491" s="392"/>
      <c r="E491" s="393"/>
      <c r="F491" s="393"/>
      <c r="G491" s="394"/>
      <c r="H491" s="395"/>
      <c r="N491" s="144"/>
      <c r="O491" s="147" t="str">
        <f>IFERROR(IF(LEN(B491)=0,"",INDEX(Trainings!$C$6:$C$55,MATCH(Registration!$B491,Trainings!$B$6:$B$55,0),1)),"")</f>
        <v/>
      </c>
      <c r="P491" s="148" t="str">
        <f>IFERROR(IF(LEN(H491)=0,"",INDEX(Dashboard!$I$17:$I$26,MATCH($H491,Dashboard!$J$17:$J$26,0))),"")</f>
        <v/>
      </c>
      <c r="Q491" s="144"/>
      <c r="R491" s="148">
        <f>IF(LEN(O491)=0,0,IF(OR(Summary!$D$5="All",Summary!$D$5=""),1,IF(Summary!$D$5=O491,1,0)))</f>
        <v>0</v>
      </c>
      <c r="S491" s="148">
        <f>IF(LEN(B491)=0,0,IF(OR(Summary!$G$5="All",Summary!$G$5=""),1,IF(Summary!$G$5=B491,1,0)))</f>
        <v>0</v>
      </c>
      <c r="T491" s="148">
        <f t="shared" si="28"/>
        <v>0</v>
      </c>
      <c r="U491" s="148">
        <f>IF(LEN(C491)=0,0,IF(C491=Summary!$K$5,1,0))</f>
        <v>0</v>
      </c>
      <c r="V491" s="148">
        <f t="shared" si="29"/>
        <v>0</v>
      </c>
      <c r="W491" s="333"/>
      <c r="X491" s="148">
        <f t="shared" si="30"/>
        <v>0</v>
      </c>
      <c r="Y491" s="333"/>
      <c r="Z491" s="144"/>
      <c r="AA491" s="148">
        <f t="shared" si="31"/>
        <v>0</v>
      </c>
      <c r="AB491" s="336"/>
      <c r="AC491" s="144"/>
    </row>
    <row r="492" spans="2:29" s="134" customFormat="1" ht="20.100000000000001" customHeight="1" x14ac:dyDescent="0.25">
      <c r="B492" s="390"/>
      <c r="C492" s="391"/>
      <c r="D492" s="392"/>
      <c r="E492" s="393"/>
      <c r="F492" s="393"/>
      <c r="G492" s="394"/>
      <c r="H492" s="395"/>
      <c r="N492" s="144"/>
      <c r="O492" s="147" t="str">
        <f>IFERROR(IF(LEN(B492)=0,"",INDEX(Trainings!$C$6:$C$55,MATCH(Registration!$B492,Trainings!$B$6:$B$55,0),1)),"")</f>
        <v/>
      </c>
      <c r="P492" s="148" t="str">
        <f>IFERROR(IF(LEN(H492)=0,"",INDEX(Dashboard!$I$17:$I$26,MATCH($H492,Dashboard!$J$17:$J$26,0))),"")</f>
        <v/>
      </c>
      <c r="Q492" s="144"/>
      <c r="R492" s="148">
        <f>IF(LEN(O492)=0,0,IF(OR(Summary!$D$5="All",Summary!$D$5=""),1,IF(Summary!$D$5=O492,1,0)))</f>
        <v>0</v>
      </c>
      <c r="S492" s="148">
        <f>IF(LEN(B492)=0,0,IF(OR(Summary!$G$5="All",Summary!$G$5=""),1,IF(Summary!$G$5=B492,1,0)))</f>
        <v>0</v>
      </c>
      <c r="T492" s="148">
        <f t="shared" si="28"/>
        <v>0</v>
      </c>
      <c r="U492" s="148">
        <f>IF(LEN(C492)=0,0,IF(C492=Summary!$K$5,1,0))</f>
        <v>0</v>
      </c>
      <c r="V492" s="148">
        <f t="shared" si="29"/>
        <v>0</v>
      </c>
      <c r="W492" s="333"/>
      <c r="X492" s="148">
        <f t="shared" si="30"/>
        <v>0</v>
      </c>
      <c r="Y492" s="333"/>
      <c r="Z492" s="144"/>
      <c r="AA492" s="148">
        <f t="shared" si="31"/>
        <v>0</v>
      </c>
      <c r="AB492" s="336"/>
      <c r="AC492" s="144"/>
    </row>
    <row r="493" spans="2:29" s="134" customFormat="1" ht="20.100000000000001" customHeight="1" x14ac:dyDescent="0.25">
      <c r="B493" s="390"/>
      <c r="C493" s="391"/>
      <c r="D493" s="392"/>
      <c r="E493" s="393"/>
      <c r="F493" s="393"/>
      <c r="G493" s="394"/>
      <c r="H493" s="395"/>
      <c r="N493" s="144"/>
      <c r="O493" s="147" t="str">
        <f>IFERROR(IF(LEN(B493)=0,"",INDEX(Trainings!$C$6:$C$55,MATCH(Registration!$B493,Trainings!$B$6:$B$55,0),1)),"")</f>
        <v/>
      </c>
      <c r="P493" s="148" t="str">
        <f>IFERROR(IF(LEN(H493)=0,"",INDEX(Dashboard!$I$17:$I$26,MATCH($H493,Dashboard!$J$17:$J$26,0))),"")</f>
        <v/>
      </c>
      <c r="Q493" s="144"/>
      <c r="R493" s="148">
        <f>IF(LEN(O493)=0,0,IF(OR(Summary!$D$5="All",Summary!$D$5=""),1,IF(Summary!$D$5=O493,1,0)))</f>
        <v>0</v>
      </c>
      <c r="S493" s="148">
        <f>IF(LEN(B493)=0,0,IF(OR(Summary!$G$5="All",Summary!$G$5=""),1,IF(Summary!$G$5=B493,1,0)))</f>
        <v>0</v>
      </c>
      <c r="T493" s="148">
        <f t="shared" si="28"/>
        <v>0</v>
      </c>
      <c r="U493" s="148">
        <f>IF(LEN(C493)=0,0,IF(C493=Summary!$K$5,1,0))</f>
        <v>0</v>
      </c>
      <c r="V493" s="148">
        <f t="shared" si="29"/>
        <v>0</v>
      </c>
      <c r="W493" s="333"/>
      <c r="X493" s="148">
        <f t="shared" si="30"/>
        <v>0</v>
      </c>
      <c r="Y493" s="333"/>
      <c r="Z493" s="144"/>
      <c r="AA493" s="148">
        <f t="shared" si="31"/>
        <v>0</v>
      </c>
      <c r="AB493" s="336"/>
      <c r="AC493" s="144"/>
    </row>
    <row r="494" spans="2:29" s="134" customFormat="1" ht="20.100000000000001" customHeight="1" x14ac:dyDescent="0.25">
      <c r="B494" s="390"/>
      <c r="C494" s="391"/>
      <c r="D494" s="392"/>
      <c r="E494" s="393"/>
      <c r="F494" s="393"/>
      <c r="G494" s="394"/>
      <c r="H494" s="395"/>
      <c r="N494" s="144"/>
      <c r="O494" s="147" t="str">
        <f>IFERROR(IF(LEN(B494)=0,"",INDEX(Trainings!$C$6:$C$55,MATCH(Registration!$B494,Trainings!$B$6:$B$55,0),1)),"")</f>
        <v/>
      </c>
      <c r="P494" s="148" t="str">
        <f>IFERROR(IF(LEN(H494)=0,"",INDEX(Dashboard!$I$17:$I$26,MATCH($H494,Dashboard!$J$17:$J$26,0))),"")</f>
        <v/>
      </c>
      <c r="Q494" s="144"/>
      <c r="R494" s="148">
        <f>IF(LEN(O494)=0,0,IF(OR(Summary!$D$5="All",Summary!$D$5=""),1,IF(Summary!$D$5=O494,1,0)))</f>
        <v>0</v>
      </c>
      <c r="S494" s="148">
        <f>IF(LEN(B494)=0,0,IF(OR(Summary!$G$5="All",Summary!$G$5=""),1,IF(Summary!$G$5=B494,1,0)))</f>
        <v>0</v>
      </c>
      <c r="T494" s="148">
        <f t="shared" si="28"/>
        <v>0</v>
      </c>
      <c r="U494" s="148">
        <f>IF(LEN(C494)=0,0,IF(C494=Summary!$K$5,1,0))</f>
        <v>0</v>
      </c>
      <c r="V494" s="148">
        <f t="shared" si="29"/>
        <v>0</v>
      </c>
      <c r="W494" s="333"/>
      <c r="X494" s="148">
        <f t="shared" si="30"/>
        <v>0</v>
      </c>
      <c r="Y494" s="333"/>
      <c r="Z494" s="144"/>
      <c r="AA494" s="148">
        <f t="shared" si="31"/>
        <v>0</v>
      </c>
      <c r="AB494" s="336"/>
      <c r="AC494" s="144"/>
    </row>
    <row r="495" spans="2:29" s="134" customFormat="1" ht="20.100000000000001" customHeight="1" x14ac:dyDescent="0.25">
      <c r="B495" s="390"/>
      <c r="C495" s="391"/>
      <c r="D495" s="392"/>
      <c r="E495" s="393"/>
      <c r="F495" s="393"/>
      <c r="G495" s="394"/>
      <c r="H495" s="395"/>
      <c r="N495" s="144"/>
      <c r="O495" s="147" t="str">
        <f>IFERROR(IF(LEN(B495)=0,"",INDEX(Trainings!$C$6:$C$55,MATCH(Registration!$B495,Trainings!$B$6:$B$55,0),1)),"")</f>
        <v/>
      </c>
      <c r="P495" s="148" t="str">
        <f>IFERROR(IF(LEN(H495)=0,"",INDEX(Dashboard!$I$17:$I$26,MATCH($H495,Dashboard!$J$17:$J$26,0))),"")</f>
        <v/>
      </c>
      <c r="Q495" s="144"/>
      <c r="R495" s="148">
        <f>IF(LEN(O495)=0,0,IF(OR(Summary!$D$5="All",Summary!$D$5=""),1,IF(Summary!$D$5=O495,1,0)))</f>
        <v>0</v>
      </c>
      <c r="S495" s="148">
        <f>IF(LEN(B495)=0,0,IF(OR(Summary!$G$5="All",Summary!$G$5=""),1,IF(Summary!$G$5=B495,1,0)))</f>
        <v>0</v>
      </c>
      <c r="T495" s="148">
        <f t="shared" si="28"/>
        <v>0</v>
      </c>
      <c r="U495" s="148">
        <f>IF(LEN(C495)=0,0,IF(C495=Summary!$K$5,1,0))</f>
        <v>0</v>
      </c>
      <c r="V495" s="148">
        <f t="shared" si="29"/>
        <v>0</v>
      </c>
      <c r="W495" s="333"/>
      <c r="X495" s="148">
        <f t="shared" si="30"/>
        <v>0</v>
      </c>
      <c r="Y495" s="333"/>
      <c r="Z495" s="144"/>
      <c r="AA495" s="148">
        <f t="shared" si="31"/>
        <v>0</v>
      </c>
      <c r="AB495" s="336"/>
      <c r="AC495" s="144"/>
    </row>
    <row r="496" spans="2:29" s="134" customFormat="1" ht="20.100000000000001" customHeight="1" x14ac:dyDescent="0.25">
      <c r="B496" s="390"/>
      <c r="C496" s="391"/>
      <c r="D496" s="392"/>
      <c r="E496" s="393"/>
      <c r="F496" s="393"/>
      <c r="G496" s="394"/>
      <c r="H496" s="395"/>
      <c r="N496" s="144"/>
      <c r="O496" s="147" t="str">
        <f>IFERROR(IF(LEN(B496)=0,"",INDEX(Trainings!$C$6:$C$55,MATCH(Registration!$B496,Trainings!$B$6:$B$55,0),1)),"")</f>
        <v/>
      </c>
      <c r="P496" s="148" t="str">
        <f>IFERROR(IF(LEN(H496)=0,"",INDEX(Dashboard!$I$17:$I$26,MATCH($H496,Dashboard!$J$17:$J$26,0))),"")</f>
        <v/>
      </c>
      <c r="Q496" s="144"/>
      <c r="R496" s="148">
        <f>IF(LEN(O496)=0,0,IF(OR(Summary!$D$5="All",Summary!$D$5=""),1,IF(Summary!$D$5=O496,1,0)))</f>
        <v>0</v>
      </c>
      <c r="S496" s="148">
        <f>IF(LEN(B496)=0,0,IF(OR(Summary!$G$5="All",Summary!$G$5=""),1,IF(Summary!$G$5=B496,1,0)))</f>
        <v>0</v>
      </c>
      <c r="T496" s="148">
        <f t="shared" si="28"/>
        <v>0</v>
      </c>
      <c r="U496" s="148">
        <f>IF(LEN(C496)=0,0,IF(C496=Summary!$K$5,1,0))</f>
        <v>0</v>
      </c>
      <c r="V496" s="148">
        <f t="shared" si="29"/>
        <v>0</v>
      </c>
      <c r="W496" s="333"/>
      <c r="X496" s="148">
        <f t="shared" si="30"/>
        <v>0</v>
      </c>
      <c r="Y496" s="333"/>
      <c r="Z496" s="144"/>
      <c r="AA496" s="148">
        <f t="shared" si="31"/>
        <v>0</v>
      </c>
      <c r="AB496" s="336"/>
      <c r="AC496" s="144"/>
    </row>
    <row r="497" spans="2:29" s="134" customFormat="1" ht="20.100000000000001" customHeight="1" x14ac:dyDescent="0.25">
      <c r="B497" s="390"/>
      <c r="C497" s="391"/>
      <c r="D497" s="392"/>
      <c r="E497" s="393"/>
      <c r="F497" s="393"/>
      <c r="G497" s="394"/>
      <c r="H497" s="395"/>
      <c r="N497" s="144"/>
      <c r="O497" s="147" t="str">
        <f>IFERROR(IF(LEN(B497)=0,"",INDEX(Trainings!$C$6:$C$55,MATCH(Registration!$B497,Trainings!$B$6:$B$55,0),1)),"")</f>
        <v/>
      </c>
      <c r="P497" s="148" t="str">
        <f>IFERROR(IF(LEN(H497)=0,"",INDEX(Dashboard!$I$17:$I$26,MATCH($H497,Dashboard!$J$17:$J$26,0))),"")</f>
        <v/>
      </c>
      <c r="Q497" s="144"/>
      <c r="R497" s="148">
        <f>IF(LEN(O497)=0,0,IF(OR(Summary!$D$5="All",Summary!$D$5=""),1,IF(Summary!$D$5=O497,1,0)))</f>
        <v>0</v>
      </c>
      <c r="S497" s="148">
        <f>IF(LEN(B497)=0,0,IF(OR(Summary!$G$5="All",Summary!$G$5=""),1,IF(Summary!$G$5=B497,1,0)))</f>
        <v>0</v>
      </c>
      <c r="T497" s="148">
        <f t="shared" si="28"/>
        <v>0</v>
      </c>
      <c r="U497" s="148">
        <f>IF(LEN(C497)=0,0,IF(C497=Summary!$K$5,1,0))</f>
        <v>0</v>
      </c>
      <c r="V497" s="148">
        <f t="shared" si="29"/>
        <v>0</v>
      </c>
      <c r="W497" s="333"/>
      <c r="X497" s="148">
        <f t="shared" si="30"/>
        <v>0</v>
      </c>
      <c r="Y497" s="333"/>
      <c r="Z497" s="144"/>
      <c r="AA497" s="148">
        <f t="shared" si="31"/>
        <v>0</v>
      </c>
      <c r="AB497" s="336"/>
      <c r="AC497" s="144"/>
    </row>
    <row r="498" spans="2:29" s="134" customFormat="1" ht="20.100000000000001" customHeight="1" x14ac:dyDescent="0.25">
      <c r="B498" s="390"/>
      <c r="C498" s="391"/>
      <c r="D498" s="392"/>
      <c r="E498" s="393"/>
      <c r="F498" s="393"/>
      <c r="G498" s="394"/>
      <c r="H498" s="395"/>
      <c r="N498" s="144"/>
      <c r="O498" s="147" t="str">
        <f>IFERROR(IF(LEN(B498)=0,"",INDEX(Trainings!$C$6:$C$55,MATCH(Registration!$B498,Trainings!$B$6:$B$55,0),1)),"")</f>
        <v/>
      </c>
      <c r="P498" s="148" t="str">
        <f>IFERROR(IF(LEN(H498)=0,"",INDEX(Dashboard!$I$17:$I$26,MATCH($H498,Dashboard!$J$17:$J$26,0))),"")</f>
        <v/>
      </c>
      <c r="Q498" s="144"/>
      <c r="R498" s="148">
        <f>IF(LEN(O498)=0,0,IF(OR(Summary!$D$5="All",Summary!$D$5=""),1,IF(Summary!$D$5=O498,1,0)))</f>
        <v>0</v>
      </c>
      <c r="S498" s="148">
        <f>IF(LEN(B498)=0,0,IF(OR(Summary!$G$5="All",Summary!$G$5=""),1,IF(Summary!$G$5=B498,1,0)))</f>
        <v>0</v>
      </c>
      <c r="T498" s="148">
        <f t="shared" si="28"/>
        <v>0</v>
      </c>
      <c r="U498" s="148">
        <f>IF(LEN(C498)=0,0,IF(C498=Summary!$K$5,1,0))</f>
        <v>0</v>
      </c>
      <c r="V498" s="148">
        <f t="shared" si="29"/>
        <v>0</v>
      </c>
      <c r="W498" s="333"/>
      <c r="X498" s="148">
        <f t="shared" si="30"/>
        <v>0</v>
      </c>
      <c r="Y498" s="333"/>
      <c r="Z498" s="144"/>
      <c r="AA498" s="148">
        <f t="shared" si="31"/>
        <v>0</v>
      </c>
      <c r="AB498" s="336"/>
      <c r="AC498" s="144"/>
    </row>
    <row r="499" spans="2:29" s="134" customFormat="1" ht="20.100000000000001" customHeight="1" x14ac:dyDescent="0.25">
      <c r="B499" s="390"/>
      <c r="C499" s="391"/>
      <c r="D499" s="392"/>
      <c r="E499" s="393"/>
      <c r="F499" s="393"/>
      <c r="G499" s="394"/>
      <c r="H499" s="395"/>
      <c r="N499" s="144"/>
      <c r="O499" s="147" t="str">
        <f>IFERROR(IF(LEN(B499)=0,"",INDEX(Trainings!$C$6:$C$55,MATCH(Registration!$B499,Trainings!$B$6:$B$55,0),1)),"")</f>
        <v/>
      </c>
      <c r="P499" s="148" t="str">
        <f>IFERROR(IF(LEN(H499)=0,"",INDEX(Dashboard!$I$17:$I$26,MATCH($H499,Dashboard!$J$17:$J$26,0))),"")</f>
        <v/>
      </c>
      <c r="Q499" s="144"/>
      <c r="R499" s="148">
        <f>IF(LEN(O499)=0,0,IF(OR(Summary!$D$5="All",Summary!$D$5=""),1,IF(Summary!$D$5=O499,1,0)))</f>
        <v>0</v>
      </c>
      <c r="S499" s="148">
        <f>IF(LEN(B499)=0,0,IF(OR(Summary!$G$5="All",Summary!$G$5=""),1,IF(Summary!$G$5=B499,1,0)))</f>
        <v>0</v>
      </c>
      <c r="T499" s="148">
        <f t="shared" si="28"/>
        <v>0</v>
      </c>
      <c r="U499" s="148">
        <f>IF(LEN(C499)=0,0,IF(C499=Summary!$K$5,1,0))</f>
        <v>0</v>
      </c>
      <c r="V499" s="148">
        <f t="shared" si="29"/>
        <v>0</v>
      </c>
      <c r="W499" s="333"/>
      <c r="X499" s="148">
        <f t="shared" si="30"/>
        <v>0</v>
      </c>
      <c r="Y499" s="333"/>
      <c r="Z499" s="144"/>
      <c r="AA499" s="148">
        <f t="shared" si="31"/>
        <v>0</v>
      </c>
      <c r="AB499" s="336"/>
      <c r="AC499" s="144"/>
    </row>
    <row r="500" spans="2:29" s="134" customFormat="1" ht="20.100000000000001" customHeight="1" x14ac:dyDescent="0.25">
      <c r="B500" s="390"/>
      <c r="C500" s="391"/>
      <c r="D500" s="392"/>
      <c r="E500" s="393"/>
      <c r="F500" s="393"/>
      <c r="G500" s="394"/>
      <c r="H500" s="395"/>
      <c r="N500" s="144"/>
      <c r="O500" s="147" t="str">
        <f>IFERROR(IF(LEN(B500)=0,"",INDEX(Trainings!$C$6:$C$55,MATCH(Registration!$B500,Trainings!$B$6:$B$55,0),1)),"")</f>
        <v/>
      </c>
      <c r="P500" s="148" t="str">
        <f>IFERROR(IF(LEN(H500)=0,"",INDEX(Dashboard!$I$17:$I$26,MATCH($H500,Dashboard!$J$17:$J$26,0))),"")</f>
        <v/>
      </c>
      <c r="Q500" s="144"/>
      <c r="R500" s="148">
        <f>IF(LEN(O500)=0,0,IF(OR(Summary!$D$5="All",Summary!$D$5=""),1,IF(Summary!$D$5=O500,1,0)))</f>
        <v>0</v>
      </c>
      <c r="S500" s="148">
        <f>IF(LEN(B500)=0,0,IF(OR(Summary!$G$5="All",Summary!$G$5=""),1,IF(Summary!$G$5=B500,1,0)))</f>
        <v>0</v>
      </c>
      <c r="T500" s="148">
        <f t="shared" si="28"/>
        <v>0</v>
      </c>
      <c r="U500" s="148">
        <f>IF(LEN(C500)=0,0,IF(C500=Summary!$K$5,1,0))</f>
        <v>0</v>
      </c>
      <c r="V500" s="148">
        <f t="shared" si="29"/>
        <v>0</v>
      </c>
      <c r="W500" s="333"/>
      <c r="X500" s="148">
        <f t="shared" si="30"/>
        <v>0</v>
      </c>
      <c r="Y500" s="333"/>
      <c r="Z500" s="144"/>
      <c r="AA500" s="148">
        <f t="shared" si="31"/>
        <v>0</v>
      </c>
      <c r="AB500" s="336"/>
      <c r="AC500" s="144"/>
    </row>
    <row r="501" spans="2:29" s="134" customFormat="1" ht="20.100000000000001" customHeight="1" x14ac:dyDescent="0.25">
      <c r="B501" s="390"/>
      <c r="C501" s="391"/>
      <c r="D501" s="392"/>
      <c r="E501" s="393"/>
      <c r="F501" s="393"/>
      <c r="G501" s="394"/>
      <c r="H501" s="395"/>
      <c r="N501" s="144"/>
      <c r="O501" s="147" t="str">
        <f>IFERROR(IF(LEN(B501)=0,"",INDEX(Trainings!$C$6:$C$55,MATCH(Registration!$B501,Trainings!$B$6:$B$55,0),1)),"")</f>
        <v/>
      </c>
      <c r="P501" s="148" t="str">
        <f>IFERROR(IF(LEN(H501)=0,"",INDEX(Dashboard!$I$17:$I$26,MATCH($H501,Dashboard!$J$17:$J$26,0))),"")</f>
        <v/>
      </c>
      <c r="Q501" s="144"/>
      <c r="R501" s="148">
        <f>IF(LEN(O501)=0,0,IF(OR(Summary!$D$5="All",Summary!$D$5=""),1,IF(Summary!$D$5=O501,1,0)))</f>
        <v>0</v>
      </c>
      <c r="S501" s="148">
        <f>IF(LEN(B501)=0,0,IF(OR(Summary!$G$5="All",Summary!$G$5=""),1,IF(Summary!$G$5=B501,1,0)))</f>
        <v>0</v>
      </c>
      <c r="T501" s="148">
        <f t="shared" si="28"/>
        <v>0</v>
      </c>
      <c r="U501" s="148">
        <f>IF(LEN(C501)=0,0,IF(C501=Summary!$K$5,1,0))</f>
        <v>0</v>
      </c>
      <c r="V501" s="148">
        <f t="shared" si="29"/>
        <v>0</v>
      </c>
      <c r="W501" s="333"/>
      <c r="X501" s="148">
        <f t="shared" si="30"/>
        <v>0</v>
      </c>
      <c r="Y501" s="333"/>
      <c r="Z501" s="144"/>
      <c r="AA501" s="148">
        <f t="shared" si="31"/>
        <v>0</v>
      </c>
      <c r="AB501" s="336"/>
      <c r="AC501" s="144"/>
    </row>
    <row r="502" spans="2:29" s="134" customFormat="1" ht="20.100000000000001" customHeight="1" x14ac:dyDescent="0.25">
      <c r="B502" s="390"/>
      <c r="C502" s="391"/>
      <c r="D502" s="392"/>
      <c r="E502" s="393"/>
      <c r="F502" s="393"/>
      <c r="G502" s="394"/>
      <c r="H502" s="395"/>
      <c r="N502" s="144"/>
      <c r="O502" s="147" t="str">
        <f>IFERROR(IF(LEN(B502)=0,"",INDEX(Trainings!$C$6:$C$55,MATCH(Registration!$B502,Trainings!$B$6:$B$55,0),1)),"")</f>
        <v/>
      </c>
      <c r="P502" s="148" t="str">
        <f>IFERROR(IF(LEN(H502)=0,"",INDEX(Dashboard!$I$17:$I$26,MATCH($H502,Dashboard!$J$17:$J$26,0))),"")</f>
        <v/>
      </c>
      <c r="Q502" s="144"/>
      <c r="R502" s="148">
        <f>IF(LEN(O502)=0,0,IF(OR(Summary!$D$5="All",Summary!$D$5=""),1,IF(Summary!$D$5=O502,1,0)))</f>
        <v>0</v>
      </c>
      <c r="S502" s="148">
        <f>IF(LEN(B502)=0,0,IF(OR(Summary!$G$5="All",Summary!$G$5=""),1,IF(Summary!$G$5=B502,1,0)))</f>
        <v>0</v>
      </c>
      <c r="T502" s="148">
        <f t="shared" si="28"/>
        <v>0</v>
      </c>
      <c r="U502" s="148">
        <f>IF(LEN(C502)=0,0,IF(C502=Summary!$K$5,1,0))</f>
        <v>0</v>
      </c>
      <c r="V502" s="148">
        <f t="shared" si="29"/>
        <v>0</v>
      </c>
      <c r="W502" s="333"/>
      <c r="X502" s="148">
        <f t="shared" si="30"/>
        <v>0</v>
      </c>
      <c r="Y502" s="333"/>
      <c r="Z502" s="144"/>
      <c r="AA502" s="148">
        <f t="shared" si="31"/>
        <v>0</v>
      </c>
      <c r="AB502" s="336"/>
      <c r="AC502" s="144"/>
    </row>
    <row r="503" spans="2:29" s="134" customFormat="1" ht="20.100000000000001" customHeight="1" x14ac:dyDescent="0.25">
      <c r="B503" s="390"/>
      <c r="C503" s="391"/>
      <c r="D503" s="392"/>
      <c r="E503" s="393"/>
      <c r="F503" s="393"/>
      <c r="G503" s="394"/>
      <c r="H503" s="395"/>
      <c r="N503" s="144"/>
      <c r="O503" s="147" t="str">
        <f>IFERROR(IF(LEN(B503)=0,"",INDEX(Trainings!$C$6:$C$55,MATCH(Registration!$B503,Trainings!$B$6:$B$55,0),1)),"")</f>
        <v/>
      </c>
      <c r="P503" s="148" t="str">
        <f>IFERROR(IF(LEN(H503)=0,"",INDEX(Dashboard!$I$17:$I$26,MATCH($H503,Dashboard!$J$17:$J$26,0))),"")</f>
        <v/>
      </c>
      <c r="Q503" s="144"/>
      <c r="R503" s="148">
        <f>IF(LEN(O503)=0,0,IF(OR(Summary!$D$5="All",Summary!$D$5=""),1,IF(Summary!$D$5=O503,1,0)))</f>
        <v>0</v>
      </c>
      <c r="S503" s="148">
        <f>IF(LEN(B503)=0,0,IF(OR(Summary!$G$5="All",Summary!$G$5=""),1,IF(Summary!$G$5=B503,1,0)))</f>
        <v>0</v>
      </c>
      <c r="T503" s="148">
        <f t="shared" si="28"/>
        <v>0</v>
      </c>
      <c r="U503" s="148">
        <f>IF(LEN(C503)=0,0,IF(C503=Summary!$K$5,1,0))</f>
        <v>0</v>
      </c>
      <c r="V503" s="148">
        <f t="shared" si="29"/>
        <v>0</v>
      </c>
      <c r="W503" s="333"/>
      <c r="X503" s="148">
        <f t="shared" si="30"/>
        <v>0</v>
      </c>
      <c r="Y503" s="333"/>
      <c r="Z503" s="144"/>
      <c r="AA503" s="148">
        <f t="shared" si="31"/>
        <v>0</v>
      </c>
      <c r="AB503" s="336"/>
      <c r="AC503" s="144"/>
    </row>
    <row r="504" spans="2:29" s="134" customFormat="1" ht="20.100000000000001" customHeight="1" x14ac:dyDescent="0.25">
      <c r="B504" s="390"/>
      <c r="C504" s="391"/>
      <c r="D504" s="392"/>
      <c r="E504" s="393"/>
      <c r="F504" s="393"/>
      <c r="G504" s="394"/>
      <c r="H504" s="395"/>
      <c r="N504" s="144"/>
      <c r="O504" s="147" t="str">
        <f>IFERROR(IF(LEN(B504)=0,"",INDEX(Trainings!$C$6:$C$55,MATCH(Registration!$B504,Trainings!$B$6:$B$55,0),1)),"")</f>
        <v/>
      </c>
      <c r="P504" s="148" t="str">
        <f>IFERROR(IF(LEN(H504)=0,"",INDEX(Dashboard!$I$17:$I$26,MATCH($H504,Dashboard!$J$17:$J$26,0))),"")</f>
        <v/>
      </c>
      <c r="Q504" s="144"/>
      <c r="R504" s="148">
        <f>IF(LEN(O504)=0,0,IF(OR(Summary!$D$5="All",Summary!$D$5=""),1,IF(Summary!$D$5=O504,1,0)))</f>
        <v>0</v>
      </c>
      <c r="S504" s="148">
        <f>IF(LEN(B504)=0,0,IF(OR(Summary!$G$5="All",Summary!$G$5=""),1,IF(Summary!$G$5=B504,1,0)))</f>
        <v>0</v>
      </c>
      <c r="T504" s="148">
        <f t="shared" si="28"/>
        <v>0</v>
      </c>
      <c r="U504" s="148">
        <f>IF(LEN(C504)=0,0,IF(C504=Summary!$K$5,1,0))</f>
        <v>0</v>
      </c>
      <c r="V504" s="148">
        <f t="shared" si="29"/>
        <v>0</v>
      </c>
      <c r="W504" s="333"/>
      <c r="X504" s="148">
        <f t="shared" si="30"/>
        <v>0</v>
      </c>
      <c r="Y504" s="333"/>
      <c r="Z504" s="144"/>
      <c r="AA504" s="148">
        <f t="shared" si="31"/>
        <v>0</v>
      </c>
      <c r="AB504" s="336"/>
      <c r="AC504" s="144"/>
    </row>
    <row r="505" spans="2:29" s="134" customFormat="1" ht="20.100000000000001" customHeight="1" x14ac:dyDescent="0.25">
      <c r="B505" s="390"/>
      <c r="C505" s="391"/>
      <c r="D505" s="392"/>
      <c r="E505" s="393"/>
      <c r="F505" s="393"/>
      <c r="G505" s="394"/>
      <c r="H505" s="395"/>
      <c r="N505" s="144"/>
      <c r="O505" s="147" t="str">
        <f>IFERROR(IF(LEN(B505)=0,"",INDEX(Trainings!$C$6:$C$55,MATCH(Registration!$B505,Trainings!$B$6:$B$55,0),1)),"")</f>
        <v/>
      </c>
      <c r="P505" s="148" t="str">
        <f>IFERROR(IF(LEN(H505)=0,"",INDEX(Dashboard!$I$17:$I$26,MATCH($H505,Dashboard!$J$17:$J$26,0))),"")</f>
        <v/>
      </c>
      <c r="Q505" s="144"/>
      <c r="R505" s="148">
        <f>IF(LEN(O505)=0,0,IF(OR(Summary!$D$5="All",Summary!$D$5=""),1,IF(Summary!$D$5=O505,1,0)))</f>
        <v>0</v>
      </c>
      <c r="S505" s="148">
        <f>IF(LEN(B505)=0,0,IF(OR(Summary!$G$5="All",Summary!$G$5=""),1,IF(Summary!$G$5=B505,1,0)))</f>
        <v>0</v>
      </c>
      <c r="T505" s="148">
        <f t="shared" si="28"/>
        <v>0</v>
      </c>
      <c r="U505" s="148">
        <f>IF(LEN(C505)=0,0,IF(C505=Summary!$K$5,1,0))</f>
        <v>0</v>
      </c>
      <c r="V505" s="148">
        <f t="shared" si="29"/>
        <v>0</v>
      </c>
      <c r="W505" s="333"/>
      <c r="X505" s="148">
        <f t="shared" si="30"/>
        <v>0</v>
      </c>
      <c r="Y505" s="333"/>
      <c r="Z505" s="144"/>
      <c r="AA505" s="148">
        <f t="shared" si="31"/>
        <v>0</v>
      </c>
      <c r="AB505" s="336"/>
      <c r="AC505" s="144"/>
    </row>
    <row r="506" spans="2:29" s="134" customFormat="1" ht="20.100000000000001" customHeight="1" x14ac:dyDescent="0.25">
      <c r="B506" s="390"/>
      <c r="C506" s="391"/>
      <c r="D506" s="392"/>
      <c r="E506" s="393"/>
      <c r="F506" s="393"/>
      <c r="G506" s="394"/>
      <c r="H506" s="395"/>
      <c r="N506" s="144"/>
      <c r="O506" s="147" t="str">
        <f>IFERROR(IF(LEN(B506)=0,"",INDEX(Trainings!$C$6:$C$55,MATCH(Registration!$B506,Trainings!$B$6:$B$55,0),1)),"")</f>
        <v/>
      </c>
      <c r="P506" s="148" t="str">
        <f>IFERROR(IF(LEN(H506)=0,"",INDEX(Dashboard!$I$17:$I$26,MATCH($H506,Dashboard!$J$17:$J$26,0))),"")</f>
        <v/>
      </c>
      <c r="Q506" s="144"/>
      <c r="R506" s="148">
        <f>IF(LEN(O506)=0,0,IF(OR(Summary!$D$5="All",Summary!$D$5=""),1,IF(Summary!$D$5=O506,1,0)))</f>
        <v>0</v>
      </c>
      <c r="S506" s="148">
        <f>IF(LEN(B506)=0,0,IF(OR(Summary!$G$5="All",Summary!$G$5=""),1,IF(Summary!$G$5=B506,1,0)))</f>
        <v>0</v>
      </c>
      <c r="T506" s="148">
        <f t="shared" si="28"/>
        <v>0</v>
      </c>
      <c r="U506" s="148">
        <f>IF(LEN(C506)=0,0,IF(C506=Summary!$K$5,1,0))</f>
        <v>0</v>
      </c>
      <c r="V506" s="148">
        <f t="shared" si="29"/>
        <v>0</v>
      </c>
      <c r="W506" s="333"/>
      <c r="X506" s="148">
        <f t="shared" si="30"/>
        <v>0</v>
      </c>
      <c r="Y506" s="333"/>
      <c r="Z506" s="144"/>
      <c r="AA506" s="148">
        <f t="shared" si="31"/>
        <v>0</v>
      </c>
      <c r="AB506" s="336"/>
      <c r="AC506" s="144"/>
    </row>
    <row r="507" spans="2:29" s="134" customFormat="1" ht="20.100000000000001" customHeight="1" x14ac:dyDescent="0.25">
      <c r="B507" s="390"/>
      <c r="C507" s="391"/>
      <c r="D507" s="392"/>
      <c r="E507" s="393"/>
      <c r="F507" s="393"/>
      <c r="G507" s="394"/>
      <c r="H507" s="395"/>
      <c r="N507" s="144"/>
      <c r="O507" s="147" t="str">
        <f>IFERROR(IF(LEN(B507)=0,"",INDEX(Trainings!$C$6:$C$55,MATCH(Registration!$B507,Trainings!$B$6:$B$55,0),1)),"")</f>
        <v/>
      </c>
      <c r="P507" s="148" t="str">
        <f>IFERROR(IF(LEN(H507)=0,"",INDEX(Dashboard!$I$17:$I$26,MATCH($H507,Dashboard!$J$17:$J$26,0))),"")</f>
        <v/>
      </c>
      <c r="Q507" s="144"/>
      <c r="R507" s="148">
        <f>IF(LEN(O507)=0,0,IF(OR(Summary!$D$5="All",Summary!$D$5=""),1,IF(Summary!$D$5=O507,1,0)))</f>
        <v>0</v>
      </c>
      <c r="S507" s="148">
        <f>IF(LEN(B507)=0,0,IF(OR(Summary!$G$5="All",Summary!$G$5=""),1,IF(Summary!$G$5=B507,1,0)))</f>
        <v>0</v>
      </c>
      <c r="T507" s="148">
        <f t="shared" si="28"/>
        <v>0</v>
      </c>
      <c r="U507" s="148">
        <f>IF(LEN(C507)=0,0,IF(C507=Summary!$K$5,1,0))</f>
        <v>0</v>
      </c>
      <c r="V507" s="148">
        <f t="shared" si="29"/>
        <v>0</v>
      </c>
      <c r="W507" s="333"/>
      <c r="X507" s="148">
        <f t="shared" si="30"/>
        <v>0</v>
      </c>
      <c r="Y507" s="333"/>
      <c r="Z507" s="144"/>
      <c r="AA507" s="148">
        <f t="shared" si="31"/>
        <v>0</v>
      </c>
      <c r="AB507" s="336"/>
      <c r="AC507" s="144"/>
    </row>
    <row r="508" spans="2:29" s="134" customFormat="1" ht="20.100000000000001" customHeight="1" x14ac:dyDescent="0.25">
      <c r="B508" s="390"/>
      <c r="C508" s="391"/>
      <c r="D508" s="392"/>
      <c r="E508" s="393"/>
      <c r="F508" s="393"/>
      <c r="G508" s="394"/>
      <c r="H508" s="395"/>
      <c r="N508" s="144"/>
      <c r="O508" s="147" t="str">
        <f>IFERROR(IF(LEN(B508)=0,"",INDEX(Trainings!$C$6:$C$55,MATCH(Registration!$B508,Trainings!$B$6:$B$55,0),1)),"")</f>
        <v/>
      </c>
      <c r="P508" s="148" t="str">
        <f>IFERROR(IF(LEN(H508)=0,"",INDEX(Dashboard!$I$17:$I$26,MATCH($H508,Dashboard!$J$17:$J$26,0))),"")</f>
        <v/>
      </c>
      <c r="Q508" s="144"/>
      <c r="R508" s="148">
        <f>IF(LEN(O508)=0,0,IF(OR(Summary!$D$5="All",Summary!$D$5=""),1,IF(Summary!$D$5=O508,1,0)))</f>
        <v>0</v>
      </c>
      <c r="S508" s="148">
        <f>IF(LEN(B508)=0,0,IF(OR(Summary!$G$5="All",Summary!$G$5=""),1,IF(Summary!$G$5=B508,1,0)))</f>
        <v>0</v>
      </c>
      <c r="T508" s="148">
        <f t="shared" si="28"/>
        <v>0</v>
      </c>
      <c r="U508" s="148">
        <f>IF(LEN(C508)=0,0,IF(C508=Summary!$K$5,1,0))</f>
        <v>0</v>
      </c>
      <c r="V508" s="148">
        <f t="shared" si="29"/>
        <v>0</v>
      </c>
      <c r="W508" s="333"/>
      <c r="X508" s="148">
        <f t="shared" si="30"/>
        <v>0</v>
      </c>
      <c r="Y508" s="333"/>
      <c r="Z508" s="144"/>
      <c r="AA508" s="148">
        <f t="shared" si="31"/>
        <v>0</v>
      </c>
      <c r="AB508" s="336"/>
      <c r="AC508" s="144"/>
    </row>
    <row r="509" spans="2:29" s="134" customFormat="1" ht="20.100000000000001" customHeight="1" x14ac:dyDescent="0.25">
      <c r="B509" s="390"/>
      <c r="C509" s="391"/>
      <c r="D509" s="392"/>
      <c r="E509" s="393"/>
      <c r="F509" s="393"/>
      <c r="G509" s="394"/>
      <c r="H509" s="395"/>
      <c r="N509" s="144"/>
      <c r="O509" s="147" t="str">
        <f>IFERROR(IF(LEN(B509)=0,"",INDEX(Trainings!$C$6:$C$55,MATCH(Registration!$B509,Trainings!$B$6:$B$55,0),1)),"")</f>
        <v/>
      </c>
      <c r="P509" s="148" t="str">
        <f>IFERROR(IF(LEN(H509)=0,"",INDEX(Dashboard!$I$17:$I$26,MATCH($H509,Dashboard!$J$17:$J$26,0))),"")</f>
        <v/>
      </c>
      <c r="Q509" s="144"/>
      <c r="R509" s="148">
        <f>IF(LEN(O509)=0,0,IF(OR(Summary!$D$5="All",Summary!$D$5=""),1,IF(Summary!$D$5=O509,1,0)))</f>
        <v>0</v>
      </c>
      <c r="S509" s="148">
        <f>IF(LEN(B509)=0,0,IF(OR(Summary!$G$5="All",Summary!$G$5=""),1,IF(Summary!$G$5=B509,1,0)))</f>
        <v>0</v>
      </c>
      <c r="T509" s="148">
        <f t="shared" si="28"/>
        <v>0</v>
      </c>
      <c r="U509" s="148">
        <f>IF(LEN(C509)=0,0,IF(C509=Summary!$K$5,1,0))</f>
        <v>0</v>
      </c>
      <c r="V509" s="148">
        <f t="shared" si="29"/>
        <v>0</v>
      </c>
      <c r="W509" s="333"/>
      <c r="X509" s="148">
        <f t="shared" si="30"/>
        <v>0</v>
      </c>
      <c r="Y509" s="333"/>
      <c r="Z509" s="144"/>
      <c r="AA509" s="148">
        <f t="shared" si="31"/>
        <v>0</v>
      </c>
      <c r="AB509" s="336"/>
      <c r="AC509" s="144"/>
    </row>
    <row r="510" spans="2:29" s="134" customFormat="1" ht="20.100000000000001" customHeight="1" x14ac:dyDescent="0.25">
      <c r="B510" s="390"/>
      <c r="C510" s="391"/>
      <c r="D510" s="392"/>
      <c r="E510" s="393"/>
      <c r="F510" s="393"/>
      <c r="G510" s="394"/>
      <c r="H510" s="395"/>
      <c r="N510" s="144"/>
      <c r="O510" s="147" t="str">
        <f>IFERROR(IF(LEN(B510)=0,"",INDEX(Trainings!$C$6:$C$55,MATCH(Registration!$B510,Trainings!$B$6:$B$55,0),1)),"")</f>
        <v/>
      </c>
      <c r="P510" s="148" t="str">
        <f>IFERROR(IF(LEN(H510)=0,"",INDEX(Dashboard!$I$17:$I$26,MATCH($H510,Dashboard!$J$17:$J$26,0))),"")</f>
        <v/>
      </c>
      <c r="Q510" s="144"/>
      <c r="R510" s="148">
        <f>IF(LEN(O510)=0,0,IF(OR(Summary!$D$5="All",Summary!$D$5=""),1,IF(Summary!$D$5=O510,1,0)))</f>
        <v>0</v>
      </c>
      <c r="S510" s="148">
        <f>IF(LEN(B510)=0,0,IF(OR(Summary!$G$5="All",Summary!$G$5=""),1,IF(Summary!$G$5=B510,1,0)))</f>
        <v>0</v>
      </c>
      <c r="T510" s="148">
        <f t="shared" si="28"/>
        <v>0</v>
      </c>
      <c r="U510" s="148">
        <f>IF(LEN(C510)=0,0,IF(C510=Summary!$K$5,1,0))</f>
        <v>0</v>
      </c>
      <c r="V510" s="148">
        <f t="shared" si="29"/>
        <v>0</v>
      </c>
      <c r="W510" s="333"/>
      <c r="X510" s="148">
        <f t="shared" si="30"/>
        <v>0</v>
      </c>
      <c r="Y510" s="333"/>
      <c r="Z510" s="144"/>
      <c r="AA510" s="148">
        <f t="shared" si="31"/>
        <v>0</v>
      </c>
      <c r="AB510" s="336"/>
      <c r="AC510" s="144"/>
    </row>
    <row r="511" spans="2:29" s="134" customFormat="1" ht="20.100000000000001" customHeight="1" x14ac:dyDescent="0.25">
      <c r="B511" s="390"/>
      <c r="C511" s="391"/>
      <c r="D511" s="392"/>
      <c r="E511" s="393"/>
      <c r="F511" s="393"/>
      <c r="G511" s="394"/>
      <c r="H511" s="395"/>
      <c r="N511" s="144"/>
      <c r="O511" s="147" t="str">
        <f>IFERROR(IF(LEN(B511)=0,"",INDEX(Trainings!$C$6:$C$55,MATCH(Registration!$B511,Trainings!$B$6:$B$55,0),1)),"")</f>
        <v/>
      </c>
      <c r="P511" s="148" t="str">
        <f>IFERROR(IF(LEN(H511)=0,"",INDEX(Dashboard!$I$17:$I$26,MATCH($H511,Dashboard!$J$17:$J$26,0))),"")</f>
        <v/>
      </c>
      <c r="Q511" s="144"/>
      <c r="R511" s="148">
        <f>IF(LEN(O511)=0,0,IF(OR(Summary!$D$5="All",Summary!$D$5=""),1,IF(Summary!$D$5=O511,1,0)))</f>
        <v>0</v>
      </c>
      <c r="S511" s="148">
        <f>IF(LEN(B511)=0,0,IF(OR(Summary!$G$5="All",Summary!$G$5=""),1,IF(Summary!$G$5=B511,1,0)))</f>
        <v>0</v>
      </c>
      <c r="T511" s="148">
        <f t="shared" si="28"/>
        <v>0</v>
      </c>
      <c r="U511" s="148">
        <f>IF(LEN(C511)=0,0,IF(C511=Summary!$K$5,1,0))</f>
        <v>0</v>
      </c>
      <c r="V511" s="148">
        <f t="shared" si="29"/>
        <v>0</v>
      </c>
      <c r="W511" s="333"/>
      <c r="X511" s="148">
        <f t="shared" si="30"/>
        <v>0</v>
      </c>
      <c r="Y511" s="333"/>
      <c r="Z511" s="144"/>
      <c r="AA511" s="148">
        <f t="shared" si="31"/>
        <v>0</v>
      </c>
      <c r="AB511" s="336"/>
      <c r="AC511" s="144"/>
    </row>
    <row r="512" spans="2:29" s="134" customFormat="1" ht="20.100000000000001" customHeight="1" x14ac:dyDescent="0.25">
      <c r="B512" s="390"/>
      <c r="C512" s="391"/>
      <c r="D512" s="392"/>
      <c r="E512" s="393"/>
      <c r="F512" s="393"/>
      <c r="G512" s="394"/>
      <c r="H512" s="395"/>
      <c r="N512" s="144"/>
      <c r="O512" s="147" t="str">
        <f>IFERROR(IF(LEN(B512)=0,"",INDEX(Trainings!$C$6:$C$55,MATCH(Registration!$B512,Trainings!$B$6:$B$55,0),1)),"")</f>
        <v/>
      </c>
      <c r="P512" s="148" t="str">
        <f>IFERROR(IF(LEN(H512)=0,"",INDEX(Dashboard!$I$17:$I$26,MATCH($H512,Dashboard!$J$17:$J$26,0))),"")</f>
        <v/>
      </c>
      <c r="Q512" s="144"/>
      <c r="R512" s="148">
        <f>IF(LEN(O512)=0,0,IF(OR(Summary!$D$5="All",Summary!$D$5=""),1,IF(Summary!$D$5=O512,1,0)))</f>
        <v>0</v>
      </c>
      <c r="S512" s="148">
        <f>IF(LEN(B512)=0,0,IF(OR(Summary!$G$5="All",Summary!$G$5=""),1,IF(Summary!$G$5=B512,1,0)))</f>
        <v>0</v>
      </c>
      <c r="T512" s="148">
        <f t="shared" si="28"/>
        <v>0</v>
      </c>
      <c r="U512" s="148">
        <f>IF(LEN(C512)=0,0,IF(C512=Summary!$K$5,1,0))</f>
        <v>0</v>
      </c>
      <c r="V512" s="148">
        <f t="shared" si="29"/>
        <v>0</v>
      </c>
      <c r="W512" s="333"/>
      <c r="X512" s="148">
        <f t="shared" si="30"/>
        <v>0</v>
      </c>
      <c r="Y512" s="333"/>
      <c r="Z512" s="144"/>
      <c r="AA512" s="148">
        <f t="shared" si="31"/>
        <v>0</v>
      </c>
      <c r="AB512" s="336"/>
      <c r="AC512" s="144"/>
    </row>
    <row r="513" spans="2:29" s="134" customFormat="1" ht="20.100000000000001" customHeight="1" x14ac:dyDescent="0.25">
      <c r="B513" s="390"/>
      <c r="C513" s="391"/>
      <c r="D513" s="392"/>
      <c r="E513" s="393"/>
      <c r="F513" s="393"/>
      <c r="G513" s="394"/>
      <c r="H513" s="395"/>
      <c r="N513" s="144"/>
      <c r="O513" s="147" t="str">
        <f>IFERROR(IF(LEN(B513)=0,"",INDEX(Trainings!$C$6:$C$55,MATCH(Registration!$B513,Trainings!$B$6:$B$55,0),1)),"")</f>
        <v/>
      </c>
      <c r="P513" s="148" t="str">
        <f>IFERROR(IF(LEN(H513)=0,"",INDEX(Dashboard!$I$17:$I$26,MATCH($H513,Dashboard!$J$17:$J$26,0))),"")</f>
        <v/>
      </c>
      <c r="Q513" s="144"/>
      <c r="R513" s="148">
        <f>IF(LEN(O513)=0,0,IF(OR(Summary!$D$5="All",Summary!$D$5=""),1,IF(Summary!$D$5=O513,1,0)))</f>
        <v>0</v>
      </c>
      <c r="S513" s="148">
        <f>IF(LEN(B513)=0,0,IF(OR(Summary!$G$5="All",Summary!$G$5=""),1,IF(Summary!$G$5=B513,1,0)))</f>
        <v>0</v>
      </c>
      <c r="T513" s="148">
        <f t="shared" si="28"/>
        <v>0</v>
      </c>
      <c r="U513" s="148">
        <f>IF(LEN(C513)=0,0,IF(C513=Summary!$K$5,1,0))</f>
        <v>0</v>
      </c>
      <c r="V513" s="148">
        <f t="shared" si="29"/>
        <v>0</v>
      </c>
      <c r="W513" s="333"/>
      <c r="X513" s="148">
        <f t="shared" si="30"/>
        <v>0</v>
      </c>
      <c r="Y513" s="333"/>
      <c r="Z513" s="144"/>
      <c r="AA513" s="148">
        <f t="shared" si="31"/>
        <v>0</v>
      </c>
      <c r="AB513" s="336"/>
      <c r="AC513" s="144"/>
    </row>
    <row r="514" spans="2:29" s="134" customFormat="1" ht="20.100000000000001" customHeight="1" x14ac:dyDescent="0.25">
      <c r="B514" s="390"/>
      <c r="C514" s="391"/>
      <c r="D514" s="392"/>
      <c r="E514" s="393"/>
      <c r="F514" s="393"/>
      <c r="G514" s="394"/>
      <c r="H514" s="395"/>
      <c r="N514" s="144"/>
      <c r="O514" s="147" t="str">
        <f>IFERROR(IF(LEN(B514)=0,"",INDEX(Trainings!$C$6:$C$55,MATCH(Registration!$B514,Trainings!$B$6:$B$55,0),1)),"")</f>
        <v/>
      </c>
      <c r="P514" s="148" t="str">
        <f>IFERROR(IF(LEN(H514)=0,"",INDEX(Dashboard!$I$17:$I$26,MATCH($H514,Dashboard!$J$17:$J$26,0))),"")</f>
        <v/>
      </c>
      <c r="Q514" s="144"/>
      <c r="R514" s="148">
        <f>IF(LEN(O514)=0,0,IF(OR(Summary!$D$5="All",Summary!$D$5=""),1,IF(Summary!$D$5=O514,1,0)))</f>
        <v>0</v>
      </c>
      <c r="S514" s="148">
        <f>IF(LEN(B514)=0,0,IF(OR(Summary!$G$5="All",Summary!$G$5=""),1,IF(Summary!$G$5=B514,1,0)))</f>
        <v>0</v>
      </c>
      <c r="T514" s="148">
        <f t="shared" si="28"/>
        <v>0</v>
      </c>
      <c r="U514" s="148">
        <f>IF(LEN(C514)=0,0,IF(C514=Summary!$K$5,1,0))</f>
        <v>0</v>
      </c>
      <c r="V514" s="148">
        <f t="shared" si="29"/>
        <v>0</v>
      </c>
      <c r="W514" s="333"/>
      <c r="X514" s="148">
        <f t="shared" si="30"/>
        <v>0</v>
      </c>
      <c r="Y514" s="333"/>
      <c r="Z514" s="144"/>
      <c r="AA514" s="148">
        <f t="shared" si="31"/>
        <v>0</v>
      </c>
      <c r="AB514" s="336"/>
      <c r="AC514" s="144"/>
    </row>
    <row r="515" spans="2:29" s="134" customFormat="1" ht="20.100000000000001" customHeight="1" x14ac:dyDescent="0.25">
      <c r="B515" s="390"/>
      <c r="C515" s="391"/>
      <c r="D515" s="392"/>
      <c r="E515" s="393"/>
      <c r="F515" s="393"/>
      <c r="G515" s="394"/>
      <c r="H515" s="395"/>
      <c r="N515" s="144"/>
      <c r="O515" s="147" t="str">
        <f>IFERROR(IF(LEN(B515)=0,"",INDEX(Trainings!$C$6:$C$55,MATCH(Registration!$B515,Trainings!$B$6:$B$55,0),1)),"")</f>
        <v/>
      </c>
      <c r="P515" s="148" t="str">
        <f>IFERROR(IF(LEN(H515)=0,"",INDEX(Dashboard!$I$17:$I$26,MATCH($H515,Dashboard!$J$17:$J$26,0))),"")</f>
        <v/>
      </c>
      <c r="Q515" s="144"/>
      <c r="R515" s="148">
        <f>IF(LEN(O515)=0,0,IF(OR(Summary!$D$5="All",Summary!$D$5=""),1,IF(Summary!$D$5=O515,1,0)))</f>
        <v>0</v>
      </c>
      <c r="S515" s="148">
        <f>IF(LEN(B515)=0,0,IF(OR(Summary!$G$5="All",Summary!$G$5=""),1,IF(Summary!$G$5=B515,1,0)))</f>
        <v>0</v>
      </c>
      <c r="T515" s="148">
        <f t="shared" si="28"/>
        <v>0</v>
      </c>
      <c r="U515" s="148">
        <f>IF(LEN(C515)=0,0,IF(C515=Summary!$K$5,1,0))</f>
        <v>0</v>
      </c>
      <c r="V515" s="148">
        <f t="shared" si="29"/>
        <v>0</v>
      </c>
      <c r="W515" s="333"/>
      <c r="X515" s="148">
        <f t="shared" si="30"/>
        <v>0</v>
      </c>
      <c r="Y515" s="333"/>
      <c r="Z515" s="144"/>
      <c r="AA515" s="148">
        <f t="shared" si="31"/>
        <v>0</v>
      </c>
      <c r="AB515" s="336"/>
      <c r="AC515" s="144"/>
    </row>
    <row r="516" spans="2:29" s="134" customFormat="1" ht="20.100000000000001" customHeight="1" x14ac:dyDescent="0.25">
      <c r="B516" s="390"/>
      <c r="C516" s="391"/>
      <c r="D516" s="392"/>
      <c r="E516" s="393"/>
      <c r="F516" s="393"/>
      <c r="G516" s="394"/>
      <c r="H516" s="395"/>
      <c r="N516" s="144"/>
      <c r="O516" s="147" t="str">
        <f>IFERROR(IF(LEN(B516)=0,"",INDEX(Trainings!$C$6:$C$55,MATCH(Registration!$B516,Trainings!$B$6:$B$55,0),1)),"")</f>
        <v/>
      </c>
      <c r="P516" s="148" t="str">
        <f>IFERROR(IF(LEN(H516)=0,"",INDEX(Dashboard!$I$17:$I$26,MATCH($H516,Dashboard!$J$17:$J$26,0))),"")</f>
        <v/>
      </c>
      <c r="Q516" s="144"/>
      <c r="R516" s="148">
        <f>IF(LEN(O516)=0,0,IF(OR(Summary!$D$5="All",Summary!$D$5=""),1,IF(Summary!$D$5=O516,1,0)))</f>
        <v>0</v>
      </c>
      <c r="S516" s="148">
        <f>IF(LEN(B516)=0,0,IF(OR(Summary!$G$5="All",Summary!$G$5=""),1,IF(Summary!$G$5=B516,1,0)))</f>
        <v>0</v>
      </c>
      <c r="T516" s="148">
        <f t="shared" si="28"/>
        <v>0</v>
      </c>
      <c r="U516" s="148">
        <f>IF(LEN(C516)=0,0,IF(C516=Summary!$K$5,1,0))</f>
        <v>0</v>
      </c>
      <c r="V516" s="148">
        <f t="shared" si="29"/>
        <v>0</v>
      </c>
      <c r="W516" s="333"/>
      <c r="X516" s="148">
        <f t="shared" si="30"/>
        <v>0</v>
      </c>
      <c r="Y516" s="333"/>
      <c r="Z516" s="144"/>
      <c r="AA516" s="148">
        <f t="shared" si="31"/>
        <v>0</v>
      </c>
      <c r="AB516" s="336"/>
      <c r="AC516" s="144"/>
    </row>
    <row r="517" spans="2:29" s="134" customFormat="1" ht="20.100000000000001" customHeight="1" x14ac:dyDescent="0.25">
      <c r="B517" s="390"/>
      <c r="C517" s="391"/>
      <c r="D517" s="392"/>
      <c r="E517" s="393"/>
      <c r="F517" s="393"/>
      <c r="G517" s="394"/>
      <c r="H517" s="395"/>
      <c r="N517" s="144"/>
      <c r="O517" s="147" t="str">
        <f>IFERROR(IF(LEN(B517)=0,"",INDEX(Trainings!$C$6:$C$55,MATCH(Registration!$B517,Trainings!$B$6:$B$55,0),1)),"")</f>
        <v/>
      </c>
      <c r="P517" s="148" t="str">
        <f>IFERROR(IF(LEN(H517)=0,"",INDEX(Dashboard!$I$17:$I$26,MATCH($H517,Dashboard!$J$17:$J$26,0))),"")</f>
        <v/>
      </c>
      <c r="Q517" s="144"/>
      <c r="R517" s="148">
        <f>IF(LEN(O517)=0,0,IF(OR(Summary!$D$5="All",Summary!$D$5=""),1,IF(Summary!$D$5=O517,1,0)))</f>
        <v>0</v>
      </c>
      <c r="S517" s="148">
        <f>IF(LEN(B517)=0,0,IF(OR(Summary!$G$5="All",Summary!$G$5=""),1,IF(Summary!$G$5=B517,1,0)))</f>
        <v>0</v>
      </c>
      <c r="T517" s="148">
        <f t="shared" si="28"/>
        <v>0</v>
      </c>
      <c r="U517" s="148">
        <f>IF(LEN(C517)=0,0,IF(C517=Summary!$K$5,1,0))</f>
        <v>0</v>
      </c>
      <c r="V517" s="148">
        <f t="shared" si="29"/>
        <v>0</v>
      </c>
      <c r="W517" s="333"/>
      <c r="X517" s="148">
        <f t="shared" si="30"/>
        <v>0</v>
      </c>
      <c r="Y517" s="333"/>
      <c r="Z517" s="144"/>
      <c r="AA517" s="148">
        <f t="shared" si="31"/>
        <v>0</v>
      </c>
      <c r="AB517" s="336"/>
      <c r="AC517" s="144"/>
    </row>
    <row r="518" spans="2:29" s="134" customFormat="1" ht="20.100000000000001" customHeight="1" x14ac:dyDescent="0.25">
      <c r="B518" s="390"/>
      <c r="C518" s="391"/>
      <c r="D518" s="392"/>
      <c r="E518" s="393"/>
      <c r="F518" s="393"/>
      <c r="G518" s="394"/>
      <c r="H518" s="395"/>
      <c r="N518" s="144"/>
      <c r="O518" s="147" t="str">
        <f>IFERROR(IF(LEN(B518)=0,"",INDEX(Trainings!$C$6:$C$55,MATCH(Registration!$B518,Trainings!$B$6:$B$55,0),1)),"")</f>
        <v/>
      </c>
      <c r="P518" s="148" t="str">
        <f>IFERROR(IF(LEN(H518)=0,"",INDEX(Dashboard!$I$17:$I$26,MATCH($H518,Dashboard!$J$17:$J$26,0))),"")</f>
        <v/>
      </c>
      <c r="Q518" s="144"/>
      <c r="R518" s="148">
        <f>IF(LEN(O518)=0,0,IF(OR(Summary!$D$5="All",Summary!$D$5=""),1,IF(Summary!$D$5=O518,1,0)))</f>
        <v>0</v>
      </c>
      <c r="S518" s="148">
        <f>IF(LEN(B518)=0,0,IF(OR(Summary!$G$5="All",Summary!$G$5=""),1,IF(Summary!$G$5=B518,1,0)))</f>
        <v>0</v>
      </c>
      <c r="T518" s="148">
        <f t="shared" ref="T518:T581" si="32">IF(G518="Yes",1,0)</f>
        <v>0</v>
      </c>
      <c r="U518" s="148">
        <f>IF(LEN(C518)=0,0,IF(C518=Summary!$K$5,1,0))</f>
        <v>0</v>
      </c>
      <c r="V518" s="148">
        <f t="shared" si="29"/>
        <v>0</v>
      </c>
      <c r="W518" s="333"/>
      <c r="X518" s="148">
        <f t="shared" si="30"/>
        <v>0</v>
      </c>
      <c r="Y518" s="333"/>
      <c r="Z518" s="144"/>
      <c r="AA518" s="148">
        <f t="shared" si="31"/>
        <v>0</v>
      </c>
      <c r="AB518" s="336"/>
      <c r="AC518" s="144"/>
    </row>
    <row r="519" spans="2:29" s="134" customFormat="1" ht="20.100000000000001" customHeight="1" x14ac:dyDescent="0.25">
      <c r="B519" s="390"/>
      <c r="C519" s="391"/>
      <c r="D519" s="392"/>
      <c r="E519" s="393"/>
      <c r="F519" s="393"/>
      <c r="G519" s="394"/>
      <c r="H519" s="395"/>
      <c r="N519" s="144"/>
      <c r="O519" s="147" t="str">
        <f>IFERROR(IF(LEN(B519)=0,"",INDEX(Trainings!$C$6:$C$55,MATCH(Registration!$B519,Trainings!$B$6:$B$55,0),1)),"")</f>
        <v/>
      </c>
      <c r="P519" s="148" t="str">
        <f>IFERROR(IF(LEN(H519)=0,"",INDEX(Dashboard!$I$17:$I$26,MATCH($H519,Dashboard!$J$17:$J$26,0))),"")</f>
        <v/>
      </c>
      <c r="Q519" s="144"/>
      <c r="R519" s="148">
        <f>IF(LEN(O519)=0,0,IF(OR(Summary!$D$5="All",Summary!$D$5=""),1,IF(Summary!$D$5=O519,1,0)))</f>
        <v>0</v>
      </c>
      <c r="S519" s="148">
        <f>IF(LEN(B519)=0,0,IF(OR(Summary!$G$5="All",Summary!$G$5=""),1,IF(Summary!$G$5=B519,1,0)))</f>
        <v>0</v>
      </c>
      <c r="T519" s="148">
        <f t="shared" si="32"/>
        <v>0</v>
      </c>
      <c r="U519" s="148">
        <f>IF(LEN(C519)=0,0,IF(C519=Summary!$K$5,1,0))</f>
        <v>0</v>
      </c>
      <c r="V519" s="148">
        <f t="shared" ref="V519:V582" si="33">R519*S519*T519*U519</f>
        <v>0</v>
      </c>
      <c r="W519" s="333"/>
      <c r="X519" s="148">
        <f t="shared" ref="X519:X582" si="34">V519*(IF(LEN(P519)=0,0,1))</f>
        <v>0</v>
      </c>
      <c r="Y519" s="333"/>
      <c r="Z519" s="144"/>
      <c r="AA519" s="148">
        <f t="shared" ref="AA519:AA582" si="35">IF(G519="Yes",1,0)</f>
        <v>0</v>
      </c>
      <c r="AB519" s="336"/>
      <c r="AC519" s="144"/>
    </row>
    <row r="520" spans="2:29" s="134" customFormat="1" ht="20.100000000000001" customHeight="1" x14ac:dyDescent="0.25">
      <c r="B520" s="390"/>
      <c r="C520" s="391"/>
      <c r="D520" s="392"/>
      <c r="E520" s="393"/>
      <c r="F520" s="393"/>
      <c r="G520" s="394"/>
      <c r="H520" s="395"/>
      <c r="N520" s="144"/>
      <c r="O520" s="147" t="str">
        <f>IFERROR(IF(LEN(B520)=0,"",INDEX(Trainings!$C$6:$C$55,MATCH(Registration!$B520,Trainings!$B$6:$B$55,0),1)),"")</f>
        <v/>
      </c>
      <c r="P520" s="148" t="str">
        <f>IFERROR(IF(LEN(H520)=0,"",INDEX(Dashboard!$I$17:$I$26,MATCH($H520,Dashboard!$J$17:$J$26,0))),"")</f>
        <v/>
      </c>
      <c r="Q520" s="144"/>
      <c r="R520" s="148">
        <f>IF(LEN(O520)=0,0,IF(OR(Summary!$D$5="All",Summary!$D$5=""),1,IF(Summary!$D$5=O520,1,0)))</f>
        <v>0</v>
      </c>
      <c r="S520" s="148">
        <f>IF(LEN(B520)=0,0,IF(OR(Summary!$G$5="All",Summary!$G$5=""),1,IF(Summary!$G$5=B520,1,0)))</f>
        <v>0</v>
      </c>
      <c r="T520" s="148">
        <f t="shared" si="32"/>
        <v>0</v>
      </c>
      <c r="U520" s="148">
        <f>IF(LEN(C520)=0,0,IF(C520=Summary!$K$5,1,0))</f>
        <v>0</v>
      </c>
      <c r="V520" s="148">
        <f t="shared" si="33"/>
        <v>0</v>
      </c>
      <c r="W520" s="333"/>
      <c r="X520" s="148">
        <f t="shared" si="34"/>
        <v>0</v>
      </c>
      <c r="Y520" s="333"/>
      <c r="Z520" s="144"/>
      <c r="AA520" s="148">
        <f t="shared" si="35"/>
        <v>0</v>
      </c>
      <c r="AB520" s="336"/>
      <c r="AC520" s="144"/>
    </row>
    <row r="521" spans="2:29" s="134" customFormat="1" ht="20.100000000000001" customHeight="1" x14ac:dyDescent="0.25">
      <c r="B521" s="390"/>
      <c r="C521" s="391"/>
      <c r="D521" s="392"/>
      <c r="E521" s="393"/>
      <c r="F521" s="393"/>
      <c r="G521" s="394"/>
      <c r="H521" s="395"/>
      <c r="N521" s="144"/>
      <c r="O521" s="147" t="str">
        <f>IFERROR(IF(LEN(B521)=0,"",INDEX(Trainings!$C$6:$C$55,MATCH(Registration!$B521,Trainings!$B$6:$B$55,0),1)),"")</f>
        <v/>
      </c>
      <c r="P521" s="148" t="str">
        <f>IFERROR(IF(LEN(H521)=0,"",INDEX(Dashboard!$I$17:$I$26,MATCH($H521,Dashboard!$J$17:$J$26,0))),"")</f>
        <v/>
      </c>
      <c r="Q521" s="144"/>
      <c r="R521" s="148">
        <f>IF(LEN(O521)=0,0,IF(OR(Summary!$D$5="All",Summary!$D$5=""),1,IF(Summary!$D$5=O521,1,0)))</f>
        <v>0</v>
      </c>
      <c r="S521" s="148">
        <f>IF(LEN(B521)=0,0,IF(OR(Summary!$G$5="All",Summary!$G$5=""),1,IF(Summary!$G$5=B521,1,0)))</f>
        <v>0</v>
      </c>
      <c r="T521" s="148">
        <f t="shared" si="32"/>
        <v>0</v>
      </c>
      <c r="U521" s="148">
        <f>IF(LEN(C521)=0,0,IF(C521=Summary!$K$5,1,0))</f>
        <v>0</v>
      </c>
      <c r="V521" s="148">
        <f t="shared" si="33"/>
        <v>0</v>
      </c>
      <c r="W521" s="333"/>
      <c r="X521" s="148">
        <f t="shared" si="34"/>
        <v>0</v>
      </c>
      <c r="Y521" s="333"/>
      <c r="Z521" s="144"/>
      <c r="AA521" s="148">
        <f t="shared" si="35"/>
        <v>0</v>
      </c>
      <c r="AB521" s="336"/>
      <c r="AC521" s="144"/>
    </row>
    <row r="522" spans="2:29" s="134" customFormat="1" ht="20.100000000000001" customHeight="1" x14ac:dyDescent="0.25">
      <c r="B522" s="390"/>
      <c r="C522" s="391"/>
      <c r="D522" s="392"/>
      <c r="E522" s="393"/>
      <c r="F522" s="393"/>
      <c r="G522" s="394"/>
      <c r="H522" s="395"/>
      <c r="N522" s="144"/>
      <c r="O522" s="147" t="str">
        <f>IFERROR(IF(LEN(B522)=0,"",INDEX(Trainings!$C$6:$C$55,MATCH(Registration!$B522,Trainings!$B$6:$B$55,0),1)),"")</f>
        <v/>
      </c>
      <c r="P522" s="148" t="str">
        <f>IFERROR(IF(LEN(H522)=0,"",INDEX(Dashboard!$I$17:$I$26,MATCH($H522,Dashboard!$J$17:$J$26,0))),"")</f>
        <v/>
      </c>
      <c r="Q522" s="144"/>
      <c r="R522" s="148">
        <f>IF(LEN(O522)=0,0,IF(OR(Summary!$D$5="All",Summary!$D$5=""),1,IF(Summary!$D$5=O522,1,0)))</f>
        <v>0</v>
      </c>
      <c r="S522" s="148">
        <f>IF(LEN(B522)=0,0,IF(OR(Summary!$G$5="All",Summary!$G$5=""),1,IF(Summary!$G$5=B522,1,0)))</f>
        <v>0</v>
      </c>
      <c r="T522" s="148">
        <f t="shared" si="32"/>
        <v>0</v>
      </c>
      <c r="U522" s="148">
        <f>IF(LEN(C522)=0,0,IF(C522=Summary!$K$5,1,0))</f>
        <v>0</v>
      </c>
      <c r="V522" s="148">
        <f t="shared" si="33"/>
        <v>0</v>
      </c>
      <c r="W522" s="333"/>
      <c r="X522" s="148">
        <f t="shared" si="34"/>
        <v>0</v>
      </c>
      <c r="Y522" s="333"/>
      <c r="Z522" s="144"/>
      <c r="AA522" s="148">
        <f t="shared" si="35"/>
        <v>0</v>
      </c>
      <c r="AB522" s="336"/>
      <c r="AC522" s="144"/>
    </row>
    <row r="523" spans="2:29" s="134" customFormat="1" ht="20.100000000000001" customHeight="1" x14ac:dyDescent="0.25">
      <c r="B523" s="390"/>
      <c r="C523" s="391"/>
      <c r="D523" s="392"/>
      <c r="E523" s="393"/>
      <c r="F523" s="393"/>
      <c r="G523" s="394"/>
      <c r="H523" s="395"/>
      <c r="N523" s="144"/>
      <c r="O523" s="147" t="str">
        <f>IFERROR(IF(LEN(B523)=0,"",INDEX(Trainings!$C$6:$C$55,MATCH(Registration!$B523,Trainings!$B$6:$B$55,0),1)),"")</f>
        <v/>
      </c>
      <c r="P523" s="148" t="str">
        <f>IFERROR(IF(LEN(H523)=0,"",INDEX(Dashboard!$I$17:$I$26,MATCH($H523,Dashboard!$J$17:$J$26,0))),"")</f>
        <v/>
      </c>
      <c r="Q523" s="144"/>
      <c r="R523" s="148">
        <f>IF(LEN(O523)=0,0,IF(OR(Summary!$D$5="All",Summary!$D$5=""),1,IF(Summary!$D$5=O523,1,0)))</f>
        <v>0</v>
      </c>
      <c r="S523" s="148">
        <f>IF(LEN(B523)=0,0,IF(OR(Summary!$G$5="All",Summary!$G$5=""),1,IF(Summary!$G$5=B523,1,0)))</f>
        <v>0</v>
      </c>
      <c r="T523" s="148">
        <f t="shared" si="32"/>
        <v>0</v>
      </c>
      <c r="U523" s="148">
        <f>IF(LEN(C523)=0,0,IF(C523=Summary!$K$5,1,0))</f>
        <v>0</v>
      </c>
      <c r="V523" s="148">
        <f t="shared" si="33"/>
        <v>0</v>
      </c>
      <c r="W523" s="333"/>
      <c r="X523" s="148">
        <f t="shared" si="34"/>
        <v>0</v>
      </c>
      <c r="Y523" s="333"/>
      <c r="Z523" s="144"/>
      <c r="AA523" s="148">
        <f t="shared" si="35"/>
        <v>0</v>
      </c>
      <c r="AB523" s="336"/>
      <c r="AC523" s="144"/>
    </row>
    <row r="524" spans="2:29" s="134" customFormat="1" ht="20.100000000000001" customHeight="1" x14ac:dyDescent="0.25">
      <c r="B524" s="390"/>
      <c r="C524" s="391"/>
      <c r="D524" s="392"/>
      <c r="E524" s="393"/>
      <c r="F524" s="393"/>
      <c r="G524" s="394"/>
      <c r="H524" s="395"/>
      <c r="N524" s="144"/>
      <c r="O524" s="147" t="str">
        <f>IFERROR(IF(LEN(B524)=0,"",INDEX(Trainings!$C$6:$C$55,MATCH(Registration!$B524,Trainings!$B$6:$B$55,0),1)),"")</f>
        <v/>
      </c>
      <c r="P524" s="148" t="str">
        <f>IFERROR(IF(LEN(H524)=0,"",INDEX(Dashboard!$I$17:$I$26,MATCH($H524,Dashboard!$J$17:$J$26,0))),"")</f>
        <v/>
      </c>
      <c r="Q524" s="144"/>
      <c r="R524" s="148">
        <f>IF(LEN(O524)=0,0,IF(OR(Summary!$D$5="All",Summary!$D$5=""),1,IF(Summary!$D$5=O524,1,0)))</f>
        <v>0</v>
      </c>
      <c r="S524" s="148">
        <f>IF(LEN(B524)=0,0,IF(OR(Summary!$G$5="All",Summary!$G$5=""),1,IF(Summary!$G$5=B524,1,0)))</f>
        <v>0</v>
      </c>
      <c r="T524" s="148">
        <f t="shared" si="32"/>
        <v>0</v>
      </c>
      <c r="U524" s="148">
        <f>IF(LEN(C524)=0,0,IF(C524=Summary!$K$5,1,0))</f>
        <v>0</v>
      </c>
      <c r="V524" s="148">
        <f t="shared" si="33"/>
        <v>0</v>
      </c>
      <c r="W524" s="333"/>
      <c r="X524" s="148">
        <f t="shared" si="34"/>
        <v>0</v>
      </c>
      <c r="Y524" s="333"/>
      <c r="Z524" s="144"/>
      <c r="AA524" s="148">
        <f t="shared" si="35"/>
        <v>0</v>
      </c>
      <c r="AB524" s="336"/>
      <c r="AC524" s="144"/>
    </row>
    <row r="525" spans="2:29" s="134" customFormat="1" ht="20.100000000000001" customHeight="1" x14ac:dyDescent="0.25">
      <c r="B525" s="390"/>
      <c r="C525" s="391"/>
      <c r="D525" s="392"/>
      <c r="E525" s="393"/>
      <c r="F525" s="393"/>
      <c r="G525" s="394"/>
      <c r="H525" s="395"/>
      <c r="N525" s="144"/>
      <c r="O525" s="147" t="str">
        <f>IFERROR(IF(LEN(B525)=0,"",INDEX(Trainings!$C$6:$C$55,MATCH(Registration!$B525,Trainings!$B$6:$B$55,0),1)),"")</f>
        <v/>
      </c>
      <c r="P525" s="148" t="str">
        <f>IFERROR(IF(LEN(H525)=0,"",INDEX(Dashboard!$I$17:$I$26,MATCH($H525,Dashboard!$J$17:$J$26,0))),"")</f>
        <v/>
      </c>
      <c r="Q525" s="144"/>
      <c r="R525" s="148">
        <f>IF(LEN(O525)=0,0,IF(OR(Summary!$D$5="All",Summary!$D$5=""),1,IF(Summary!$D$5=O525,1,0)))</f>
        <v>0</v>
      </c>
      <c r="S525" s="148">
        <f>IF(LEN(B525)=0,0,IF(OR(Summary!$G$5="All",Summary!$G$5=""),1,IF(Summary!$G$5=B525,1,0)))</f>
        <v>0</v>
      </c>
      <c r="T525" s="148">
        <f t="shared" si="32"/>
        <v>0</v>
      </c>
      <c r="U525" s="148">
        <f>IF(LEN(C525)=0,0,IF(C525=Summary!$K$5,1,0))</f>
        <v>0</v>
      </c>
      <c r="V525" s="148">
        <f t="shared" si="33"/>
        <v>0</v>
      </c>
      <c r="W525" s="333"/>
      <c r="X525" s="148">
        <f t="shared" si="34"/>
        <v>0</v>
      </c>
      <c r="Y525" s="333"/>
      <c r="Z525" s="144"/>
      <c r="AA525" s="148">
        <f t="shared" si="35"/>
        <v>0</v>
      </c>
      <c r="AB525" s="336"/>
      <c r="AC525" s="144"/>
    </row>
    <row r="526" spans="2:29" s="134" customFormat="1" ht="20.100000000000001" customHeight="1" x14ac:dyDescent="0.25">
      <c r="B526" s="390"/>
      <c r="C526" s="391"/>
      <c r="D526" s="392"/>
      <c r="E526" s="393"/>
      <c r="F526" s="393"/>
      <c r="G526" s="394"/>
      <c r="H526" s="395"/>
      <c r="N526" s="144"/>
      <c r="O526" s="147" t="str">
        <f>IFERROR(IF(LEN(B526)=0,"",INDEX(Trainings!$C$6:$C$55,MATCH(Registration!$B526,Trainings!$B$6:$B$55,0),1)),"")</f>
        <v/>
      </c>
      <c r="P526" s="148" t="str">
        <f>IFERROR(IF(LEN(H526)=0,"",INDEX(Dashboard!$I$17:$I$26,MATCH($H526,Dashboard!$J$17:$J$26,0))),"")</f>
        <v/>
      </c>
      <c r="Q526" s="144"/>
      <c r="R526" s="148">
        <f>IF(LEN(O526)=0,0,IF(OR(Summary!$D$5="All",Summary!$D$5=""),1,IF(Summary!$D$5=O526,1,0)))</f>
        <v>0</v>
      </c>
      <c r="S526" s="148">
        <f>IF(LEN(B526)=0,0,IF(OR(Summary!$G$5="All",Summary!$G$5=""),1,IF(Summary!$G$5=B526,1,0)))</f>
        <v>0</v>
      </c>
      <c r="T526" s="148">
        <f t="shared" si="32"/>
        <v>0</v>
      </c>
      <c r="U526" s="148">
        <f>IF(LEN(C526)=0,0,IF(C526=Summary!$K$5,1,0))</f>
        <v>0</v>
      </c>
      <c r="V526" s="148">
        <f t="shared" si="33"/>
        <v>0</v>
      </c>
      <c r="W526" s="333"/>
      <c r="X526" s="148">
        <f t="shared" si="34"/>
        <v>0</v>
      </c>
      <c r="Y526" s="333"/>
      <c r="Z526" s="144"/>
      <c r="AA526" s="148">
        <f t="shared" si="35"/>
        <v>0</v>
      </c>
      <c r="AB526" s="336"/>
      <c r="AC526" s="144"/>
    </row>
    <row r="527" spans="2:29" s="134" customFormat="1" ht="20.100000000000001" customHeight="1" x14ac:dyDescent="0.25">
      <c r="B527" s="390"/>
      <c r="C527" s="391"/>
      <c r="D527" s="392"/>
      <c r="E527" s="393"/>
      <c r="F527" s="393"/>
      <c r="G527" s="394"/>
      <c r="H527" s="395"/>
      <c r="N527" s="144"/>
      <c r="O527" s="147" t="str">
        <f>IFERROR(IF(LEN(B527)=0,"",INDEX(Trainings!$C$6:$C$55,MATCH(Registration!$B527,Trainings!$B$6:$B$55,0),1)),"")</f>
        <v/>
      </c>
      <c r="P527" s="148" t="str">
        <f>IFERROR(IF(LEN(H527)=0,"",INDEX(Dashboard!$I$17:$I$26,MATCH($H527,Dashboard!$J$17:$J$26,0))),"")</f>
        <v/>
      </c>
      <c r="Q527" s="144"/>
      <c r="R527" s="148">
        <f>IF(LEN(O527)=0,0,IF(OR(Summary!$D$5="All",Summary!$D$5=""),1,IF(Summary!$D$5=O527,1,0)))</f>
        <v>0</v>
      </c>
      <c r="S527" s="148">
        <f>IF(LEN(B527)=0,0,IF(OR(Summary!$G$5="All",Summary!$G$5=""),1,IF(Summary!$G$5=B527,1,0)))</f>
        <v>0</v>
      </c>
      <c r="T527" s="148">
        <f t="shared" si="32"/>
        <v>0</v>
      </c>
      <c r="U527" s="148">
        <f>IF(LEN(C527)=0,0,IF(C527=Summary!$K$5,1,0))</f>
        <v>0</v>
      </c>
      <c r="V527" s="148">
        <f t="shared" si="33"/>
        <v>0</v>
      </c>
      <c r="W527" s="333"/>
      <c r="X527" s="148">
        <f t="shared" si="34"/>
        <v>0</v>
      </c>
      <c r="Y527" s="333"/>
      <c r="Z527" s="144"/>
      <c r="AA527" s="148">
        <f t="shared" si="35"/>
        <v>0</v>
      </c>
      <c r="AB527" s="336"/>
      <c r="AC527" s="144"/>
    </row>
    <row r="528" spans="2:29" s="134" customFormat="1" ht="20.100000000000001" customHeight="1" x14ac:dyDescent="0.25">
      <c r="B528" s="390"/>
      <c r="C528" s="391"/>
      <c r="D528" s="392"/>
      <c r="E528" s="393"/>
      <c r="F528" s="393"/>
      <c r="G528" s="394"/>
      <c r="H528" s="395"/>
      <c r="N528" s="144"/>
      <c r="O528" s="147" t="str">
        <f>IFERROR(IF(LEN(B528)=0,"",INDEX(Trainings!$C$6:$C$55,MATCH(Registration!$B528,Trainings!$B$6:$B$55,0),1)),"")</f>
        <v/>
      </c>
      <c r="P528" s="148" t="str">
        <f>IFERROR(IF(LEN(H528)=0,"",INDEX(Dashboard!$I$17:$I$26,MATCH($H528,Dashboard!$J$17:$J$26,0))),"")</f>
        <v/>
      </c>
      <c r="Q528" s="144"/>
      <c r="R528" s="148">
        <f>IF(LEN(O528)=0,0,IF(OR(Summary!$D$5="All",Summary!$D$5=""),1,IF(Summary!$D$5=O528,1,0)))</f>
        <v>0</v>
      </c>
      <c r="S528" s="148">
        <f>IF(LEN(B528)=0,0,IF(OR(Summary!$G$5="All",Summary!$G$5=""),1,IF(Summary!$G$5=B528,1,0)))</f>
        <v>0</v>
      </c>
      <c r="T528" s="148">
        <f t="shared" si="32"/>
        <v>0</v>
      </c>
      <c r="U528" s="148">
        <f>IF(LEN(C528)=0,0,IF(C528=Summary!$K$5,1,0))</f>
        <v>0</v>
      </c>
      <c r="V528" s="148">
        <f t="shared" si="33"/>
        <v>0</v>
      </c>
      <c r="W528" s="333"/>
      <c r="X528" s="148">
        <f t="shared" si="34"/>
        <v>0</v>
      </c>
      <c r="Y528" s="333"/>
      <c r="Z528" s="144"/>
      <c r="AA528" s="148">
        <f t="shared" si="35"/>
        <v>0</v>
      </c>
      <c r="AB528" s="336"/>
      <c r="AC528" s="144"/>
    </row>
    <row r="529" spans="2:29" s="134" customFormat="1" ht="20.100000000000001" customHeight="1" x14ac:dyDescent="0.25">
      <c r="B529" s="390"/>
      <c r="C529" s="391"/>
      <c r="D529" s="392"/>
      <c r="E529" s="393"/>
      <c r="F529" s="393"/>
      <c r="G529" s="394"/>
      <c r="H529" s="395"/>
      <c r="N529" s="144"/>
      <c r="O529" s="147" t="str">
        <f>IFERROR(IF(LEN(B529)=0,"",INDEX(Trainings!$C$6:$C$55,MATCH(Registration!$B529,Trainings!$B$6:$B$55,0),1)),"")</f>
        <v/>
      </c>
      <c r="P529" s="148" t="str">
        <f>IFERROR(IF(LEN(H529)=0,"",INDEX(Dashboard!$I$17:$I$26,MATCH($H529,Dashboard!$J$17:$J$26,0))),"")</f>
        <v/>
      </c>
      <c r="Q529" s="144"/>
      <c r="R529" s="148">
        <f>IF(LEN(O529)=0,0,IF(OR(Summary!$D$5="All",Summary!$D$5=""),1,IF(Summary!$D$5=O529,1,0)))</f>
        <v>0</v>
      </c>
      <c r="S529" s="148">
        <f>IF(LEN(B529)=0,0,IF(OR(Summary!$G$5="All",Summary!$G$5=""),1,IF(Summary!$G$5=B529,1,0)))</f>
        <v>0</v>
      </c>
      <c r="T529" s="148">
        <f t="shared" si="32"/>
        <v>0</v>
      </c>
      <c r="U529" s="148">
        <f>IF(LEN(C529)=0,0,IF(C529=Summary!$K$5,1,0))</f>
        <v>0</v>
      </c>
      <c r="V529" s="148">
        <f t="shared" si="33"/>
        <v>0</v>
      </c>
      <c r="W529" s="333"/>
      <c r="X529" s="148">
        <f t="shared" si="34"/>
        <v>0</v>
      </c>
      <c r="Y529" s="333"/>
      <c r="Z529" s="144"/>
      <c r="AA529" s="148">
        <f t="shared" si="35"/>
        <v>0</v>
      </c>
      <c r="AB529" s="336"/>
      <c r="AC529" s="144"/>
    </row>
    <row r="530" spans="2:29" s="134" customFormat="1" ht="20.100000000000001" customHeight="1" x14ac:dyDescent="0.25">
      <c r="B530" s="390"/>
      <c r="C530" s="391"/>
      <c r="D530" s="392"/>
      <c r="E530" s="393"/>
      <c r="F530" s="393"/>
      <c r="G530" s="394"/>
      <c r="H530" s="395"/>
      <c r="N530" s="144"/>
      <c r="O530" s="147" t="str">
        <f>IFERROR(IF(LEN(B530)=0,"",INDEX(Trainings!$C$6:$C$55,MATCH(Registration!$B530,Trainings!$B$6:$B$55,0),1)),"")</f>
        <v/>
      </c>
      <c r="P530" s="148" t="str">
        <f>IFERROR(IF(LEN(H530)=0,"",INDEX(Dashboard!$I$17:$I$26,MATCH($H530,Dashboard!$J$17:$J$26,0))),"")</f>
        <v/>
      </c>
      <c r="Q530" s="144"/>
      <c r="R530" s="148">
        <f>IF(LEN(O530)=0,0,IF(OR(Summary!$D$5="All",Summary!$D$5=""),1,IF(Summary!$D$5=O530,1,0)))</f>
        <v>0</v>
      </c>
      <c r="S530" s="148">
        <f>IF(LEN(B530)=0,0,IF(OR(Summary!$G$5="All",Summary!$G$5=""),1,IF(Summary!$G$5=B530,1,0)))</f>
        <v>0</v>
      </c>
      <c r="T530" s="148">
        <f t="shared" si="32"/>
        <v>0</v>
      </c>
      <c r="U530" s="148">
        <f>IF(LEN(C530)=0,0,IF(C530=Summary!$K$5,1,0))</f>
        <v>0</v>
      </c>
      <c r="V530" s="148">
        <f t="shared" si="33"/>
        <v>0</v>
      </c>
      <c r="W530" s="333"/>
      <c r="X530" s="148">
        <f t="shared" si="34"/>
        <v>0</v>
      </c>
      <c r="Y530" s="333"/>
      <c r="Z530" s="144"/>
      <c r="AA530" s="148">
        <f t="shared" si="35"/>
        <v>0</v>
      </c>
      <c r="AB530" s="336"/>
      <c r="AC530" s="144"/>
    </row>
    <row r="531" spans="2:29" s="134" customFormat="1" ht="20.100000000000001" customHeight="1" x14ac:dyDescent="0.25">
      <c r="B531" s="390"/>
      <c r="C531" s="391"/>
      <c r="D531" s="392"/>
      <c r="E531" s="393"/>
      <c r="F531" s="393"/>
      <c r="G531" s="394"/>
      <c r="H531" s="395"/>
      <c r="N531" s="144"/>
      <c r="O531" s="147" t="str">
        <f>IFERROR(IF(LEN(B531)=0,"",INDEX(Trainings!$C$6:$C$55,MATCH(Registration!$B531,Trainings!$B$6:$B$55,0),1)),"")</f>
        <v/>
      </c>
      <c r="P531" s="148" t="str">
        <f>IFERROR(IF(LEN(H531)=0,"",INDEX(Dashboard!$I$17:$I$26,MATCH($H531,Dashboard!$J$17:$J$26,0))),"")</f>
        <v/>
      </c>
      <c r="Q531" s="144"/>
      <c r="R531" s="148">
        <f>IF(LEN(O531)=0,0,IF(OR(Summary!$D$5="All",Summary!$D$5=""),1,IF(Summary!$D$5=O531,1,0)))</f>
        <v>0</v>
      </c>
      <c r="S531" s="148">
        <f>IF(LEN(B531)=0,0,IF(OR(Summary!$G$5="All",Summary!$G$5=""),1,IF(Summary!$G$5=B531,1,0)))</f>
        <v>0</v>
      </c>
      <c r="T531" s="148">
        <f t="shared" si="32"/>
        <v>0</v>
      </c>
      <c r="U531" s="148">
        <f>IF(LEN(C531)=0,0,IF(C531=Summary!$K$5,1,0))</f>
        <v>0</v>
      </c>
      <c r="V531" s="148">
        <f t="shared" si="33"/>
        <v>0</v>
      </c>
      <c r="W531" s="333"/>
      <c r="X531" s="148">
        <f t="shared" si="34"/>
        <v>0</v>
      </c>
      <c r="Y531" s="333"/>
      <c r="Z531" s="144"/>
      <c r="AA531" s="148">
        <f t="shared" si="35"/>
        <v>0</v>
      </c>
      <c r="AB531" s="336"/>
      <c r="AC531" s="144"/>
    </row>
    <row r="532" spans="2:29" s="134" customFormat="1" ht="20.100000000000001" customHeight="1" x14ac:dyDescent="0.25">
      <c r="B532" s="390"/>
      <c r="C532" s="391"/>
      <c r="D532" s="392"/>
      <c r="E532" s="393"/>
      <c r="F532" s="393"/>
      <c r="G532" s="394"/>
      <c r="H532" s="395"/>
      <c r="N532" s="144"/>
      <c r="O532" s="147" t="str">
        <f>IFERROR(IF(LEN(B532)=0,"",INDEX(Trainings!$C$6:$C$55,MATCH(Registration!$B532,Trainings!$B$6:$B$55,0),1)),"")</f>
        <v/>
      </c>
      <c r="P532" s="148" t="str">
        <f>IFERROR(IF(LEN(H532)=0,"",INDEX(Dashboard!$I$17:$I$26,MATCH($H532,Dashboard!$J$17:$J$26,0))),"")</f>
        <v/>
      </c>
      <c r="Q532" s="144"/>
      <c r="R532" s="148">
        <f>IF(LEN(O532)=0,0,IF(OR(Summary!$D$5="All",Summary!$D$5=""),1,IF(Summary!$D$5=O532,1,0)))</f>
        <v>0</v>
      </c>
      <c r="S532" s="148">
        <f>IF(LEN(B532)=0,0,IF(OR(Summary!$G$5="All",Summary!$G$5=""),1,IF(Summary!$G$5=B532,1,0)))</f>
        <v>0</v>
      </c>
      <c r="T532" s="148">
        <f t="shared" si="32"/>
        <v>0</v>
      </c>
      <c r="U532" s="148">
        <f>IF(LEN(C532)=0,0,IF(C532=Summary!$K$5,1,0))</f>
        <v>0</v>
      </c>
      <c r="V532" s="148">
        <f t="shared" si="33"/>
        <v>0</v>
      </c>
      <c r="W532" s="333"/>
      <c r="X532" s="148">
        <f t="shared" si="34"/>
        <v>0</v>
      </c>
      <c r="Y532" s="333"/>
      <c r="Z532" s="144"/>
      <c r="AA532" s="148">
        <f t="shared" si="35"/>
        <v>0</v>
      </c>
      <c r="AB532" s="336"/>
      <c r="AC532" s="144"/>
    </row>
    <row r="533" spans="2:29" s="134" customFormat="1" ht="20.100000000000001" customHeight="1" x14ac:dyDescent="0.25">
      <c r="B533" s="390"/>
      <c r="C533" s="391"/>
      <c r="D533" s="392"/>
      <c r="E533" s="393"/>
      <c r="F533" s="393"/>
      <c r="G533" s="394"/>
      <c r="H533" s="395"/>
      <c r="N533" s="144"/>
      <c r="O533" s="147" t="str">
        <f>IFERROR(IF(LEN(B533)=0,"",INDEX(Trainings!$C$6:$C$55,MATCH(Registration!$B533,Trainings!$B$6:$B$55,0),1)),"")</f>
        <v/>
      </c>
      <c r="P533" s="148" t="str">
        <f>IFERROR(IF(LEN(H533)=0,"",INDEX(Dashboard!$I$17:$I$26,MATCH($H533,Dashboard!$J$17:$J$26,0))),"")</f>
        <v/>
      </c>
      <c r="Q533" s="144"/>
      <c r="R533" s="148">
        <f>IF(LEN(O533)=0,0,IF(OR(Summary!$D$5="All",Summary!$D$5=""),1,IF(Summary!$D$5=O533,1,0)))</f>
        <v>0</v>
      </c>
      <c r="S533" s="148">
        <f>IF(LEN(B533)=0,0,IF(OR(Summary!$G$5="All",Summary!$G$5=""),1,IF(Summary!$G$5=B533,1,0)))</f>
        <v>0</v>
      </c>
      <c r="T533" s="148">
        <f t="shared" si="32"/>
        <v>0</v>
      </c>
      <c r="U533" s="148">
        <f>IF(LEN(C533)=0,0,IF(C533=Summary!$K$5,1,0))</f>
        <v>0</v>
      </c>
      <c r="V533" s="148">
        <f t="shared" si="33"/>
        <v>0</v>
      </c>
      <c r="W533" s="333"/>
      <c r="X533" s="148">
        <f t="shared" si="34"/>
        <v>0</v>
      </c>
      <c r="Y533" s="333"/>
      <c r="Z533" s="144"/>
      <c r="AA533" s="148">
        <f t="shared" si="35"/>
        <v>0</v>
      </c>
      <c r="AB533" s="336"/>
      <c r="AC533" s="144"/>
    </row>
    <row r="534" spans="2:29" s="134" customFormat="1" ht="20.100000000000001" customHeight="1" x14ac:dyDescent="0.25">
      <c r="B534" s="390"/>
      <c r="C534" s="391"/>
      <c r="D534" s="392"/>
      <c r="E534" s="393"/>
      <c r="F534" s="393"/>
      <c r="G534" s="394"/>
      <c r="H534" s="395"/>
      <c r="N534" s="144"/>
      <c r="O534" s="147" t="str">
        <f>IFERROR(IF(LEN(B534)=0,"",INDEX(Trainings!$C$6:$C$55,MATCH(Registration!$B534,Trainings!$B$6:$B$55,0),1)),"")</f>
        <v/>
      </c>
      <c r="P534" s="148" t="str">
        <f>IFERROR(IF(LEN(H534)=0,"",INDEX(Dashboard!$I$17:$I$26,MATCH($H534,Dashboard!$J$17:$J$26,0))),"")</f>
        <v/>
      </c>
      <c r="Q534" s="144"/>
      <c r="R534" s="148">
        <f>IF(LEN(O534)=0,0,IF(OR(Summary!$D$5="All",Summary!$D$5=""),1,IF(Summary!$D$5=O534,1,0)))</f>
        <v>0</v>
      </c>
      <c r="S534" s="148">
        <f>IF(LEN(B534)=0,0,IF(OR(Summary!$G$5="All",Summary!$G$5=""),1,IF(Summary!$G$5=B534,1,0)))</f>
        <v>0</v>
      </c>
      <c r="T534" s="148">
        <f t="shared" si="32"/>
        <v>0</v>
      </c>
      <c r="U534" s="148">
        <f>IF(LEN(C534)=0,0,IF(C534=Summary!$K$5,1,0))</f>
        <v>0</v>
      </c>
      <c r="V534" s="148">
        <f t="shared" si="33"/>
        <v>0</v>
      </c>
      <c r="W534" s="333"/>
      <c r="X534" s="148">
        <f t="shared" si="34"/>
        <v>0</v>
      </c>
      <c r="Y534" s="333"/>
      <c r="Z534" s="144"/>
      <c r="AA534" s="148">
        <f t="shared" si="35"/>
        <v>0</v>
      </c>
      <c r="AB534" s="336"/>
      <c r="AC534" s="144"/>
    </row>
    <row r="535" spans="2:29" s="134" customFormat="1" ht="20.100000000000001" customHeight="1" x14ac:dyDescent="0.25">
      <c r="B535" s="390"/>
      <c r="C535" s="391"/>
      <c r="D535" s="392"/>
      <c r="E535" s="393"/>
      <c r="F535" s="393"/>
      <c r="G535" s="394"/>
      <c r="H535" s="395"/>
      <c r="N535" s="144"/>
      <c r="O535" s="147" t="str">
        <f>IFERROR(IF(LEN(B535)=0,"",INDEX(Trainings!$C$6:$C$55,MATCH(Registration!$B535,Trainings!$B$6:$B$55,0),1)),"")</f>
        <v/>
      </c>
      <c r="P535" s="148" t="str">
        <f>IFERROR(IF(LEN(H535)=0,"",INDEX(Dashboard!$I$17:$I$26,MATCH($H535,Dashboard!$J$17:$J$26,0))),"")</f>
        <v/>
      </c>
      <c r="Q535" s="144"/>
      <c r="R535" s="148">
        <f>IF(LEN(O535)=0,0,IF(OR(Summary!$D$5="All",Summary!$D$5=""),1,IF(Summary!$D$5=O535,1,0)))</f>
        <v>0</v>
      </c>
      <c r="S535" s="148">
        <f>IF(LEN(B535)=0,0,IF(OR(Summary!$G$5="All",Summary!$G$5=""),1,IF(Summary!$G$5=B535,1,0)))</f>
        <v>0</v>
      </c>
      <c r="T535" s="148">
        <f t="shared" si="32"/>
        <v>0</v>
      </c>
      <c r="U535" s="148">
        <f>IF(LEN(C535)=0,0,IF(C535=Summary!$K$5,1,0))</f>
        <v>0</v>
      </c>
      <c r="V535" s="148">
        <f t="shared" si="33"/>
        <v>0</v>
      </c>
      <c r="W535" s="333"/>
      <c r="X535" s="148">
        <f t="shared" si="34"/>
        <v>0</v>
      </c>
      <c r="Y535" s="333"/>
      <c r="Z535" s="144"/>
      <c r="AA535" s="148">
        <f t="shared" si="35"/>
        <v>0</v>
      </c>
      <c r="AB535" s="336"/>
      <c r="AC535" s="144"/>
    </row>
    <row r="536" spans="2:29" s="134" customFormat="1" ht="20.100000000000001" customHeight="1" x14ac:dyDescent="0.25">
      <c r="B536" s="390"/>
      <c r="C536" s="391"/>
      <c r="D536" s="392"/>
      <c r="E536" s="393"/>
      <c r="F536" s="393"/>
      <c r="G536" s="394"/>
      <c r="H536" s="395"/>
      <c r="N536" s="144"/>
      <c r="O536" s="147" t="str">
        <f>IFERROR(IF(LEN(B536)=0,"",INDEX(Trainings!$C$6:$C$55,MATCH(Registration!$B536,Trainings!$B$6:$B$55,0),1)),"")</f>
        <v/>
      </c>
      <c r="P536" s="148" t="str">
        <f>IFERROR(IF(LEN(H536)=0,"",INDEX(Dashboard!$I$17:$I$26,MATCH($H536,Dashboard!$J$17:$J$26,0))),"")</f>
        <v/>
      </c>
      <c r="Q536" s="144"/>
      <c r="R536" s="148">
        <f>IF(LEN(O536)=0,0,IF(OR(Summary!$D$5="All",Summary!$D$5=""),1,IF(Summary!$D$5=O536,1,0)))</f>
        <v>0</v>
      </c>
      <c r="S536" s="148">
        <f>IF(LEN(B536)=0,0,IF(OR(Summary!$G$5="All",Summary!$G$5=""),1,IF(Summary!$G$5=B536,1,0)))</f>
        <v>0</v>
      </c>
      <c r="T536" s="148">
        <f t="shared" si="32"/>
        <v>0</v>
      </c>
      <c r="U536" s="148">
        <f>IF(LEN(C536)=0,0,IF(C536=Summary!$K$5,1,0))</f>
        <v>0</v>
      </c>
      <c r="V536" s="148">
        <f t="shared" si="33"/>
        <v>0</v>
      </c>
      <c r="W536" s="333"/>
      <c r="X536" s="148">
        <f t="shared" si="34"/>
        <v>0</v>
      </c>
      <c r="Y536" s="333"/>
      <c r="Z536" s="144"/>
      <c r="AA536" s="148">
        <f t="shared" si="35"/>
        <v>0</v>
      </c>
      <c r="AB536" s="336"/>
      <c r="AC536" s="144"/>
    </row>
    <row r="537" spans="2:29" s="134" customFormat="1" ht="20.100000000000001" customHeight="1" x14ac:dyDescent="0.25">
      <c r="B537" s="390"/>
      <c r="C537" s="391"/>
      <c r="D537" s="392"/>
      <c r="E537" s="393"/>
      <c r="F537" s="393"/>
      <c r="G537" s="394"/>
      <c r="H537" s="395"/>
      <c r="N537" s="144"/>
      <c r="O537" s="147" t="str">
        <f>IFERROR(IF(LEN(B537)=0,"",INDEX(Trainings!$C$6:$C$55,MATCH(Registration!$B537,Trainings!$B$6:$B$55,0),1)),"")</f>
        <v/>
      </c>
      <c r="P537" s="148" t="str">
        <f>IFERROR(IF(LEN(H537)=0,"",INDEX(Dashboard!$I$17:$I$26,MATCH($H537,Dashboard!$J$17:$J$26,0))),"")</f>
        <v/>
      </c>
      <c r="Q537" s="144"/>
      <c r="R537" s="148">
        <f>IF(LEN(O537)=0,0,IF(OR(Summary!$D$5="All",Summary!$D$5=""),1,IF(Summary!$D$5=O537,1,0)))</f>
        <v>0</v>
      </c>
      <c r="S537" s="148">
        <f>IF(LEN(B537)=0,0,IF(OR(Summary!$G$5="All",Summary!$G$5=""),1,IF(Summary!$G$5=B537,1,0)))</f>
        <v>0</v>
      </c>
      <c r="T537" s="148">
        <f t="shared" si="32"/>
        <v>0</v>
      </c>
      <c r="U537" s="148">
        <f>IF(LEN(C537)=0,0,IF(C537=Summary!$K$5,1,0))</f>
        <v>0</v>
      </c>
      <c r="V537" s="148">
        <f t="shared" si="33"/>
        <v>0</v>
      </c>
      <c r="W537" s="333"/>
      <c r="X537" s="148">
        <f t="shared" si="34"/>
        <v>0</v>
      </c>
      <c r="Y537" s="333"/>
      <c r="Z537" s="144"/>
      <c r="AA537" s="148">
        <f t="shared" si="35"/>
        <v>0</v>
      </c>
      <c r="AB537" s="336"/>
      <c r="AC537" s="144"/>
    </row>
    <row r="538" spans="2:29" s="134" customFormat="1" ht="20.100000000000001" customHeight="1" x14ac:dyDescent="0.25">
      <c r="B538" s="390"/>
      <c r="C538" s="391"/>
      <c r="D538" s="392"/>
      <c r="E538" s="393"/>
      <c r="F538" s="393"/>
      <c r="G538" s="394"/>
      <c r="H538" s="395"/>
      <c r="N538" s="144"/>
      <c r="O538" s="147" t="str">
        <f>IFERROR(IF(LEN(B538)=0,"",INDEX(Trainings!$C$6:$C$55,MATCH(Registration!$B538,Trainings!$B$6:$B$55,0),1)),"")</f>
        <v/>
      </c>
      <c r="P538" s="148" t="str">
        <f>IFERROR(IF(LEN(H538)=0,"",INDEX(Dashboard!$I$17:$I$26,MATCH($H538,Dashboard!$J$17:$J$26,0))),"")</f>
        <v/>
      </c>
      <c r="Q538" s="144"/>
      <c r="R538" s="148">
        <f>IF(LEN(O538)=0,0,IF(OR(Summary!$D$5="All",Summary!$D$5=""),1,IF(Summary!$D$5=O538,1,0)))</f>
        <v>0</v>
      </c>
      <c r="S538" s="148">
        <f>IF(LEN(B538)=0,0,IF(OR(Summary!$G$5="All",Summary!$G$5=""),1,IF(Summary!$G$5=B538,1,0)))</f>
        <v>0</v>
      </c>
      <c r="T538" s="148">
        <f t="shared" si="32"/>
        <v>0</v>
      </c>
      <c r="U538" s="148">
        <f>IF(LEN(C538)=0,0,IF(C538=Summary!$K$5,1,0))</f>
        <v>0</v>
      </c>
      <c r="V538" s="148">
        <f t="shared" si="33"/>
        <v>0</v>
      </c>
      <c r="W538" s="333"/>
      <c r="X538" s="148">
        <f t="shared" si="34"/>
        <v>0</v>
      </c>
      <c r="Y538" s="333"/>
      <c r="Z538" s="144"/>
      <c r="AA538" s="148">
        <f t="shared" si="35"/>
        <v>0</v>
      </c>
      <c r="AB538" s="336"/>
      <c r="AC538" s="144"/>
    </row>
    <row r="539" spans="2:29" s="134" customFormat="1" ht="20.100000000000001" customHeight="1" x14ac:dyDescent="0.25">
      <c r="B539" s="390"/>
      <c r="C539" s="391"/>
      <c r="D539" s="392"/>
      <c r="E539" s="393"/>
      <c r="F539" s="393"/>
      <c r="G539" s="394"/>
      <c r="H539" s="395"/>
      <c r="N539" s="144"/>
      <c r="O539" s="147" t="str">
        <f>IFERROR(IF(LEN(B539)=0,"",INDEX(Trainings!$C$6:$C$55,MATCH(Registration!$B539,Trainings!$B$6:$B$55,0),1)),"")</f>
        <v/>
      </c>
      <c r="P539" s="148" t="str">
        <f>IFERROR(IF(LEN(H539)=0,"",INDEX(Dashboard!$I$17:$I$26,MATCH($H539,Dashboard!$J$17:$J$26,0))),"")</f>
        <v/>
      </c>
      <c r="Q539" s="144"/>
      <c r="R539" s="148">
        <f>IF(LEN(O539)=0,0,IF(OR(Summary!$D$5="All",Summary!$D$5=""),1,IF(Summary!$D$5=O539,1,0)))</f>
        <v>0</v>
      </c>
      <c r="S539" s="148">
        <f>IF(LEN(B539)=0,0,IF(OR(Summary!$G$5="All",Summary!$G$5=""),1,IF(Summary!$G$5=B539,1,0)))</f>
        <v>0</v>
      </c>
      <c r="T539" s="148">
        <f t="shared" si="32"/>
        <v>0</v>
      </c>
      <c r="U539" s="148">
        <f>IF(LEN(C539)=0,0,IF(C539=Summary!$K$5,1,0))</f>
        <v>0</v>
      </c>
      <c r="V539" s="148">
        <f t="shared" si="33"/>
        <v>0</v>
      </c>
      <c r="W539" s="333"/>
      <c r="X539" s="148">
        <f t="shared" si="34"/>
        <v>0</v>
      </c>
      <c r="Y539" s="333"/>
      <c r="Z539" s="144"/>
      <c r="AA539" s="148">
        <f t="shared" si="35"/>
        <v>0</v>
      </c>
      <c r="AB539" s="336"/>
      <c r="AC539" s="144"/>
    </row>
    <row r="540" spans="2:29" s="134" customFormat="1" ht="20.100000000000001" customHeight="1" x14ac:dyDescent="0.25">
      <c r="B540" s="390"/>
      <c r="C540" s="391"/>
      <c r="D540" s="392"/>
      <c r="E540" s="393"/>
      <c r="F540" s="393"/>
      <c r="G540" s="394"/>
      <c r="H540" s="395"/>
      <c r="N540" s="144"/>
      <c r="O540" s="147" t="str">
        <f>IFERROR(IF(LEN(B540)=0,"",INDEX(Trainings!$C$6:$C$55,MATCH(Registration!$B540,Trainings!$B$6:$B$55,0),1)),"")</f>
        <v/>
      </c>
      <c r="P540" s="148" t="str">
        <f>IFERROR(IF(LEN(H540)=0,"",INDEX(Dashboard!$I$17:$I$26,MATCH($H540,Dashboard!$J$17:$J$26,0))),"")</f>
        <v/>
      </c>
      <c r="Q540" s="144"/>
      <c r="R540" s="148">
        <f>IF(LEN(O540)=0,0,IF(OR(Summary!$D$5="All",Summary!$D$5=""),1,IF(Summary!$D$5=O540,1,0)))</f>
        <v>0</v>
      </c>
      <c r="S540" s="148">
        <f>IF(LEN(B540)=0,0,IF(OR(Summary!$G$5="All",Summary!$G$5=""),1,IF(Summary!$G$5=B540,1,0)))</f>
        <v>0</v>
      </c>
      <c r="T540" s="148">
        <f t="shared" si="32"/>
        <v>0</v>
      </c>
      <c r="U540" s="148">
        <f>IF(LEN(C540)=0,0,IF(C540=Summary!$K$5,1,0))</f>
        <v>0</v>
      </c>
      <c r="V540" s="148">
        <f t="shared" si="33"/>
        <v>0</v>
      </c>
      <c r="W540" s="333"/>
      <c r="X540" s="148">
        <f t="shared" si="34"/>
        <v>0</v>
      </c>
      <c r="Y540" s="333"/>
      <c r="Z540" s="144"/>
      <c r="AA540" s="148">
        <f t="shared" si="35"/>
        <v>0</v>
      </c>
      <c r="AB540" s="336"/>
      <c r="AC540" s="144"/>
    </row>
    <row r="541" spans="2:29" s="134" customFormat="1" ht="20.100000000000001" customHeight="1" x14ac:dyDescent="0.25">
      <c r="B541" s="390"/>
      <c r="C541" s="391"/>
      <c r="D541" s="392"/>
      <c r="E541" s="393"/>
      <c r="F541" s="393"/>
      <c r="G541" s="394"/>
      <c r="H541" s="395"/>
      <c r="N541" s="144"/>
      <c r="O541" s="147" t="str">
        <f>IFERROR(IF(LEN(B541)=0,"",INDEX(Trainings!$C$6:$C$55,MATCH(Registration!$B541,Trainings!$B$6:$B$55,0),1)),"")</f>
        <v/>
      </c>
      <c r="P541" s="148" t="str">
        <f>IFERROR(IF(LEN(H541)=0,"",INDEX(Dashboard!$I$17:$I$26,MATCH($H541,Dashboard!$J$17:$J$26,0))),"")</f>
        <v/>
      </c>
      <c r="Q541" s="144"/>
      <c r="R541" s="148">
        <f>IF(LEN(O541)=0,0,IF(OR(Summary!$D$5="All",Summary!$D$5=""),1,IF(Summary!$D$5=O541,1,0)))</f>
        <v>0</v>
      </c>
      <c r="S541" s="148">
        <f>IF(LEN(B541)=0,0,IF(OR(Summary!$G$5="All",Summary!$G$5=""),1,IF(Summary!$G$5=B541,1,0)))</f>
        <v>0</v>
      </c>
      <c r="T541" s="148">
        <f t="shared" si="32"/>
        <v>0</v>
      </c>
      <c r="U541" s="148">
        <f>IF(LEN(C541)=0,0,IF(C541=Summary!$K$5,1,0))</f>
        <v>0</v>
      </c>
      <c r="V541" s="148">
        <f t="shared" si="33"/>
        <v>0</v>
      </c>
      <c r="W541" s="333"/>
      <c r="X541" s="148">
        <f t="shared" si="34"/>
        <v>0</v>
      </c>
      <c r="Y541" s="333"/>
      <c r="Z541" s="144"/>
      <c r="AA541" s="148">
        <f t="shared" si="35"/>
        <v>0</v>
      </c>
      <c r="AB541" s="336"/>
      <c r="AC541" s="144"/>
    </row>
    <row r="542" spans="2:29" s="134" customFormat="1" ht="20.100000000000001" customHeight="1" x14ac:dyDescent="0.25">
      <c r="B542" s="390"/>
      <c r="C542" s="391"/>
      <c r="D542" s="392"/>
      <c r="E542" s="393"/>
      <c r="F542" s="393"/>
      <c r="G542" s="394"/>
      <c r="H542" s="395"/>
      <c r="N542" s="144"/>
      <c r="O542" s="147" t="str">
        <f>IFERROR(IF(LEN(B542)=0,"",INDEX(Trainings!$C$6:$C$55,MATCH(Registration!$B542,Trainings!$B$6:$B$55,0),1)),"")</f>
        <v/>
      </c>
      <c r="P542" s="148" t="str">
        <f>IFERROR(IF(LEN(H542)=0,"",INDEX(Dashboard!$I$17:$I$26,MATCH($H542,Dashboard!$J$17:$J$26,0))),"")</f>
        <v/>
      </c>
      <c r="Q542" s="144"/>
      <c r="R542" s="148">
        <f>IF(LEN(O542)=0,0,IF(OR(Summary!$D$5="All",Summary!$D$5=""),1,IF(Summary!$D$5=O542,1,0)))</f>
        <v>0</v>
      </c>
      <c r="S542" s="148">
        <f>IF(LEN(B542)=0,0,IF(OR(Summary!$G$5="All",Summary!$G$5=""),1,IF(Summary!$G$5=B542,1,0)))</f>
        <v>0</v>
      </c>
      <c r="T542" s="148">
        <f t="shared" si="32"/>
        <v>0</v>
      </c>
      <c r="U542" s="148">
        <f>IF(LEN(C542)=0,0,IF(C542=Summary!$K$5,1,0))</f>
        <v>0</v>
      </c>
      <c r="V542" s="148">
        <f t="shared" si="33"/>
        <v>0</v>
      </c>
      <c r="W542" s="333"/>
      <c r="X542" s="148">
        <f t="shared" si="34"/>
        <v>0</v>
      </c>
      <c r="Y542" s="333"/>
      <c r="Z542" s="144"/>
      <c r="AA542" s="148">
        <f t="shared" si="35"/>
        <v>0</v>
      </c>
      <c r="AB542" s="336"/>
      <c r="AC542" s="144"/>
    </row>
    <row r="543" spans="2:29" s="134" customFormat="1" ht="20.100000000000001" customHeight="1" x14ac:dyDescent="0.25">
      <c r="B543" s="390"/>
      <c r="C543" s="391"/>
      <c r="D543" s="392"/>
      <c r="E543" s="393"/>
      <c r="F543" s="393"/>
      <c r="G543" s="394"/>
      <c r="H543" s="395"/>
      <c r="N543" s="144"/>
      <c r="O543" s="147" t="str">
        <f>IFERROR(IF(LEN(B543)=0,"",INDEX(Trainings!$C$6:$C$55,MATCH(Registration!$B543,Trainings!$B$6:$B$55,0),1)),"")</f>
        <v/>
      </c>
      <c r="P543" s="148" t="str">
        <f>IFERROR(IF(LEN(H543)=0,"",INDEX(Dashboard!$I$17:$I$26,MATCH($H543,Dashboard!$J$17:$J$26,0))),"")</f>
        <v/>
      </c>
      <c r="Q543" s="144"/>
      <c r="R543" s="148">
        <f>IF(LEN(O543)=0,0,IF(OR(Summary!$D$5="All",Summary!$D$5=""),1,IF(Summary!$D$5=O543,1,0)))</f>
        <v>0</v>
      </c>
      <c r="S543" s="148">
        <f>IF(LEN(B543)=0,0,IF(OR(Summary!$G$5="All",Summary!$G$5=""),1,IF(Summary!$G$5=B543,1,0)))</f>
        <v>0</v>
      </c>
      <c r="T543" s="148">
        <f t="shared" si="32"/>
        <v>0</v>
      </c>
      <c r="U543" s="148">
        <f>IF(LEN(C543)=0,0,IF(C543=Summary!$K$5,1,0))</f>
        <v>0</v>
      </c>
      <c r="V543" s="148">
        <f t="shared" si="33"/>
        <v>0</v>
      </c>
      <c r="W543" s="333"/>
      <c r="X543" s="148">
        <f t="shared" si="34"/>
        <v>0</v>
      </c>
      <c r="Y543" s="333"/>
      <c r="Z543" s="144"/>
      <c r="AA543" s="148">
        <f t="shared" si="35"/>
        <v>0</v>
      </c>
      <c r="AB543" s="336"/>
      <c r="AC543" s="144"/>
    </row>
    <row r="544" spans="2:29" s="134" customFormat="1" ht="20.100000000000001" customHeight="1" x14ac:dyDescent="0.25">
      <c r="B544" s="390"/>
      <c r="C544" s="391"/>
      <c r="D544" s="392"/>
      <c r="E544" s="393"/>
      <c r="F544" s="393"/>
      <c r="G544" s="394"/>
      <c r="H544" s="395"/>
      <c r="N544" s="144"/>
      <c r="O544" s="147" t="str">
        <f>IFERROR(IF(LEN(B544)=0,"",INDEX(Trainings!$C$6:$C$55,MATCH(Registration!$B544,Trainings!$B$6:$B$55,0),1)),"")</f>
        <v/>
      </c>
      <c r="P544" s="148" t="str">
        <f>IFERROR(IF(LEN(H544)=0,"",INDEX(Dashboard!$I$17:$I$26,MATCH($H544,Dashboard!$J$17:$J$26,0))),"")</f>
        <v/>
      </c>
      <c r="Q544" s="144"/>
      <c r="R544" s="148">
        <f>IF(LEN(O544)=0,0,IF(OR(Summary!$D$5="All",Summary!$D$5=""),1,IF(Summary!$D$5=O544,1,0)))</f>
        <v>0</v>
      </c>
      <c r="S544" s="148">
        <f>IF(LEN(B544)=0,0,IF(OR(Summary!$G$5="All",Summary!$G$5=""),1,IF(Summary!$G$5=B544,1,0)))</f>
        <v>0</v>
      </c>
      <c r="T544" s="148">
        <f t="shared" si="32"/>
        <v>0</v>
      </c>
      <c r="U544" s="148">
        <f>IF(LEN(C544)=0,0,IF(C544=Summary!$K$5,1,0))</f>
        <v>0</v>
      </c>
      <c r="V544" s="148">
        <f t="shared" si="33"/>
        <v>0</v>
      </c>
      <c r="W544" s="333"/>
      <c r="X544" s="148">
        <f t="shared" si="34"/>
        <v>0</v>
      </c>
      <c r="Y544" s="333"/>
      <c r="Z544" s="144"/>
      <c r="AA544" s="148">
        <f t="shared" si="35"/>
        <v>0</v>
      </c>
      <c r="AB544" s="336"/>
      <c r="AC544" s="144"/>
    </row>
    <row r="545" spans="2:29" s="134" customFormat="1" ht="20.100000000000001" customHeight="1" x14ac:dyDescent="0.25">
      <c r="B545" s="390"/>
      <c r="C545" s="391"/>
      <c r="D545" s="392"/>
      <c r="E545" s="393"/>
      <c r="F545" s="393"/>
      <c r="G545" s="394"/>
      <c r="H545" s="395"/>
      <c r="N545" s="144"/>
      <c r="O545" s="147" t="str">
        <f>IFERROR(IF(LEN(B545)=0,"",INDEX(Trainings!$C$6:$C$55,MATCH(Registration!$B545,Trainings!$B$6:$B$55,0),1)),"")</f>
        <v/>
      </c>
      <c r="P545" s="148" t="str">
        <f>IFERROR(IF(LEN(H545)=0,"",INDEX(Dashboard!$I$17:$I$26,MATCH($H545,Dashboard!$J$17:$J$26,0))),"")</f>
        <v/>
      </c>
      <c r="Q545" s="144"/>
      <c r="R545" s="148">
        <f>IF(LEN(O545)=0,0,IF(OR(Summary!$D$5="All",Summary!$D$5=""),1,IF(Summary!$D$5=O545,1,0)))</f>
        <v>0</v>
      </c>
      <c r="S545" s="148">
        <f>IF(LEN(B545)=0,0,IF(OR(Summary!$G$5="All",Summary!$G$5=""),1,IF(Summary!$G$5=B545,1,0)))</f>
        <v>0</v>
      </c>
      <c r="T545" s="148">
        <f t="shared" si="32"/>
        <v>0</v>
      </c>
      <c r="U545" s="148">
        <f>IF(LEN(C545)=0,0,IF(C545=Summary!$K$5,1,0))</f>
        <v>0</v>
      </c>
      <c r="V545" s="148">
        <f t="shared" si="33"/>
        <v>0</v>
      </c>
      <c r="W545" s="333"/>
      <c r="X545" s="148">
        <f t="shared" si="34"/>
        <v>0</v>
      </c>
      <c r="Y545" s="333"/>
      <c r="Z545" s="144"/>
      <c r="AA545" s="148">
        <f t="shared" si="35"/>
        <v>0</v>
      </c>
      <c r="AB545" s="336"/>
      <c r="AC545" s="144"/>
    </row>
    <row r="546" spans="2:29" s="134" customFormat="1" ht="20.100000000000001" customHeight="1" x14ac:dyDescent="0.25">
      <c r="B546" s="390"/>
      <c r="C546" s="391"/>
      <c r="D546" s="392"/>
      <c r="E546" s="393"/>
      <c r="F546" s="393"/>
      <c r="G546" s="394"/>
      <c r="H546" s="395"/>
      <c r="N546" s="144"/>
      <c r="O546" s="147" t="str">
        <f>IFERROR(IF(LEN(B546)=0,"",INDEX(Trainings!$C$6:$C$55,MATCH(Registration!$B546,Trainings!$B$6:$B$55,0),1)),"")</f>
        <v/>
      </c>
      <c r="P546" s="148" t="str">
        <f>IFERROR(IF(LEN(H546)=0,"",INDEX(Dashboard!$I$17:$I$26,MATCH($H546,Dashboard!$J$17:$J$26,0))),"")</f>
        <v/>
      </c>
      <c r="Q546" s="144"/>
      <c r="R546" s="148">
        <f>IF(LEN(O546)=0,0,IF(OR(Summary!$D$5="All",Summary!$D$5=""),1,IF(Summary!$D$5=O546,1,0)))</f>
        <v>0</v>
      </c>
      <c r="S546" s="148">
        <f>IF(LEN(B546)=0,0,IF(OR(Summary!$G$5="All",Summary!$G$5=""),1,IF(Summary!$G$5=B546,1,0)))</f>
        <v>0</v>
      </c>
      <c r="T546" s="148">
        <f t="shared" si="32"/>
        <v>0</v>
      </c>
      <c r="U546" s="148">
        <f>IF(LEN(C546)=0,0,IF(C546=Summary!$K$5,1,0))</f>
        <v>0</v>
      </c>
      <c r="V546" s="148">
        <f t="shared" si="33"/>
        <v>0</v>
      </c>
      <c r="W546" s="333"/>
      <c r="X546" s="148">
        <f t="shared" si="34"/>
        <v>0</v>
      </c>
      <c r="Y546" s="333"/>
      <c r="Z546" s="144"/>
      <c r="AA546" s="148">
        <f t="shared" si="35"/>
        <v>0</v>
      </c>
      <c r="AB546" s="336"/>
      <c r="AC546" s="144"/>
    </row>
    <row r="547" spans="2:29" s="134" customFormat="1" ht="20.100000000000001" customHeight="1" x14ac:dyDescent="0.25">
      <c r="B547" s="390"/>
      <c r="C547" s="391"/>
      <c r="D547" s="392"/>
      <c r="E547" s="393"/>
      <c r="F547" s="393"/>
      <c r="G547" s="394"/>
      <c r="H547" s="395"/>
      <c r="N547" s="144"/>
      <c r="O547" s="147" t="str">
        <f>IFERROR(IF(LEN(B547)=0,"",INDEX(Trainings!$C$6:$C$55,MATCH(Registration!$B547,Trainings!$B$6:$B$55,0),1)),"")</f>
        <v/>
      </c>
      <c r="P547" s="148" t="str">
        <f>IFERROR(IF(LEN(H547)=0,"",INDEX(Dashboard!$I$17:$I$26,MATCH($H547,Dashboard!$J$17:$J$26,0))),"")</f>
        <v/>
      </c>
      <c r="Q547" s="144"/>
      <c r="R547" s="148">
        <f>IF(LEN(O547)=0,0,IF(OR(Summary!$D$5="All",Summary!$D$5=""),1,IF(Summary!$D$5=O547,1,0)))</f>
        <v>0</v>
      </c>
      <c r="S547" s="148">
        <f>IF(LEN(B547)=0,0,IF(OR(Summary!$G$5="All",Summary!$G$5=""),1,IF(Summary!$G$5=B547,1,0)))</f>
        <v>0</v>
      </c>
      <c r="T547" s="148">
        <f t="shared" si="32"/>
        <v>0</v>
      </c>
      <c r="U547" s="148">
        <f>IF(LEN(C547)=0,0,IF(C547=Summary!$K$5,1,0))</f>
        <v>0</v>
      </c>
      <c r="V547" s="148">
        <f t="shared" si="33"/>
        <v>0</v>
      </c>
      <c r="W547" s="333"/>
      <c r="X547" s="148">
        <f t="shared" si="34"/>
        <v>0</v>
      </c>
      <c r="Y547" s="333"/>
      <c r="Z547" s="144"/>
      <c r="AA547" s="148">
        <f t="shared" si="35"/>
        <v>0</v>
      </c>
      <c r="AB547" s="336"/>
      <c r="AC547" s="144"/>
    </row>
    <row r="548" spans="2:29" s="134" customFormat="1" ht="20.100000000000001" customHeight="1" x14ac:dyDescent="0.25">
      <c r="B548" s="390"/>
      <c r="C548" s="391"/>
      <c r="D548" s="392"/>
      <c r="E548" s="393"/>
      <c r="F548" s="393"/>
      <c r="G548" s="394"/>
      <c r="H548" s="395"/>
      <c r="N548" s="144"/>
      <c r="O548" s="147" t="str">
        <f>IFERROR(IF(LEN(B548)=0,"",INDEX(Trainings!$C$6:$C$55,MATCH(Registration!$B548,Trainings!$B$6:$B$55,0),1)),"")</f>
        <v/>
      </c>
      <c r="P548" s="148" t="str">
        <f>IFERROR(IF(LEN(H548)=0,"",INDEX(Dashboard!$I$17:$I$26,MATCH($H548,Dashboard!$J$17:$J$26,0))),"")</f>
        <v/>
      </c>
      <c r="Q548" s="144"/>
      <c r="R548" s="148">
        <f>IF(LEN(O548)=0,0,IF(OR(Summary!$D$5="All",Summary!$D$5=""),1,IF(Summary!$D$5=O548,1,0)))</f>
        <v>0</v>
      </c>
      <c r="S548" s="148">
        <f>IF(LEN(B548)=0,0,IF(OR(Summary!$G$5="All",Summary!$G$5=""),1,IF(Summary!$G$5=B548,1,0)))</f>
        <v>0</v>
      </c>
      <c r="T548" s="148">
        <f t="shared" si="32"/>
        <v>0</v>
      </c>
      <c r="U548" s="148">
        <f>IF(LEN(C548)=0,0,IF(C548=Summary!$K$5,1,0))</f>
        <v>0</v>
      </c>
      <c r="V548" s="148">
        <f t="shared" si="33"/>
        <v>0</v>
      </c>
      <c r="W548" s="333"/>
      <c r="X548" s="148">
        <f t="shared" si="34"/>
        <v>0</v>
      </c>
      <c r="Y548" s="333"/>
      <c r="Z548" s="144"/>
      <c r="AA548" s="148">
        <f t="shared" si="35"/>
        <v>0</v>
      </c>
      <c r="AB548" s="336"/>
      <c r="AC548" s="144"/>
    </row>
    <row r="549" spans="2:29" s="134" customFormat="1" ht="20.100000000000001" customHeight="1" x14ac:dyDescent="0.25">
      <c r="B549" s="390"/>
      <c r="C549" s="391"/>
      <c r="D549" s="392"/>
      <c r="E549" s="393"/>
      <c r="F549" s="393"/>
      <c r="G549" s="394"/>
      <c r="H549" s="395"/>
      <c r="N549" s="144"/>
      <c r="O549" s="147" t="str">
        <f>IFERROR(IF(LEN(B549)=0,"",INDEX(Trainings!$C$6:$C$55,MATCH(Registration!$B549,Trainings!$B$6:$B$55,0),1)),"")</f>
        <v/>
      </c>
      <c r="P549" s="148" t="str">
        <f>IFERROR(IF(LEN(H549)=0,"",INDEX(Dashboard!$I$17:$I$26,MATCH($H549,Dashboard!$J$17:$J$26,0))),"")</f>
        <v/>
      </c>
      <c r="Q549" s="144"/>
      <c r="R549" s="148">
        <f>IF(LEN(O549)=0,0,IF(OR(Summary!$D$5="All",Summary!$D$5=""),1,IF(Summary!$D$5=O549,1,0)))</f>
        <v>0</v>
      </c>
      <c r="S549" s="148">
        <f>IF(LEN(B549)=0,0,IF(OR(Summary!$G$5="All",Summary!$G$5=""),1,IF(Summary!$G$5=B549,1,0)))</f>
        <v>0</v>
      </c>
      <c r="T549" s="148">
        <f t="shared" si="32"/>
        <v>0</v>
      </c>
      <c r="U549" s="148">
        <f>IF(LEN(C549)=0,0,IF(C549=Summary!$K$5,1,0))</f>
        <v>0</v>
      </c>
      <c r="V549" s="148">
        <f t="shared" si="33"/>
        <v>0</v>
      </c>
      <c r="W549" s="333"/>
      <c r="X549" s="148">
        <f t="shared" si="34"/>
        <v>0</v>
      </c>
      <c r="Y549" s="333"/>
      <c r="Z549" s="144"/>
      <c r="AA549" s="148">
        <f t="shared" si="35"/>
        <v>0</v>
      </c>
      <c r="AB549" s="336"/>
      <c r="AC549" s="144"/>
    </row>
    <row r="550" spans="2:29" s="134" customFormat="1" ht="20.100000000000001" customHeight="1" x14ac:dyDescent="0.25">
      <c r="B550" s="390"/>
      <c r="C550" s="391"/>
      <c r="D550" s="392"/>
      <c r="E550" s="393"/>
      <c r="F550" s="393"/>
      <c r="G550" s="394"/>
      <c r="H550" s="395"/>
      <c r="N550" s="144"/>
      <c r="O550" s="147" t="str">
        <f>IFERROR(IF(LEN(B550)=0,"",INDEX(Trainings!$C$6:$C$55,MATCH(Registration!$B550,Trainings!$B$6:$B$55,0),1)),"")</f>
        <v/>
      </c>
      <c r="P550" s="148" t="str">
        <f>IFERROR(IF(LEN(H550)=0,"",INDEX(Dashboard!$I$17:$I$26,MATCH($H550,Dashboard!$J$17:$J$26,0))),"")</f>
        <v/>
      </c>
      <c r="Q550" s="144"/>
      <c r="R550" s="148">
        <f>IF(LEN(O550)=0,0,IF(OR(Summary!$D$5="All",Summary!$D$5=""),1,IF(Summary!$D$5=O550,1,0)))</f>
        <v>0</v>
      </c>
      <c r="S550" s="148">
        <f>IF(LEN(B550)=0,0,IF(OR(Summary!$G$5="All",Summary!$G$5=""),1,IF(Summary!$G$5=B550,1,0)))</f>
        <v>0</v>
      </c>
      <c r="T550" s="148">
        <f t="shared" si="32"/>
        <v>0</v>
      </c>
      <c r="U550" s="148">
        <f>IF(LEN(C550)=0,0,IF(C550=Summary!$K$5,1,0))</f>
        <v>0</v>
      </c>
      <c r="V550" s="148">
        <f t="shared" si="33"/>
        <v>0</v>
      </c>
      <c r="W550" s="333"/>
      <c r="X550" s="148">
        <f t="shared" si="34"/>
        <v>0</v>
      </c>
      <c r="Y550" s="333"/>
      <c r="Z550" s="144"/>
      <c r="AA550" s="148">
        <f t="shared" si="35"/>
        <v>0</v>
      </c>
      <c r="AB550" s="336"/>
      <c r="AC550" s="144"/>
    </row>
    <row r="551" spans="2:29" s="134" customFormat="1" ht="20.100000000000001" customHeight="1" x14ac:dyDescent="0.25">
      <c r="B551" s="390"/>
      <c r="C551" s="391"/>
      <c r="D551" s="392"/>
      <c r="E551" s="393"/>
      <c r="F551" s="393"/>
      <c r="G551" s="394"/>
      <c r="H551" s="395"/>
      <c r="N551" s="144"/>
      <c r="O551" s="147" t="str">
        <f>IFERROR(IF(LEN(B551)=0,"",INDEX(Trainings!$C$6:$C$55,MATCH(Registration!$B551,Trainings!$B$6:$B$55,0),1)),"")</f>
        <v/>
      </c>
      <c r="P551" s="148" t="str">
        <f>IFERROR(IF(LEN(H551)=0,"",INDEX(Dashboard!$I$17:$I$26,MATCH($H551,Dashboard!$J$17:$J$26,0))),"")</f>
        <v/>
      </c>
      <c r="Q551" s="144"/>
      <c r="R551" s="148">
        <f>IF(LEN(O551)=0,0,IF(OR(Summary!$D$5="All",Summary!$D$5=""),1,IF(Summary!$D$5=O551,1,0)))</f>
        <v>0</v>
      </c>
      <c r="S551" s="148">
        <f>IF(LEN(B551)=0,0,IF(OR(Summary!$G$5="All",Summary!$G$5=""),1,IF(Summary!$G$5=B551,1,0)))</f>
        <v>0</v>
      </c>
      <c r="T551" s="148">
        <f t="shared" si="32"/>
        <v>0</v>
      </c>
      <c r="U551" s="148">
        <f>IF(LEN(C551)=0,0,IF(C551=Summary!$K$5,1,0))</f>
        <v>0</v>
      </c>
      <c r="V551" s="148">
        <f t="shared" si="33"/>
        <v>0</v>
      </c>
      <c r="W551" s="333"/>
      <c r="X551" s="148">
        <f t="shared" si="34"/>
        <v>0</v>
      </c>
      <c r="Y551" s="333"/>
      <c r="Z551" s="144"/>
      <c r="AA551" s="148">
        <f t="shared" si="35"/>
        <v>0</v>
      </c>
      <c r="AB551" s="336"/>
      <c r="AC551" s="144"/>
    </row>
    <row r="552" spans="2:29" s="134" customFormat="1" ht="20.100000000000001" customHeight="1" x14ac:dyDescent="0.25">
      <c r="B552" s="390"/>
      <c r="C552" s="391"/>
      <c r="D552" s="392"/>
      <c r="E552" s="393"/>
      <c r="F552" s="393"/>
      <c r="G552" s="394"/>
      <c r="H552" s="395"/>
      <c r="N552" s="144"/>
      <c r="O552" s="147" t="str">
        <f>IFERROR(IF(LEN(B552)=0,"",INDEX(Trainings!$C$6:$C$55,MATCH(Registration!$B552,Trainings!$B$6:$B$55,0),1)),"")</f>
        <v/>
      </c>
      <c r="P552" s="148" t="str">
        <f>IFERROR(IF(LEN(H552)=0,"",INDEX(Dashboard!$I$17:$I$26,MATCH($H552,Dashboard!$J$17:$J$26,0))),"")</f>
        <v/>
      </c>
      <c r="Q552" s="144"/>
      <c r="R552" s="148">
        <f>IF(LEN(O552)=0,0,IF(OR(Summary!$D$5="All",Summary!$D$5=""),1,IF(Summary!$D$5=O552,1,0)))</f>
        <v>0</v>
      </c>
      <c r="S552" s="148">
        <f>IF(LEN(B552)=0,0,IF(OR(Summary!$G$5="All",Summary!$G$5=""),1,IF(Summary!$G$5=B552,1,0)))</f>
        <v>0</v>
      </c>
      <c r="T552" s="148">
        <f t="shared" si="32"/>
        <v>0</v>
      </c>
      <c r="U552" s="148">
        <f>IF(LEN(C552)=0,0,IF(C552=Summary!$K$5,1,0))</f>
        <v>0</v>
      </c>
      <c r="V552" s="148">
        <f t="shared" si="33"/>
        <v>0</v>
      </c>
      <c r="W552" s="333"/>
      <c r="X552" s="148">
        <f t="shared" si="34"/>
        <v>0</v>
      </c>
      <c r="Y552" s="333"/>
      <c r="Z552" s="144"/>
      <c r="AA552" s="148">
        <f t="shared" si="35"/>
        <v>0</v>
      </c>
      <c r="AB552" s="336"/>
      <c r="AC552" s="144"/>
    </row>
    <row r="553" spans="2:29" s="134" customFormat="1" ht="20.100000000000001" customHeight="1" x14ac:dyDescent="0.25">
      <c r="B553" s="390"/>
      <c r="C553" s="391"/>
      <c r="D553" s="392"/>
      <c r="E553" s="393"/>
      <c r="F553" s="393"/>
      <c r="G553" s="394"/>
      <c r="H553" s="395"/>
      <c r="N553" s="144"/>
      <c r="O553" s="147" t="str">
        <f>IFERROR(IF(LEN(B553)=0,"",INDEX(Trainings!$C$6:$C$55,MATCH(Registration!$B553,Trainings!$B$6:$B$55,0),1)),"")</f>
        <v/>
      </c>
      <c r="P553" s="148" t="str">
        <f>IFERROR(IF(LEN(H553)=0,"",INDEX(Dashboard!$I$17:$I$26,MATCH($H553,Dashboard!$J$17:$J$26,0))),"")</f>
        <v/>
      </c>
      <c r="Q553" s="144"/>
      <c r="R553" s="148">
        <f>IF(LEN(O553)=0,0,IF(OR(Summary!$D$5="All",Summary!$D$5=""),1,IF(Summary!$D$5=O553,1,0)))</f>
        <v>0</v>
      </c>
      <c r="S553" s="148">
        <f>IF(LEN(B553)=0,0,IF(OR(Summary!$G$5="All",Summary!$G$5=""),1,IF(Summary!$G$5=B553,1,0)))</f>
        <v>0</v>
      </c>
      <c r="T553" s="148">
        <f t="shared" si="32"/>
        <v>0</v>
      </c>
      <c r="U553" s="148">
        <f>IF(LEN(C553)=0,0,IF(C553=Summary!$K$5,1,0))</f>
        <v>0</v>
      </c>
      <c r="V553" s="148">
        <f t="shared" si="33"/>
        <v>0</v>
      </c>
      <c r="W553" s="333"/>
      <c r="X553" s="148">
        <f t="shared" si="34"/>
        <v>0</v>
      </c>
      <c r="Y553" s="333"/>
      <c r="Z553" s="144"/>
      <c r="AA553" s="148">
        <f t="shared" si="35"/>
        <v>0</v>
      </c>
      <c r="AB553" s="336"/>
      <c r="AC553" s="144"/>
    </row>
    <row r="554" spans="2:29" s="134" customFormat="1" ht="20.100000000000001" customHeight="1" x14ac:dyDescent="0.25">
      <c r="B554" s="390"/>
      <c r="C554" s="391"/>
      <c r="D554" s="392"/>
      <c r="E554" s="393"/>
      <c r="F554" s="393"/>
      <c r="G554" s="394"/>
      <c r="H554" s="395"/>
      <c r="N554" s="144"/>
      <c r="O554" s="147" t="str">
        <f>IFERROR(IF(LEN(B554)=0,"",INDEX(Trainings!$C$6:$C$55,MATCH(Registration!$B554,Trainings!$B$6:$B$55,0),1)),"")</f>
        <v/>
      </c>
      <c r="P554" s="148" t="str">
        <f>IFERROR(IF(LEN(H554)=0,"",INDEX(Dashboard!$I$17:$I$26,MATCH($H554,Dashboard!$J$17:$J$26,0))),"")</f>
        <v/>
      </c>
      <c r="Q554" s="144"/>
      <c r="R554" s="148">
        <f>IF(LEN(O554)=0,0,IF(OR(Summary!$D$5="All",Summary!$D$5=""),1,IF(Summary!$D$5=O554,1,0)))</f>
        <v>0</v>
      </c>
      <c r="S554" s="148">
        <f>IF(LEN(B554)=0,0,IF(OR(Summary!$G$5="All",Summary!$G$5=""),1,IF(Summary!$G$5=B554,1,0)))</f>
        <v>0</v>
      </c>
      <c r="T554" s="148">
        <f t="shared" si="32"/>
        <v>0</v>
      </c>
      <c r="U554" s="148">
        <f>IF(LEN(C554)=0,0,IF(C554=Summary!$K$5,1,0))</f>
        <v>0</v>
      </c>
      <c r="V554" s="148">
        <f t="shared" si="33"/>
        <v>0</v>
      </c>
      <c r="W554" s="333"/>
      <c r="X554" s="148">
        <f t="shared" si="34"/>
        <v>0</v>
      </c>
      <c r="Y554" s="333"/>
      <c r="Z554" s="144"/>
      <c r="AA554" s="148">
        <f t="shared" si="35"/>
        <v>0</v>
      </c>
      <c r="AB554" s="336"/>
      <c r="AC554" s="144"/>
    </row>
    <row r="555" spans="2:29" s="134" customFormat="1" ht="20.100000000000001" customHeight="1" x14ac:dyDescent="0.25">
      <c r="B555" s="390"/>
      <c r="C555" s="391"/>
      <c r="D555" s="392"/>
      <c r="E555" s="393"/>
      <c r="F555" s="393"/>
      <c r="G555" s="394"/>
      <c r="H555" s="395"/>
      <c r="N555" s="144"/>
      <c r="O555" s="147" t="str">
        <f>IFERROR(IF(LEN(B555)=0,"",INDEX(Trainings!$C$6:$C$55,MATCH(Registration!$B555,Trainings!$B$6:$B$55,0),1)),"")</f>
        <v/>
      </c>
      <c r="P555" s="148" t="str">
        <f>IFERROR(IF(LEN(H555)=0,"",INDEX(Dashboard!$I$17:$I$26,MATCH($H555,Dashboard!$J$17:$J$26,0))),"")</f>
        <v/>
      </c>
      <c r="Q555" s="144"/>
      <c r="R555" s="148">
        <f>IF(LEN(O555)=0,0,IF(OR(Summary!$D$5="All",Summary!$D$5=""),1,IF(Summary!$D$5=O555,1,0)))</f>
        <v>0</v>
      </c>
      <c r="S555" s="148">
        <f>IF(LEN(B555)=0,0,IF(OR(Summary!$G$5="All",Summary!$G$5=""),1,IF(Summary!$G$5=B555,1,0)))</f>
        <v>0</v>
      </c>
      <c r="T555" s="148">
        <f t="shared" si="32"/>
        <v>0</v>
      </c>
      <c r="U555" s="148">
        <f>IF(LEN(C555)=0,0,IF(C555=Summary!$K$5,1,0))</f>
        <v>0</v>
      </c>
      <c r="V555" s="148">
        <f t="shared" si="33"/>
        <v>0</v>
      </c>
      <c r="W555" s="333"/>
      <c r="X555" s="148">
        <f t="shared" si="34"/>
        <v>0</v>
      </c>
      <c r="Y555" s="333"/>
      <c r="Z555" s="144"/>
      <c r="AA555" s="148">
        <f t="shared" si="35"/>
        <v>0</v>
      </c>
      <c r="AB555" s="336"/>
      <c r="AC555" s="144"/>
    </row>
    <row r="556" spans="2:29" s="134" customFormat="1" ht="20.100000000000001" customHeight="1" x14ac:dyDescent="0.25">
      <c r="B556" s="390"/>
      <c r="C556" s="391"/>
      <c r="D556" s="392"/>
      <c r="E556" s="393"/>
      <c r="F556" s="393"/>
      <c r="G556" s="394"/>
      <c r="H556" s="395"/>
      <c r="N556" s="144"/>
      <c r="O556" s="147" t="str">
        <f>IFERROR(IF(LEN(B556)=0,"",INDEX(Trainings!$C$6:$C$55,MATCH(Registration!$B556,Trainings!$B$6:$B$55,0),1)),"")</f>
        <v/>
      </c>
      <c r="P556" s="148" t="str">
        <f>IFERROR(IF(LEN(H556)=0,"",INDEX(Dashboard!$I$17:$I$26,MATCH($H556,Dashboard!$J$17:$J$26,0))),"")</f>
        <v/>
      </c>
      <c r="Q556" s="144"/>
      <c r="R556" s="148">
        <f>IF(LEN(O556)=0,0,IF(OR(Summary!$D$5="All",Summary!$D$5=""),1,IF(Summary!$D$5=O556,1,0)))</f>
        <v>0</v>
      </c>
      <c r="S556" s="148">
        <f>IF(LEN(B556)=0,0,IF(OR(Summary!$G$5="All",Summary!$G$5=""),1,IF(Summary!$G$5=B556,1,0)))</f>
        <v>0</v>
      </c>
      <c r="T556" s="148">
        <f t="shared" si="32"/>
        <v>0</v>
      </c>
      <c r="U556" s="148">
        <f>IF(LEN(C556)=0,0,IF(C556=Summary!$K$5,1,0))</f>
        <v>0</v>
      </c>
      <c r="V556" s="148">
        <f t="shared" si="33"/>
        <v>0</v>
      </c>
      <c r="W556" s="333"/>
      <c r="X556" s="148">
        <f t="shared" si="34"/>
        <v>0</v>
      </c>
      <c r="Y556" s="333"/>
      <c r="Z556" s="144"/>
      <c r="AA556" s="148">
        <f t="shared" si="35"/>
        <v>0</v>
      </c>
      <c r="AB556" s="336"/>
      <c r="AC556" s="144"/>
    </row>
    <row r="557" spans="2:29" s="134" customFormat="1" ht="20.100000000000001" customHeight="1" x14ac:dyDescent="0.25">
      <c r="B557" s="390"/>
      <c r="C557" s="391"/>
      <c r="D557" s="392"/>
      <c r="E557" s="393"/>
      <c r="F557" s="393"/>
      <c r="G557" s="394"/>
      <c r="H557" s="395"/>
      <c r="N557" s="144"/>
      <c r="O557" s="147" t="str">
        <f>IFERROR(IF(LEN(B557)=0,"",INDEX(Trainings!$C$6:$C$55,MATCH(Registration!$B557,Trainings!$B$6:$B$55,0),1)),"")</f>
        <v/>
      </c>
      <c r="P557" s="148" t="str">
        <f>IFERROR(IF(LEN(H557)=0,"",INDEX(Dashboard!$I$17:$I$26,MATCH($H557,Dashboard!$J$17:$J$26,0))),"")</f>
        <v/>
      </c>
      <c r="Q557" s="144"/>
      <c r="R557" s="148">
        <f>IF(LEN(O557)=0,0,IF(OR(Summary!$D$5="All",Summary!$D$5=""),1,IF(Summary!$D$5=O557,1,0)))</f>
        <v>0</v>
      </c>
      <c r="S557" s="148">
        <f>IF(LEN(B557)=0,0,IF(OR(Summary!$G$5="All",Summary!$G$5=""),1,IF(Summary!$G$5=B557,1,0)))</f>
        <v>0</v>
      </c>
      <c r="T557" s="148">
        <f t="shared" si="32"/>
        <v>0</v>
      </c>
      <c r="U557" s="148">
        <f>IF(LEN(C557)=0,0,IF(C557=Summary!$K$5,1,0))</f>
        <v>0</v>
      </c>
      <c r="V557" s="148">
        <f t="shared" si="33"/>
        <v>0</v>
      </c>
      <c r="W557" s="333"/>
      <c r="X557" s="148">
        <f t="shared" si="34"/>
        <v>0</v>
      </c>
      <c r="Y557" s="333"/>
      <c r="Z557" s="144"/>
      <c r="AA557" s="148">
        <f t="shared" si="35"/>
        <v>0</v>
      </c>
      <c r="AB557" s="336"/>
      <c r="AC557" s="144"/>
    </row>
    <row r="558" spans="2:29" s="134" customFormat="1" ht="20.100000000000001" customHeight="1" x14ac:dyDescent="0.25">
      <c r="B558" s="390"/>
      <c r="C558" s="391"/>
      <c r="D558" s="392"/>
      <c r="E558" s="393"/>
      <c r="F558" s="393"/>
      <c r="G558" s="394"/>
      <c r="H558" s="395"/>
      <c r="N558" s="144"/>
      <c r="O558" s="147" t="str">
        <f>IFERROR(IF(LEN(B558)=0,"",INDEX(Trainings!$C$6:$C$55,MATCH(Registration!$B558,Trainings!$B$6:$B$55,0),1)),"")</f>
        <v/>
      </c>
      <c r="P558" s="148" t="str">
        <f>IFERROR(IF(LEN(H558)=0,"",INDEX(Dashboard!$I$17:$I$26,MATCH($H558,Dashboard!$J$17:$J$26,0))),"")</f>
        <v/>
      </c>
      <c r="Q558" s="144"/>
      <c r="R558" s="148">
        <f>IF(LEN(O558)=0,0,IF(OR(Summary!$D$5="All",Summary!$D$5=""),1,IF(Summary!$D$5=O558,1,0)))</f>
        <v>0</v>
      </c>
      <c r="S558" s="148">
        <f>IF(LEN(B558)=0,0,IF(OR(Summary!$G$5="All",Summary!$G$5=""),1,IF(Summary!$G$5=B558,1,0)))</f>
        <v>0</v>
      </c>
      <c r="T558" s="148">
        <f t="shared" si="32"/>
        <v>0</v>
      </c>
      <c r="U558" s="148">
        <f>IF(LEN(C558)=0,0,IF(C558=Summary!$K$5,1,0))</f>
        <v>0</v>
      </c>
      <c r="V558" s="148">
        <f t="shared" si="33"/>
        <v>0</v>
      </c>
      <c r="W558" s="333"/>
      <c r="X558" s="148">
        <f t="shared" si="34"/>
        <v>0</v>
      </c>
      <c r="Y558" s="333"/>
      <c r="Z558" s="144"/>
      <c r="AA558" s="148">
        <f t="shared" si="35"/>
        <v>0</v>
      </c>
      <c r="AB558" s="336"/>
      <c r="AC558" s="144"/>
    </row>
    <row r="559" spans="2:29" s="134" customFormat="1" ht="20.100000000000001" customHeight="1" x14ac:dyDescent="0.25">
      <c r="B559" s="390"/>
      <c r="C559" s="391"/>
      <c r="D559" s="392"/>
      <c r="E559" s="393"/>
      <c r="F559" s="393"/>
      <c r="G559" s="394"/>
      <c r="H559" s="395"/>
      <c r="N559" s="144"/>
      <c r="O559" s="147" t="str">
        <f>IFERROR(IF(LEN(B559)=0,"",INDEX(Trainings!$C$6:$C$55,MATCH(Registration!$B559,Trainings!$B$6:$B$55,0),1)),"")</f>
        <v/>
      </c>
      <c r="P559" s="148" t="str">
        <f>IFERROR(IF(LEN(H559)=0,"",INDEX(Dashboard!$I$17:$I$26,MATCH($H559,Dashboard!$J$17:$J$26,0))),"")</f>
        <v/>
      </c>
      <c r="Q559" s="144"/>
      <c r="R559" s="148">
        <f>IF(LEN(O559)=0,0,IF(OR(Summary!$D$5="All",Summary!$D$5=""),1,IF(Summary!$D$5=O559,1,0)))</f>
        <v>0</v>
      </c>
      <c r="S559" s="148">
        <f>IF(LEN(B559)=0,0,IF(OR(Summary!$G$5="All",Summary!$G$5=""),1,IF(Summary!$G$5=B559,1,0)))</f>
        <v>0</v>
      </c>
      <c r="T559" s="148">
        <f t="shared" si="32"/>
        <v>0</v>
      </c>
      <c r="U559" s="148">
        <f>IF(LEN(C559)=0,0,IF(C559=Summary!$K$5,1,0))</f>
        <v>0</v>
      </c>
      <c r="V559" s="148">
        <f t="shared" si="33"/>
        <v>0</v>
      </c>
      <c r="W559" s="333"/>
      <c r="X559" s="148">
        <f t="shared" si="34"/>
        <v>0</v>
      </c>
      <c r="Y559" s="333"/>
      <c r="Z559" s="144"/>
      <c r="AA559" s="148">
        <f t="shared" si="35"/>
        <v>0</v>
      </c>
      <c r="AB559" s="336"/>
      <c r="AC559" s="144"/>
    </row>
    <row r="560" spans="2:29" s="134" customFormat="1" ht="20.100000000000001" customHeight="1" x14ac:dyDescent="0.25">
      <c r="B560" s="390"/>
      <c r="C560" s="391"/>
      <c r="D560" s="392"/>
      <c r="E560" s="393"/>
      <c r="F560" s="393"/>
      <c r="G560" s="394"/>
      <c r="H560" s="395"/>
      <c r="N560" s="144"/>
      <c r="O560" s="147" t="str">
        <f>IFERROR(IF(LEN(B560)=0,"",INDEX(Trainings!$C$6:$C$55,MATCH(Registration!$B560,Trainings!$B$6:$B$55,0),1)),"")</f>
        <v/>
      </c>
      <c r="P560" s="148" t="str">
        <f>IFERROR(IF(LEN(H560)=0,"",INDEX(Dashboard!$I$17:$I$26,MATCH($H560,Dashboard!$J$17:$J$26,0))),"")</f>
        <v/>
      </c>
      <c r="Q560" s="144"/>
      <c r="R560" s="148">
        <f>IF(LEN(O560)=0,0,IF(OR(Summary!$D$5="All",Summary!$D$5=""),1,IF(Summary!$D$5=O560,1,0)))</f>
        <v>0</v>
      </c>
      <c r="S560" s="148">
        <f>IF(LEN(B560)=0,0,IF(OR(Summary!$G$5="All",Summary!$G$5=""),1,IF(Summary!$G$5=B560,1,0)))</f>
        <v>0</v>
      </c>
      <c r="T560" s="148">
        <f t="shared" si="32"/>
        <v>0</v>
      </c>
      <c r="U560" s="148">
        <f>IF(LEN(C560)=0,0,IF(C560=Summary!$K$5,1,0))</f>
        <v>0</v>
      </c>
      <c r="V560" s="148">
        <f t="shared" si="33"/>
        <v>0</v>
      </c>
      <c r="W560" s="333"/>
      <c r="X560" s="148">
        <f t="shared" si="34"/>
        <v>0</v>
      </c>
      <c r="Y560" s="333"/>
      <c r="Z560" s="144"/>
      <c r="AA560" s="148">
        <f t="shared" si="35"/>
        <v>0</v>
      </c>
      <c r="AB560" s="336"/>
      <c r="AC560" s="144"/>
    </row>
    <row r="561" spans="2:29" s="134" customFormat="1" ht="20.100000000000001" customHeight="1" x14ac:dyDescent="0.25">
      <c r="B561" s="390"/>
      <c r="C561" s="391"/>
      <c r="D561" s="392"/>
      <c r="E561" s="393"/>
      <c r="F561" s="393"/>
      <c r="G561" s="394"/>
      <c r="H561" s="395"/>
      <c r="N561" s="144"/>
      <c r="O561" s="147" t="str">
        <f>IFERROR(IF(LEN(B561)=0,"",INDEX(Trainings!$C$6:$C$55,MATCH(Registration!$B561,Trainings!$B$6:$B$55,0),1)),"")</f>
        <v/>
      </c>
      <c r="P561" s="148" t="str">
        <f>IFERROR(IF(LEN(H561)=0,"",INDEX(Dashboard!$I$17:$I$26,MATCH($H561,Dashboard!$J$17:$J$26,0))),"")</f>
        <v/>
      </c>
      <c r="Q561" s="144"/>
      <c r="R561" s="148">
        <f>IF(LEN(O561)=0,0,IF(OR(Summary!$D$5="All",Summary!$D$5=""),1,IF(Summary!$D$5=O561,1,0)))</f>
        <v>0</v>
      </c>
      <c r="S561" s="148">
        <f>IF(LEN(B561)=0,0,IF(OR(Summary!$G$5="All",Summary!$G$5=""),1,IF(Summary!$G$5=B561,1,0)))</f>
        <v>0</v>
      </c>
      <c r="T561" s="148">
        <f t="shared" si="32"/>
        <v>0</v>
      </c>
      <c r="U561" s="148">
        <f>IF(LEN(C561)=0,0,IF(C561=Summary!$K$5,1,0))</f>
        <v>0</v>
      </c>
      <c r="V561" s="148">
        <f t="shared" si="33"/>
        <v>0</v>
      </c>
      <c r="W561" s="333"/>
      <c r="X561" s="148">
        <f t="shared" si="34"/>
        <v>0</v>
      </c>
      <c r="Y561" s="333"/>
      <c r="Z561" s="144"/>
      <c r="AA561" s="148">
        <f t="shared" si="35"/>
        <v>0</v>
      </c>
      <c r="AB561" s="336"/>
      <c r="AC561" s="144"/>
    </row>
    <row r="562" spans="2:29" s="134" customFormat="1" ht="20.100000000000001" customHeight="1" x14ac:dyDescent="0.25">
      <c r="B562" s="390"/>
      <c r="C562" s="391"/>
      <c r="D562" s="392"/>
      <c r="E562" s="393"/>
      <c r="F562" s="393"/>
      <c r="G562" s="394"/>
      <c r="H562" s="395"/>
      <c r="N562" s="144"/>
      <c r="O562" s="147" t="str">
        <f>IFERROR(IF(LEN(B562)=0,"",INDEX(Trainings!$C$6:$C$55,MATCH(Registration!$B562,Trainings!$B$6:$B$55,0),1)),"")</f>
        <v/>
      </c>
      <c r="P562" s="148" t="str">
        <f>IFERROR(IF(LEN(H562)=0,"",INDEX(Dashboard!$I$17:$I$26,MATCH($H562,Dashboard!$J$17:$J$26,0))),"")</f>
        <v/>
      </c>
      <c r="Q562" s="144"/>
      <c r="R562" s="148">
        <f>IF(LEN(O562)=0,0,IF(OR(Summary!$D$5="All",Summary!$D$5=""),1,IF(Summary!$D$5=O562,1,0)))</f>
        <v>0</v>
      </c>
      <c r="S562" s="148">
        <f>IF(LEN(B562)=0,0,IF(OR(Summary!$G$5="All",Summary!$G$5=""),1,IF(Summary!$G$5=B562,1,0)))</f>
        <v>0</v>
      </c>
      <c r="T562" s="148">
        <f t="shared" si="32"/>
        <v>0</v>
      </c>
      <c r="U562" s="148">
        <f>IF(LEN(C562)=0,0,IF(C562=Summary!$K$5,1,0))</f>
        <v>0</v>
      </c>
      <c r="V562" s="148">
        <f t="shared" si="33"/>
        <v>0</v>
      </c>
      <c r="W562" s="333"/>
      <c r="X562" s="148">
        <f t="shared" si="34"/>
        <v>0</v>
      </c>
      <c r="Y562" s="333"/>
      <c r="Z562" s="144"/>
      <c r="AA562" s="148">
        <f t="shared" si="35"/>
        <v>0</v>
      </c>
      <c r="AB562" s="336"/>
      <c r="AC562" s="144"/>
    </row>
    <row r="563" spans="2:29" s="134" customFormat="1" ht="20.100000000000001" customHeight="1" x14ac:dyDescent="0.25">
      <c r="B563" s="390"/>
      <c r="C563" s="391"/>
      <c r="D563" s="392"/>
      <c r="E563" s="393"/>
      <c r="F563" s="393"/>
      <c r="G563" s="394"/>
      <c r="H563" s="395"/>
      <c r="N563" s="144"/>
      <c r="O563" s="147" t="str">
        <f>IFERROR(IF(LEN(B563)=0,"",INDEX(Trainings!$C$6:$C$55,MATCH(Registration!$B563,Trainings!$B$6:$B$55,0),1)),"")</f>
        <v/>
      </c>
      <c r="P563" s="148" t="str">
        <f>IFERROR(IF(LEN(H563)=0,"",INDEX(Dashboard!$I$17:$I$26,MATCH($H563,Dashboard!$J$17:$J$26,0))),"")</f>
        <v/>
      </c>
      <c r="Q563" s="144"/>
      <c r="R563" s="148">
        <f>IF(LEN(O563)=0,0,IF(OR(Summary!$D$5="All",Summary!$D$5=""),1,IF(Summary!$D$5=O563,1,0)))</f>
        <v>0</v>
      </c>
      <c r="S563" s="148">
        <f>IF(LEN(B563)=0,0,IF(OR(Summary!$G$5="All",Summary!$G$5=""),1,IF(Summary!$G$5=B563,1,0)))</f>
        <v>0</v>
      </c>
      <c r="T563" s="148">
        <f t="shared" si="32"/>
        <v>0</v>
      </c>
      <c r="U563" s="148">
        <f>IF(LEN(C563)=0,0,IF(C563=Summary!$K$5,1,0))</f>
        <v>0</v>
      </c>
      <c r="V563" s="148">
        <f t="shared" si="33"/>
        <v>0</v>
      </c>
      <c r="W563" s="333"/>
      <c r="X563" s="148">
        <f t="shared" si="34"/>
        <v>0</v>
      </c>
      <c r="Y563" s="333"/>
      <c r="Z563" s="144"/>
      <c r="AA563" s="148">
        <f t="shared" si="35"/>
        <v>0</v>
      </c>
      <c r="AB563" s="336"/>
      <c r="AC563" s="144"/>
    </row>
    <row r="564" spans="2:29" s="134" customFormat="1" ht="20.100000000000001" customHeight="1" x14ac:dyDescent="0.25">
      <c r="B564" s="390"/>
      <c r="C564" s="391"/>
      <c r="D564" s="392"/>
      <c r="E564" s="393"/>
      <c r="F564" s="393"/>
      <c r="G564" s="394"/>
      <c r="H564" s="395"/>
      <c r="N564" s="144"/>
      <c r="O564" s="147" t="str">
        <f>IFERROR(IF(LEN(B564)=0,"",INDEX(Trainings!$C$6:$C$55,MATCH(Registration!$B564,Trainings!$B$6:$B$55,0),1)),"")</f>
        <v/>
      </c>
      <c r="P564" s="148" t="str">
        <f>IFERROR(IF(LEN(H564)=0,"",INDEX(Dashboard!$I$17:$I$26,MATCH($H564,Dashboard!$J$17:$J$26,0))),"")</f>
        <v/>
      </c>
      <c r="Q564" s="144"/>
      <c r="R564" s="148">
        <f>IF(LEN(O564)=0,0,IF(OR(Summary!$D$5="All",Summary!$D$5=""),1,IF(Summary!$D$5=O564,1,0)))</f>
        <v>0</v>
      </c>
      <c r="S564" s="148">
        <f>IF(LEN(B564)=0,0,IF(OR(Summary!$G$5="All",Summary!$G$5=""),1,IF(Summary!$G$5=B564,1,0)))</f>
        <v>0</v>
      </c>
      <c r="T564" s="148">
        <f t="shared" si="32"/>
        <v>0</v>
      </c>
      <c r="U564" s="148">
        <f>IF(LEN(C564)=0,0,IF(C564=Summary!$K$5,1,0))</f>
        <v>0</v>
      </c>
      <c r="V564" s="148">
        <f t="shared" si="33"/>
        <v>0</v>
      </c>
      <c r="W564" s="333"/>
      <c r="X564" s="148">
        <f t="shared" si="34"/>
        <v>0</v>
      </c>
      <c r="Y564" s="333"/>
      <c r="Z564" s="144"/>
      <c r="AA564" s="148">
        <f t="shared" si="35"/>
        <v>0</v>
      </c>
      <c r="AB564" s="336"/>
      <c r="AC564" s="144"/>
    </row>
    <row r="565" spans="2:29" s="134" customFormat="1" ht="20.100000000000001" customHeight="1" x14ac:dyDescent="0.25">
      <c r="B565" s="390"/>
      <c r="C565" s="391"/>
      <c r="D565" s="392"/>
      <c r="E565" s="393"/>
      <c r="F565" s="393"/>
      <c r="G565" s="394"/>
      <c r="H565" s="395"/>
      <c r="N565" s="144"/>
      <c r="O565" s="147" t="str">
        <f>IFERROR(IF(LEN(B565)=0,"",INDEX(Trainings!$C$6:$C$55,MATCH(Registration!$B565,Trainings!$B$6:$B$55,0),1)),"")</f>
        <v/>
      </c>
      <c r="P565" s="148" t="str">
        <f>IFERROR(IF(LEN(H565)=0,"",INDEX(Dashboard!$I$17:$I$26,MATCH($H565,Dashboard!$J$17:$J$26,0))),"")</f>
        <v/>
      </c>
      <c r="Q565" s="144"/>
      <c r="R565" s="148">
        <f>IF(LEN(O565)=0,0,IF(OR(Summary!$D$5="All",Summary!$D$5=""),1,IF(Summary!$D$5=O565,1,0)))</f>
        <v>0</v>
      </c>
      <c r="S565" s="148">
        <f>IF(LEN(B565)=0,0,IF(OR(Summary!$G$5="All",Summary!$G$5=""),1,IF(Summary!$G$5=B565,1,0)))</f>
        <v>0</v>
      </c>
      <c r="T565" s="148">
        <f t="shared" si="32"/>
        <v>0</v>
      </c>
      <c r="U565" s="148">
        <f>IF(LEN(C565)=0,0,IF(C565=Summary!$K$5,1,0))</f>
        <v>0</v>
      </c>
      <c r="V565" s="148">
        <f t="shared" si="33"/>
        <v>0</v>
      </c>
      <c r="W565" s="333"/>
      <c r="X565" s="148">
        <f t="shared" si="34"/>
        <v>0</v>
      </c>
      <c r="Y565" s="333"/>
      <c r="Z565" s="144"/>
      <c r="AA565" s="148">
        <f t="shared" si="35"/>
        <v>0</v>
      </c>
      <c r="AB565" s="336"/>
      <c r="AC565" s="144"/>
    </row>
    <row r="566" spans="2:29" s="134" customFormat="1" ht="20.100000000000001" customHeight="1" x14ac:dyDescent="0.25">
      <c r="B566" s="390"/>
      <c r="C566" s="391"/>
      <c r="D566" s="392"/>
      <c r="E566" s="393"/>
      <c r="F566" s="393"/>
      <c r="G566" s="394"/>
      <c r="H566" s="395"/>
      <c r="N566" s="144"/>
      <c r="O566" s="147" t="str">
        <f>IFERROR(IF(LEN(B566)=0,"",INDEX(Trainings!$C$6:$C$55,MATCH(Registration!$B566,Trainings!$B$6:$B$55,0),1)),"")</f>
        <v/>
      </c>
      <c r="P566" s="148" t="str">
        <f>IFERROR(IF(LEN(H566)=0,"",INDEX(Dashboard!$I$17:$I$26,MATCH($H566,Dashboard!$J$17:$J$26,0))),"")</f>
        <v/>
      </c>
      <c r="Q566" s="144"/>
      <c r="R566" s="148">
        <f>IF(LEN(O566)=0,0,IF(OR(Summary!$D$5="All",Summary!$D$5=""),1,IF(Summary!$D$5=O566,1,0)))</f>
        <v>0</v>
      </c>
      <c r="S566" s="148">
        <f>IF(LEN(B566)=0,0,IF(OR(Summary!$G$5="All",Summary!$G$5=""),1,IF(Summary!$G$5=B566,1,0)))</f>
        <v>0</v>
      </c>
      <c r="T566" s="148">
        <f t="shared" si="32"/>
        <v>0</v>
      </c>
      <c r="U566" s="148">
        <f>IF(LEN(C566)=0,0,IF(C566=Summary!$K$5,1,0))</f>
        <v>0</v>
      </c>
      <c r="V566" s="148">
        <f t="shared" si="33"/>
        <v>0</v>
      </c>
      <c r="W566" s="333"/>
      <c r="X566" s="148">
        <f t="shared" si="34"/>
        <v>0</v>
      </c>
      <c r="Y566" s="333"/>
      <c r="Z566" s="144"/>
      <c r="AA566" s="148">
        <f t="shared" si="35"/>
        <v>0</v>
      </c>
      <c r="AB566" s="336"/>
      <c r="AC566" s="144"/>
    </row>
    <row r="567" spans="2:29" s="134" customFormat="1" ht="20.100000000000001" customHeight="1" x14ac:dyDescent="0.25">
      <c r="B567" s="390"/>
      <c r="C567" s="391"/>
      <c r="D567" s="392"/>
      <c r="E567" s="393"/>
      <c r="F567" s="393"/>
      <c r="G567" s="394"/>
      <c r="H567" s="395"/>
      <c r="N567" s="144"/>
      <c r="O567" s="147" t="str">
        <f>IFERROR(IF(LEN(B567)=0,"",INDEX(Trainings!$C$6:$C$55,MATCH(Registration!$B567,Trainings!$B$6:$B$55,0),1)),"")</f>
        <v/>
      </c>
      <c r="P567" s="148" t="str">
        <f>IFERROR(IF(LEN(H567)=0,"",INDEX(Dashboard!$I$17:$I$26,MATCH($H567,Dashboard!$J$17:$J$26,0))),"")</f>
        <v/>
      </c>
      <c r="Q567" s="144"/>
      <c r="R567" s="148">
        <f>IF(LEN(O567)=0,0,IF(OR(Summary!$D$5="All",Summary!$D$5=""),1,IF(Summary!$D$5=O567,1,0)))</f>
        <v>0</v>
      </c>
      <c r="S567" s="148">
        <f>IF(LEN(B567)=0,0,IF(OR(Summary!$G$5="All",Summary!$G$5=""),1,IF(Summary!$G$5=B567,1,0)))</f>
        <v>0</v>
      </c>
      <c r="T567" s="148">
        <f t="shared" si="32"/>
        <v>0</v>
      </c>
      <c r="U567" s="148">
        <f>IF(LEN(C567)=0,0,IF(C567=Summary!$K$5,1,0))</f>
        <v>0</v>
      </c>
      <c r="V567" s="148">
        <f t="shared" si="33"/>
        <v>0</v>
      </c>
      <c r="W567" s="333"/>
      <c r="X567" s="148">
        <f t="shared" si="34"/>
        <v>0</v>
      </c>
      <c r="Y567" s="333"/>
      <c r="Z567" s="144"/>
      <c r="AA567" s="148">
        <f t="shared" si="35"/>
        <v>0</v>
      </c>
      <c r="AB567" s="336"/>
      <c r="AC567" s="144"/>
    </row>
    <row r="568" spans="2:29" s="134" customFormat="1" ht="20.100000000000001" customHeight="1" x14ac:dyDescent="0.25">
      <c r="B568" s="390"/>
      <c r="C568" s="391"/>
      <c r="D568" s="392"/>
      <c r="E568" s="393"/>
      <c r="F568" s="393"/>
      <c r="G568" s="394"/>
      <c r="H568" s="395"/>
      <c r="N568" s="144"/>
      <c r="O568" s="147" t="str">
        <f>IFERROR(IF(LEN(B568)=0,"",INDEX(Trainings!$C$6:$C$55,MATCH(Registration!$B568,Trainings!$B$6:$B$55,0),1)),"")</f>
        <v/>
      </c>
      <c r="P568" s="148" t="str">
        <f>IFERROR(IF(LEN(H568)=0,"",INDEX(Dashboard!$I$17:$I$26,MATCH($H568,Dashboard!$J$17:$J$26,0))),"")</f>
        <v/>
      </c>
      <c r="Q568" s="144"/>
      <c r="R568" s="148">
        <f>IF(LEN(O568)=0,0,IF(OR(Summary!$D$5="All",Summary!$D$5=""),1,IF(Summary!$D$5=O568,1,0)))</f>
        <v>0</v>
      </c>
      <c r="S568" s="148">
        <f>IF(LEN(B568)=0,0,IF(OR(Summary!$G$5="All",Summary!$G$5=""),1,IF(Summary!$G$5=B568,1,0)))</f>
        <v>0</v>
      </c>
      <c r="T568" s="148">
        <f t="shared" si="32"/>
        <v>0</v>
      </c>
      <c r="U568" s="148">
        <f>IF(LEN(C568)=0,0,IF(C568=Summary!$K$5,1,0))</f>
        <v>0</v>
      </c>
      <c r="V568" s="148">
        <f t="shared" si="33"/>
        <v>0</v>
      </c>
      <c r="W568" s="333"/>
      <c r="X568" s="148">
        <f t="shared" si="34"/>
        <v>0</v>
      </c>
      <c r="Y568" s="333"/>
      <c r="Z568" s="144"/>
      <c r="AA568" s="148">
        <f t="shared" si="35"/>
        <v>0</v>
      </c>
      <c r="AB568" s="336"/>
      <c r="AC568" s="144"/>
    </row>
    <row r="569" spans="2:29" s="134" customFormat="1" ht="20.100000000000001" customHeight="1" x14ac:dyDescent="0.25">
      <c r="B569" s="390"/>
      <c r="C569" s="391"/>
      <c r="D569" s="392"/>
      <c r="E569" s="393"/>
      <c r="F569" s="393"/>
      <c r="G569" s="394"/>
      <c r="H569" s="395"/>
      <c r="N569" s="144"/>
      <c r="O569" s="147" t="str">
        <f>IFERROR(IF(LEN(B569)=0,"",INDEX(Trainings!$C$6:$C$55,MATCH(Registration!$B569,Trainings!$B$6:$B$55,0),1)),"")</f>
        <v/>
      </c>
      <c r="P569" s="148" t="str">
        <f>IFERROR(IF(LEN(H569)=0,"",INDEX(Dashboard!$I$17:$I$26,MATCH($H569,Dashboard!$J$17:$J$26,0))),"")</f>
        <v/>
      </c>
      <c r="Q569" s="144"/>
      <c r="R569" s="148">
        <f>IF(LEN(O569)=0,0,IF(OR(Summary!$D$5="All",Summary!$D$5=""),1,IF(Summary!$D$5=O569,1,0)))</f>
        <v>0</v>
      </c>
      <c r="S569" s="148">
        <f>IF(LEN(B569)=0,0,IF(OR(Summary!$G$5="All",Summary!$G$5=""),1,IF(Summary!$G$5=B569,1,0)))</f>
        <v>0</v>
      </c>
      <c r="T569" s="148">
        <f t="shared" si="32"/>
        <v>0</v>
      </c>
      <c r="U569" s="148">
        <f>IF(LEN(C569)=0,0,IF(C569=Summary!$K$5,1,0))</f>
        <v>0</v>
      </c>
      <c r="V569" s="148">
        <f t="shared" si="33"/>
        <v>0</v>
      </c>
      <c r="W569" s="333"/>
      <c r="X569" s="148">
        <f t="shared" si="34"/>
        <v>0</v>
      </c>
      <c r="Y569" s="333"/>
      <c r="Z569" s="144"/>
      <c r="AA569" s="148">
        <f t="shared" si="35"/>
        <v>0</v>
      </c>
      <c r="AB569" s="336"/>
      <c r="AC569" s="144"/>
    </row>
    <row r="570" spans="2:29" s="134" customFormat="1" ht="20.100000000000001" customHeight="1" x14ac:dyDescent="0.25">
      <c r="B570" s="390"/>
      <c r="C570" s="391"/>
      <c r="D570" s="392"/>
      <c r="E570" s="393"/>
      <c r="F570" s="393"/>
      <c r="G570" s="394"/>
      <c r="H570" s="395"/>
      <c r="N570" s="144"/>
      <c r="O570" s="147" t="str">
        <f>IFERROR(IF(LEN(B570)=0,"",INDEX(Trainings!$C$6:$C$55,MATCH(Registration!$B570,Trainings!$B$6:$B$55,0),1)),"")</f>
        <v/>
      </c>
      <c r="P570" s="148" t="str">
        <f>IFERROR(IF(LEN(H570)=0,"",INDEX(Dashboard!$I$17:$I$26,MATCH($H570,Dashboard!$J$17:$J$26,0))),"")</f>
        <v/>
      </c>
      <c r="Q570" s="144"/>
      <c r="R570" s="148">
        <f>IF(LEN(O570)=0,0,IF(OR(Summary!$D$5="All",Summary!$D$5=""),1,IF(Summary!$D$5=O570,1,0)))</f>
        <v>0</v>
      </c>
      <c r="S570" s="148">
        <f>IF(LEN(B570)=0,0,IF(OR(Summary!$G$5="All",Summary!$G$5=""),1,IF(Summary!$G$5=B570,1,0)))</f>
        <v>0</v>
      </c>
      <c r="T570" s="148">
        <f t="shared" si="32"/>
        <v>0</v>
      </c>
      <c r="U570" s="148">
        <f>IF(LEN(C570)=0,0,IF(C570=Summary!$K$5,1,0))</f>
        <v>0</v>
      </c>
      <c r="V570" s="148">
        <f t="shared" si="33"/>
        <v>0</v>
      </c>
      <c r="W570" s="333"/>
      <c r="X570" s="148">
        <f t="shared" si="34"/>
        <v>0</v>
      </c>
      <c r="Y570" s="333"/>
      <c r="Z570" s="144"/>
      <c r="AA570" s="148">
        <f t="shared" si="35"/>
        <v>0</v>
      </c>
      <c r="AB570" s="336"/>
      <c r="AC570" s="144"/>
    </row>
    <row r="571" spans="2:29" s="134" customFormat="1" ht="20.100000000000001" customHeight="1" x14ac:dyDescent="0.25">
      <c r="B571" s="390"/>
      <c r="C571" s="391"/>
      <c r="D571" s="392"/>
      <c r="E571" s="393"/>
      <c r="F571" s="393"/>
      <c r="G571" s="394"/>
      <c r="H571" s="395"/>
      <c r="N571" s="144"/>
      <c r="O571" s="147" t="str">
        <f>IFERROR(IF(LEN(B571)=0,"",INDEX(Trainings!$C$6:$C$55,MATCH(Registration!$B571,Trainings!$B$6:$B$55,0),1)),"")</f>
        <v/>
      </c>
      <c r="P571" s="148" t="str">
        <f>IFERROR(IF(LEN(H571)=0,"",INDEX(Dashboard!$I$17:$I$26,MATCH($H571,Dashboard!$J$17:$J$26,0))),"")</f>
        <v/>
      </c>
      <c r="Q571" s="144"/>
      <c r="R571" s="148">
        <f>IF(LEN(O571)=0,0,IF(OR(Summary!$D$5="All",Summary!$D$5=""),1,IF(Summary!$D$5=O571,1,0)))</f>
        <v>0</v>
      </c>
      <c r="S571" s="148">
        <f>IF(LEN(B571)=0,0,IF(OR(Summary!$G$5="All",Summary!$G$5=""),1,IF(Summary!$G$5=B571,1,0)))</f>
        <v>0</v>
      </c>
      <c r="T571" s="148">
        <f t="shared" si="32"/>
        <v>0</v>
      </c>
      <c r="U571" s="148">
        <f>IF(LEN(C571)=0,0,IF(C571=Summary!$K$5,1,0))</f>
        <v>0</v>
      </c>
      <c r="V571" s="148">
        <f t="shared" si="33"/>
        <v>0</v>
      </c>
      <c r="W571" s="333"/>
      <c r="X571" s="148">
        <f t="shared" si="34"/>
        <v>0</v>
      </c>
      <c r="Y571" s="333"/>
      <c r="Z571" s="144"/>
      <c r="AA571" s="148">
        <f t="shared" si="35"/>
        <v>0</v>
      </c>
      <c r="AB571" s="336"/>
      <c r="AC571" s="144"/>
    </row>
    <row r="572" spans="2:29" s="134" customFormat="1" ht="20.100000000000001" customHeight="1" x14ac:dyDescent="0.25">
      <c r="B572" s="390"/>
      <c r="C572" s="391"/>
      <c r="D572" s="392"/>
      <c r="E572" s="393"/>
      <c r="F572" s="393"/>
      <c r="G572" s="394"/>
      <c r="H572" s="395"/>
      <c r="N572" s="144"/>
      <c r="O572" s="147" t="str">
        <f>IFERROR(IF(LEN(B572)=0,"",INDEX(Trainings!$C$6:$C$55,MATCH(Registration!$B572,Trainings!$B$6:$B$55,0),1)),"")</f>
        <v/>
      </c>
      <c r="P572" s="148" t="str">
        <f>IFERROR(IF(LEN(H572)=0,"",INDEX(Dashboard!$I$17:$I$26,MATCH($H572,Dashboard!$J$17:$J$26,0))),"")</f>
        <v/>
      </c>
      <c r="Q572" s="144"/>
      <c r="R572" s="148">
        <f>IF(LEN(O572)=0,0,IF(OR(Summary!$D$5="All",Summary!$D$5=""),1,IF(Summary!$D$5=O572,1,0)))</f>
        <v>0</v>
      </c>
      <c r="S572" s="148">
        <f>IF(LEN(B572)=0,0,IF(OR(Summary!$G$5="All",Summary!$G$5=""),1,IF(Summary!$G$5=B572,1,0)))</f>
        <v>0</v>
      </c>
      <c r="T572" s="148">
        <f t="shared" si="32"/>
        <v>0</v>
      </c>
      <c r="U572" s="148">
        <f>IF(LEN(C572)=0,0,IF(C572=Summary!$K$5,1,0))</f>
        <v>0</v>
      </c>
      <c r="V572" s="148">
        <f t="shared" si="33"/>
        <v>0</v>
      </c>
      <c r="W572" s="333"/>
      <c r="X572" s="148">
        <f t="shared" si="34"/>
        <v>0</v>
      </c>
      <c r="Y572" s="333"/>
      <c r="Z572" s="144"/>
      <c r="AA572" s="148">
        <f t="shared" si="35"/>
        <v>0</v>
      </c>
      <c r="AB572" s="336"/>
      <c r="AC572" s="144"/>
    </row>
    <row r="573" spans="2:29" s="134" customFormat="1" ht="20.100000000000001" customHeight="1" x14ac:dyDescent="0.25">
      <c r="B573" s="390"/>
      <c r="C573" s="391"/>
      <c r="D573" s="392"/>
      <c r="E573" s="393"/>
      <c r="F573" s="393"/>
      <c r="G573" s="394"/>
      <c r="H573" s="395"/>
      <c r="N573" s="144"/>
      <c r="O573" s="147" t="str">
        <f>IFERROR(IF(LEN(B573)=0,"",INDEX(Trainings!$C$6:$C$55,MATCH(Registration!$B573,Trainings!$B$6:$B$55,0),1)),"")</f>
        <v/>
      </c>
      <c r="P573" s="148" t="str">
        <f>IFERROR(IF(LEN(H573)=0,"",INDEX(Dashboard!$I$17:$I$26,MATCH($H573,Dashboard!$J$17:$J$26,0))),"")</f>
        <v/>
      </c>
      <c r="Q573" s="144"/>
      <c r="R573" s="148">
        <f>IF(LEN(O573)=0,0,IF(OR(Summary!$D$5="All",Summary!$D$5=""),1,IF(Summary!$D$5=O573,1,0)))</f>
        <v>0</v>
      </c>
      <c r="S573" s="148">
        <f>IF(LEN(B573)=0,0,IF(OR(Summary!$G$5="All",Summary!$G$5=""),1,IF(Summary!$G$5=B573,1,0)))</f>
        <v>0</v>
      </c>
      <c r="T573" s="148">
        <f t="shared" si="32"/>
        <v>0</v>
      </c>
      <c r="U573" s="148">
        <f>IF(LEN(C573)=0,0,IF(C573=Summary!$K$5,1,0))</f>
        <v>0</v>
      </c>
      <c r="V573" s="148">
        <f t="shared" si="33"/>
        <v>0</v>
      </c>
      <c r="W573" s="333"/>
      <c r="X573" s="148">
        <f t="shared" si="34"/>
        <v>0</v>
      </c>
      <c r="Y573" s="333"/>
      <c r="Z573" s="144"/>
      <c r="AA573" s="148">
        <f t="shared" si="35"/>
        <v>0</v>
      </c>
      <c r="AB573" s="336"/>
      <c r="AC573" s="144"/>
    </row>
    <row r="574" spans="2:29" s="134" customFormat="1" ht="20.100000000000001" customHeight="1" x14ac:dyDescent="0.25">
      <c r="B574" s="390"/>
      <c r="C574" s="391"/>
      <c r="D574" s="392"/>
      <c r="E574" s="393"/>
      <c r="F574" s="393"/>
      <c r="G574" s="394"/>
      <c r="H574" s="395"/>
      <c r="N574" s="144"/>
      <c r="O574" s="147" t="str">
        <f>IFERROR(IF(LEN(B574)=0,"",INDEX(Trainings!$C$6:$C$55,MATCH(Registration!$B574,Trainings!$B$6:$B$55,0),1)),"")</f>
        <v/>
      </c>
      <c r="P574" s="148" t="str">
        <f>IFERROR(IF(LEN(H574)=0,"",INDEX(Dashboard!$I$17:$I$26,MATCH($H574,Dashboard!$J$17:$J$26,0))),"")</f>
        <v/>
      </c>
      <c r="Q574" s="144"/>
      <c r="R574" s="148">
        <f>IF(LEN(O574)=0,0,IF(OR(Summary!$D$5="All",Summary!$D$5=""),1,IF(Summary!$D$5=O574,1,0)))</f>
        <v>0</v>
      </c>
      <c r="S574" s="148">
        <f>IF(LEN(B574)=0,0,IF(OR(Summary!$G$5="All",Summary!$G$5=""),1,IF(Summary!$G$5=B574,1,0)))</f>
        <v>0</v>
      </c>
      <c r="T574" s="148">
        <f t="shared" si="32"/>
        <v>0</v>
      </c>
      <c r="U574" s="148">
        <f>IF(LEN(C574)=0,0,IF(C574=Summary!$K$5,1,0))</f>
        <v>0</v>
      </c>
      <c r="V574" s="148">
        <f t="shared" si="33"/>
        <v>0</v>
      </c>
      <c r="W574" s="333"/>
      <c r="X574" s="148">
        <f t="shared" si="34"/>
        <v>0</v>
      </c>
      <c r="Y574" s="333"/>
      <c r="Z574" s="144"/>
      <c r="AA574" s="148">
        <f t="shared" si="35"/>
        <v>0</v>
      </c>
      <c r="AB574" s="336"/>
      <c r="AC574" s="144"/>
    </row>
    <row r="575" spans="2:29" s="134" customFormat="1" ht="20.100000000000001" customHeight="1" x14ac:dyDescent="0.25">
      <c r="B575" s="390"/>
      <c r="C575" s="391"/>
      <c r="D575" s="392"/>
      <c r="E575" s="393"/>
      <c r="F575" s="393"/>
      <c r="G575" s="394"/>
      <c r="H575" s="395"/>
      <c r="N575" s="144"/>
      <c r="O575" s="147" t="str">
        <f>IFERROR(IF(LEN(B575)=0,"",INDEX(Trainings!$C$6:$C$55,MATCH(Registration!$B575,Trainings!$B$6:$B$55,0),1)),"")</f>
        <v/>
      </c>
      <c r="P575" s="148" t="str">
        <f>IFERROR(IF(LEN(H575)=0,"",INDEX(Dashboard!$I$17:$I$26,MATCH($H575,Dashboard!$J$17:$J$26,0))),"")</f>
        <v/>
      </c>
      <c r="Q575" s="144"/>
      <c r="R575" s="148">
        <f>IF(LEN(O575)=0,0,IF(OR(Summary!$D$5="All",Summary!$D$5=""),1,IF(Summary!$D$5=O575,1,0)))</f>
        <v>0</v>
      </c>
      <c r="S575" s="148">
        <f>IF(LEN(B575)=0,0,IF(OR(Summary!$G$5="All",Summary!$G$5=""),1,IF(Summary!$G$5=B575,1,0)))</f>
        <v>0</v>
      </c>
      <c r="T575" s="148">
        <f t="shared" si="32"/>
        <v>0</v>
      </c>
      <c r="U575" s="148">
        <f>IF(LEN(C575)=0,0,IF(C575=Summary!$K$5,1,0))</f>
        <v>0</v>
      </c>
      <c r="V575" s="148">
        <f t="shared" si="33"/>
        <v>0</v>
      </c>
      <c r="W575" s="333"/>
      <c r="X575" s="148">
        <f t="shared" si="34"/>
        <v>0</v>
      </c>
      <c r="Y575" s="333"/>
      <c r="Z575" s="144"/>
      <c r="AA575" s="148">
        <f t="shared" si="35"/>
        <v>0</v>
      </c>
      <c r="AB575" s="336"/>
      <c r="AC575" s="144"/>
    </row>
    <row r="576" spans="2:29" s="134" customFormat="1" ht="20.100000000000001" customHeight="1" x14ac:dyDescent="0.25">
      <c r="B576" s="390"/>
      <c r="C576" s="391"/>
      <c r="D576" s="392"/>
      <c r="E576" s="393"/>
      <c r="F576" s="393"/>
      <c r="G576" s="394"/>
      <c r="H576" s="395"/>
      <c r="N576" s="144"/>
      <c r="O576" s="147" t="str">
        <f>IFERROR(IF(LEN(B576)=0,"",INDEX(Trainings!$C$6:$C$55,MATCH(Registration!$B576,Trainings!$B$6:$B$55,0),1)),"")</f>
        <v/>
      </c>
      <c r="P576" s="148" t="str">
        <f>IFERROR(IF(LEN(H576)=0,"",INDEX(Dashboard!$I$17:$I$26,MATCH($H576,Dashboard!$J$17:$J$26,0))),"")</f>
        <v/>
      </c>
      <c r="Q576" s="144"/>
      <c r="R576" s="148">
        <f>IF(LEN(O576)=0,0,IF(OR(Summary!$D$5="All",Summary!$D$5=""),1,IF(Summary!$D$5=O576,1,0)))</f>
        <v>0</v>
      </c>
      <c r="S576" s="148">
        <f>IF(LEN(B576)=0,0,IF(OR(Summary!$G$5="All",Summary!$G$5=""),1,IF(Summary!$G$5=B576,1,0)))</f>
        <v>0</v>
      </c>
      <c r="T576" s="148">
        <f t="shared" si="32"/>
        <v>0</v>
      </c>
      <c r="U576" s="148">
        <f>IF(LEN(C576)=0,0,IF(C576=Summary!$K$5,1,0))</f>
        <v>0</v>
      </c>
      <c r="V576" s="148">
        <f t="shared" si="33"/>
        <v>0</v>
      </c>
      <c r="W576" s="333"/>
      <c r="X576" s="148">
        <f t="shared" si="34"/>
        <v>0</v>
      </c>
      <c r="Y576" s="333"/>
      <c r="Z576" s="144"/>
      <c r="AA576" s="148">
        <f t="shared" si="35"/>
        <v>0</v>
      </c>
      <c r="AB576" s="336"/>
      <c r="AC576" s="144"/>
    </row>
    <row r="577" spans="2:29" s="134" customFormat="1" ht="20.100000000000001" customHeight="1" x14ac:dyDescent="0.25">
      <c r="B577" s="390"/>
      <c r="C577" s="391"/>
      <c r="D577" s="392"/>
      <c r="E577" s="393"/>
      <c r="F577" s="393"/>
      <c r="G577" s="394"/>
      <c r="H577" s="395"/>
      <c r="N577" s="144"/>
      <c r="O577" s="147" t="str">
        <f>IFERROR(IF(LEN(B577)=0,"",INDEX(Trainings!$C$6:$C$55,MATCH(Registration!$B577,Trainings!$B$6:$B$55,0),1)),"")</f>
        <v/>
      </c>
      <c r="P577" s="148" t="str">
        <f>IFERROR(IF(LEN(H577)=0,"",INDEX(Dashboard!$I$17:$I$26,MATCH($H577,Dashboard!$J$17:$J$26,0))),"")</f>
        <v/>
      </c>
      <c r="Q577" s="144"/>
      <c r="R577" s="148">
        <f>IF(LEN(O577)=0,0,IF(OR(Summary!$D$5="All",Summary!$D$5=""),1,IF(Summary!$D$5=O577,1,0)))</f>
        <v>0</v>
      </c>
      <c r="S577" s="148">
        <f>IF(LEN(B577)=0,0,IF(OR(Summary!$G$5="All",Summary!$G$5=""),1,IF(Summary!$G$5=B577,1,0)))</f>
        <v>0</v>
      </c>
      <c r="T577" s="148">
        <f t="shared" si="32"/>
        <v>0</v>
      </c>
      <c r="U577" s="148">
        <f>IF(LEN(C577)=0,0,IF(C577=Summary!$K$5,1,0))</f>
        <v>0</v>
      </c>
      <c r="V577" s="148">
        <f t="shared" si="33"/>
        <v>0</v>
      </c>
      <c r="W577" s="333"/>
      <c r="X577" s="148">
        <f t="shared" si="34"/>
        <v>0</v>
      </c>
      <c r="Y577" s="333"/>
      <c r="Z577" s="144"/>
      <c r="AA577" s="148">
        <f t="shared" si="35"/>
        <v>0</v>
      </c>
      <c r="AB577" s="336"/>
      <c r="AC577" s="144"/>
    </row>
    <row r="578" spans="2:29" s="134" customFormat="1" ht="20.100000000000001" customHeight="1" x14ac:dyDescent="0.25">
      <c r="B578" s="390"/>
      <c r="C578" s="391"/>
      <c r="D578" s="392"/>
      <c r="E578" s="393"/>
      <c r="F578" s="393"/>
      <c r="G578" s="394"/>
      <c r="H578" s="395"/>
      <c r="N578" s="144"/>
      <c r="O578" s="147" t="str">
        <f>IFERROR(IF(LEN(B578)=0,"",INDEX(Trainings!$C$6:$C$55,MATCH(Registration!$B578,Trainings!$B$6:$B$55,0),1)),"")</f>
        <v/>
      </c>
      <c r="P578" s="148" t="str">
        <f>IFERROR(IF(LEN(H578)=0,"",INDEX(Dashboard!$I$17:$I$26,MATCH($H578,Dashboard!$J$17:$J$26,0))),"")</f>
        <v/>
      </c>
      <c r="Q578" s="144"/>
      <c r="R578" s="148">
        <f>IF(LEN(O578)=0,0,IF(OR(Summary!$D$5="All",Summary!$D$5=""),1,IF(Summary!$D$5=O578,1,0)))</f>
        <v>0</v>
      </c>
      <c r="S578" s="148">
        <f>IF(LEN(B578)=0,0,IF(OR(Summary!$G$5="All",Summary!$G$5=""),1,IF(Summary!$G$5=B578,1,0)))</f>
        <v>0</v>
      </c>
      <c r="T578" s="148">
        <f t="shared" si="32"/>
        <v>0</v>
      </c>
      <c r="U578" s="148">
        <f>IF(LEN(C578)=0,0,IF(C578=Summary!$K$5,1,0))</f>
        <v>0</v>
      </c>
      <c r="V578" s="148">
        <f t="shared" si="33"/>
        <v>0</v>
      </c>
      <c r="W578" s="333"/>
      <c r="X578" s="148">
        <f t="shared" si="34"/>
        <v>0</v>
      </c>
      <c r="Y578" s="333"/>
      <c r="Z578" s="144"/>
      <c r="AA578" s="148">
        <f t="shared" si="35"/>
        <v>0</v>
      </c>
      <c r="AB578" s="336"/>
      <c r="AC578" s="144"/>
    </row>
    <row r="579" spans="2:29" s="134" customFormat="1" ht="20.100000000000001" customHeight="1" x14ac:dyDescent="0.25">
      <c r="B579" s="390"/>
      <c r="C579" s="391"/>
      <c r="D579" s="392"/>
      <c r="E579" s="393"/>
      <c r="F579" s="393"/>
      <c r="G579" s="394"/>
      <c r="H579" s="395"/>
      <c r="N579" s="144"/>
      <c r="O579" s="147" t="str">
        <f>IFERROR(IF(LEN(B579)=0,"",INDEX(Trainings!$C$6:$C$55,MATCH(Registration!$B579,Trainings!$B$6:$B$55,0),1)),"")</f>
        <v/>
      </c>
      <c r="P579" s="148" t="str">
        <f>IFERROR(IF(LEN(H579)=0,"",INDEX(Dashboard!$I$17:$I$26,MATCH($H579,Dashboard!$J$17:$J$26,0))),"")</f>
        <v/>
      </c>
      <c r="Q579" s="144"/>
      <c r="R579" s="148">
        <f>IF(LEN(O579)=0,0,IF(OR(Summary!$D$5="All",Summary!$D$5=""),1,IF(Summary!$D$5=O579,1,0)))</f>
        <v>0</v>
      </c>
      <c r="S579" s="148">
        <f>IF(LEN(B579)=0,0,IF(OR(Summary!$G$5="All",Summary!$G$5=""),1,IF(Summary!$G$5=B579,1,0)))</f>
        <v>0</v>
      </c>
      <c r="T579" s="148">
        <f t="shared" si="32"/>
        <v>0</v>
      </c>
      <c r="U579" s="148">
        <f>IF(LEN(C579)=0,0,IF(C579=Summary!$K$5,1,0))</f>
        <v>0</v>
      </c>
      <c r="V579" s="148">
        <f t="shared" si="33"/>
        <v>0</v>
      </c>
      <c r="W579" s="333"/>
      <c r="X579" s="148">
        <f t="shared" si="34"/>
        <v>0</v>
      </c>
      <c r="Y579" s="333"/>
      <c r="Z579" s="144"/>
      <c r="AA579" s="148">
        <f t="shared" si="35"/>
        <v>0</v>
      </c>
      <c r="AB579" s="336"/>
      <c r="AC579" s="144"/>
    </row>
    <row r="580" spans="2:29" s="134" customFormat="1" ht="20.100000000000001" customHeight="1" x14ac:dyDescent="0.25">
      <c r="B580" s="390"/>
      <c r="C580" s="391"/>
      <c r="D580" s="392"/>
      <c r="E580" s="393"/>
      <c r="F580" s="393"/>
      <c r="G580" s="394"/>
      <c r="H580" s="395"/>
      <c r="N580" s="144"/>
      <c r="O580" s="147" t="str">
        <f>IFERROR(IF(LEN(B580)=0,"",INDEX(Trainings!$C$6:$C$55,MATCH(Registration!$B580,Trainings!$B$6:$B$55,0),1)),"")</f>
        <v/>
      </c>
      <c r="P580" s="148" t="str">
        <f>IFERROR(IF(LEN(H580)=0,"",INDEX(Dashboard!$I$17:$I$26,MATCH($H580,Dashboard!$J$17:$J$26,0))),"")</f>
        <v/>
      </c>
      <c r="Q580" s="144"/>
      <c r="R580" s="148">
        <f>IF(LEN(O580)=0,0,IF(OR(Summary!$D$5="All",Summary!$D$5=""),1,IF(Summary!$D$5=O580,1,0)))</f>
        <v>0</v>
      </c>
      <c r="S580" s="148">
        <f>IF(LEN(B580)=0,0,IF(OR(Summary!$G$5="All",Summary!$G$5=""),1,IF(Summary!$G$5=B580,1,0)))</f>
        <v>0</v>
      </c>
      <c r="T580" s="148">
        <f t="shared" si="32"/>
        <v>0</v>
      </c>
      <c r="U580" s="148">
        <f>IF(LEN(C580)=0,0,IF(C580=Summary!$K$5,1,0))</f>
        <v>0</v>
      </c>
      <c r="V580" s="148">
        <f t="shared" si="33"/>
        <v>0</v>
      </c>
      <c r="W580" s="333"/>
      <c r="X580" s="148">
        <f t="shared" si="34"/>
        <v>0</v>
      </c>
      <c r="Y580" s="333"/>
      <c r="Z580" s="144"/>
      <c r="AA580" s="148">
        <f t="shared" si="35"/>
        <v>0</v>
      </c>
      <c r="AB580" s="336"/>
      <c r="AC580" s="144"/>
    </row>
    <row r="581" spans="2:29" s="134" customFormat="1" ht="20.100000000000001" customHeight="1" x14ac:dyDescent="0.25">
      <c r="B581" s="390"/>
      <c r="C581" s="391"/>
      <c r="D581" s="392"/>
      <c r="E581" s="393"/>
      <c r="F581" s="393"/>
      <c r="G581" s="394"/>
      <c r="H581" s="395"/>
      <c r="N581" s="144"/>
      <c r="O581" s="147" t="str">
        <f>IFERROR(IF(LEN(B581)=0,"",INDEX(Trainings!$C$6:$C$55,MATCH(Registration!$B581,Trainings!$B$6:$B$55,0),1)),"")</f>
        <v/>
      </c>
      <c r="P581" s="148" t="str">
        <f>IFERROR(IF(LEN(H581)=0,"",INDEX(Dashboard!$I$17:$I$26,MATCH($H581,Dashboard!$J$17:$J$26,0))),"")</f>
        <v/>
      </c>
      <c r="Q581" s="144"/>
      <c r="R581" s="148">
        <f>IF(LEN(O581)=0,0,IF(OR(Summary!$D$5="All",Summary!$D$5=""),1,IF(Summary!$D$5=O581,1,0)))</f>
        <v>0</v>
      </c>
      <c r="S581" s="148">
        <f>IF(LEN(B581)=0,0,IF(OR(Summary!$G$5="All",Summary!$G$5=""),1,IF(Summary!$G$5=B581,1,0)))</f>
        <v>0</v>
      </c>
      <c r="T581" s="148">
        <f t="shared" si="32"/>
        <v>0</v>
      </c>
      <c r="U581" s="148">
        <f>IF(LEN(C581)=0,0,IF(C581=Summary!$K$5,1,0))</f>
        <v>0</v>
      </c>
      <c r="V581" s="148">
        <f t="shared" si="33"/>
        <v>0</v>
      </c>
      <c r="W581" s="333"/>
      <c r="X581" s="148">
        <f t="shared" si="34"/>
        <v>0</v>
      </c>
      <c r="Y581" s="333"/>
      <c r="Z581" s="144"/>
      <c r="AA581" s="148">
        <f t="shared" si="35"/>
        <v>0</v>
      </c>
      <c r="AB581" s="336"/>
      <c r="AC581" s="144"/>
    </row>
    <row r="582" spans="2:29" s="134" customFormat="1" ht="20.100000000000001" customHeight="1" x14ac:dyDescent="0.25">
      <c r="B582" s="390"/>
      <c r="C582" s="391"/>
      <c r="D582" s="392"/>
      <c r="E582" s="393"/>
      <c r="F582" s="393"/>
      <c r="G582" s="394"/>
      <c r="H582" s="395"/>
      <c r="N582" s="144"/>
      <c r="O582" s="147" t="str">
        <f>IFERROR(IF(LEN(B582)=0,"",INDEX(Trainings!$C$6:$C$55,MATCH(Registration!$B582,Trainings!$B$6:$B$55,0),1)),"")</f>
        <v/>
      </c>
      <c r="P582" s="148" t="str">
        <f>IFERROR(IF(LEN(H582)=0,"",INDEX(Dashboard!$I$17:$I$26,MATCH($H582,Dashboard!$J$17:$J$26,0))),"")</f>
        <v/>
      </c>
      <c r="Q582" s="144"/>
      <c r="R582" s="148">
        <f>IF(LEN(O582)=0,0,IF(OR(Summary!$D$5="All",Summary!$D$5=""),1,IF(Summary!$D$5=O582,1,0)))</f>
        <v>0</v>
      </c>
      <c r="S582" s="148">
        <f>IF(LEN(B582)=0,0,IF(OR(Summary!$G$5="All",Summary!$G$5=""),1,IF(Summary!$G$5=B582,1,0)))</f>
        <v>0</v>
      </c>
      <c r="T582" s="148">
        <f t="shared" ref="T582:T645" si="36">IF(G582="Yes",1,0)</f>
        <v>0</v>
      </c>
      <c r="U582" s="148">
        <f>IF(LEN(C582)=0,0,IF(C582=Summary!$K$5,1,0))</f>
        <v>0</v>
      </c>
      <c r="V582" s="148">
        <f t="shared" si="33"/>
        <v>0</v>
      </c>
      <c r="W582" s="333"/>
      <c r="X582" s="148">
        <f t="shared" si="34"/>
        <v>0</v>
      </c>
      <c r="Y582" s="333"/>
      <c r="Z582" s="144"/>
      <c r="AA582" s="148">
        <f t="shared" si="35"/>
        <v>0</v>
      </c>
      <c r="AB582" s="336"/>
      <c r="AC582" s="144"/>
    </row>
    <row r="583" spans="2:29" s="134" customFormat="1" ht="20.100000000000001" customHeight="1" x14ac:dyDescent="0.25">
      <c r="B583" s="390"/>
      <c r="C583" s="391"/>
      <c r="D583" s="392"/>
      <c r="E583" s="393"/>
      <c r="F583" s="393"/>
      <c r="G583" s="394"/>
      <c r="H583" s="395"/>
      <c r="N583" s="144"/>
      <c r="O583" s="147" t="str">
        <f>IFERROR(IF(LEN(B583)=0,"",INDEX(Trainings!$C$6:$C$55,MATCH(Registration!$B583,Trainings!$B$6:$B$55,0),1)),"")</f>
        <v/>
      </c>
      <c r="P583" s="148" t="str">
        <f>IFERROR(IF(LEN(H583)=0,"",INDEX(Dashboard!$I$17:$I$26,MATCH($H583,Dashboard!$J$17:$J$26,0))),"")</f>
        <v/>
      </c>
      <c r="Q583" s="144"/>
      <c r="R583" s="148">
        <f>IF(LEN(O583)=0,0,IF(OR(Summary!$D$5="All",Summary!$D$5=""),1,IF(Summary!$D$5=O583,1,0)))</f>
        <v>0</v>
      </c>
      <c r="S583" s="148">
        <f>IF(LEN(B583)=0,0,IF(OR(Summary!$G$5="All",Summary!$G$5=""),1,IF(Summary!$G$5=B583,1,0)))</f>
        <v>0</v>
      </c>
      <c r="T583" s="148">
        <f t="shared" si="36"/>
        <v>0</v>
      </c>
      <c r="U583" s="148">
        <f>IF(LEN(C583)=0,0,IF(C583=Summary!$K$5,1,0))</f>
        <v>0</v>
      </c>
      <c r="V583" s="148">
        <f t="shared" ref="V583:V646" si="37">R583*S583*T583*U583</f>
        <v>0</v>
      </c>
      <c r="W583" s="333"/>
      <c r="X583" s="148">
        <f t="shared" ref="X583:X646" si="38">V583*(IF(LEN(P583)=0,0,1))</f>
        <v>0</v>
      </c>
      <c r="Y583" s="333"/>
      <c r="Z583" s="144"/>
      <c r="AA583" s="148">
        <f t="shared" ref="AA583:AA646" si="39">IF(G583="Yes",1,0)</f>
        <v>0</v>
      </c>
      <c r="AB583" s="336"/>
      <c r="AC583" s="144"/>
    </row>
    <row r="584" spans="2:29" s="134" customFormat="1" ht="20.100000000000001" customHeight="1" x14ac:dyDescent="0.25">
      <c r="B584" s="390"/>
      <c r="C584" s="391"/>
      <c r="D584" s="392"/>
      <c r="E584" s="393"/>
      <c r="F584" s="393"/>
      <c r="G584" s="394"/>
      <c r="H584" s="395"/>
      <c r="N584" s="144"/>
      <c r="O584" s="147" t="str">
        <f>IFERROR(IF(LEN(B584)=0,"",INDEX(Trainings!$C$6:$C$55,MATCH(Registration!$B584,Trainings!$B$6:$B$55,0),1)),"")</f>
        <v/>
      </c>
      <c r="P584" s="148" t="str">
        <f>IFERROR(IF(LEN(H584)=0,"",INDEX(Dashboard!$I$17:$I$26,MATCH($H584,Dashboard!$J$17:$J$26,0))),"")</f>
        <v/>
      </c>
      <c r="Q584" s="144"/>
      <c r="R584" s="148">
        <f>IF(LEN(O584)=0,0,IF(OR(Summary!$D$5="All",Summary!$D$5=""),1,IF(Summary!$D$5=O584,1,0)))</f>
        <v>0</v>
      </c>
      <c r="S584" s="148">
        <f>IF(LEN(B584)=0,0,IF(OR(Summary!$G$5="All",Summary!$G$5=""),1,IF(Summary!$G$5=B584,1,0)))</f>
        <v>0</v>
      </c>
      <c r="T584" s="148">
        <f t="shared" si="36"/>
        <v>0</v>
      </c>
      <c r="U584" s="148">
        <f>IF(LEN(C584)=0,0,IF(C584=Summary!$K$5,1,0))</f>
        <v>0</v>
      </c>
      <c r="V584" s="148">
        <f t="shared" si="37"/>
        <v>0</v>
      </c>
      <c r="W584" s="333"/>
      <c r="X584" s="148">
        <f t="shared" si="38"/>
        <v>0</v>
      </c>
      <c r="Y584" s="333"/>
      <c r="Z584" s="144"/>
      <c r="AA584" s="148">
        <f t="shared" si="39"/>
        <v>0</v>
      </c>
      <c r="AB584" s="336"/>
      <c r="AC584" s="144"/>
    </row>
    <row r="585" spans="2:29" s="134" customFormat="1" ht="20.100000000000001" customHeight="1" x14ac:dyDescent="0.25">
      <c r="B585" s="390"/>
      <c r="C585" s="391"/>
      <c r="D585" s="392"/>
      <c r="E585" s="393"/>
      <c r="F585" s="393"/>
      <c r="G585" s="394"/>
      <c r="H585" s="395"/>
      <c r="N585" s="144"/>
      <c r="O585" s="147" t="str">
        <f>IFERROR(IF(LEN(B585)=0,"",INDEX(Trainings!$C$6:$C$55,MATCH(Registration!$B585,Trainings!$B$6:$B$55,0),1)),"")</f>
        <v/>
      </c>
      <c r="P585" s="148" t="str">
        <f>IFERROR(IF(LEN(H585)=0,"",INDEX(Dashboard!$I$17:$I$26,MATCH($H585,Dashboard!$J$17:$J$26,0))),"")</f>
        <v/>
      </c>
      <c r="Q585" s="144"/>
      <c r="R585" s="148">
        <f>IF(LEN(O585)=0,0,IF(OR(Summary!$D$5="All",Summary!$D$5=""),1,IF(Summary!$D$5=O585,1,0)))</f>
        <v>0</v>
      </c>
      <c r="S585" s="148">
        <f>IF(LEN(B585)=0,0,IF(OR(Summary!$G$5="All",Summary!$G$5=""),1,IF(Summary!$G$5=B585,1,0)))</f>
        <v>0</v>
      </c>
      <c r="T585" s="148">
        <f t="shared" si="36"/>
        <v>0</v>
      </c>
      <c r="U585" s="148">
        <f>IF(LEN(C585)=0,0,IF(C585=Summary!$K$5,1,0))</f>
        <v>0</v>
      </c>
      <c r="V585" s="148">
        <f t="shared" si="37"/>
        <v>0</v>
      </c>
      <c r="W585" s="333"/>
      <c r="X585" s="148">
        <f t="shared" si="38"/>
        <v>0</v>
      </c>
      <c r="Y585" s="333"/>
      <c r="Z585" s="144"/>
      <c r="AA585" s="148">
        <f t="shared" si="39"/>
        <v>0</v>
      </c>
      <c r="AB585" s="336"/>
      <c r="AC585" s="144"/>
    </row>
    <row r="586" spans="2:29" s="134" customFormat="1" ht="20.100000000000001" customHeight="1" x14ac:dyDescent="0.25">
      <c r="B586" s="390"/>
      <c r="C586" s="391"/>
      <c r="D586" s="392"/>
      <c r="E586" s="393"/>
      <c r="F586" s="393"/>
      <c r="G586" s="394"/>
      <c r="H586" s="395"/>
      <c r="N586" s="144"/>
      <c r="O586" s="147" t="str">
        <f>IFERROR(IF(LEN(B586)=0,"",INDEX(Trainings!$C$6:$C$55,MATCH(Registration!$B586,Trainings!$B$6:$B$55,0),1)),"")</f>
        <v/>
      </c>
      <c r="P586" s="148" t="str">
        <f>IFERROR(IF(LEN(H586)=0,"",INDEX(Dashboard!$I$17:$I$26,MATCH($H586,Dashboard!$J$17:$J$26,0))),"")</f>
        <v/>
      </c>
      <c r="Q586" s="144"/>
      <c r="R586" s="148">
        <f>IF(LEN(O586)=0,0,IF(OR(Summary!$D$5="All",Summary!$D$5=""),1,IF(Summary!$D$5=O586,1,0)))</f>
        <v>0</v>
      </c>
      <c r="S586" s="148">
        <f>IF(LEN(B586)=0,0,IF(OR(Summary!$G$5="All",Summary!$G$5=""),1,IF(Summary!$G$5=B586,1,0)))</f>
        <v>0</v>
      </c>
      <c r="T586" s="148">
        <f t="shared" si="36"/>
        <v>0</v>
      </c>
      <c r="U586" s="148">
        <f>IF(LEN(C586)=0,0,IF(C586=Summary!$K$5,1,0))</f>
        <v>0</v>
      </c>
      <c r="V586" s="148">
        <f t="shared" si="37"/>
        <v>0</v>
      </c>
      <c r="W586" s="333"/>
      <c r="X586" s="148">
        <f t="shared" si="38"/>
        <v>0</v>
      </c>
      <c r="Y586" s="333"/>
      <c r="Z586" s="144"/>
      <c r="AA586" s="148">
        <f t="shared" si="39"/>
        <v>0</v>
      </c>
      <c r="AB586" s="336"/>
      <c r="AC586" s="144"/>
    </row>
    <row r="587" spans="2:29" s="134" customFormat="1" ht="20.100000000000001" customHeight="1" x14ac:dyDescent="0.25">
      <c r="B587" s="390"/>
      <c r="C587" s="391"/>
      <c r="D587" s="392"/>
      <c r="E587" s="393"/>
      <c r="F587" s="393"/>
      <c r="G587" s="394"/>
      <c r="H587" s="395"/>
      <c r="N587" s="144"/>
      <c r="O587" s="147" t="str">
        <f>IFERROR(IF(LEN(B587)=0,"",INDEX(Trainings!$C$6:$C$55,MATCH(Registration!$B587,Trainings!$B$6:$B$55,0),1)),"")</f>
        <v/>
      </c>
      <c r="P587" s="148" t="str">
        <f>IFERROR(IF(LEN(H587)=0,"",INDEX(Dashboard!$I$17:$I$26,MATCH($H587,Dashboard!$J$17:$J$26,0))),"")</f>
        <v/>
      </c>
      <c r="Q587" s="144"/>
      <c r="R587" s="148">
        <f>IF(LEN(O587)=0,0,IF(OR(Summary!$D$5="All",Summary!$D$5=""),1,IF(Summary!$D$5=O587,1,0)))</f>
        <v>0</v>
      </c>
      <c r="S587" s="148">
        <f>IF(LEN(B587)=0,0,IF(OR(Summary!$G$5="All",Summary!$G$5=""),1,IF(Summary!$G$5=B587,1,0)))</f>
        <v>0</v>
      </c>
      <c r="T587" s="148">
        <f t="shared" si="36"/>
        <v>0</v>
      </c>
      <c r="U587" s="148">
        <f>IF(LEN(C587)=0,0,IF(C587=Summary!$K$5,1,0))</f>
        <v>0</v>
      </c>
      <c r="V587" s="148">
        <f t="shared" si="37"/>
        <v>0</v>
      </c>
      <c r="W587" s="333"/>
      <c r="X587" s="148">
        <f t="shared" si="38"/>
        <v>0</v>
      </c>
      <c r="Y587" s="333"/>
      <c r="Z587" s="144"/>
      <c r="AA587" s="148">
        <f t="shared" si="39"/>
        <v>0</v>
      </c>
      <c r="AB587" s="336"/>
      <c r="AC587" s="144"/>
    </row>
    <row r="588" spans="2:29" s="134" customFormat="1" ht="20.100000000000001" customHeight="1" x14ac:dyDescent="0.25">
      <c r="B588" s="390"/>
      <c r="C588" s="391"/>
      <c r="D588" s="392"/>
      <c r="E588" s="393"/>
      <c r="F588" s="393"/>
      <c r="G588" s="394"/>
      <c r="H588" s="395"/>
      <c r="N588" s="144"/>
      <c r="O588" s="147" t="str">
        <f>IFERROR(IF(LEN(B588)=0,"",INDEX(Trainings!$C$6:$C$55,MATCH(Registration!$B588,Trainings!$B$6:$B$55,0),1)),"")</f>
        <v/>
      </c>
      <c r="P588" s="148" t="str">
        <f>IFERROR(IF(LEN(H588)=0,"",INDEX(Dashboard!$I$17:$I$26,MATCH($H588,Dashboard!$J$17:$J$26,0))),"")</f>
        <v/>
      </c>
      <c r="Q588" s="144"/>
      <c r="R588" s="148">
        <f>IF(LEN(O588)=0,0,IF(OR(Summary!$D$5="All",Summary!$D$5=""),1,IF(Summary!$D$5=O588,1,0)))</f>
        <v>0</v>
      </c>
      <c r="S588" s="148">
        <f>IF(LEN(B588)=0,0,IF(OR(Summary!$G$5="All",Summary!$G$5=""),1,IF(Summary!$G$5=B588,1,0)))</f>
        <v>0</v>
      </c>
      <c r="T588" s="148">
        <f t="shared" si="36"/>
        <v>0</v>
      </c>
      <c r="U588" s="148">
        <f>IF(LEN(C588)=0,0,IF(C588=Summary!$K$5,1,0))</f>
        <v>0</v>
      </c>
      <c r="V588" s="148">
        <f t="shared" si="37"/>
        <v>0</v>
      </c>
      <c r="W588" s="333"/>
      <c r="X588" s="148">
        <f t="shared" si="38"/>
        <v>0</v>
      </c>
      <c r="Y588" s="333"/>
      <c r="Z588" s="144"/>
      <c r="AA588" s="148">
        <f t="shared" si="39"/>
        <v>0</v>
      </c>
      <c r="AB588" s="336"/>
      <c r="AC588" s="144"/>
    </row>
    <row r="589" spans="2:29" s="134" customFormat="1" ht="20.100000000000001" customHeight="1" x14ac:dyDescent="0.25">
      <c r="B589" s="390"/>
      <c r="C589" s="391"/>
      <c r="D589" s="392"/>
      <c r="E589" s="393"/>
      <c r="F589" s="393"/>
      <c r="G589" s="394"/>
      <c r="H589" s="395"/>
      <c r="N589" s="144"/>
      <c r="O589" s="147" t="str">
        <f>IFERROR(IF(LEN(B589)=0,"",INDEX(Trainings!$C$6:$C$55,MATCH(Registration!$B589,Trainings!$B$6:$B$55,0),1)),"")</f>
        <v/>
      </c>
      <c r="P589" s="148" t="str">
        <f>IFERROR(IF(LEN(H589)=0,"",INDEX(Dashboard!$I$17:$I$26,MATCH($H589,Dashboard!$J$17:$J$26,0))),"")</f>
        <v/>
      </c>
      <c r="Q589" s="144"/>
      <c r="R589" s="148">
        <f>IF(LEN(O589)=0,0,IF(OR(Summary!$D$5="All",Summary!$D$5=""),1,IF(Summary!$D$5=O589,1,0)))</f>
        <v>0</v>
      </c>
      <c r="S589" s="148">
        <f>IF(LEN(B589)=0,0,IF(OR(Summary!$G$5="All",Summary!$G$5=""),1,IF(Summary!$G$5=B589,1,0)))</f>
        <v>0</v>
      </c>
      <c r="T589" s="148">
        <f t="shared" si="36"/>
        <v>0</v>
      </c>
      <c r="U589" s="148">
        <f>IF(LEN(C589)=0,0,IF(C589=Summary!$K$5,1,0))</f>
        <v>0</v>
      </c>
      <c r="V589" s="148">
        <f t="shared" si="37"/>
        <v>0</v>
      </c>
      <c r="W589" s="333"/>
      <c r="X589" s="148">
        <f t="shared" si="38"/>
        <v>0</v>
      </c>
      <c r="Y589" s="333"/>
      <c r="Z589" s="144"/>
      <c r="AA589" s="148">
        <f t="shared" si="39"/>
        <v>0</v>
      </c>
      <c r="AB589" s="336"/>
      <c r="AC589" s="144"/>
    </row>
    <row r="590" spans="2:29" s="134" customFormat="1" ht="20.100000000000001" customHeight="1" x14ac:dyDescent="0.25">
      <c r="B590" s="390"/>
      <c r="C590" s="391"/>
      <c r="D590" s="392"/>
      <c r="E590" s="393"/>
      <c r="F590" s="393"/>
      <c r="G590" s="394"/>
      <c r="H590" s="395"/>
      <c r="N590" s="144"/>
      <c r="O590" s="147" t="str">
        <f>IFERROR(IF(LEN(B590)=0,"",INDEX(Trainings!$C$6:$C$55,MATCH(Registration!$B590,Trainings!$B$6:$B$55,0),1)),"")</f>
        <v/>
      </c>
      <c r="P590" s="148" t="str">
        <f>IFERROR(IF(LEN(H590)=0,"",INDEX(Dashboard!$I$17:$I$26,MATCH($H590,Dashboard!$J$17:$J$26,0))),"")</f>
        <v/>
      </c>
      <c r="Q590" s="144"/>
      <c r="R590" s="148">
        <f>IF(LEN(O590)=0,0,IF(OR(Summary!$D$5="All",Summary!$D$5=""),1,IF(Summary!$D$5=O590,1,0)))</f>
        <v>0</v>
      </c>
      <c r="S590" s="148">
        <f>IF(LEN(B590)=0,0,IF(OR(Summary!$G$5="All",Summary!$G$5=""),1,IF(Summary!$G$5=B590,1,0)))</f>
        <v>0</v>
      </c>
      <c r="T590" s="148">
        <f t="shared" si="36"/>
        <v>0</v>
      </c>
      <c r="U590" s="148">
        <f>IF(LEN(C590)=0,0,IF(C590=Summary!$K$5,1,0))</f>
        <v>0</v>
      </c>
      <c r="V590" s="148">
        <f t="shared" si="37"/>
        <v>0</v>
      </c>
      <c r="W590" s="333"/>
      <c r="X590" s="148">
        <f t="shared" si="38"/>
        <v>0</v>
      </c>
      <c r="Y590" s="333"/>
      <c r="Z590" s="144"/>
      <c r="AA590" s="148">
        <f t="shared" si="39"/>
        <v>0</v>
      </c>
      <c r="AB590" s="336"/>
      <c r="AC590" s="144"/>
    </row>
    <row r="591" spans="2:29" s="134" customFormat="1" ht="20.100000000000001" customHeight="1" x14ac:dyDescent="0.25">
      <c r="B591" s="390"/>
      <c r="C591" s="391"/>
      <c r="D591" s="392"/>
      <c r="E591" s="393"/>
      <c r="F591" s="393"/>
      <c r="G591" s="394"/>
      <c r="H591" s="395"/>
      <c r="N591" s="144"/>
      <c r="O591" s="147" t="str">
        <f>IFERROR(IF(LEN(B591)=0,"",INDEX(Trainings!$C$6:$C$55,MATCH(Registration!$B591,Trainings!$B$6:$B$55,0),1)),"")</f>
        <v/>
      </c>
      <c r="P591" s="148" t="str">
        <f>IFERROR(IF(LEN(H591)=0,"",INDEX(Dashboard!$I$17:$I$26,MATCH($H591,Dashboard!$J$17:$J$26,0))),"")</f>
        <v/>
      </c>
      <c r="Q591" s="144"/>
      <c r="R591" s="148">
        <f>IF(LEN(O591)=0,0,IF(OR(Summary!$D$5="All",Summary!$D$5=""),1,IF(Summary!$D$5=O591,1,0)))</f>
        <v>0</v>
      </c>
      <c r="S591" s="148">
        <f>IF(LEN(B591)=0,0,IF(OR(Summary!$G$5="All",Summary!$G$5=""),1,IF(Summary!$G$5=B591,1,0)))</f>
        <v>0</v>
      </c>
      <c r="T591" s="148">
        <f t="shared" si="36"/>
        <v>0</v>
      </c>
      <c r="U591" s="148">
        <f>IF(LEN(C591)=0,0,IF(C591=Summary!$K$5,1,0))</f>
        <v>0</v>
      </c>
      <c r="V591" s="148">
        <f t="shared" si="37"/>
        <v>0</v>
      </c>
      <c r="W591" s="333"/>
      <c r="X591" s="148">
        <f t="shared" si="38"/>
        <v>0</v>
      </c>
      <c r="Y591" s="333"/>
      <c r="Z591" s="144"/>
      <c r="AA591" s="148">
        <f t="shared" si="39"/>
        <v>0</v>
      </c>
      <c r="AB591" s="336"/>
      <c r="AC591" s="144"/>
    </row>
    <row r="592" spans="2:29" s="134" customFormat="1" ht="20.100000000000001" customHeight="1" x14ac:dyDescent="0.25">
      <c r="B592" s="390"/>
      <c r="C592" s="391"/>
      <c r="D592" s="392"/>
      <c r="E592" s="393"/>
      <c r="F592" s="393"/>
      <c r="G592" s="394"/>
      <c r="H592" s="395"/>
      <c r="N592" s="144"/>
      <c r="O592" s="147" t="str">
        <f>IFERROR(IF(LEN(B592)=0,"",INDEX(Trainings!$C$6:$C$55,MATCH(Registration!$B592,Trainings!$B$6:$B$55,0),1)),"")</f>
        <v/>
      </c>
      <c r="P592" s="148" t="str">
        <f>IFERROR(IF(LEN(H592)=0,"",INDEX(Dashboard!$I$17:$I$26,MATCH($H592,Dashboard!$J$17:$J$26,0))),"")</f>
        <v/>
      </c>
      <c r="Q592" s="144"/>
      <c r="R592" s="148">
        <f>IF(LEN(O592)=0,0,IF(OR(Summary!$D$5="All",Summary!$D$5=""),1,IF(Summary!$D$5=O592,1,0)))</f>
        <v>0</v>
      </c>
      <c r="S592" s="148">
        <f>IF(LEN(B592)=0,0,IF(OR(Summary!$G$5="All",Summary!$G$5=""),1,IF(Summary!$G$5=B592,1,0)))</f>
        <v>0</v>
      </c>
      <c r="T592" s="148">
        <f t="shared" si="36"/>
        <v>0</v>
      </c>
      <c r="U592" s="148">
        <f>IF(LEN(C592)=0,0,IF(C592=Summary!$K$5,1,0))</f>
        <v>0</v>
      </c>
      <c r="V592" s="148">
        <f t="shared" si="37"/>
        <v>0</v>
      </c>
      <c r="W592" s="333"/>
      <c r="X592" s="148">
        <f t="shared" si="38"/>
        <v>0</v>
      </c>
      <c r="Y592" s="333"/>
      <c r="Z592" s="144"/>
      <c r="AA592" s="148">
        <f t="shared" si="39"/>
        <v>0</v>
      </c>
      <c r="AB592" s="336"/>
      <c r="AC592" s="144"/>
    </row>
    <row r="593" spans="2:29" s="134" customFormat="1" ht="20.100000000000001" customHeight="1" x14ac:dyDescent="0.25">
      <c r="B593" s="390"/>
      <c r="C593" s="391"/>
      <c r="D593" s="392"/>
      <c r="E593" s="393"/>
      <c r="F593" s="393"/>
      <c r="G593" s="394"/>
      <c r="H593" s="395"/>
      <c r="N593" s="144"/>
      <c r="O593" s="147" t="str">
        <f>IFERROR(IF(LEN(B593)=0,"",INDEX(Trainings!$C$6:$C$55,MATCH(Registration!$B593,Trainings!$B$6:$B$55,0),1)),"")</f>
        <v/>
      </c>
      <c r="P593" s="148" t="str">
        <f>IFERROR(IF(LEN(H593)=0,"",INDEX(Dashboard!$I$17:$I$26,MATCH($H593,Dashboard!$J$17:$J$26,0))),"")</f>
        <v/>
      </c>
      <c r="Q593" s="144"/>
      <c r="R593" s="148">
        <f>IF(LEN(O593)=0,0,IF(OR(Summary!$D$5="All",Summary!$D$5=""),1,IF(Summary!$D$5=O593,1,0)))</f>
        <v>0</v>
      </c>
      <c r="S593" s="148">
        <f>IF(LEN(B593)=0,0,IF(OR(Summary!$G$5="All",Summary!$G$5=""),1,IF(Summary!$G$5=B593,1,0)))</f>
        <v>0</v>
      </c>
      <c r="T593" s="148">
        <f t="shared" si="36"/>
        <v>0</v>
      </c>
      <c r="U593" s="148">
        <f>IF(LEN(C593)=0,0,IF(C593=Summary!$K$5,1,0))</f>
        <v>0</v>
      </c>
      <c r="V593" s="148">
        <f t="shared" si="37"/>
        <v>0</v>
      </c>
      <c r="W593" s="333"/>
      <c r="X593" s="148">
        <f t="shared" si="38"/>
        <v>0</v>
      </c>
      <c r="Y593" s="333"/>
      <c r="Z593" s="144"/>
      <c r="AA593" s="148">
        <f t="shared" si="39"/>
        <v>0</v>
      </c>
      <c r="AB593" s="336"/>
      <c r="AC593" s="144"/>
    </row>
    <row r="594" spans="2:29" s="134" customFormat="1" ht="20.100000000000001" customHeight="1" x14ac:dyDescent="0.25">
      <c r="B594" s="390"/>
      <c r="C594" s="391"/>
      <c r="D594" s="392"/>
      <c r="E594" s="393"/>
      <c r="F594" s="393"/>
      <c r="G594" s="394"/>
      <c r="H594" s="395"/>
      <c r="N594" s="144"/>
      <c r="O594" s="147" t="str">
        <f>IFERROR(IF(LEN(B594)=0,"",INDEX(Trainings!$C$6:$C$55,MATCH(Registration!$B594,Trainings!$B$6:$B$55,0),1)),"")</f>
        <v/>
      </c>
      <c r="P594" s="148" t="str">
        <f>IFERROR(IF(LEN(H594)=0,"",INDEX(Dashboard!$I$17:$I$26,MATCH($H594,Dashboard!$J$17:$J$26,0))),"")</f>
        <v/>
      </c>
      <c r="Q594" s="144"/>
      <c r="R594" s="148">
        <f>IF(LEN(O594)=0,0,IF(OR(Summary!$D$5="All",Summary!$D$5=""),1,IF(Summary!$D$5=O594,1,0)))</f>
        <v>0</v>
      </c>
      <c r="S594" s="148">
        <f>IF(LEN(B594)=0,0,IF(OR(Summary!$G$5="All",Summary!$G$5=""),1,IF(Summary!$G$5=B594,1,0)))</f>
        <v>0</v>
      </c>
      <c r="T594" s="148">
        <f t="shared" si="36"/>
        <v>0</v>
      </c>
      <c r="U594" s="148">
        <f>IF(LEN(C594)=0,0,IF(C594=Summary!$K$5,1,0))</f>
        <v>0</v>
      </c>
      <c r="V594" s="148">
        <f t="shared" si="37"/>
        <v>0</v>
      </c>
      <c r="W594" s="333"/>
      <c r="X594" s="148">
        <f t="shared" si="38"/>
        <v>0</v>
      </c>
      <c r="Y594" s="333"/>
      <c r="Z594" s="144"/>
      <c r="AA594" s="148">
        <f t="shared" si="39"/>
        <v>0</v>
      </c>
      <c r="AB594" s="336"/>
      <c r="AC594" s="144"/>
    </row>
    <row r="595" spans="2:29" s="134" customFormat="1" ht="20.100000000000001" customHeight="1" x14ac:dyDescent="0.25">
      <c r="B595" s="390"/>
      <c r="C595" s="391"/>
      <c r="D595" s="392"/>
      <c r="E595" s="393"/>
      <c r="F595" s="393"/>
      <c r="G595" s="394"/>
      <c r="H595" s="395"/>
      <c r="N595" s="144"/>
      <c r="O595" s="147" t="str">
        <f>IFERROR(IF(LEN(B595)=0,"",INDEX(Trainings!$C$6:$C$55,MATCH(Registration!$B595,Trainings!$B$6:$B$55,0),1)),"")</f>
        <v/>
      </c>
      <c r="P595" s="148" t="str">
        <f>IFERROR(IF(LEN(H595)=0,"",INDEX(Dashboard!$I$17:$I$26,MATCH($H595,Dashboard!$J$17:$J$26,0))),"")</f>
        <v/>
      </c>
      <c r="Q595" s="144"/>
      <c r="R595" s="148">
        <f>IF(LEN(O595)=0,0,IF(OR(Summary!$D$5="All",Summary!$D$5=""),1,IF(Summary!$D$5=O595,1,0)))</f>
        <v>0</v>
      </c>
      <c r="S595" s="148">
        <f>IF(LEN(B595)=0,0,IF(OR(Summary!$G$5="All",Summary!$G$5=""),1,IF(Summary!$G$5=B595,1,0)))</f>
        <v>0</v>
      </c>
      <c r="T595" s="148">
        <f t="shared" si="36"/>
        <v>0</v>
      </c>
      <c r="U595" s="148">
        <f>IF(LEN(C595)=0,0,IF(C595=Summary!$K$5,1,0))</f>
        <v>0</v>
      </c>
      <c r="V595" s="148">
        <f t="shared" si="37"/>
        <v>0</v>
      </c>
      <c r="W595" s="333"/>
      <c r="X595" s="148">
        <f t="shared" si="38"/>
        <v>0</v>
      </c>
      <c r="Y595" s="333"/>
      <c r="Z595" s="144"/>
      <c r="AA595" s="148">
        <f t="shared" si="39"/>
        <v>0</v>
      </c>
      <c r="AB595" s="336"/>
      <c r="AC595" s="144"/>
    </row>
    <row r="596" spans="2:29" s="134" customFormat="1" ht="20.100000000000001" customHeight="1" x14ac:dyDescent="0.25">
      <c r="B596" s="390"/>
      <c r="C596" s="391"/>
      <c r="D596" s="392"/>
      <c r="E596" s="393"/>
      <c r="F596" s="393"/>
      <c r="G596" s="394"/>
      <c r="H596" s="395"/>
      <c r="N596" s="144"/>
      <c r="O596" s="147" t="str">
        <f>IFERROR(IF(LEN(B596)=0,"",INDEX(Trainings!$C$6:$C$55,MATCH(Registration!$B596,Trainings!$B$6:$B$55,0),1)),"")</f>
        <v/>
      </c>
      <c r="P596" s="148" t="str">
        <f>IFERROR(IF(LEN(H596)=0,"",INDEX(Dashboard!$I$17:$I$26,MATCH($H596,Dashboard!$J$17:$J$26,0))),"")</f>
        <v/>
      </c>
      <c r="Q596" s="144"/>
      <c r="R596" s="148">
        <f>IF(LEN(O596)=0,0,IF(OR(Summary!$D$5="All",Summary!$D$5=""),1,IF(Summary!$D$5=O596,1,0)))</f>
        <v>0</v>
      </c>
      <c r="S596" s="148">
        <f>IF(LEN(B596)=0,0,IF(OR(Summary!$G$5="All",Summary!$G$5=""),1,IF(Summary!$G$5=B596,1,0)))</f>
        <v>0</v>
      </c>
      <c r="T596" s="148">
        <f t="shared" si="36"/>
        <v>0</v>
      </c>
      <c r="U596" s="148">
        <f>IF(LEN(C596)=0,0,IF(C596=Summary!$K$5,1,0))</f>
        <v>0</v>
      </c>
      <c r="V596" s="148">
        <f t="shared" si="37"/>
        <v>0</v>
      </c>
      <c r="W596" s="333"/>
      <c r="X596" s="148">
        <f t="shared" si="38"/>
        <v>0</v>
      </c>
      <c r="Y596" s="333"/>
      <c r="Z596" s="144"/>
      <c r="AA596" s="148">
        <f t="shared" si="39"/>
        <v>0</v>
      </c>
      <c r="AB596" s="336"/>
      <c r="AC596" s="144"/>
    </row>
    <row r="597" spans="2:29" s="134" customFormat="1" ht="20.100000000000001" customHeight="1" x14ac:dyDescent="0.25">
      <c r="B597" s="390"/>
      <c r="C597" s="391"/>
      <c r="D597" s="392"/>
      <c r="E597" s="393"/>
      <c r="F597" s="393"/>
      <c r="G597" s="394"/>
      <c r="H597" s="395"/>
      <c r="N597" s="144"/>
      <c r="O597" s="147" t="str">
        <f>IFERROR(IF(LEN(B597)=0,"",INDEX(Trainings!$C$6:$C$55,MATCH(Registration!$B597,Trainings!$B$6:$B$55,0),1)),"")</f>
        <v/>
      </c>
      <c r="P597" s="148" t="str">
        <f>IFERROR(IF(LEN(H597)=0,"",INDEX(Dashboard!$I$17:$I$26,MATCH($H597,Dashboard!$J$17:$J$26,0))),"")</f>
        <v/>
      </c>
      <c r="Q597" s="144"/>
      <c r="R597" s="148">
        <f>IF(LEN(O597)=0,0,IF(OR(Summary!$D$5="All",Summary!$D$5=""),1,IF(Summary!$D$5=O597,1,0)))</f>
        <v>0</v>
      </c>
      <c r="S597" s="148">
        <f>IF(LEN(B597)=0,0,IF(OR(Summary!$G$5="All",Summary!$G$5=""),1,IF(Summary!$G$5=B597,1,0)))</f>
        <v>0</v>
      </c>
      <c r="T597" s="148">
        <f t="shared" si="36"/>
        <v>0</v>
      </c>
      <c r="U597" s="148">
        <f>IF(LEN(C597)=0,0,IF(C597=Summary!$K$5,1,0))</f>
        <v>0</v>
      </c>
      <c r="V597" s="148">
        <f t="shared" si="37"/>
        <v>0</v>
      </c>
      <c r="W597" s="333"/>
      <c r="X597" s="148">
        <f t="shared" si="38"/>
        <v>0</v>
      </c>
      <c r="Y597" s="333"/>
      <c r="Z597" s="144"/>
      <c r="AA597" s="148">
        <f t="shared" si="39"/>
        <v>0</v>
      </c>
      <c r="AB597" s="336"/>
      <c r="AC597" s="144"/>
    </row>
    <row r="598" spans="2:29" s="134" customFormat="1" ht="20.100000000000001" customHeight="1" x14ac:dyDescent="0.25">
      <c r="B598" s="390"/>
      <c r="C598" s="391"/>
      <c r="D598" s="392"/>
      <c r="E598" s="393"/>
      <c r="F598" s="393"/>
      <c r="G598" s="394"/>
      <c r="H598" s="395"/>
      <c r="N598" s="144"/>
      <c r="O598" s="147" t="str">
        <f>IFERROR(IF(LEN(B598)=0,"",INDEX(Trainings!$C$6:$C$55,MATCH(Registration!$B598,Trainings!$B$6:$B$55,0),1)),"")</f>
        <v/>
      </c>
      <c r="P598" s="148" t="str">
        <f>IFERROR(IF(LEN(H598)=0,"",INDEX(Dashboard!$I$17:$I$26,MATCH($H598,Dashboard!$J$17:$J$26,0))),"")</f>
        <v/>
      </c>
      <c r="Q598" s="144"/>
      <c r="R598" s="148">
        <f>IF(LEN(O598)=0,0,IF(OR(Summary!$D$5="All",Summary!$D$5=""),1,IF(Summary!$D$5=O598,1,0)))</f>
        <v>0</v>
      </c>
      <c r="S598" s="148">
        <f>IF(LEN(B598)=0,0,IF(OR(Summary!$G$5="All",Summary!$G$5=""),1,IF(Summary!$G$5=B598,1,0)))</f>
        <v>0</v>
      </c>
      <c r="T598" s="148">
        <f t="shared" si="36"/>
        <v>0</v>
      </c>
      <c r="U598" s="148">
        <f>IF(LEN(C598)=0,0,IF(C598=Summary!$K$5,1,0))</f>
        <v>0</v>
      </c>
      <c r="V598" s="148">
        <f t="shared" si="37"/>
        <v>0</v>
      </c>
      <c r="W598" s="333"/>
      <c r="X598" s="148">
        <f t="shared" si="38"/>
        <v>0</v>
      </c>
      <c r="Y598" s="333"/>
      <c r="Z598" s="144"/>
      <c r="AA598" s="148">
        <f t="shared" si="39"/>
        <v>0</v>
      </c>
      <c r="AB598" s="336"/>
      <c r="AC598" s="144"/>
    </row>
    <row r="599" spans="2:29" s="134" customFormat="1" ht="20.100000000000001" customHeight="1" x14ac:dyDescent="0.25">
      <c r="B599" s="390"/>
      <c r="C599" s="391"/>
      <c r="D599" s="392"/>
      <c r="E599" s="393"/>
      <c r="F599" s="393"/>
      <c r="G599" s="394"/>
      <c r="H599" s="395"/>
      <c r="N599" s="144"/>
      <c r="O599" s="147" t="str">
        <f>IFERROR(IF(LEN(B599)=0,"",INDEX(Trainings!$C$6:$C$55,MATCH(Registration!$B599,Trainings!$B$6:$B$55,0),1)),"")</f>
        <v/>
      </c>
      <c r="P599" s="148" t="str">
        <f>IFERROR(IF(LEN(H599)=0,"",INDEX(Dashboard!$I$17:$I$26,MATCH($H599,Dashboard!$J$17:$J$26,0))),"")</f>
        <v/>
      </c>
      <c r="Q599" s="144"/>
      <c r="R599" s="148">
        <f>IF(LEN(O599)=0,0,IF(OR(Summary!$D$5="All",Summary!$D$5=""),1,IF(Summary!$D$5=O599,1,0)))</f>
        <v>0</v>
      </c>
      <c r="S599" s="148">
        <f>IF(LEN(B599)=0,0,IF(OR(Summary!$G$5="All",Summary!$G$5=""),1,IF(Summary!$G$5=B599,1,0)))</f>
        <v>0</v>
      </c>
      <c r="T599" s="148">
        <f t="shared" si="36"/>
        <v>0</v>
      </c>
      <c r="U599" s="148">
        <f>IF(LEN(C599)=0,0,IF(C599=Summary!$K$5,1,0))</f>
        <v>0</v>
      </c>
      <c r="V599" s="148">
        <f t="shared" si="37"/>
        <v>0</v>
      </c>
      <c r="W599" s="333"/>
      <c r="X599" s="148">
        <f t="shared" si="38"/>
        <v>0</v>
      </c>
      <c r="Y599" s="333"/>
      <c r="Z599" s="144"/>
      <c r="AA599" s="148">
        <f t="shared" si="39"/>
        <v>0</v>
      </c>
      <c r="AB599" s="336"/>
      <c r="AC599" s="144"/>
    </row>
    <row r="600" spans="2:29" s="134" customFormat="1" ht="20.100000000000001" customHeight="1" x14ac:dyDescent="0.25">
      <c r="B600" s="390"/>
      <c r="C600" s="391"/>
      <c r="D600" s="392"/>
      <c r="E600" s="393"/>
      <c r="F600" s="393"/>
      <c r="G600" s="394"/>
      <c r="H600" s="395"/>
      <c r="N600" s="144"/>
      <c r="O600" s="147" t="str">
        <f>IFERROR(IF(LEN(B600)=0,"",INDEX(Trainings!$C$6:$C$55,MATCH(Registration!$B600,Trainings!$B$6:$B$55,0),1)),"")</f>
        <v/>
      </c>
      <c r="P600" s="148" t="str">
        <f>IFERROR(IF(LEN(H600)=0,"",INDEX(Dashboard!$I$17:$I$26,MATCH($H600,Dashboard!$J$17:$J$26,0))),"")</f>
        <v/>
      </c>
      <c r="Q600" s="144"/>
      <c r="R600" s="148">
        <f>IF(LEN(O600)=0,0,IF(OR(Summary!$D$5="All",Summary!$D$5=""),1,IF(Summary!$D$5=O600,1,0)))</f>
        <v>0</v>
      </c>
      <c r="S600" s="148">
        <f>IF(LEN(B600)=0,0,IF(OR(Summary!$G$5="All",Summary!$G$5=""),1,IF(Summary!$G$5=B600,1,0)))</f>
        <v>0</v>
      </c>
      <c r="T600" s="148">
        <f t="shared" si="36"/>
        <v>0</v>
      </c>
      <c r="U600" s="148">
        <f>IF(LEN(C600)=0,0,IF(C600=Summary!$K$5,1,0))</f>
        <v>0</v>
      </c>
      <c r="V600" s="148">
        <f t="shared" si="37"/>
        <v>0</v>
      </c>
      <c r="W600" s="333"/>
      <c r="X600" s="148">
        <f t="shared" si="38"/>
        <v>0</v>
      </c>
      <c r="Y600" s="333"/>
      <c r="Z600" s="144"/>
      <c r="AA600" s="148">
        <f t="shared" si="39"/>
        <v>0</v>
      </c>
      <c r="AB600" s="336"/>
      <c r="AC600" s="144"/>
    </row>
    <row r="601" spans="2:29" s="134" customFormat="1" ht="20.100000000000001" customHeight="1" x14ac:dyDescent="0.25">
      <c r="B601" s="390"/>
      <c r="C601" s="391"/>
      <c r="D601" s="392"/>
      <c r="E601" s="393"/>
      <c r="F601" s="393"/>
      <c r="G601" s="394"/>
      <c r="H601" s="395"/>
      <c r="N601" s="144"/>
      <c r="O601" s="147" t="str">
        <f>IFERROR(IF(LEN(B601)=0,"",INDEX(Trainings!$C$6:$C$55,MATCH(Registration!$B601,Trainings!$B$6:$B$55,0),1)),"")</f>
        <v/>
      </c>
      <c r="P601" s="148" t="str">
        <f>IFERROR(IF(LEN(H601)=0,"",INDEX(Dashboard!$I$17:$I$26,MATCH($H601,Dashboard!$J$17:$J$26,0))),"")</f>
        <v/>
      </c>
      <c r="Q601" s="144"/>
      <c r="R601" s="148">
        <f>IF(LEN(O601)=0,0,IF(OR(Summary!$D$5="All",Summary!$D$5=""),1,IF(Summary!$D$5=O601,1,0)))</f>
        <v>0</v>
      </c>
      <c r="S601" s="148">
        <f>IF(LEN(B601)=0,0,IF(OR(Summary!$G$5="All",Summary!$G$5=""),1,IF(Summary!$G$5=B601,1,0)))</f>
        <v>0</v>
      </c>
      <c r="T601" s="148">
        <f t="shared" si="36"/>
        <v>0</v>
      </c>
      <c r="U601" s="148">
        <f>IF(LEN(C601)=0,0,IF(C601=Summary!$K$5,1,0))</f>
        <v>0</v>
      </c>
      <c r="V601" s="148">
        <f t="shared" si="37"/>
        <v>0</v>
      </c>
      <c r="W601" s="333"/>
      <c r="X601" s="148">
        <f t="shared" si="38"/>
        <v>0</v>
      </c>
      <c r="Y601" s="333"/>
      <c r="Z601" s="144"/>
      <c r="AA601" s="148">
        <f t="shared" si="39"/>
        <v>0</v>
      </c>
      <c r="AB601" s="336"/>
      <c r="AC601" s="144"/>
    </row>
    <row r="602" spans="2:29" s="134" customFormat="1" ht="20.100000000000001" customHeight="1" x14ac:dyDescent="0.25">
      <c r="B602" s="390"/>
      <c r="C602" s="391"/>
      <c r="D602" s="392"/>
      <c r="E602" s="393"/>
      <c r="F602" s="393"/>
      <c r="G602" s="394"/>
      <c r="H602" s="395"/>
      <c r="N602" s="144"/>
      <c r="O602" s="147" t="str">
        <f>IFERROR(IF(LEN(B602)=0,"",INDEX(Trainings!$C$6:$C$55,MATCH(Registration!$B602,Trainings!$B$6:$B$55,0),1)),"")</f>
        <v/>
      </c>
      <c r="P602" s="148" t="str">
        <f>IFERROR(IF(LEN(H602)=0,"",INDEX(Dashboard!$I$17:$I$26,MATCH($H602,Dashboard!$J$17:$J$26,0))),"")</f>
        <v/>
      </c>
      <c r="Q602" s="144"/>
      <c r="R602" s="148">
        <f>IF(LEN(O602)=0,0,IF(OR(Summary!$D$5="All",Summary!$D$5=""),1,IF(Summary!$D$5=O602,1,0)))</f>
        <v>0</v>
      </c>
      <c r="S602" s="148">
        <f>IF(LEN(B602)=0,0,IF(OR(Summary!$G$5="All",Summary!$G$5=""),1,IF(Summary!$G$5=B602,1,0)))</f>
        <v>0</v>
      </c>
      <c r="T602" s="148">
        <f t="shared" si="36"/>
        <v>0</v>
      </c>
      <c r="U602" s="148">
        <f>IF(LEN(C602)=0,0,IF(C602=Summary!$K$5,1,0))</f>
        <v>0</v>
      </c>
      <c r="V602" s="148">
        <f t="shared" si="37"/>
        <v>0</v>
      </c>
      <c r="W602" s="333"/>
      <c r="X602" s="148">
        <f t="shared" si="38"/>
        <v>0</v>
      </c>
      <c r="Y602" s="333"/>
      <c r="Z602" s="144"/>
      <c r="AA602" s="148">
        <f t="shared" si="39"/>
        <v>0</v>
      </c>
      <c r="AB602" s="336"/>
      <c r="AC602" s="144"/>
    </row>
    <row r="603" spans="2:29" s="134" customFormat="1" ht="20.100000000000001" customHeight="1" x14ac:dyDescent="0.25">
      <c r="B603" s="390"/>
      <c r="C603" s="391"/>
      <c r="D603" s="392"/>
      <c r="E603" s="393"/>
      <c r="F603" s="393"/>
      <c r="G603" s="394"/>
      <c r="H603" s="395"/>
      <c r="N603" s="144"/>
      <c r="O603" s="147" t="str">
        <f>IFERROR(IF(LEN(B603)=0,"",INDEX(Trainings!$C$6:$C$55,MATCH(Registration!$B603,Trainings!$B$6:$B$55,0),1)),"")</f>
        <v/>
      </c>
      <c r="P603" s="148" t="str">
        <f>IFERROR(IF(LEN(H603)=0,"",INDEX(Dashboard!$I$17:$I$26,MATCH($H603,Dashboard!$J$17:$J$26,0))),"")</f>
        <v/>
      </c>
      <c r="Q603" s="144"/>
      <c r="R603" s="148">
        <f>IF(LEN(O603)=0,0,IF(OR(Summary!$D$5="All",Summary!$D$5=""),1,IF(Summary!$D$5=O603,1,0)))</f>
        <v>0</v>
      </c>
      <c r="S603" s="148">
        <f>IF(LEN(B603)=0,0,IF(OR(Summary!$G$5="All",Summary!$G$5=""),1,IF(Summary!$G$5=B603,1,0)))</f>
        <v>0</v>
      </c>
      <c r="T603" s="148">
        <f t="shared" si="36"/>
        <v>0</v>
      </c>
      <c r="U603" s="148">
        <f>IF(LEN(C603)=0,0,IF(C603=Summary!$K$5,1,0))</f>
        <v>0</v>
      </c>
      <c r="V603" s="148">
        <f t="shared" si="37"/>
        <v>0</v>
      </c>
      <c r="W603" s="333"/>
      <c r="X603" s="148">
        <f t="shared" si="38"/>
        <v>0</v>
      </c>
      <c r="Y603" s="333"/>
      <c r="Z603" s="144"/>
      <c r="AA603" s="148">
        <f t="shared" si="39"/>
        <v>0</v>
      </c>
      <c r="AB603" s="336"/>
      <c r="AC603" s="144"/>
    </row>
    <row r="604" spans="2:29" s="134" customFormat="1" ht="20.100000000000001" customHeight="1" x14ac:dyDescent="0.25">
      <c r="B604" s="390"/>
      <c r="C604" s="391"/>
      <c r="D604" s="392"/>
      <c r="E604" s="393"/>
      <c r="F604" s="393"/>
      <c r="G604" s="394"/>
      <c r="H604" s="395"/>
      <c r="N604" s="144"/>
      <c r="O604" s="147" t="str">
        <f>IFERROR(IF(LEN(B604)=0,"",INDEX(Trainings!$C$6:$C$55,MATCH(Registration!$B604,Trainings!$B$6:$B$55,0),1)),"")</f>
        <v/>
      </c>
      <c r="P604" s="148" t="str">
        <f>IFERROR(IF(LEN(H604)=0,"",INDEX(Dashboard!$I$17:$I$26,MATCH($H604,Dashboard!$J$17:$J$26,0))),"")</f>
        <v/>
      </c>
      <c r="Q604" s="144"/>
      <c r="R604" s="148">
        <f>IF(LEN(O604)=0,0,IF(OR(Summary!$D$5="All",Summary!$D$5=""),1,IF(Summary!$D$5=O604,1,0)))</f>
        <v>0</v>
      </c>
      <c r="S604" s="148">
        <f>IF(LEN(B604)=0,0,IF(OR(Summary!$G$5="All",Summary!$G$5=""),1,IF(Summary!$G$5=B604,1,0)))</f>
        <v>0</v>
      </c>
      <c r="T604" s="148">
        <f t="shared" si="36"/>
        <v>0</v>
      </c>
      <c r="U604" s="148">
        <f>IF(LEN(C604)=0,0,IF(C604=Summary!$K$5,1,0))</f>
        <v>0</v>
      </c>
      <c r="V604" s="148">
        <f t="shared" si="37"/>
        <v>0</v>
      </c>
      <c r="W604" s="333"/>
      <c r="X604" s="148">
        <f t="shared" si="38"/>
        <v>0</v>
      </c>
      <c r="Y604" s="333"/>
      <c r="Z604" s="144"/>
      <c r="AA604" s="148">
        <f t="shared" si="39"/>
        <v>0</v>
      </c>
      <c r="AB604" s="336"/>
      <c r="AC604" s="144"/>
    </row>
    <row r="605" spans="2:29" s="134" customFormat="1" ht="20.100000000000001" customHeight="1" x14ac:dyDescent="0.25">
      <c r="B605" s="390"/>
      <c r="C605" s="391"/>
      <c r="D605" s="392"/>
      <c r="E605" s="393"/>
      <c r="F605" s="393"/>
      <c r="G605" s="394"/>
      <c r="H605" s="395"/>
      <c r="N605" s="144"/>
      <c r="O605" s="147" t="str">
        <f>IFERROR(IF(LEN(B605)=0,"",INDEX(Trainings!$C$6:$C$55,MATCH(Registration!$B605,Trainings!$B$6:$B$55,0),1)),"")</f>
        <v/>
      </c>
      <c r="P605" s="148" t="str">
        <f>IFERROR(IF(LEN(H605)=0,"",INDEX(Dashboard!$I$17:$I$26,MATCH($H605,Dashboard!$J$17:$J$26,0))),"")</f>
        <v/>
      </c>
      <c r="Q605" s="144"/>
      <c r="R605" s="148">
        <f>IF(LEN(O605)=0,0,IF(OR(Summary!$D$5="All",Summary!$D$5=""),1,IF(Summary!$D$5=O605,1,0)))</f>
        <v>0</v>
      </c>
      <c r="S605" s="148">
        <f>IF(LEN(B605)=0,0,IF(OR(Summary!$G$5="All",Summary!$G$5=""),1,IF(Summary!$G$5=B605,1,0)))</f>
        <v>0</v>
      </c>
      <c r="T605" s="148">
        <f t="shared" si="36"/>
        <v>0</v>
      </c>
      <c r="U605" s="148">
        <f>IF(LEN(C605)=0,0,IF(C605=Summary!$K$5,1,0))</f>
        <v>0</v>
      </c>
      <c r="V605" s="148">
        <f t="shared" si="37"/>
        <v>0</v>
      </c>
      <c r="W605" s="333"/>
      <c r="X605" s="148">
        <f t="shared" si="38"/>
        <v>0</v>
      </c>
      <c r="Y605" s="333"/>
      <c r="Z605" s="144"/>
      <c r="AA605" s="148">
        <f t="shared" si="39"/>
        <v>0</v>
      </c>
      <c r="AB605" s="336"/>
      <c r="AC605" s="144"/>
    </row>
    <row r="606" spans="2:29" s="134" customFormat="1" ht="20.100000000000001" customHeight="1" x14ac:dyDescent="0.25">
      <c r="B606" s="390"/>
      <c r="C606" s="391"/>
      <c r="D606" s="392"/>
      <c r="E606" s="393"/>
      <c r="F606" s="393"/>
      <c r="G606" s="394"/>
      <c r="H606" s="395"/>
      <c r="N606" s="144"/>
      <c r="O606" s="147" t="str">
        <f>IFERROR(IF(LEN(B606)=0,"",INDEX(Trainings!$C$6:$C$55,MATCH(Registration!$B606,Trainings!$B$6:$B$55,0),1)),"")</f>
        <v/>
      </c>
      <c r="P606" s="148" t="str">
        <f>IFERROR(IF(LEN(H606)=0,"",INDEX(Dashboard!$I$17:$I$26,MATCH($H606,Dashboard!$J$17:$J$26,0))),"")</f>
        <v/>
      </c>
      <c r="Q606" s="144"/>
      <c r="R606" s="148">
        <f>IF(LEN(O606)=0,0,IF(OR(Summary!$D$5="All",Summary!$D$5=""),1,IF(Summary!$D$5=O606,1,0)))</f>
        <v>0</v>
      </c>
      <c r="S606" s="148">
        <f>IF(LEN(B606)=0,0,IF(OR(Summary!$G$5="All",Summary!$G$5=""),1,IF(Summary!$G$5=B606,1,0)))</f>
        <v>0</v>
      </c>
      <c r="T606" s="148">
        <f t="shared" si="36"/>
        <v>0</v>
      </c>
      <c r="U606" s="148">
        <f>IF(LEN(C606)=0,0,IF(C606=Summary!$K$5,1,0))</f>
        <v>0</v>
      </c>
      <c r="V606" s="148">
        <f t="shared" si="37"/>
        <v>0</v>
      </c>
      <c r="W606" s="333"/>
      <c r="X606" s="148">
        <f t="shared" si="38"/>
        <v>0</v>
      </c>
      <c r="Y606" s="333"/>
      <c r="Z606" s="144"/>
      <c r="AA606" s="148">
        <f t="shared" si="39"/>
        <v>0</v>
      </c>
      <c r="AB606" s="336"/>
      <c r="AC606" s="144"/>
    </row>
    <row r="607" spans="2:29" s="134" customFormat="1" ht="20.100000000000001" customHeight="1" x14ac:dyDescent="0.25">
      <c r="B607" s="390"/>
      <c r="C607" s="391"/>
      <c r="D607" s="392"/>
      <c r="E607" s="393"/>
      <c r="F607" s="393"/>
      <c r="G607" s="394"/>
      <c r="H607" s="395"/>
      <c r="N607" s="144"/>
      <c r="O607" s="147" t="str">
        <f>IFERROR(IF(LEN(B607)=0,"",INDEX(Trainings!$C$6:$C$55,MATCH(Registration!$B607,Trainings!$B$6:$B$55,0),1)),"")</f>
        <v/>
      </c>
      <c r="P607" s="148" t="str">
        <f>IFERROR(IF(LEN(H607)=0,"",INDEX(Dashboard!$I$17:$I$26,MATCH($H607,Dashboard!$J$17:$J$26,0))),"")</f>
        <v/>
      </c>
      <c r="Q607" s="144"/>
      <c r="R607" s="148">
        <f>IF(LEN(O607)=0,0,IF(OR(Summary!$D$5="All",Summary!$D$5=""),1,IF(Summary!$D$5=O607,1,0)))</f>
        <v>0</v>
      </c>
      <c r="S607" s="148">
        <f>IF(LEN(B607)=0,0,IF(OR(Summary!$G$5="All",Summary!$G$5=""),1,IF(Summary!$G$5=B607,1,0)))</f>
        <v>0</v>
      </c>
      <c r="T607" s="148">
        <f t="shared" si="36"/>
        <v>0</v>
      </c>
      <c r="U607" s="148">
        <f>IF(LEN(C607)=0,0,IF(C607=Summary!$K$5,1,0))</f>
        <v>0</v>
      </c>
      <c r="V607" s="148">
        <f t="shared" si="37"/>
        <v>0</v>
      </c>
      <c r="W607" s="333"/>
      <c r="X607" s="148">
        <f t="shared" si="38"/>
        <v>0</v>
      </c>
      <c r="Y607" s="333"/>
      <c r="Z607" s="144"/>
      <c r="AA607" s="148">
        <f t="shared" si="39"/>
        <v>0</v>
      </c>
      <c r="AB607" s="336"/>
      <c r="AC607" s="144"/>
    </row>
    <row r="608" spans="2:29" s="134" customFormat="1" ht="20.100000000000001" customHeight="1" x14ac:dyDescent="0.25">
      <c r="B608" s="390"/>
      <c r="C608" s="391"/>
      <c r="D608" s="392"/>
      <c r="E608" s="393"/>
      <c r="F608" s="393"/>
      <c r="G608" s="394"/>
      <c r="H608" s="395"/>
      <c r="N608" s="144"/>
      <c r="O608" s="147" t="str">
        <f>IFERROR(IF(LEN(B608)=0,"",INDEX(Trainings!$C$6:$C$55,MATCH(Registration!$B608,Trainings!$B$6:$B$55,0),1)),"")</f>
        <v/>
      </c>
      <c r="P608" s="148" t="str">
        <f>IFERROR(IF(LEN(H608)=0,"",INDEX(Dashboard!$I$17:$I$26,MATCH($H608,Dashboard!$J$17:$J$26,0))),"")</f>
        <v/>
      </c>
      <c r="Q608" s="144"/>
      <c r="R608" s="148">
        <f>IF(LEN(O608)=0,0,IF(OR(Summary!$D$5="All",Summary!$D$5=""),1,IF(Summary!$D$5=O608,1,0)))</f>
        <v>0</v>
      </c>
      <c r="S608" s="148">
        <f>IF(LEN(B608)=0,0,IF(OR(Summary!$G$5="All",Summary!$G$5=""),1,IF(Summary!$G$5=B608,1,0)))</f>
        <v>0</v>
      </c>
      <c r="T608" s="148">
        <f t="shared" si="36"/>
        <v>0</v>
      </c>
      <c r="U608" s="148">
        <f>IF(LEN(C608)=0,0,IF(C608=Summary!$K$5,1,0))</f>
        <v>0</v>
      </c>
      <c r="V608" s="148">
        <f t="shared" si="37"/>
        <v>0</v>
      </c>
      <c r="W608" s="333"/>
      <c r="X608" s="148">
        <f t="shared" si="38"/>
        <v>0</v>
      </c>
      <c r="Y608" s="333"/>
      <c r="Z608" s="144"/>
      <c r="AA608" s="148">
        <f t="shared" si="39"/>
        <v>0</v>
      </c>
      <c r="AB608" s="336"/>
      <c r="AC608" s="144"/>
    </row>
    <row r="609" spans="2:29" s="134" customFormat="1" ht="20.100000000000001" customHeight="1" x14ac:dyDescent="0.25">
      <c r="B609" s="390"/>
      <c r="C609" s="391"/>
      <c r="D609" s="392"/>
      <c r="E609" s="393"/>
      <c r="F609" s="393"/>
      <c r="G609" s="394"/>
      <c r="H609" s="395"/>
      <c r="N609" s="144"/>
      <c r="O609" s="147" t="str">
        <f>IFERROR(IF(LEN(B609)=0,"",INDEX(Trainings!$C$6:$C$55,MATCH(Registration!$B609,Trainings!$B$6:$B$55,0),1)),"")</f>
        <v/>
      </c>
      <c r="P609" s="148" t="str">
        <f>IFERROR(IF(LEN(H609)=0,"",INDEX(Dashboard!$I$17:$I$26,MATCH($H609,Dashboard!$J$17:$J$26,0))),"")</f>
        <v/>
      </c>
      <c r="Q609" s="144"/>
      <c r="R609" s="148">
        <f>IF(LEN(O609)=0,0,IF(OR(Summary!$D$5="All",Summary!$D$5=""),1,IF(Summary!$D$5=O609,1,0)))</f>
        <v>0</v>
      </c>
      <c r="S609" s="148">
        <f>IF(LEN(B609)=0,0,IF(OR(Summary!$G$5="All",Summary!$G$5=""),1,IF(Summary!$G$5=B609,1,0)))</f>
        <v>0</v>
      </c>
      <c r="T609" s="148">
        <f t="shared" si="36"/>
        <v>0</v>
      </c>
      <c r="U609" s="148">
        <f>IF(LEN(C609)=0,0,IF(C609=Summary!$K$5,1,0))</f>
        <v>0</v>
      </c>
      <c r="V609" s="148">
        <f t="shared" si="37"/>
        <v>0</v>
      </c>
      <c r="W609" s="333"/>
      <c r="X609" s="148">
        <f t="shared" si="38"/>
        <v>0</v>
      </c>
      <c r="Y609" s="333"/>
      <c r="Z609" s="144"/>
      <c r="AA609" s="148">
        <f t="shared" si="39"/>
        <v>0</v>
      </c>
      <c r="AB609" s="336"/>
      <c r="AC609" s="144"/>
    </row>
    <row r="610" spans="2:29" s="134" customFormat="1" ht="20.100000000000001" customHeight="1" x14ac:dyDescent="0.25">
      <c r="B610" s="390"/>
      <c r="C610" s="391"/>
      <c r="D610" s="392"/>
      <c r="E610" s="393"/>
      <c r="F610" s="393"/>
      <c r="G610" s="394"/>
      <c r="H610" s="395"/>
      <c r="N610" s="144"/>
      <c r="O610" s="147" t="str">
        <f>IFERROR(IF(LEN(B610)=0,"",INDEX(Trainings!$C$6:$C$55,MATCH(Registration!$B610,Trainings!$B$6:$B$55,0),1)),"")</f>
        <v/>
      </c>
      <c r="P610" s="148" t="str">
        <f>IFERROR(IF(LEN(H610)=0,"",INDEX(Dashboard!$I$17:$I$26,MATCH($H610,Dashboard!$J$17:$J$26,0))),"")</f>
        <v/>
      </c>
      <c r="Q610" s="144"/>
      <c r="R610" s="148">
        <f>IF(LEN(O610)=0,0,IF(OR(Summary!$D$5="All",Summary!$D$5=""),1,IF(Summary!$D$5=O610,1,0)))</f>
        <v>0</v>
      </c>
      <c r="S610" s="148">
        <f>IF(LEN(B610)=0,0,IF(OR(Summary!$G$5="All",Summary!$G$5=""),1,IF(Summary!$G$5=B610,1,0)))</f>
        <v>0</v>
      </c>
      <c r="T610" s="148">
        <f t="shared" si="36"/>
        <v>0</v>
      </c>
      <c r="U610" s="148">
        <f>IF(LEN(C610)=0,0,IF(C610=Summary!$K$5,1,0))</f>
        <v>0</v>
      </c>
      <c r="V610" s="148">
        <f t="shared" si="37"/>
        <v>0</v>
      </c>
      <c r="W610" s="333"/>
      <c r="X610" s="148">
        <f t="shared" si="38"/>
        <v>0</v>
      </c>
      <c r="Y610" s="333"/>
      <c r="Z610" s="144"/>
      <c r="AA610" s="148">
        <f t="shared" si="39"/>
        <v>0</v>
      </c>
      <c r="AB610" s="336"/>
      <c r="AC610" s="144"/>
    </row>
    <row r="611" spans="2:29" s="134" customFormat="1" ht="20.100000000000001" customHeight="1" x14ac:dyDescent="0.25">
      <c r="B611" s="390"/>
      <c r="C611" s="391"/>
      <c r="D611" s="392"/>
      <c r="E611" s="393"/>
      <c r="F611" s="393"/>
      <c r="G611" s="394"/>
      <c r="H611" s="395"/>
      <c r="N611" s="144"/>
      <c r="O611" s="147" t="str">
        <f>IFERROR(IF(LEN(B611)=0,"",INDEX(Trainings!$C$6:$C$55,MATCH(Registration!$B611,Trainings!$B$6:$B$55,0),1)),"")</f>
        <v/>
      </c>
      <c r="P611" s="148" t="str">
        <f>IFERROR(IF(LEN(H611)=0,"",INDEX(Dashboard!$I$17:$I$26,MATCH($H611,Dashboard!$J$17:$J$26,0))),"")</f>
        <v/>
      </c>
      <c r="Q611" s="144"/>
      <c r="R611" s="148">
        <f>IF(LEN(O611)=0,0,IF(OR(Summary!$D$5="All",Summary!$D$5=""),1,IF(Summary!$D$5=O611,1,0)))</f>
        <v>0</v>
      </c>
      <c r="S611" s="148">
        <f>IF(LEN(B611)=0,0,IF(OR(Summary!$G$5="All",Summary!$G$5=""),1,IF(Summary!$G$5=B611,1,0)))</f>
        <v>0</v>
      </c>
      <c r="T611" s="148">
        <f t="shared" si="36"/>
        <v>0</v>
      </c>
      <c r="U611" s="148">
        <f>IF(LEN(C611)=0,0,IF(C611=Summary!$K$5,1,0))</f>
        <v>0</v>
      </c>
      <c r="V611" s="148">
        <f t="shared" si="37"/>
        <v>0</v>
      </c>
      <c r="W611" s="333"/>
      <c r="X611" s="148">
        <f t="shared" si="38"/>
        <v>0</v>
      </c>
      <c r="Y611" s="333"/>
      <c r="Z611" s="144"/>
      <c r="AA611" s="148">
        <f t="shared" si="39"/>
        <v>0</v>
      </c>
      <c r="AB611" s="336"/>
      <c r="AC611" s="144"/>
    </row>
    <row r="612" spans="2:29" s="134" customFormat="1" ht="20.100000000000001" customHeight="1" x14ac:dyDescent="0.25">
      <c r="B612" s="390"/>
      <c r="C612" s="391"/>
      <c r="D612" s="392"/>
      <c r="E612" s="393"/>
      <c r="F612" s="393"/>
      <c r="G612" s="394"/>
      <c r="H612" s="395"/>
      <c r="N612" s="144"/>
      <c r="O612" s="147" t="str">
        <f>IFERROR(IF(LEN(B612)=0,"",INDEX(Trainings!$C$6:$C$55,MATCH(Registration!$B612,Trainings!$B$6:$B$55,0),1)),"")</f>
        <v/>
      </c>
      <c r="P612" s="148" t="str">
        <f>IFERROR(IF(LEN(H612)=0,"",INDEX(Dashboard!$I$17:$I$26,MATCH($H612,Dashboard!$J$17:$J$26,0))),"")</f>
        <v/>
      </c>
      <c r="Q612" s="144"/>
      <c r="R612" s="148">
        <f>IF(LEN(O612)=0,0,IF(OR(Summary!$D$5="All",Summary!$D$5=""),1,IF(Summary!$D$5=O612,1,0)))</f>
        <v>0</v>
      </c>
      <c r="S612" s="148">
        <f>IF(LEN(B612)=0,0,IF(OR(Summary!$G$5="All",Summary!$G$5=""),1,IF(Summary!$G$5=B612,1,0)))</f>
        <v>0</v>
      </c>
      <c r="T612" s="148">
        <f t="shared" si="36"/>
        <v>0</v>
      </c>
      <c r="U612" s="148">
        <f>IF(LEN(C612)=0,0,IF(C612=Summary!$K$5,1,0))</f>
        <v>0</v>
      </c>
      <c r="V612" s="148">
        <f t="shared" si="37"/>
        <v>0</v>
      </c>
      <c r="W612" s="333"/>
      <c r="X612" s="148">
        <f t="shared" si="38"/>
        <v>0</v>
      </c>
      <c r="Y612" s="333"/>
      <c r="Z612" s="144"/>
      <c r="AA612" s="148">
        <f t="shared" si="39"/>
        <v>0</v>
      </c>
      <c r="AB612" s="336"/>
      <c r="AC612" s="144"/>
    </row>
    <row r="613" spans="2:29" s="134" customFormat="1" ht="20.100000000000001" customHeight="1" x14ac:dyDescent="0.25">
      <c r="B613" s="390"/>
      <c r="C613" s="391"/>
      <c r="D613" s="392"/>
      <c r="E613" s="393"/>
      <c r="F613" s="393"/>
      <c r="G613" s="394"/>
      <c r="H613" s="395"/>
      <c r="N613" s="144"/>
      <c r="O613" s="147" t="str">
        <f>IFERROR(IF(LEN(B613)=0,"",INDEX(Trainings!$C$6:$C$55,MATCH(Registration!$B613,Trainings!$B$6:$B$55,0),1)),"")</f>
        <v/>
      </c>
      <c r="P613" s="148" t="str">
        <f>IFERROR(IF(LEN(H613)=0,"",INDEX(Dashboard!$I$17:$I$26,MATCH($H613,Dashboard!$J$17:$J$26,0))),"")</f>
        <v/>
      </c>
      <c r="Q613" s="144"/>
      <c r="R613" s="148">
        <f>IF(LEN(O613)=0,0,IF(OR(Summary!$D$5="All",Summary!$D$5=""),1,IF(Summary!$D$5=O613,1,0)))</f>
        <v>0</v>
      </c>
      <c r="S613" s="148">
        <f>IF(LEN(B613)=0,0,IF(OR(Summary!$G$5="All",Summary!$G$5=""),1,IF(Summary!$G$5=B613,1,0)))</f>
        <v>0</v>
      </c>
      <c r="T613" s="148">
        <f t="shared" si="36"/>
        <v>0</v>
      </c>
      <c r="U613" s="148">
        <f>IF(LEN(C613)=0,0,IF(C613=Summary!$K$5,1,0))</f>
        <v>0</v>
      </c>
      <c r="V613" s="148">
        <f t="shared" si="37"/>
        <v>0</v>
      </c>
      <c r="W613" s="333"/>
      <c r="X613" s="148">
        <f t="shared" si="38"/>
        <v>0</v>
      </c>
      <c r="Y613" s="333"/>
      <c r="Z613" s="144"/>
      <c r="AA613" s="148">
        <f t="shared" si="39"/>
        <v>0</v>
      </c>
      <c r="AB613" s="336"/>
      <c r="AC613" s="144"/>
    </row>
    <row r="614" spans="2:29" s="134" customFormat="1" ht="20.100000000000001" customHeight="1" x14ac:dyDescent="0.25">
      <c r="B614" s="390"/>
      <c r="C614" s="391"/>
      <c r="D614" s="392"/>
      <c r="E614" s="393"/>
      <c r="F614" s="393"/>
      <c r="G614" s="394"/>
      <c r="H614" s="395"/>
      <c r="N614" s="144"/>
      <c r="O614" s="147" t="str">
        <f>IFERROR(IF(LEN(B614)=0,"",INDEX(Trainings!$C$6:$C$55,MATCH(Registration!$B614,Trainings!$B$6:$B$55,0),1)),"")</f>
        <v/>
      </c>
      <c r="P614" s="148" t="str">
        <f>IFERROR(IF(LEN(H614)=0,"",INDEX(Dashboard!$I$17:$I$26,MATCH($H614,Dashboard!$J$17:$J$26,0))),"")</f>
        <v/>
      </c>
      <c r="Q614" s="144"/>
      <c r="R614" s="148">
        <f>IF(LEN(O614)=0,0,IF(OR(Summary!$D$5="All",Summary!$D$5=""),1,IF(Summary!$D$5=O614,1,0)))</f>
        <v>0</v>
      </c>
      <c r="S614" s="148">
        <f>IF(LEN(B614)=0,0,IF(OR(Summary!$G$5="All",Summary!$G$5=""),1,IF(Summary!$G$5=B614,1,0)))</f>
        <v>0</v>
      </c>
      <c r="T614" s="148">
        <f t="shared" si="36"/>
        <v>0</v>
      </c>
      <c r="U614" s="148">
        <f>IF(LEN(C614)=0,0,IF(C614=Summary!$K$5,1,0))</f>
        <v>0</v>
      </c>
      <c r="V614" s="148">
        <f t="shared" si="37"/>
        <v>0</v>
      </c>
      <c r="W614" s="333"/>
      <c r="X614" s="148">
        <f t="shared" si="38"/>
        <v>0</v>
      </c>
      <c r="Y614" s="333"/>
      <c r="Z614" s="144"/>
      <c r="AA614" s="148">
        <f t="shared" si="39"/>
        <v>0</v>
      </c>
      <c r="AB614" s="336"/>
      <c r="AC614" s="144"/>
    </row>
    <row r="615" spans="2:29" s="134" customFormat="1" ht="20.100000000000001" customHeight="1" x14ac:dyDescent="0.25">
      <c r="B615" s="390"/>
      <c r="C615" s="391"/>
      <c r="D615" s="392"/>
      <c r="E615" s="393"/>
      <c r="F615" s="393"/>
      <c r="G615" s="394"/>
      <c r="H615" s="395"/>
      <c r="N615" s="144"/>
      <c r="O615" s="147" t="str">
        <f>IFERROR(IF(LEN(B615)=0,"",INDEX(Trainings!$C$6:$C$55,MATCH(Registration!$B615,Trainings!$B$6:$B$55,0),1)),"")</f>
        <v/>
      </c>
      <c r="P615" s="148" t="str">
        <f>IFERROR(IF(LEN(H615)=0,"",INDEX(Dashboard!$I$17:$I$26,MATCH($H615,Dashboard!$J$17:$J$26,0))),"")</f>
        <v/>
      </c>
      <c r="Q615" s="144"/>
      <c r="R615" s="148">
        <f>IF(LEN(O615)=0,0,IF(OR(Summary!$D$5="All",Summary!$D$5=""),1,IF(Summary!$D$5=O615,1,0)))</f>
        <v>0</v>
      </c>
      <c r="S615" s="148">
        <f>IF(LEN(B615)=0,0,IF(OR(Summary!$G$5="All",Summary!$G$5=""),1,IF(Summary!$G$5=B615,1,0)))</f>
        <v>0</v>
      </c>
      <c r="T615" s="148">
        <f t="shared" si="36"/>
        <v>0</v>
      </c>
      <c r="U615" s="148">
        <f>IF(LEN(C615)=0,0,IF(C615=Summary!$K$5,1,0))</f>
        <v>0</v>
      </c>
      <c r="V615" s="148">
        <f t="shared" si="37"/>
        <v>0</v>
      </c>
      <c r="W615" s="333"/>
      <c r="X615" s="148">
        <f t="shared" si="38"/>
        <v>0</v>
      </c>
      <c r="Y615" s="333"/>
      <c r="Z615" s="144"/>
      <c r="AA615" s="148">
        <f t="shared" si="39"/>
        <v>0</v>
      </c>
      <c r="AB615" s="336"/>
      <c r="AC615" s="144"/>
    </row>
    <row r="616" spans="2:29" s="134" customFormat="1" ht="20.100000000000001" customHeight="1" x14ac:dyDescent="0.25">
      <c r="B616" s="390"/>
      <c r="C616" s="391"/>
      <c r="D616" s="392"/>
      <c r="E616" s="393"/>
      <c r="F616" s="393"/>
      <c r="G616" s="394"/>
      <c r="H616" s="395"/>
      <c r="N616" s="144"/>
      <c r="O616" s="147" t="str">
        <f>IFERROR(IF(LEN(B616)=0,"",INDEX(Trainings!$C$6:$C$55,MATCH(Registration!$B616,Trainings!$B$6:$B$55,0),1)),"")</f>
        <v/>
      </c>
      <c r="P616" s="148" t="str">
        <f>IFERROR(IF(LEN(H616)=0,"",INDEX(Dashboard!$I$17:$I$26,MATCH($H616,Dashboard!$J$17:$J$26,0))),"")</f>
        <v/>
      </c>
      <c r="Q616" s="144"/>
      <c r="R616" s="148">
        <f>IF(LEN(O616)=0,0,IF(OR(Summary!$D$5="All",Summary!$D$5=""),1,IF(Summary!$D$5=O616,1,0)))</f>
        <v>0</v>
      </c>
      <c r="S616" s="148">
        <f>IF(LEN(B616)=0,0,IF(OR(Summary!$G$5="All",Summary!$G$5=""),1,IF(Summary!$G$5=B616,1,0)))</f>
        <v>0</v>
      </c>
      <c r="T616" s="148">
        <f t="shared" si="36"/>
        <v>0</v>
      </c>
      <c r="U616" s="148">
        <f>IF(LEN(C616)=0,0,IF(C616=Summary!$K$5,1,0))</f>
        <v>0</v>
      </c>
      <c r="V616" s="148">
        <f t="shared" si="37"/>
        <v>0</v>
      </c>
      <c r="W616" s="333"/>
      <c r="X616" s="148">
        <f t="shared" si="38"/>
        <v>0</v>
      </c>
      <c r="Y616" s="333"/>
      <c r="Z616" s="144"/>
      <c r="AA616" s="148">
        <f t="shared" si="39"/>
        <v>0</v>
      </c>
      <c r="AB616" s="336"/>
      <c r="AC616" s="144"/>
    </row>
    <row r="617" spans="2:29" s="134" customFormat="1" ht="20.100000000000001" customHeight="1" x14ac:dyDescent="0.25">
      <c r="B617" s="390"/>
      <c r="C617" s="391"/>
      <c r="D617" s="392"/>
      <c r="E617" s="393"/>
      <c r="F617" s="393"/>
      <c r="G617" s="394"/>
      <c r="H617" s="395"/>
      <c r="N617" s="144"/>
      <c r="O617" s="147" t="str">
        <f>IFERROR(IF(LEN(B617)=0,"",INDEX(Trainings!$C$6:$C$55,MATCH(Registration!$B617,Trainings!$B$6:$B$55,0),1)),"")</f>
        <v/>
      </c>
      <c r="P617" s="148" t="str">
        <f>IFERROR(IF(LEN(H617)=0,"",INDEX(Dashboard!$I$17:$I$26,MATCH($H617,Dashboard!$J$17:$J$26,0))),"")</f>
        <v/>
      </c>
      <c r="Q617" s="144"/>
      <c r="R617" s="148">
        <f>IF(LEN(O617)=0,0,IF(OR(Summary!$D$5="All",Summary!$D$5=""),1,IF(Summary!$D$5=O617,1,0)))</f>
        <v>0</v>
      </c>
      <c r="S617" s="148">
        <f>IF(LEN(B617)=0,0,IF(OR(Summary!$G$5="All",Summary!$G$5=""),1,IF(Summary!$G$5=B617,1,0)))</f>
        <v>0</v>
      </c>
      <c r="T617" s="148">
        <f t="shared" si="36"/>
        <v>0</v>
      </c>
      <c r="U617" s="148">
        <f>IF(LEN(C617)=0,0,IF(C617=Summary!$K$5,1,0))</f>
        <v>0</v>
      </c>
      <c r="V617" s="148">
        <f t="shared" si="37"/>
        <v>0</v>
      </c>
      <c r="W617" s="333"/>
      <c r="X617" s="148">
        <f t="shared" si="38"/>
        <v>0</v>
      </c>
      <c r="Y617" s="333"/>
      <c r="Z617" s="144"/>
      <c r="AA617" s="148">
        <f t="shared" si="39"/>
        <v>0</v>
      </c>
      <c r="AB617" s="336"/>
      <c r="AC617" s="144"/>
    </row>
    <row r="618" spans="2:29" s="134" customFormat="1" ht="20.100000000000001" customHeight="1" x14ac:dyDescent="0.25">
      <c r="B618" s="390"/>
      <c r="C618" s="391"/>
      <c r="D618" s="392"/>
      <c r="E618" s="393"/>
      <c r="F618" s="393"/>
      <c r="G618" s="394"/>
      <c r="H618" s="395"/>
      <c r="N618" s="144"/>
      <c r="O618" s="147" t="str">
        <f>IFERROR(IF(LEN(B618)=0,"",INDEX(Trainings!$C$6:$C$55,MATCH(Registration!$B618,Trainings!$B$6:$B$55,0),1)),"")</f>
        <v/>
      </c>
      <c r="P618" s="148" t="str">
        <f>IFERROR(IF(LEN(H618)=0,"",INDEX(Dashboard!$I$17:$I$26,MATCH($H618,Dashboard!$J$17:$J$26,0))),"")</f>
        <v/>
      </c>
      <c r="Q618" s="144"/>
      <c r="R618" s="148">
        <f>IF(LEN(O618)=0,0,IF(OR(Summary!$D$5="All",Summary!$D$5=""),1,IF(Summary!$D$5=O618,1,0)))</f>
        <v>0</v>
      </c>
      <c r="S618" s="148">
        <f>IF(LEN(B618)=0,0,IF(OR(Summary!$G$5="All",Summary!$G$5=""),1,IF(Summary!$G$5=B618,1,0)))</f>
        <v>0</v>
      </c>
      <c r="T618" s="148">
        <f t="shared" si="36"/>
        <v>0</v>
      </c>
      <c r="U618" s="148">
        <f>IF(LEN(C618)=0,0,IF(C618=Summary!$K$5,1,0))</f>
        <v>0</v>
      </c>
      <c r="V618" s="148">
        <f t="shared" si="37"/>
        <v>0</v>
      </c>
      <c r="W618" s="333"/>
      <c r="X618" s="148">
        <f t="shared" si="38"/>
        <v>0</v>
      </c>
      <c r="Y618" s="333"/>
      <c r="Z618" s="144"/>
      <c r="AA618" s="148">
        <f t="shared" si="39"/>
        <v>0</v>
      </c>
      <c r="AB618" s="336"/>
      <c r="AC618" s="144"/>
    </row>
    <row r="619" spans="2:29" s="134" customFormat="1" ht="20.100000000000001" customHeight="1" x14ac:dyDescent="0.25">
      <c r="B619" s="390"/>
      <c r="C619" s="391"/>
      <c r="D619" s="392"/>
      <c r="E619" s="393"/>
      <c r="F619" s="393"/>
      <c r="G619" s="394"/>
      <c r="H619" s="395"/>
      <c r="N619" s="144"/>
      <c r="O619" s="147" t="str">
        <f>IFERROR(IF(LEN(B619)=0,"",INDEX(Trainings!$C$6:$C$55,MATCH(Registration!$B619,Trainings!$B$6:$B$55,0),1)),"")</f>
        <v/>
      </c>
      <c r="P619" s="148" t="str">
        <f>IFERROR(IF(LEN(H619)=0,"",INDEX(Dashboard!$I$17:$I$26,MATCH($H619,Dashboard!$J$17:$J$26,0))),"")</f>
        <v/>
      </c>
      <c r="Q619" s="144"/>
      <c r="R619" s="148">
        <f>IF(LEN(O619)=0,0,IF(OR(Summary!$D$5="All",Summary!$D$5=""),1,IF(Summary!$D$5=O619,1,0)))</f>
        <v>0</v>
      </c>
      <c r="S619" s="148">
        <f>IF(LEN(B619)=0,0,IF(OR(Summary!$G$5="All",Summary!$G$5=""),1,IF(Summary!$G$5=B619,1,0)))</f>
        <v>0</v>
      </c>
      <c r="T619" s="148">
        <f t="shared" si="36"/>
        <v>0</v>
      </c>
      <c r="U619" s="148">
        <f>IF(LEN(C619)=0,0,IF(C619=Summary!$K$5,1,0))</f>
        <v>0</v>
      </c>
      <c r="V619" s="148">
        <f t="shared" si="37"/>
        <v>0</v>
      </c>
      <c r="W619" s="333"/>
      <c r="X619" s="148">
        <f t="shared" si="38"/>
        <v>0</v>
      </c>
      <c r="Y619" s="333"/>
      <c r="Z619" s="144"/>
      <c r="AA619" s="148">
        <f t="shared" si="39"/>
        <v>0</v>
      </c>
      <c r="AB619" s="336"/>
      <c r="AC619" s="144"/>
    </row>
    <row r="620" spans="2:29" s="134" customFormat="1" ht="20.100000000000001" customHeight="1" x14ac:dyDescent="0.25">
      <c r="B620" s="390"/>
      <c r="C620" s="391"/>
      <c r="D620" s="392"/>
      <c r="E620" s="393"/>
      <c r="F620" s="393"/>
      <c r="G620" s="394"/>
      <c r="H620" s="395"/>
      <c r="N620" s="144"/>
      <c r="O620" s="147" t="str">
        <f>IFERROR(IF(LEN(B620)=0,"",INDEX(Trainings!$C$6:$C$55,MATCH(Registration!$B620,Trainings!$B$6:$B$55,0),1)),"")</f>
        <v/>
      </c>
      <c r="P620" s="148" t="str">
        <f>IFERROR(IF(LEN(H620)=0,"",INDEX(Dashboard!$I$17:$I$26,MATCH($H620,Dashboard!$J$17:$J$26,0))),"")</f>
        <v/>
      </c>
      <c r="Q620" s="144"/>
      <c r="R620" s="148">
        <f>IF(LEN(O620)=0,0,IF(OR(Summary!$D$5="All",Summary!$D$5=""),1,IF(Summary!$D$5=O620,1,0)))</f>
        <v>0</v>
      </c>
      <c r="S620" s="148">
        <f>IF(LEN(B620)=0,0,IF(OR(Summary!$G$5="All",Summary!$G$5=""),1,IF(Summary!$G$5=B620,1,0)))</f>
        <v>0</v>
      </c>
      <c r="T620" s="148">
        <f t="shared" si="36"/>
        <v>0</v>
      </c>
      <c r="U620" s="148">
        <f>IF(LEN(C620)=0,0,IF(C620=Summary!$K$5,1,0))</f>
        <v>0</v>
      </c>
      <c r="V620" s="148">
        <f t="shared" si="37"/>
        <v>0</v>
      </c>
      <c r="W620" s="333"/>
      <c r="X620" s="148">
        <f t="shared" si="38"/>
        <v>0</v>
      </c>
      <c r="Y620" s="333"/>
      <c r="Z620" s="144"/>
      <c r="AA620" s="148">
        <f t="shared" si="39"/>
        <v>0</v>
      </c>
      <c r="AB620" s="336"/>
      <c r="AC620" s="144"/>
    </row>
    <row r="621" spans="2:29" s="134" customFormat="1" ht="20.100000000000001" customHeight="1" x14ac:dyDescent="0.25">
      <c r="B621" s="390"/>
      <c r="C621" s="391"/>
      <c r="D621" s="392"/>
      <c r="E621" s="393"/>
      <c r="F621" s="393"/>
      <c r="G621" s="394"/>
      <c r="H621" s="395"/>
      <c r="N621" s="144"/>
      <c r="O621" s="147" t="str">
        <f>IFERROR(IF(LEN(B621)=0,"",INDEX(Trainings!$C$6:$C$55,MATCH(Registration!$B621,Trainings!$B$6:$B$55,0),1)),"")</f>
        <v/>
      </c>
      <c r="P621" s="148" t="str">
        <f>IFERROR(IF(LEN(H621)=0,"",INDEX(Dashboard!$I$17:$I$26,MATCH($H621,Dashboard!$J$17:$J$26,0))),"")</f>
        <v/>
      </c>
      <c r="Q621" s="144"/>
      <c r="R621" s="148">
        <f>IF(LEN(O621)=0,0,IF(OR(Summary!$D$5="All",Summary!$D$5=""),1,IF(Summary!$D$5=O621,1,0)))</f>
        <v>0</v>
      </c>
      <c r="S621" s="148">
        <f>IF(LEN(B621)=0,0,IF(OR(Summary!$G$5="All",Summary!$G$5=""),1,IF(Summary!$G$5=B621,1,0)))</f>
        <v>0</v>
      </c>
      <c r="T621" s="148">
        <f t="shared" si="36"/>
        <v>0</v>
      </c>
      <c r="U621" s="148">
        <f>IF(LEN(C621)=0,0,IF(C621=Summary!$K$5,1,0))</f>
        <v>0</v>
      </c>
      <c r="V621" s="148">
        <f t="shared" si="37"/>
        <v>0</v>
      </c>
      <c r="W621" s="333"/>
      <c r="X621" s="148">
        <f t="shared" si="38"/>
        <v>0</v>
      </c>
      <c r="Y621" s="333"/>
      <c r="Z621" s="144"/>
      <c r="AA621" s="148">
        <f t="shared" si="39"/>
        <v>0</v>
      </c>
      <c r="AB621" s="336"/>
      <c r="AC621" s="144"/>
    </row>
    <row r="622" spans="2:29" s="134" customFormat="1" ht="20.100000000000001" customHeight="1" x14ac:dyDescent="0.25">
      <c r="B622" s="390"/>
      <c r="C622" s="391"/>
      <c r="D622" s="392"/>
      <c r="E622" s="393"/>
      <c r="F622" s="393"/>
      <c r="G622" s="394"/>
      <c r="H622" s="395"/>
      <c r="N622" s="144"/>
      <c r="O622" s="147" t="str">
        <f>IFERROR(IF(LEN(B622)=0,"",INDEX(Trainings!$C$6:$C$55,MATCH(Registration!$B622,Trainings!$B$6:$B$55,0),1)),"")</f>
        <v/>
      </c>
      <c r="P622" s="148" t="str">
        <f>IFERROR(IF(LEN(H622)=0,"",INDEX(Dashboard!$I$17:$I$26,MATCH($H622,Dashboard!$J$17:$J$26,0))),"")</f>
        <v/>
      </c>
      <c r="Q622" s="144"/>
      <c r="R622" s="148">
        <f>IF(LEN(O622)=0,0,IF(OR(Summary!$D$5="All",Summary!$D$5=""),1,IF(Summary!$D$5=O622,1,0)))</f>
        <v>0</v>
      </c>
      <c r="S622" s="148">
        <f>IF(LEN(B622)=0,0,IF(OR(Summary!$G$5="All",Summary!$G$5=""),1,IF(Summary!$G$5=B622,1,0)))</f>
        <v>0</v>
      </c>
      <c r="T622" s="148">
        <f t="shared" si="36"/>
        <v>0</v>
      </c>
      <c r="U622" s="148">
        <f>IF(LEN(C622)=0,0,IF(C622=Summary!$K$5,1,0))</f>
        <v>0</v>
      </c>
      <c r="V622" s="148">
        <f t="shared" si="37"/>
        <v>0</v>
      </c>
      <c r="W622" s="333"/>
      <c r="X622" s="148">
        <f t="shared" si="38"/>
        <v>0</v>
      </c>
      <c r="Y622" s="333"/>
      <c r="Z622" s="144"/>
      <c r="AA622" s="148">
        <f t="shared" si="39"/>
        <v>0</v>
      </c>
      <c r="AB622" s="336"/>
      <c r="AC622" s="144"/>
    </row>
    <row r="623" spans="2:29" s="134" customFormat="1" ht="20.100000000000001" customHeight="1" x14ac:dyDescent="0.25">
      <c r="B623" s="390"/>
      <c r="C623" s="391"/>
      <c r="D623" s="392"/>
      <c r="E623" s="393"/>
      <c r="F623" s="393"/>
      <c r="G623" s="394"/>
      <c r="H623" s="395"/>
      <c r="N623" s="144"/>
      <c r="O623" s="147" t="str">
        <f>IFERROR(IF(LEN(B623)=0,"",INDEX(Trainings!$C$6:$C$55,MATCH(Registration!$B623,Trainings!$B$6:$B$55,0),1)),"")</f>
        <v/>
      </c>
      <c r="P623" s="148" t="str">
        <f>IFERROR(IF(LEN(H623)=0,"",INDEX(Dashboard!$I$17:$I$26,MATCH($H623,Dashboard!$J$17:$J$26,0))),"")</f>
        <v/>
      </c>
      <c r="Q623" s="144"/>
      <c r="R623" s="148">
        <f>IF(LEN(O623)=0,0,IF(OR(Summary!$D$5="All",Summary!$D$5=""),1,IF(Summary!$D$5=O623,1,0)))</f>
        <v>0</v>
      </c>
      <c r="S623" s="148">
        <f>IF(LEN(B623)=0,0,IF(OR(Summary!$G$5="All",Summary!$G$5=""),1,IF(Summary!$G$5=B623,1,0)))</f>
        <v>0</v>
      </c>
      <c r="T623" s="148">
        <f t="shared" si="36"/>
        <v>0</v>
      </c>
      <c r="U623" s="148">
        <f>IF(LEN(C623)=0,0,IF(C623=Summary!$K$5,1,0))</f>
        <v>0</v>
      </c>
      <c r="V623" s="148">
        <f t="shared" si="37"/>
        <v>0</v>
      </c>
      <c r="W623" s="333"/>
      <c r="X623" s="148">
        <f t="shared" si="38"/>
        <v>0</v>
      </c>
      <c r="Y623" s="333"/>
      <c r="Z623" s="144"/>
      <c r="AA623" s="148">
        <f t="shared" si="39"/>
        <v>0</v>
      </c>
      <c r="AB623" s="336"/>
      <c r="AC623" s="144"/>
    </row>
    <row r="624" spans="2:29" s="134" customFormat="1" ht="20.100000000000001" customHeight="1" x14ac:dyDescent="0.25">
      <c r="B624" s="390"/>
      <c r="C624" s="391"/>
      <c r="D624" s="392"/>
      <c r="E624" s="393"/>
      <c r="F624" s="393"/>
      <c r="G624" s="394"/>
      <c r="H624" s="395"/>
      <c r="N624" s="144"/>
      <c r="O624" s="147" t="str">
        <f>IFERROR(IF(LEN(B624)=0,"",INDEX(Trainings!$C$6:$C$55,MATCH(Registration!$B624,Trainings!$B$6:$B$55,0),1)),"")</f>
        <v/>
      </c>
      <c r="P624" s="148" t="str">
        <f>IFERROR(IF(LEN(H624)=0,"",INDEX(Dashboard!$I$17:$I$26,MATCH($H624,Dashboard!$J$17:$J$26,0))),"")</f>
        <v/>
      </c>
      <c r="Q624" s="144"/>
      <c r="R624" s="148">
        <f>IF(LEN(O624)=0,0,IF(OR(Summary!$D$5="All",Summary!$D$5=""),1,IF(Summary!$D$5=O624,1,0)))</f>
        <v>0</v>
      </c>
      <c r="S624" s="148">
        <f>IF(LEN(B624)=0,0,IF(OR(Summary!$G$5="All",Summary!$G$5=""),1,IF(Summary!$G$5=B624,1,0)))</f>
        <v>0</v>
      </c>
      <c r="T624" s="148">
        <f t="shared" si="36"/>
        <v>0</v>
      </c>
      <c r="U624" s="148">
        <f>IF(LEN(C624)=0,0,IF(C624=Summary!$K$5,1,0))</f>
        <v>0</v>
      </c>
      <c r="V624" s="148">
        <f t="shared" si="37"/>
        <v>0</v>
      </c>
      <c r="W624" s="333"/>
      <c r="X624" s="148">
        <f t="shared" si="38"/>
        <v>0</v>
      </c>
      <c r="Y624" s="333"/>
      <c r="Z624" s="144"/>
      <c r="AA624" s="148">
        <f t="shared" si="39"/>
        <v>0</v>
      </c>
      <c r="AB624" s="336"/>
      <c r="AC624" s="144"/>
    </row>
    <row r="625" spans="2:29" s="134" customFormat="1" ht="20.100000000000001" customHeight="1" x14ac:dyDescent="0.25">
      <c r="B625" s="390"/>
      <c r="C625" s="391"/>
      <c r="D625" s="392"/>
      <c r="E625" s="393"/>
      <c r="F625" s="393"/>
      <c r="G625" s="394"/>
      <c r="H625" s="395"/>
      <c r="N625" s="144"/>
      <c r="O625" s="147" t="str">
        <f>IFERROR(IF(LEN(B625)=0,"",INDEX(Trainings!$C$6:$C$55,MATCH(Registration!$B625,Trainings!$B$6:$B$55,0),1)),"")</f>
        <v/>
      </c>
      <c r="P625" s="148" t="str">
        <f>IFERROR(IF(LEN(H625)=0,"",INDEX(Dashboard!$I$17:$I$26,MATCH($H625,Dashboard!$J$17:$J$26,0))),"")</f>
        <v/>
      </c>
      <c r="Q625" s="144"/>
      <c r="R625" s="148">
        <f>IF(LEN(O625)=0,0,IF(OR(Summary!$D$5="All",Summary!$D$5=""),1,IF(Summary!$D$5=O625,1,0)))</f>
        <v>0</v>
      </c>
      <c r="S625" s="148">
        <f>IF(LEN(B625)=0,0,IF(OR(Summary!$G$5="All",Summary!$G$5=""),1,IF(Summary!$G$5=B625,1,0)))</f>
        <v>0</v>
      </c>
      <c r="T625" s="148">
        <f t="shared" si="36"/>
        <v>0</v>
      </c>
      <c r="U625" s="148">
        <f>IF(LEN(C625)=0,0,IF(C625=Summary!$K$5,1,0))</f>
        <v>0</v>
      </c>
      <c r="V625" s="148">
        <f t="shared" si="37"/>
        <v>0</v>
      </c>
      <c r="W625" s="333"/>
      <c r="X625" s="148">
        <f t="shared" si="38"/>
        <v>0</v>
      </c>
      <c r="Y625" s="333"/>
      <c r="Z625" s="144"/>
      <c r="AA625" s="148">
        <f t="shared" si="39"/>
        <v>0</v>
      </c>
      <c r="AB625" s="336"/>
      <c r="AC625" s="144"/>
    </row>
    <row r="626" spans="2:29" s="134" customFormat="1" ht="20.100000000000001" customHeight="1" x14ac:dyDescent="0.25">
      <c r="B626" s="390"/>
      <c r="C626" s="391"/>
      <c r="D626" s="392"/>
      <c r="E626" s="393"/>
      <c r="F626" s="393"/>
      <c r="G626" s="394"/>
      <c r="H626" s="395"/>
      <c r="N626" s="144"/>
      <c r="O626" s="147" t="str">
        <f>IFERROR(IF(LEN(B626)=0,"",INDEX(Trainings!$C$6:$C$55,MATCH(Registration!$B626,Trainings!$B$6:$B$55,0),1)),"")</f>
        <v/>
      </c>
      <c r="P626" s="148" t="str">
        <f>IFERROR(IF(LEN(H626)=0,"",INDEX(Dashboard!$I$17:$I$26,MATCH($H626,Dashboard!$J$17:$J$26,0))),"")</f>
        <v/>
      </c>
      <c r="Q626" s="144"/>
      <c r="R626" s="148">
        <f>IF(LEN(O626)=0,0,IF(OR(Summary!$D$5="All",Summary!$D$5=""),1,IF(Summary!$D$5=O626,1,0)))</f>
        <v>0</v>
      </c>
      <c r="S626" s="148">
        <f>IF(LEN(B626)=0,0,IF(OR(Summary!$G$5="All",Summary!$G$5=""),1,IF(Summary!$G$5=B626,1,0)))</f>
        <v>0</v>
      </c>
      <c r="T626" s="148">
        <f t="shared" si="36"/>
        <v>0</v>
      </c>
      <c r="U626" s="148">
        <f>IF(LEN(C626)=0,0,IF(C626=Summary!$K$5,1,0))</f>
        <v>0</v>
      </c>
      <c r="V626" s="148">
        <f t="shared" si="37"/>
        <v>0</v>
      </c>
      <c r="W626" s="333"/>
      <c r="X626" s="148">
        <f t="shared" si="38"/>
        <v>0</v>
      </c>
      <c r="Y626" s="333"/>
      <c r="Z626" s="144"/>
      <c r="AA626" s="148">
        <f t="shared" si="39"/>
        <v>0</v>
      </c>
      <c r="AB626" s="336"/>
      <c r="AC626" s="144"/>
    </row>
    <row r="627" spans="2:29" s="134" customFormat="1" ht="20.100000000000001" customHeight="1" x14ac:dyDescent="0.25">
      <c r="B627" s="390"/>
      <c r="C627" s="391"/>
      <c r="D627" s="392"/>
      <c r="E627" s="393"/>
      <c r="F627" s="393"/>
      <c r="G627" s="394"/>
      <c r="H627" s="395"/>
      <c r="N627" s="144"/>
      <c r="O627" s="147" t="str">
        <f>IFERROR(IF(LEN(B627)=0,"",INDEX(Trainings!$C$6:$C$55,MATCH(Registration!$B627,Trainings!$B$6:$B$55,0),1)),"")</f>
        <v/>
      </c>
      <c r="P627" s="148" t="str">
        <f>IFERROR(IF(LEN(H627)=0,"",INDEX(Dashboard!$I$17:$I$26,MATCH($H627,Dashboard!$J$17:$J$26,0))),"")</f>
        <v/>
      </c>
      <c r="Q627" s="144"/>
      <c r="R627" s="148">
        <f>IF(LEN(O627)=0,0,IF(OR(Summary!$D$5="All",Summary!$D$5=""),1,IF(Summary!$D$5=O627,1,0)))</f>
        <v>0</v>
      </c>
      <c r="S627" s="148">
        <f>IF(LEN(B627)=0,0,IF(OR(Summary!$G$5="All",Summary!$G$5=""),1,IF(Summary!$G$5=B627,1,0)))</f>
        <v>0</v>
      </c>
      <c r="T627" s="148">
        <f t="shared" si="36"/>
        <v>0</v>
      </c>
      <c r="U627" s="148">
        <f>IF(LEN(C627)=0,0,IF(C627=Summary!$K$5,1,0))</f>
        <v>0</v>
      </c>
      <c r="V627" s="148">
        <f t="shared" si="37"/>
        <v>0</v>
      </c>
      <c r="W627" s="333"/>
      <c r="X627" s="148">
        <f t="shared" si="38"/>
        <v>0</v>
      </c>
      <c r="Y627" s="333"/>
      <c r="Z627" s="144"/>
      <c r="AA627" s="148">
        <f t="shared" si="39"/>
        <v>0</v>
      </c>
      <c r="AB627" s="336"/>
      <c r="AC627" s="144"/>
    </row>
    <row r="628" spans="2:29" s="134" customFormat="1" ht="20.100000000000001" customHeight="1" x14ac:dyDescent="0.25">
      <c r="B628" s="390"/>
      <c r="C628" s="391"/>
      <c r="D628" s="392"/>
      <c r="E628" s="393"/>
      <c r="F628" s="393"/>
      <c r="G628" s="394"/>
      <c r="H628" s="395"/>
      <c r="N628" s="144"/>
      <c r="O628" s="147" t="str">
        <f>IFERROR(IF(LEN(B628)=0,"",INDEX(Trainings!$C$6:$C$55,MATCH(Registration!$B628,Trainings!$B$6:$B$55,0),1)),"")</f>
        <v/>
      </c>
      <c r="P628" s="148" t="str">
        <f>IFERROR(IF(LEN(H628)=0,"",INDEX(Dashboard!$I$17:$I$26,MATCH($H628,Dashboard!$J$17:$J$26,0))),"")</f>
        <v/>
      </c>
      <c r="Q628" s="144"/>
      <c r="R628" s="148">
        <f>IF(LEN(O628)=0,0,IF(OR(Summary!$D$5="All",Summary!$D$5=""),1,IF(Summary!$D$5=O628,1,0)))</f>
        <v>0</v>
      </c>
      <c r="S628" s="148">
        <f>IF(LEN(B628)=0,0,IF(OR(Summary!$G$5="All",Summary!$G$5=""),1,IF(Summary!$G$5=B628,1,0)))</f>
        <v>0</v>
      </c>
      <c r="T628" s="148">
        <f t="shared" si="36"/>
        <v>0</v>
      </c>
      <c r="U628" s="148">
        <f>IF(LEN(C628)=0,0,IF(C628=Summary!$K$5,1,0))</f>
        <v>0</v>
      </c>
      <c r="V628" s="148">
        <f t="shared" si="37"/>
        <v>0</v>
      </c>
      <c r="W628" s="333"/>
      <c r="X628" s="148">
        <f t="shared" si="38"/>
        <v>0</v>
      </c>
      <c r="Y628" s="333"/>
      <c r="Z628" s="144"/>
      <c r="AA628" s="148">
        <f t="shared" si="39"/>
        <v>0</v>
      </c>
      <c r="AB628" s="336"/>
      <c r="AC628" s="144"/>
    </row>
    <row r="629" spans="2:29" s="134" customFormat="1" ht="20.100000000000001" customHeight="1" x14ac:dyDescent="0.25">
      <c r="B629" s="390"/>
      <c r="C629" s="391"/>
      <c r="D629" s="392"/>
      <c r="E629" s="393"/>
      <c r="F629" s="393"/>
      <c r="G629" s="394"/>
      <c r="H629" s="395"/>
      <c r="N629" s="144"/>
      <c r="O629" s="147" t="str">
        <f>IFERROR(IF(LEN(B629)=0,"",INDEX(Trainings!$C$6:$C$55,MATCH(Registration!$B629,Trainings!$B$6:$B$55,0),1)),"")</f>
        <v/>
      </c>
      <c r="P629" s="148" t="str">
        <f>IFERROR(IF(LEN(H629)=0,"",INDEX(Dashboard!$I$17:$I$26,MATCH($H629,Dashboard!$J$17:$J$26,0))),"")</f>
        <v/>
      </c>
      <c r="Q629" s="144"/>
      <c r="R629" s="148">
        <f>IF(LEN(O629)=0,0,IF(OR(Summary!$D$5="All",Summary!$D$5=""),1,IF(Summary!$D$5=O629,1,0)))</f>
        <v>0</v>
      </c>
      <c r="S629" s="148">
        <f>IF(LEN(B629)=0,0,IF(OR(Summary!$G$5="All",Summary!$G$5=""),1,IF(Summary!$G$5=B629,1,0)))</f>
        <v>0</v>
      </c>
      <c r="T629" s="148">
        <f t="shared" si="36"/>
        <v>0</v>
      </c>
      <c r="U629" s="148">
        <f>IF(LEN(C629)=0,0,IF(C629=Summary!$K$5,1,0))</f>
        <v>0</v>
      </c>
      <c r="V629" s="148">
        <f t="shared" si="37"/>
        <v>0</v>
      </c>
      <c r="W629" s="333"/>
      <c r="X629" s="148">
        <f t="shared" si="38"/>
        <v>0</v>
      </c>
      <c r="Y629" s="333"/>
      <c r="Z629" s="144"/>
      <c r="AA629" s="148">
        <f t="shared" si="39"/>
        <v>0</v>
      </c>
      <c r="AB629" s="336"/>
      <c r="AC629" s="144"/>
    </row>
    <row r="630" spans="2:29" s="134" customFormat="1" ht="20.100000000000001" customHeight="1" x14ac:dyDescent="0.25">
      <c r="B630" s="390"/>
      <c r="C630" s="391"/>
      <c r="D630" s="392"/>
      <c r="E630" s="393"/>
      <c r="F630" s="393"/>
      <c r="G630" s="394"/>
      <c r="H630" s="395"/>
      <c r="N630" s="144"/>
      <c r="O630" s="147" t="str">
        <f>IFERROR(IF(LEN(B630)=0,"",INDEX(Trainings!$C$6:$C$55,MATCH(Registration!$B630,Trainings!$B$6:$B$55,0),1)),"")</f>
        <v/>
      </c>
      <c r="P630" s="148" t="str">
        <f>IFERROR(IF(LEN(H630)=0,"",INDEX(Dashboard!$I$17:$I$26,MATCH($H630,Dashboard!$J$17:$J$26,0))),"")</f>
        <v/>
      </c>
      <c r="Q630" s="144"/>
      <c r="R630" s="148">
        <f>IF(LEN(O630)=0,0,IF(OR(Summary!$D$5="All",Summary!$D$5=""),1,IF(Summary!$D$5=O630,1,0)))</f>
        <v>0</v>
      </c>
      <c r="S630" s="148">
        <f>IF(LEN(B630)=0,0,IF(OR(Summary!$G$5="All",Summary!$G$5=""),1,IF(Summary!$G$5=B630,1,0)))</f>
        <v>0</v>
      </c>
      <c r="T630" s="148">
        <f t="shared" si="36"/>
        <v>0</v>
      </c>
      <c r="U630" s="148">
        <f>IF(LEN(C630)=0,0,IF(C630=Summary!$K$5,1,0))</f>
        <v>0</v>
      </c>
      <c r="V630" s="148">
        <f t="shared" si="37"/>
        <v>0</v>
      </c>
      <c r="W630" s="333"/>
      <c r="X630" s="148">
        <f t="shared" si="38"/>
        <v>0</v>
      </c>
      <c r="Y630" s="333"/>
      <c r="Z630" s="144"/>
      <c r="AA630" s="148">
        <f t="shared" si="39"/>
        <v>0</v>
      </c>
      <c r="AB630" s="336"/>
      <c r="AC630" s="144"/>
    </row>
    <row r="631" spans="2:29" s="134" customFormat="1" ht="20.100000000000001" customHeight="1" x14ac:dyDescent="0.25">
      <c r="B631" s="390"/>
      <c r="C631" s="391"/>
      <c r="D631" s="392"/>
      <c r="E631" s="393"/>
      <c r="F631" s="393"/>
      <c r="G631" s="394"/>
      <c r="H631" s="395"/>
      <c r="N631" s="144"/>
      <c r="O631" s="147" t="str">
        <f>IFERROR(IF(LEN(B631)=0,"",INDEX(Trainings!$C$6:$C$55,MATCH(Registration!$B631,Trainings!$B$6:$B$55,0),1)),"")</f>
        <v/>
      </c>
      <c r="P631" s="148" t="str">
        <f>IFERROR(IF(LEN(H631)=0,"",INDEX(Dashboard!$I$17:$I$26,MATCH($H631,Dashboard!$J$17:$J$26,0))),"")</f>
        <v/>
      </c>
      <c r="Q631" s="144"/>
      <c r="R631" s="148">
        <f>IF(LEN(O631)=0,0,IF(OR(Summary!$D$5="All",Summary!$D$5=""),1,IF(Summary!$D$5=O631,1,0)))</f>
        <v>0</v>
      </c>
      <c r="S631" s="148">
        <f>IF(LEN(B631)=0,0,IF(OR(Summary!$G$5="All",Summary!$G$5=""),1,IF(Summary!$G$5=B631,1,0)))</f>
        <v>0</v>
      </c>
      <c r="T631" s="148">
        <f t="shared" si="36"/>
        <v>0</v>
      </c>
      <c r="U631" s="148">
        <f>IF(LEN(C631)=0,0,IF(C631=Summary!$K$5,1,0))</f>
        <v>0</v>
      </c>
      <c r="V631" s="148">
        <f t="shared" si="37"/>
        <v>0</v>
      </c>
      <c r="W631" s="333"/>
      <c r="X631" s="148">
        <f t="shared" si="38"/>
        <v>0</v>
      </c>
      <c r="Y631" s="333"/>
      <c r="Z631" s="144"/>
      <c r="AA631" s="148">
        <f t="shared" si="39"/>
        <v>0</v>
      </c>
      <c r="AB631" s="336"/>
      <c r="AC631" s="144"/>
    </row>
    <row r="632" spans="2:29" s="134" customFormat="1" ht="20.100000000000001" customHeight="1" x14ac:dyDescent="0.25">
      <c r="B632" s="390"/>
      <c r="C632" s="391"/>
      <c r="D632" s="392"/>
      <c r="E632" s="393"/>
      <c r="F632" s="393"/>
      <c r="G632" s="394"/>
      <c r="H632" s="395"/>
      <c r="N632" s="144"/>
      <c r="O632" s="147" t="str">
        <f>IFERROR(IF(LEN(B632)=0,"",INDEX(Trainings!$C$6:$C$55,MATCH(Registration!$B632,Trainings!$B$6:$B$55,0),1)),"")</f>
        <v/>
      </c>
      <c r="P632" s="148" t="str">
        <f>IFERROR(IF(LEN(H632)=0,"",INDEX(Dashboard!$I$17:$I$26,MATCH($H632,Dashboard!$J$17:$J$26,0))),"")</f>
        <v/>
      </c>
      <c r="Q632" s="144"/>
      <c r="R632" s="148">
        <f>IF(LEN(O632)=0,0,IF(OR(Summary!$D$5="All",Summary!$D$5=""),1,IF(Summary!$D$5=O632,1,0)))</f>
        <v>0</v>
      </c>
      <c r="S632" s="148">
        <f>IF(LEN(B632)=0,0,IF(OR(Summary!$G$5="All",Summary!$G$5=""),1,IF(Summary!$G$5=B632,1,0)))</f>
        <v>0</v>
      </c>
      <c r="T632" s="148">
        <f t="shared" si="36"/>
        <v>0</v>
      </c>
      <c r="U632" s="148">
        <f>IF(LEN(C632)=0,0,IF(C632=Summary!$K$5,1,0))</f>
        <v>0</v>
      </c>
      <c r="V632" s="148">
        <f t="shared" si="37"/>
        <v>0</v>
      </c>
      <c r="W632" s="333"/>
      <c r="X632" s="148">
        <f t="shared" si="38"/>
        <v>0</v>
      </c>
      <c r="Y632" s="333"/>
      <c r="Z632" s="144"/>
      <c r="AA632" s="148">
        <f t="shared" si="39"/>
        <v>0</v>
      </c>
      <c r="AB632" s="336"/>
      <c r="AC632" s="144"/>
    </row>
    <row r="633" spans="2:29" s="134" customFormat="1" ht="20.100000000000001" customHeight="1" x14ac:dyDescent="0.25">
      <c r="B633" s="390"/>
      <c r="C633" s="391"/>
      <c r="D633" s="392"/>
      <c r="E633" s="393"/>
      <c r="F633" s="393"/>
      <c r="G633" s="394"/>
      <c r="H633" s="395"/>
      <c r="N633" s="144"/>
      <c r="O633" s="147" t="str">
        <f>IFERROR(IF(LEN(B633)=0,"",INDEX(Trainings!$C$6:$C$55,MATCH(Registration!$B633,Trainings!$B$6:$B$55,0),1)),"")</f>
        <v/>
      </c>
      <c r="P633" s="148" t="str">
        <f>IFERROR(IF(LEN(H633)=0,"",INDEX(Dashboard!$I$17:$I$26,MATCH($H633,Dashboard!$J$17:$J$26,0))),"")</f>
        <v/>
      </c>
      <c r="Q633" s="144"/>
      <c r="R633" s="148">
        <f>IF(LEN(O633)=0,0,IF(OR(Summary!$D$5="All",Summary!$D$5=""),1,IF(Summary!$D$5=O633,1,0)))</f>
        <v>0</v>
      </c>
      <c r="S633" s="148">
        <f>IF(LEN(B633)=0,0,IF(OR(Summary!$G$5="All",Summary!$G$5=""),1,IF(Summary!$G$5=B633,1,0)))</f>
        <v>0</v>
      </c>
      <c r="T633" s="148">
        <f t="shared" si="36"/>
        <v>0</v>
      </c>
      <c r="U633" s="148">
        <f>IF(LEN(C633)=0,0,IF(C633=Summary!$K$5,1,0))</f>
        <v>0</v>
      </c>
      <c r="V633" s="148">
        <f t="shared" si="37"/>
        <v>0</v>
      </c>
      <c r="W633" s="333"/>
      <c r="X633" s="148">
        <f t="shared" si="38"/>
        <v>0</v>
      </c>
      <c r="Y633" s="333"/>
      <c r="Z633" s="144"/>
      <c r="AA633" s="148">
        <f t="shared" si="39"/>
        <v>0</v>
      </c>
      <c r="AB633" s="336"/>
      <c r="AC633" s="144"/>
    </row>
    <row r="634" spans="2:29" s="134" customFormat="1" ht="20.100000000000001" customHeight="1" x14ac:dyDescent="0.25">
      <c r="B634" s="390"/>
      <c r="C634" s="391"/>
      <c r="D634" s="392"/>
      <c r="E634" s="393"/>
      <c r="F634" s="393"/>
      <c r="G634" s="394"/>
      <c r="H634" s="395"/>
      <c r="N634" s="144"/>
      <c r="O634" s="147" t="str">
        <f>IFERROR(IF(LEN(B634)=0,"",INDEX(Trainings!$C$6:$C$55,MATCH(Registration!$B634,Trainings!$B$6:$B$55,0),1)),"")</f>
        <v/>
      </c>
      <c r="P634" s="148" t="str">
        <f>IFERROR(IF(LEN(H634)=0,"",INDEX(Dashboard!$I$17:$I$26,MATCH($H634,Dashboard!$J$17:$J$26,0))),"")</f>
        <v/>
      </c>
      <c r="Q634" s="144"/>
      <c r="R634" s="148">
        <f>IF(LEN(O634)=0,0,IF(OR(Summary!$D$5="All",Summary!$D$5=""),1,IF(Summary!$D$5=O634,1,0)))</f>
        <v>0</v>
      </c>
      <c r="S634" s="148">
        <f>IF(LEN(B634)=0,0,IF(OR(Summary!$G$5="All",Summary!$G$5=""),1,IF(Summary!$G$5=B634,1,0)))</f>
        <v>0</v>
      </c>
      <c r="T634" s="148">
        <f t="shared" si="36"/>
        <v>0</v>
      </c>
      <c r="U634" s="148">
        <f>IF(LEN(C634)=0,0,IF(C634=Summary!$K$5,1,0))</f>
        <v>0</v>
      </c>
      <c r="V634" s="148">
        <f t="shared" si="37"/>
        <v>0</v>
      </c>
      <c r="W634" s="333"/>
      <c r="X634" s="148">
        <f t="shared" si="38"/>
        <v>0</v>
      </c>
      <c r="Y634" s="333"/>
      <c r="Z634" s="144"/>
      <c r="AA634" s="148">
        <f t="shared" si="39"/>
        <v>0</v>
      </c>
      <c r="AB634" s="336"/>
      <c r="AC634" s="144"/>
    </row>
    <row r="635" spans="2:29" s="134" customFormat="1" ht="20.100000000000001" customHeight="1" x14ac:dyDescent="0.25">
      <c r="B635" s="390"/>
      <c r="C635" s="391"/>
      <c r="D635" s="392"/>
      <c r="E635" s="393"/>
      <c r="F635" s="393"/>
      <c r="G635" s="394"/>
      <c r="H635" s="395"/>
      <c r="N635" s="144"/>
      <c r="O635" s="147" t="str">
        <f>IFERROR(IF(LEN(B635)=0,"",INDEX(Trainings!$C$6:$C$55,MATCH(Registration!$B635,Trainings!$B$6:$B$55,0),1)),"")</f>
        <v/>
      </c>
      <c r="P635" s="148" t="str">
        <f>IFERROR(IF(LEN(H635)=0,"",INDEX(Dashboard!$I$17:$I$26,MATCH($H635,Dashboard!$J$17:$J$26,0))),"")</f>
        <v/>
      </c>
      <c r="Q635" s="144"/>
      <c r="R635" s="148">
        <f>IF(LEN(O635)=0,0,IF(OR(Summary!$D$5="All",Summary!$D$5=""),1,IF(Summary!$D$5=O635,1,0)))</f>
        <v>0</v>
      </c>
      <c r="S635" s="148">
        <f>IF(LEN(B635)=0,0,IF(OR(Summary!$G$5="All",Summary!$G$5=""),1,IF(Summary!$G$5=B635,1,0)))</f>
        <v>0</v>
      </c>
      <c r="T635" s="148">
        <f t="shared" si="36"/>
        <v>0</v>
      </c>
      <c r="U635" s="148">
        <f>IF(LEN(C635)=0,0,IF(C635=Summary!$K$5,1,0))</f>
        <v>0</v>
      </c>
      <c r="V635" s="148">
        <f t="shared" si="37"/>
        <v>0</v>
      </c>
      <c r="W635" s="333"/>
      <c r="X635" s="148">
        <f t="shared" si="38"/>
        <v>0</v>
      </c>
      <c r="Y635" s="333"/>
      <c r="Z635" s="144"/>
      <c r="AA635" s="148">
        <f t="shared" si="39"/>
        <v>0</v>
      </c>
      <c r="AB635" s="336"/>
      <c r="AC635" s="144"/>
    </row>
    <row r="636" spans="2:29" s="134" customFormat="1" ht="20.100000000000001" customHeight="1" x14ac:dyDescent="0.25">
      <c r="B636" s="390"/>
      <c r="C636" s="391"/>
      <c r="D636" s="392"/>
      <c r="E636" s="393"/>
      <c r="F636" s="393"/>
      <c r="G636" s="394"/>
      <c r="H636" s="395"/>
      <c r="N636" s="144"/>
      <c r="O636" s="147" t="str">
        <f>IFERROR(IF(LEN(B636)=0,"",INDEX(Trainings!$C$6:$C$55,MATCH(Registration!$B636,Trainings!$B$6:$B$55,0),1)),"")</f>
        <v/>
      </c>
      <c r="P636" s="148" t="str">
        <f>IFERROR(IF(LEN(H636)=0,"",INDEX(Dashboard!$I$17:$I$26,MATCH($H636,Dashboard!$J$17:$J$26,0))),"")</f>
        <v/>
      </c>
      <c r="Q636" s="144"/>
      <c r="R636" s="148">
        <f>IF(LEN(O636)=0,0,IF(OR(Summary!$D$5="All",Summary!$D$5=""),1,IF(Summary!$D$5=O636,1,0)))</f>
        <v>0</v>
      </c>
      <c r="S636" s="148">
        <f>IF(LEN(B636)=0,0,IF(OR(Summary!$G$5="All",Summary!$G$5=""),1,IF(Summary!$G$5=B636,1,0)))</f>
        <v>0</v>
      </c>
      <c r="T636" s="148">
        <f t="shared" si="36"/>
        <v>0</v>
      </c>
      <c r="U636" s="148">
        <f>IF(LEN(C636)=0,0,IF(C636=Summary!$K$5,1,0))</f>
        <v>0</v>
      </c>
      <c r="V636" s="148">
        <f t="shared" si="37"/>
        <v>0</v>
      </c>
      <c r="W636" s="333"/>
      <c r="X636" s="148">
        <f t="shared" si="38"/>
        <v>0</v>
      </c>
      <c r="Y636" s="333"/>
      <c r="Z636" s="144"/>
      <c r="AA636" s="148">
        <f t="shared" si="39"/>
        <v>0</v>
      </c>
      <c r="AB636" s="336"/>
      <c r="AC636" s="144"/>
    </row>
    <row r="637" spans="2:29" s="134" customFormat="1" ht="20.100000000000001" customHeight="1" x14ac:dyDescent="0.25">
      <c r="B637" s="390"/>
      <c r="C637" s="391"/>
      <c r="D637" s="392"/>
      <c r="E637" s="393"/>
      <c r="F637" s="393"/>
      <c r="G637" s="394"/>
      <c r="H637" s="395"/>
      <c r="N637" s="144"/>
      <c r="O637" s="147" t="str">
        <f>IFERROR(IF(LEN(B637)=0,"",INDEX(Trainings!$C$6:$C$55,MATCH(Registration!$B637,Trainings!$B$6:$B$55,0),1)),"")</f>
        <v/>
      </c>
      <c r="P637" s="148" t="str">
        <f>IFERROR(IF(LEN(H637)=0,"",INDEX(Dashboard!$I$17:$I$26,MATCH($H637,Dashboard!$J$17:$J$26,0))),"")</f>
        <v/>
      </c>
      <c r="Q637" s="144"/>
      <c r="R637" s="148">
        <f>IF(LEN(O637)=0,0,IF(OR(Summary!$D$5="All",Summary!$D$5=""),1,IF(Summary!$D$5=O637,1,0)))</f>
        <v>0</v>
      </c>
      <c r="S637" s="148">
        <f>IF(LEN(B637)=0,0,IF(OR(Summary!$G$5="All",Summary!$G$5=""),1,IF(Summary!$G$5=B637,1,0)))</f>
        <v>0</v>
      </c>
      <c r="T637" s="148">
        <f t="shared" si="36"/>
        <v>0</v>
      </c>
      <c r="U637" s="148">
        <f>IF(LEN(C637)=0,0,IF(C637=Summary!$K$5,1,0))</f>
        <v>0</v>
      </c>
      <c r="V637" s="148">
        <f t="shared" si="37"/>
        <v>0</v>
      </c>
      <c r="W637" s="333"/>
      <c r="X637" s="148">
        <f t="shared" si="38"/>
        <v>0</v>
      </c>
      <c r="Y637" s="333"/>
      <c r="Z637" s="144"/>
      <c r="AA637" s="148">
        <f t="shared" si="39"/>
        <v>0</v>
      </c>
      <c r="AB637" s="336"/>
      <c r="AC637" s="144"/>
    </row>
    <row r="638" spans="2:29" s="134" customFormat="1" ht="20.100000000000001" customHeight="1" x14ac:dyDescent="0.25">
      <c r="B638" s="390"/>
      <c r="C638" s="391"/>
      <c r="D638" s="392"/>
      <c r="E638" s="393"/>
      <c r="F638" s="393"/>
      <c r="G638" s="394"/>
      <c r="H638" s="395"/>
      <c r="N638" s="144"/>
      <c r="O638" s="147" t="str">
        <f>IFERROR(IF(LEN(B638)=0,"",INDEX(Trainings!$C$6:$C$55,MATCH(Registration!$B638,Trainings!$B$6:$B$55,0),1)),"")</f>
        <v/>
      </c>
      <c r="P638" s="148" t="str">
        <f>IFERROR(IF(LEN(H638)=0,"",INDEX(Dashboard!$I$17:$I$26,MATCH($H638,Dashboard!$J$17:$J$26,0))),"")</f>
        <v/>
      </c>
      <c r="Q638" s="144"/>
      <c r="R638" s="148">
        <f>IF(LEN(O638)=0,0,IF(OR(Summary!$D$5="All",Summary!$D$5=""),1,IF(Summary!$D$5=O638,1,0)))</f>
        <v>0</v>
      </c>
      <c r="S638" s="148">
        <f>IF(LEN(B638)=0,0,IF(OR(Summary!$G$5="All",Summary!$G$5=""),1,IF(Summary!$G$5=B638,1,0)))</f>
        <v>0</v>
      </c>
      <c r="T638" s="148">
        <f t="shared" si="36"/>
        <v>0</v>
      </c>
      <c r="U638" s="148">
        <f>IF(LEN(C638)=0,0,IF(C638=Summary!$K$5,1,0))</f>
        <v>0</v>
      </c>
      <c r="V638" s="148">
        <f t="shared" si="37"/>
        <v>0</v>
      </c>
      <c r="W638" s="333"/>
      <c r="X638" s="148">
        <f t="shared" si="38"/>
        <v>0</v>
      </c>
      <c r="Y638" s="333"/>
      <c r="Z638" s="144"/>
      <c r="AA638" s="148">
        <f t="shared" si="39"/>
        <v>0</v>
      </c>
      <c r="AB638" s="336"/>
      <c r="AC638" s="144"/>
    </row>
    <row r="639" spans="2:29" s="134" customFormat="1" ht="20.100000000000001" customHeight="1" x14ac:dyDescent="0.25">
      <c r="B639" s="390"/>
      <c r="C639" s="391"/>
      <c r="D639" s="392"/>
      <c r="E639" s="393"/>
      <c r="F639" s="393"/>
      <c r="G639" s="394"/>
      <c r="H639" s="395"/>
      <c r="N639" s="144"/>
      <c r="O639" s="147" t="str">
        <f>IFERROR(IF(LEN(B639)=0,"",INDEX(Trainings!$C$6:$C$55,MATCH(Registration!$B639,Trainings!$B$6:$B$55,0),1)),"")</f>
        <v/>
      </c>
      <c r="P639" s="148" t="str">
        <f>IFERROR(IF(LEN(H639)=0,"",INDEX(Dashboard!$I$17:$I$26,MATCH($H639,Dashboard!$J$17:$J$26,0))),"")</f>
        <v/>
      </c>
      <c r="Q639" s="144"/>
      <c r="R639" s="148">
        <f>IF(LEN(O639)=0,0,IF(OR(Summary!$D$5="All",Summary!$D$5=""),1,IF(Summary!$D$5=O639,1,0)))</f>
        <v>0</v>
      </c>
      <c r="S639" s="148">
        <f>IF(LEN(B639)=0,0,IF(OR(Summary!$G$5="All",Summary!$G$5=""),1,IF(Summary!$G$5=B639,1,0)))</f>
        <v>0</v>
      </c>
      <c r="T639" s="148">
        <f t="shared" si="36"/>
        <v>0</v>
      </c>
      <c r="U639" s="148">
        <f>IF(LEN(C639)=0,0,IF(C639=Summary!$K$5,1,0))</f>
        <v>0</v>
      </c>
      <c r="V639" s="148">
        <f t="shared" si="37"/>
        <v>0</v>
      </c>
      <c r="W639" s="333"/>
      <c r="X639" s="148">
        <f t="shared" si="38"/>
        <v>0</v>
      </c>
      <c r="Y639" s="333"/>
      <c r="Z639" s="144"/>
      <c r="AA639" s="148">
        <f t="shared" si="39"/>
        <v>0</v>
      </c>
      <c r="AB639" s="336"/>
      <c r="AC639" s="144"/>
    </row>
    <row r="640" spans="2:29" s="134" customFormat="1" ht="20.100000000000001" customHeight="1" x14ac:dyDescent="0.25">
      <c r="B640" s="390"/>
      <c r="C640" s="391"/>
      <c r="D640" s="392"/>
      <c r="E640" s="393"/>
      <c r="F640" s="393"/>
      <c r="G640" s="394"/>
      <c r="H640" s="395"/>
      <c r="N640" s="144"/>
      <c r="O640" s="147" t="str">
        <f>IFERROR(IF(LEN(B640)=0,"",INDEX(Trainings!$C$6:$C$55,MATCH(Registration!$B640,Trainings!$B$6:$B$55,0),1)),"")</f>
        <v/>
      </c>
      <c r="P640" s="148" t="str">
        <f>IFERROR(IF(LEN(H640)=0,"",INDEX(Dashboard!$I$17:$I$26,MATCH($H640,Dashboard!$J$17:$J$26,0))),"")</f>
        <v/>
      </c>
      <c r="Q640" s="144"/>
      <c r="R640" s="148">
        <f>IF(LEN(O640)=0,0,IF(OR(Summary!$D$5="All",Summary!$D$5=""),1,IF(Summary!$D$5=O640,1,0)))</f>
        <v>0</v>
      </c>
      <c r="S640" s="148">
        <f>IF(LEN(B640)=0,0,IF(OR(Summary!$G$5="All",Summary!$G$5=""),1,IF(Summary!$G$5=B640,1,0)))</f>
        <v>0</v>
      </c>
      <c r="T640" s="148">
        <f t="shared" si="36"/>
        <v>0</v>
      </c>
      <c r="U640" s="148">
        <f>IF(LEN(C640)=0,0,IF(C640=Summary!$K$5,1,0))</f>
        <v>0</v>
      </c>
      <c r="V640" s="148">
        <f t="shared" si="37"/>
        <v>0</v>
      </c>
      <c r="W640" s="333"/>
      <c r="X640" s="148">
        <f t="shared" si="38"/>
        <v>0</v>
      </c>
      <c r="Y640" s="333"/>
      <c r="Z640" s="144"/>
      <c r="AA640" s="148">
        <f t="shared" si="39"/>
        <v>0</v>
      </c>
      <c r="AB640" s="336"/>
      <c r="AC640" s="144"/>
    </row>
    <row r="641" spans="2:29" s="134" customFormat="1" ht="20.100000000000001" customHeight="1" x14ac:dyDescent="0.25">
      <c r="B641" s="390"/>
      <c r="C641" s="391"/>
      <c r="D641" s="392"/>
      <c r="E641" s="393"/>
      <c r="F641" s="393"/>
      <c r="G641" s="394"/>
      <c r="H641" s="395"/>
      <c r="N641" s="144"/>
      <c r="O641" s="147" t="str">
        <f>IFERROR(IF(LEN(B641)=0,"",INDEX(Trainings!$C$6:$C$55,MATCH(Registration!$B641,Trainings!$B$6:$B$55,0),1)),"")</f>
        <v/>
      </c>
      <c r="P641" s="148" t="str">
        <f>IFERROR(IF(LEN(H641)=0,"",INDEX(Dashboard!$I$17:$I$26,MATCH($H641,Dashboard!$J$17:$J$26,0))),"")</f>
        <v/>
      </c>
      <c r="Q641" s="144"/>
      <c r="R641" s="148">
        <f>IF(LEN(O641)=0,0,IF(OR(Summary!$D$5="All",Summary!$D$5=""),1,IF(Summary!$D$5=O641,1,0)))</f>
        <v>0</v>
      </c>
      <c r="S641" s="148">
        <f>IF(LEN(B641)=0,0,IF(OR(Summary!$G$5="All",Summary!$G$5=""),1,IF(Summary!$G$5=B641,1,0)))</f>
        <v>0</v>
      </c>
      <c r="T641" s="148">
        <f t="shared" si="36"/>
        <v>0</v>
      </c>
      <c r="U641" s="148">
        <f>IF(LEN(C641)=0,0,IF(C641=Summary!$K$5,1,0))</f>
        <v>0</v>
      </c>
      <c r="V641" s="148">
        <f t="shared" si="37"/>
        <v>0</v>
      </c>
      <c r="W641" s="333"/>
      <c r="X641" s="148">
        <f t="shared" si="38"/>
        <v>0</v>
      </c>
      <c r="Y641" s="333"/>
      <c r="Z641" s="144"/>
      <c r="AA641" s="148">
        <f t="shared" si="39"/>
        <v>0</v>
      </c>
      <c r="AB641" s="336"/>
      <c r="AC641" s="144"/>
    </row>
    <row r="642" spans="2:29" s="134" customFormat="1" ht="20.100000000000001" customHeight="1" x14ac:dyDescent="0.25">
      <c r="B642" s="390"/>
      <c r="C642" s="391"/>
      <c r="D642" s="392"/>
      <c r="E642" s="393"/>
      <c r="F642" s="393"/>
      <c r="G642" s="394"/>
      <c r="H642" s="395"/>
      <c r="N642" s="144"/>
      <c r="O642" s="147" t="str">
        <f>IFERROR(IF(LEN(B642)=0,"",INDEX(Trainings!$C$6:$C$55,MATCH(Registration!$B642,Trainings!$B$6:$B$55,0),1)),"")</f>
        <v/>
      </c>
      <c r="P642" s="148" t="str">
        <f>IFERROR(IF(LEN(H642)=0,"",INDEX(Dashboard!$I$17:$I$26,MATCH($H642,Dashboard!$J$17:$J$26,0))),"")</f>
        <v/>
      </c>
      <c r="Q642" s="144"/>
      <c r="R642" s="148">
        <f>IF(LEN(O642)=0,0,IF(OR(Summary!$D$5="All",Summary!$D$5=""),1,IF(Summary!$D$5=O642,1,0)))</f>
        <v>0</v>
      </c>
      <c r="S642" s="148">
        <f>IF(LEN(B642)=0,0,IF(OR(Summary!$G$5="All",Summary!$G$5=""),1,IF(Summary!$G$5=B642,1,0)))</f>
        <v>0</v>
      </c>
      <c r="T642" s="148">
        <f t="shared" si="36"/>
        <v>0</v>
      </c>
      <c r="U642" s="148">
        <f>IF(LEN(C642)=0,0,IF(C642=Summary!$K$5,1,0))</f>
        <v>0</v>
      </c>
      <c r="V642" s="148">
        <f t="shared" si="37"/>
        <v>0</v>
      </c>
      <c r="W642" s="333"/>
      <c r="X642" s="148">
        <f t="shared" si="38"/>
        <v>0</v>
      </c>
      <c r="Y642" s="333"/>
      <c r="Z642" s="144"/>
      <c r="AA642" s="148">
        <f t="shared" si="39"/>
        <v>0</v>
      </c>
      <c r="AB642" s="336"/>
      <c r="AC642" s="144"/>
    </row>
    <row r="643" spans="2:29" s="134" customFormat="1" ht="20.100000000000001" customHeight="1" x14ac:dyDescent="0.25">
      <c r="B643" s="390"/>
      <c r="C643" s="391"/>
      <c r="D643" s="392"/>
      <c r="E643" s="393"/>
      <c r="F643" s="393"/>
      <c r="G643" s="394"/>
      <c r="H643" s="395"/>
      <c r="N643" s="144"/>
      <c r="O643" s="147" t="str">
        <f>IFERROR(IF(LEN(B643)=0,"",INDEX(Trainings!$C$6:$C$55,MATCH(Registration!$B643,Trainings!$B$6:$B$55,0),1)),"")</f>
        <v/>
      </c>
      <c r="P643" s="148" t="str">
        <f>IFERROR(IF(LEN(H643)=0,"",INDEX(Dashboard!$I$17:$I$26,MATCH($H643,Dashboard!$J$17:$J$26,0))),"")</f>
        <v/>
      </c>
      <c r="Q643" s="144"/>
      <c r="R643" s="148">
        <f>IF(LEN(O643)=0,0,IF(OR(Summary!$D$5="All",Summary!$D$5=""),1,IF(Summary!$D$5=O643,1,0)))</f>
        <v>0</v>
      </c>
      <c r="S643" s="148">
        <f>IF(LEN(B643)=0,0,IF(OR(Summary!$G$5="All",Summary!$G$5=""),1,IF(Summary!$G$5=B643,1,0)))</f>
        <v>0</v>
      </c>
      <c r="T643" s="148">
        <f t="shared" si="36"/>
        <v>0</v>
      </c>
      <c r="U643" s="148">
        <f>IF(LEN(C643)=0,0,IF(C643=Summary!$K$5,1,0))</f>
        <v>0</v>
      </c>
      <c r="V643" s="148">
        <f t="shared" si="37"/>
        <v>0</v>
      </c>
      <c r="W643" s="333"/>
      <c r="X643" s="148">
        <f t="shared" si="38"/>
        <v>0</v>
      </c>
      <c r="Y643" s="333"/>
      <c r="Z643" s="144"/>
      <c r="AA643" s="148">
        <f t="shared" si="39"/>
        <v>0</v>
      </c>
      <c r="AB643" s="336"/>
      <c r="AC643" s="144"/>
    </row>
    <row r="644" spans="2:29" s="134" customFormat="1" ht="20.100000000000001" customHeight="1" x14ac:dyDescent="0.25">
      <c r="B644" s="390"/>
      <c r="C644" s="391"/>
      <c r="D644" s="392"/>
      <c r="E644" s="393"/>
      <c r="F644" s="393"/>
      <c r="G644" s="394"/>
      <c r="H644" s="395"/>
      <c r="N644" s="144"/>
      <c r="O644" s="147" t="str">
        <f>IFERROR(IF(LEN(B644)=0,"",INDEX(Trainings!$C$6:$C$55,MATCH(Registration!$B644,Trainings!$B$6:$B$55,0),1)),"")</f>
        <v/>
      </c>
      <c r="P644" s="148" t="str">
        <f>IFERROR(IF(LEN(H644)=0,"",INDEX(Dashboard!$I$17:$I$26,MATCH($H644,Dashboard!$J$17:$J$26,0))),"")</f>
        <v/>
      </c>
      <c r="Q644" s="144"/>
      <c r="R644" s="148">
        <f>IF(LEN(O644)=0,0,IF(OR(Summary!$D$5="All",Summary!$D$5=""),1,IF(Summary!$D$5=O644,1,0)))</f>
        <v>0</v>
      </c>
      <c r="S644" s="148">
        <f>IF(LEN(B644)=0,0,IF(OR(Summary!$G$5="All",Summary!$G$5=""),1,IF(Summary!$G$5=B644,1,0)))</f>
        <v>0</v>
      </c>
      <c r="T644" s="148">
        <f t="shared" si="36"/>
        <v>0</v>
      </c>
      <c r="U644" s="148">
        <f>IF(LEN(C644)=0,0,IF(C644=Summary!$K$5,1,0))</f>
        <v>0</v>
      </c>
      <c r="V644" s="148">
        <f t="shared" si="37"/>
        <v>0</v>
      </c>
      <c r="W644" s="333"/>
      <c r="X644" s="148">
        <f t="shared" si="38"/>
        <v>0</v>
      </c>
      <c r="Y644" s="333"/>
      <c r="Z644" s="144"/>
      <c r="AA644" s="148">
        <f t="shared" si="39"/>
        <v>0</v>
      </c>
      <c r="AB644" s="336"/>
      <c r="AC644" s="144"/>
    </row>
    <row r="645" spans="2:29" s="134" customFormat="1" ht="20.100000000000001" customHeight="1" x14ac:dyDescent="0.25">
      <c r="B645" s="390"/>
      <c r="C645" s="391"/>
      <c r="D645" s="392"/>
      <c r="E645" s="393"/>
      <c r="F645" s="393"/>
      <c r="G645" s="394"/>
      <c r="H645" s="395"/>
      <c r="N645" s="144"/>
      <c r="O645" s="147" t="str">
        <f>IFERROR(IF(LEN(B645)=0,"",INDEX(Trainings!$C$6:$C$55,MATCH(Registration!$B645,Trainings!$B$6:$B$55,0),1)),"")</f>
        <v/>
      </c>
      <c r="P645" s="148" t="str">
        <f>IFERROR(IF(LEN(H645)=0,"",INDEX(Dashboard!$I$17:$I$26,MATCH($H645,Dashboard!$J$17:$J$26,0))),"")</f>
        <v/>
      </c>
      <c r="Q645" s="144"/>
      <c r="R645" s="148">
        <f>IF(LEN(O645)=0,0,IF(OR(Summary!$D$5="All",Summary!$D$5=""),1,IF(Summary!$D$5=O645,1,0)))</f>
        <v>0</v>
      </c>
      <c r="S645" s="148">
        <f>IF(LEN(B645)=0,0,IF(OR(Summary!$G$5="All",Summary!$G$5=""),1,IF(Summary!$G$5=B645,1,0)))</f>
        <v>0</v>
      </c>
      <c r="T645" s="148">
        <f t="shared" si="36"/>
        <v>0</v>
      </c>
      <c r="U645" s="148">
        <f>IF(LEN(C645)=0,0,IF(C645=Summary!$K$5,1,0))</f>
        <v>0</v>
      </c>
      <c r="V645" s="148">
        <f t="shared" si="37"/>
        <v>0</v>
      </c>
      <c r="W645" s="333"/>
      <c r="X645" s="148">
        <f t="shared" si="38"/>
        <v>0</v>
      </c>
      <c r="Y645" s="333"/>
      <c r="Z645" s="144"/>
      <c r="AA645" s="148">
        <f t="shared" si="39"/>
        <v>0</v>
      </c>
      <c r="AB645" s="336"/>
      <c r="AC645" s="144"/>
    </row>
    <row r="646" spans="2:29" s="134" customFormat="1" ht="20.100000000000001" customHeight="1" x14ac:dyDescent="0.25">
      <c r="B646" s="390"/>
      <c r="C646" s="391"/>
      <c r="D646" s="392"/>
      <c r="E646" s="393"/>
      <c r="F646" s="393"/>
      <c r="G646" s="394"/>
      <c r="H646" s="395"/>
      <c r="N646" s="144"/>
      <c r="O646" s="147" t="str">
        <f>IFERROR(IF(LEN(B646)=0,"",INDEX(Trainings!$C$6:$C$55,MATCH(Registration!$B646,Trainings!$B$6:$B$55,0),1)),"")</f>
        <v/>
      </c>
      <c r="P646" s="148" t="str">
        <f>IFERROR(IF(LEN(H646)=0,"",INDEX(Dashboard!$I$17:$I$26,MATCH($H646,Dashboard!$J$17:$J$26,0))),"")</f>
        <v/>
      </c>
      <c r="Q646" s="144"/>
      <c r="R646" s="148">
        <f>IF(LEN(O646)=0,0,IF(OR(Summary!$D$5="All",Summary!$D$5=""),1,IF(Summary!$D$5=O646,1,0)))</f>
        <v>0</v>
      </c>
      <c r="S646" s="148">
        <f>IF(LEN(B646)=0,0,IF(OR(Summary!$G$5="All",Summary!$G$5=""),1,IF(Summary!$G$5=B646,1,0)))</f>
        <v>0</v>
      </c>
      <c r="T646" s="148">
        <f t="shared" ref="T646:T709" si="40">IF(G646="Yes",1,0)</f>
        <v>0</v>
      </c>
      <c r="U646" s="148">
        <f>IF(LEN(C646)=0,0,IF(C646=Summary!$K$5,1,0))</f>
        <v>0</v>
      </c>
      <c r="V646" s="148">
        <f t="shared" si="37"/>
        <v>0</v>
      </c>
      <c r="W646" s="333"/>
      <c r="X646" s="148">
        <f t="shared" si="38"/>
        <v>0</v>
      </c>
      <c r="Y646" s="333"/>
      <c r="Z646" s="144"/>
      <c r="AA646" s="148">
        <f t="shared" si="39"/>
        <v>0</v>
      </c>
      <c r="AB646" s="336"/>
      <c r="AC646" s="144"/>
    </row>
    <row r="647" spans="2:29" s="134" customFormat="1" ht="20.100000000000001" customHeight="1" x14ac:dyDescent="0.25">
      <c r="B647" s="390"/>
      <c r="C647" s="391"/>
      <c r="D647" s="392"/>
      <c r="E647" s="393"/>
      <c r="F647" s="393"/>
      <c r="G647" s="394"/>
      <c r="H647" s="395"/>
      <c r="N647" s="144"/>
      <c r="O647" s="147" t="str">
        <f>IFERROR(IF(LEN(B647)=0,"",INDEX(Trainings!$C$6:$C$55,MATCH(Registration!$B647,Trainings!$B$6:$B$55,0),1)),"")</f>
        <v/>
      </c>
      <c r="P647" s="148" t="str">
        <f>IFERROR(IF(LEN(H647)=0,"",INDEX(Dashboard!$I$17:$I$26,MATCH($H647,Dashboard!$J$17:$J$26,0))),"")</f>
        <v/>
      </c>
      <c r="Q647" s="144"/>
      <c r="R647" s="148">
        <f>IF(LEN(O647)=0,0,IF(OR(Summary!$D$5="All",Summary!$D$5=""),1,IF(Summary!$D$5=O647,1,0)))</f>
        <v>0</v>
      </c>
      <c r="S647" s="148">
        <f>IF(LEN(B647)=0,0,IF(OR(Summary!$G$5="All",Summary!$G$5=""),1,IF(Summary!$G$5=B647,1,0)))</f>
        <v>0</v>
      </c>
      <c r="T647" s="148">
        <f t="shared" si="40"/>
        <v>0</v>
      </c>
      <c r="U647" s="148">
        <f>IF(LEN(C647)=0,0,IF(C647=Summary!$K$5,1,0))</f>
        <v>0</v>
      </c>
      <c r="V647" s="148">
        <f t="shared" ref="V647:V710" si="41">R647*S647*T647*U647</f>
        <v>0</v>
      </c>
      <c r="W647" s="333"/>
      <c r="X647" s="148">
        <f t="shared" ref="X647:X710" si="42">V647*(IF(LEN(P647)=0,0,1))</f>
        <v>0</v>
      </c>
      <c r="Y647" s="333"/>
      <c r="Z647" s="144"/>
      <c r="AA647" s="148">
        <f t="shared" ref="AA647:AA710" si="43">IF(G647="Yes",1,0)</f>
        <v>0</v>
      </c>
      <c r="AB647" s="336"/>
      <c r="AC647" s="144"/>
    </row>
    <row r="648" spans="2:29" s="134" customFormat="1" ht="20.100000000000001" customHeight="1" x14ac:dyDescent="0.25">
      <c r="B648" s="390"/>
      <c r="C648" s="391"/>
      <c r="D648" s="392"/>
      <c r="E648" s="393"/>
      <c r="F648" s="393"/>
      <c r="G648" s="394"/>
      <c r="H648" s="395"/>
      <c r="N648" s="144"/>
      <c r="O648" s="147" t="str">
        <f>IFERROR(IF(LEN(B648)=0,"",INDEX(Trainings!$C$6:$C$55,MATCH(Registration!$B648,Trainings!$B$6:$B$55,0),1)),"")</f>
        <v/>
      </c>
      <c r="P648" s="148" t="str">
        <f>IFERROR(IF(LEN(H648)=0,"",INDEX(Dashboard!$I$17:$I$26,MATCH($H648,Dashboard!$J$17:$J$26,0))),"")</f>
        <v/>
      </c>
      <c r="Q648" s="144"/>
      <c r="R648" s="148">
        <f>IF(LEN(O648)=0,0,IF(OR(Summary!$D$5="All",Summary!$D$5=""),1,IF(Summary!$D$5=O648,1,0)))</f>
        <v>0</v>
      </c>
      <c r="S648" s="148">
        <f>IF(LEN(B648)=0,0,IF(OR(Summary!$G$5="All",Summary!$G$5=""),1,IF(Summary!$G$5=B648,1,0)))</f>
        <v>0</v>
      </c>
      <c r="T648" s="148">
        <f t="shared" si="40"/>
        <v>0</v>
      </c>
      <c r="U648" s="148">
        <f>IF(LEN(C648)=0,0,IF(C648=Summary!$K$5,1,0))</f>
        <v>0</v>
      </c>
      <c r="V648" s="148">
        <f t="shared" si="41"/>
        <v>0</v>
      </c>
      <c r="W648" s="333"/>
      <c r="X648" s="148">
        <f t="shared" si="42"/>
        <v>0</v>
      </c>
      <c r="Y648" s="333"/>
      <c r="Z648" s="144"/>
      <c r="AA648" s="148">
        <f t="shared" si="43"/>
        <v>0</v>
      </c>
      <c r="AB648" s="336"/>
      <c r="AC648" s="144"/>
    </row>
    <row r="649" spans="2:29" s="134" customFormat="1" ht="20.100000000000001" customHeight="1" x14ac:dyDescent="0.25">
      <c r="B649" s="390"/>
      <c r="C649" s="391"/>
      <c r="D649" s="392"/>
      <c r="E649" s="393"/>
      <c r="F649" s="393"/>
      <c r="G649" s="394"/>
      <c r="H649" s="395"/>
      <c r="N649" s="144"/>
      <c r="O649" s="147" t="str">
        <f>IFERROR(IF(LEN(B649)=0,"",INDEX(Trainings!$C$6:$C$55,MATCH(Registration!$B649,Trainings!$B$6:$B$55,0),1)),"")</f>
        <v/>
      </c>
      <c r="P649" s="148" t="str">
        <f>IFERROR(IF(LEN(H649)=0,"",INDEX(Dashboard!$I$17:$I$26,MATCH($H649,Dashboard!$J$17:$J$26,0))),"")</f>
        <v/>
      </c>
      <c r="Q649" s="144"/>
      <c r="R649" s="148">
        <f>IF(LEN(O649)=0,0,IF(OR(Summary!$D$5="All",Summary!$D$5=""),1,IF(Summary!$D$5=O649,1,0)))</f>
        <v>0</v>
      </c>
      <c r="S649" s="148">
        <f>IF(LEN(B649)=0,0,IF(OR(Summary!$G$5="All",Summary!$G$5=""),1,IF(Summary!$G$5=B649,1,0)))</f>
        <v>0</v>
      </c>
      <c r="T649" s="148">
        <f t="shared" si="40"/>
        <v>0</v>
      </c>
      <c r="U649" s="148">
        <f>IF(LEN(C649)=0,0,IF(C649=Summary!$K$5,1,0))</f>
        <v>0</v>
      </c>
      <c r="V649" s="148">
        <f t="shared" si="41"/>
        <v>0</v>
      </c>
      <c r="W649" s="333"/>
      <c r="X649" s="148">
        <f t="shared" si="42"/>
        <v>0</v>
      </c>
      <c r="Y649" s="333"/>
      <c r="Z649" s="144"/>
      <c r="AA649" s="148">
        <f t="shared" si="43"/>
        <v>0</v>
      </c>
      <c r="AB649" s="336"/>
      <c r="AC649" s="144"/>
    </row>
    <row r="650" spans="2:29" s="134" customFormat="1" ht="20.100000000000001" customHeight="1" x14ac:dyDescent="0.25">
      <c r="B650" s="390"/>
      <c r="C650" s="391"/>
      <c r="D650" s="392"/>
      <c r="E650" s="393"/>
      <c r="F650" s="393"/>
      <c r="G650" s="394"/>
      <c r="H650" s="395"/>
      <c r="N650" s="144"/>
      <c r="O650" s="147" t="str">
        <f>IFERROR(IF(LEN(B650)=0,"",INDEX(Trainings!$C$6:$C$55,MATCH(Registration!$B650,Trainings!$B$6:$B$55,0),1)),"")</f>
        <v/>
      </c>
      <c r="P650" s="148" t="str">
        <f>IFERROR(IF(LEN(H650)=0,"",INDEX(Dashboard!$I$17:$I$26,MATCH($H650,Dashboard!$J$17:$J$26,0))),"")</f>
        <v/>
      </c>
      <c r="Q650" s="144"/>
      <c r="R650" s="148">
        <f>IF(LEN(O650)=0,0,IF(OR(Summary!$D$5="All",Summary!$D$5=""),1,IF(Summary!$D$5=O650,1,0)))</f>
        <v>0</v>
      </c>
      <c r="S650" s="148">
        <f>IF(LEN(B650)=0,0,IF(OR(Summary!$G$5="All",Summary!$G$5=""),1,IF(Summary!$G$5=B650,1,0)))</f>
        <v>0</v>
      </c>
      <c r="T650" s="148">
        <f t="shared" si="40"/>
        <v>0</v>
      </c>
      <c r="U650" s="148">
        <f>IF(LEN(C650)=0,0,IF(C650=Summary!$K$5,1,0))</f>
        <v>0</v>
      </c>
      <c r="V650" s="148">
        <f t="shared" si="41"/>
        <v>0</v>
      </c>
      <c r="W650" s="333"/>
      <c r="X650" s="148">
        <f t="shared" si="42"/>
        <v>0</v>
      </c>
      <c r="Y650" s="333"/>
      <c r="Z650" s="144"/>
      <c r="AA650" s="148">
        <f t="shared" si="43"/>
        <v>0</v>
      </c>
      <c r="AB650" s="336"/>
      <c r="AC650" s="144"/>
    </row>
    <row r="651" spans="2:29" s="134" customFormat="1" ht="20.100000000000001" customHeight="1" x14ac:dyDescent="0.25">
      <c r="B651" s="390"/>
      <c r="C651" s="391"/>
      <c r="D651" s="392"/>
      <c r="E651" s="393"/>
      <c r="F651" s="393"/>
      <c r="G651" s="394"/>
      <c r="H651" s="395"/>
      <c r="N651" s="144"/>
      <c r="O651" s="147" t="str">
        <f>IFERROR(IF(LEN(B651)=0,"",INDEX(Trainings!$C$6:$C$55,MATCH(Registration!$B651,Trainings!$B$6:$B$55,0),1)),"")</f>
        <v/>
      </c>
      <c r="P651" s="148" t="str">
        <f>IFERROR(IF(LEN(H651)=0,"",INDEX(Dashboard!$I$17:$I$26,MATCH($H651,Dashboard!$J$17:$J$26,0))),"")</f>
        <v/>
      </c>
      <c r="Q651" s="144"/>
      <c r="R651" s="148">
        <f>IF(LEN(O651)=0,0,IF(OR(Summary!$D$5="All",Summary!$D$5=""),1,IF(Summary!$D$5=O651,1,0)))</f>
        <v>0</v>
      </c>
      <c r="S651" s="148">
        <f>IF(LEN(B651)=0,0,IF(OR(Summary!$G$5="All",Summary!$G$5=""),1,IF(Summary!$G$5=B651,1,0)))</f>
        <v>0</v>
      </c>
      <c r="T651" s="148">
        <f t="shared" si="40"/>
        <v>0</v>
      </c>
      <c r="U651" s="148">
        <f>IF(LEN(C651)=0,0,IF(C651=Summary!$K$5,1,0))</f>
        <v>0</v>
      </c>
      <c r="V651" s="148">
        <f t="shared" si="41"/>
        <v>0</v>
      </c>
      <c r="W651" s="333"/>
      <c r="X651" s="148">
        <f t="shared" si="42"/>
        <v>0</v>
      </c>
      <c r="Y651" s="333"/>
      <c r="Z651" s="144"/>
      <c r="AA651" s="148">
        <f t="shared" si="43"/>
        <v>0</v>
      </c>
      <c r="AB651" s="336"/>
      <c r="AC651" s="144"/>
    </row>
    <row r="652" spans="2:29" s="134" customFormat="1" ht="20.100000000000001" customHeight="1" x14ac:dyDescent="0.25">
      <c r="B652" s="390"/>
      <c r="C652" s="391"/>
      <c r="D652" s="392"/>
      <c r="E652" s="393"/>
      <c r="F652" s="393"/>
      <c r="G652" s="394"/>
      <c r="H652" s="395"/>
      <c r="N652" s="144"/>
      <c r="O652" s="147" t="str">
        <f>IFERROR(IF(LEN(B652)=0,"",INDEX(Trainings!$C$6:$C$55,MATCH(Registration!$B652,Trainings!$B$6:$B$55,0),1)),"")</f>
        <v/>
      </c>
      <c r="P652" s="148" t="str">
        <f>IFERROR(IF(LEN(H652)=0,"",INDEX(Dashboard!$I$17:$I$26,MATCH($H652,Dashboard!$J$17:$J$26,0))),"")</f>
        <v/>
      </c>
      <c r="Q652" s="144"/>
      <c r="R652" s="148">
        <f>IF(LEN(O652)=0,0,IF(OR(Summary!$D$5="All",Summary!$D$5=""),1,IF(Summary!$D$5=O652,1,0)))</f>
        <v>0</v>
      </c>
      <c r="S652" s="148">
        <f>IF(LEN(B652)=0,0,IF(OR(Summary!$G$5="All",Summary!$G$5=""),1,IF(Summary!$G$5=B652,1,0)))</f>
        <v>0</v>
      </c>
      <c r="T652" s="148">
        <f t="shared" si="40"/>
        <v>0</v>
      </c>
      <c r="U652" s="148">
        <f>IF(LEN(C652)=0,0,IF(C652=Summary!$K$5,1,0))</f>
        <v>0</v>
      </c>
      <c r="V652" s="148">
        <f t="shared" si="41"/>
        <v>0</v>
      </c>
      <c r="W652" s="333"/>
      <c r="X652" s="148">
        <f t="shared" si="42"/>
        <v>0</v>
      </c>
      <c r="Y652" s="333"/>
      <c r="Z652" s="144"/>
      <c r="AA652" s="148">
        <f t="shared" si="43"/>
        <v>0</v>
      </c>
      <c r="AB652" s="336"/>
      <c r="AC652" s="144"/>
    </row>
    <row r="653" spans="2:29" s="134" customFormat="1" ht="20.100000000000001" customHeight="1" x14ac:dyDescent="0.25">
      <c r="B653" s="390"/>
      <c r="C653" s="391"/>
      <c r="D653" s="392"/>
      <c r="E653" s="393"/>
      <c r="F653" s="393"/>
      <c r="G653" s="394"/>
      <c r="H653" s="395"/>
      <c r="N653" s="144"/>
      <c r="O653" s="147" t="str">
        <f>IFERROR(IF(LEN(B653)=0,"",INDEX(Trainings!$C$6:$C$55,MATCH(Registration!$B653,Trainings!$B$6:$B$55,0),1)),"")</f>
        <v/>
      </c>
      <c r="P653" s="148" t="str">
        <f>IFERROR(IF(LEN(H653)=0,"",INDEX(Dashboard!$I$17:$I$26,MATCH($H653,Dashboard!$J$17:$J$26,0))),"")</f>
        <v/>
      </c>
      <c r="Q653" s="144"/>
      <c r="R653" s="148">
        <f>IF(LEN(O653)=0,0,IF(OR(Summary!$D$5="All",Summary!$D$5=""),1,IF(Summary!$D$5=O653,1,0)))</f>
        <v>0</v>
      </c>
      <c r="S653" s="148">
        <f>IF(LEN(B653)=0,0,IF(OR(Summary!$G$5="All",Summary!$G$5=""),1,IF(Summary!$G$5=B653,1,0)))</f>
        <v>0</v>
      </c>
      <c r="T653" s="148">
        <f t="shared" si="40"/>
        <v>0</v>
      </c>
      <c r="U653" s="148">
        <f>IF(LEN(C653)=0,0,IF(C653=Summary!$K$5,1,0))</f>
        <v>0</v>
      </c>
      <c r="V653" s="148">
        <f t="shared" si="41"/>
        <v>0</v>
      </c>
      <c r="W653" s="333"/>
      <c r="X653" s="148">
        <f t="shared" si="42"/>
        <v>0</v>
      </c>
      <c r="Y653" s="333"/>
      <c r="Z653" s="144"/>
      <c r="AA653" s="148">
        <f t="shared" si="43"/>
        <v>0</v>
      </c>
      <c r="AB653" s="336"/>
      <c r="AC653" s="144"/>
    </row>
    <row r="654" spans="2:29" s="134" customFormat="1" ht="20.100000000000001" customHeight="1" x14ac:dyDescent="0.25">
      <c r="B654" s="390"/>
      <c r="C654" s="391"/>
      <c r="D654" s="392"/>
      <c r="E654" s="393"/>
      <c r="F654" s="393"/>
      <c r="G654" s="394"/>
      <c r="H654" s="395"/>
      <c r="N654" s="144"/>
      <c r="O654" s="147" t="str">
        <f>IFERROR(IF(LEN(B654)=0,"",INDEX(Trainings!$C$6:$C$55,MATCH(Registration!$B654,Trainings!$B$6:$B$55,0),1)),"")</f>
        <v/>
      </c>
      <c r="P654" s="148" t="str">
        <f>IFERROR(IF(LEN(H654)=0,"",INDEX(Dashboard!$I$17:$I$26,MATCH($H654,Dashboard!$J$17:$J$26,0))),"")</f>
        <v/>
      </c>
      <c r="Q654" s="144"/>
      <c r="R654" s="148">
        <f>IF(LEN(O654)=0,0,IF(OR(Summary!$D$5="All",Summary!$D$5=""),1,IF(Summary!$D$5=O654,1,0)))</f>
        <v>0</v>
      </c>
      <c r="S654" s="148">
        <f>IF(LEN(B654)=0,0,IF(OR(Summary!$G$5="All",Summary!$G$5=""),1,IF(Summary!$G$5=B654,1,0)))</f>
        <v>0</v>
      </c>
      <c r="T654" s="148">
        <f t="shared" si="40"/>
        <v>0</v>
      </c>
      <c r="U654" s="148">
        <f>IF(LEN(C654)=0,0,IF(C654=Summary!$K$5,1,0))</f>
        <v>0</v>
      </c>
      <c r="V654" s="148">
        <f t="shared" si="41"/>
        <v>0</v>
      </c>
      <c r="W654" s="333"/>
      <c r="X654" s="148">
        <f t="shared" si="42"/>
        <v>0</v>
      </c>
      <c r="Y654" s="333"/>
      <c r="Z654" s="144"/>
      <c r="AA654" s="148">
        <f t="shared" si="43"/>
        <v>0</v>
      </c>
      <c r="AB654" s="336"/>
      <c r="AC654" s="144"/>
    </row>
    <row r="655" spans="2:29" s="134" customFormat="1" ht="20.100000000000001" customHeight="1" x14ac:dyDescent="0.25">
      <c r="B655" s="390"/>
      <c r="C655" s="391"/>
      <c r="D655" s="392"/>
      <c r="E655" s="393"/>
      <c r="F655" s="393"/>
      <c r="G655" s="394"/>
      <c r="H655" s="395"/>
      <c r="N655" s="144"/>
      <c r="O655" s="147" t="str">
        <f>IFERROR(IF(LEN(B655)=0,"",INDEX(Trainings!$C$6:$C$55,MATCH(Registration!$B655,Trainings!$B$6:$B$55,0),1)),"")</f>
        <v/>
      </c>
      <c r="P655" s="148" t="str">
        <f>IFERROR(IF(LEN(H655)=0,"",INDEX(Dashboard!$I$17:$I$26,MATCH($H655,Dashboard!$J$17:$J$26,0))),"")</f>
        <v/>
      </c>
      <c r="Q655" s="144"/>
      <c r="R655" s="148">
        <f>IF(LEN(O655)=0,0,IF(OR(Summary!$D$5="All",Summary!$D$5=""),1,IF(Summary!$D$5=O655,1,0)))</f>
        <v>0</v>
      </c>
      <c r="S655" s="148">
        <f>IF(LEN(B655)=0,0,IF(OR(Summary!$G$5="All",Summary!$G$5=""),1,IF(Summary!$G$5=B655,1,0)))</f>
        <v>0</v>
      </c>
      <c r="T655" s="148">
        <f t="shared" si="40"/>
        <v>0</v>
      </c>
      <c r="U655" s="148">
        <f>IF(LEN(C655)=0,0,IF(C655=Summary!$K$5,1,0))</f>
        <v>0</v>
      </c>
      <c r="V655" s="148">
        <f t="shared" si="41"/>
        <v>0</v>
      </c>
      <c r="W655" s="333"/>
      <c r="X655" s="148">
        <f t="shared" si="42"/>
        <v>0</v>
      </c>
      <c r="Y655" s="333"/>
      <c r="Z655" s="144"/>
      <c r="AA655" s="148">
        <f t="shared" si="43"/>
        <v>0</v>
      </c>
      <c r="AB655" s="336"/>
      <c r="AC655" s="144"/>
    </row>
    <row r="656" spans="2:29" s="134" customFormat="1" ht="20.100000000000001" customHeight="1" x14ac:dyDescent="0.25">
      <c r="B656" s="390"/>
      <c r="C656" s="391"/>
      <c r="D656" s="392"/>
      <c r="E656" s="393"/>
      <c r="F656" s="393"/>
      <c r="G656" s="394"/>
      <c r="H656" s="395"/>
      <c r="N656" s="144"/>
      <c r="O656" s="147" t="str">
        <f>IFERROR(IF(LEN(B656)=0,"",INDEX(Trainings!$C$6:$C$55,MATCH(Registration!$B656,Trainings!$B$6:$B$55,0),1)),"")</f>
        <v/>
      </c>
      <c r="P656" s="148" t="str">
        <f>IFERROR(IF(LEN(H656)=0,"",INDEX(Dashboard!$I$17:$I$26,MATCH($H656,Dashboard!$J$17:$J$26,0))),"")</f>
        <v/>
      </c>
      <c r="Q656" s="144"/>
      <c r="R656" s="148">
        <f>IF(LEN(O656)=0,0,IF(OR(Summary!$D$5="All",Summary!$D$5=""),1,IF(Summary!$D$5=O656,1,0)))</f>
        <v>0</v>
      </c>
      <c r="S656" s="148">
        <f>IF(LEN(B656)=0,0,IF(OR(Summary!$G$5="All",Summary!$G$5=""),1,IF(Summary!$G$5=B656,1,0)))</f>
        <v>0</v>
      </c>
      <c r="T656" s="148">
        <f t="shared" si="40"/>
        <v>0</v>
      </c>
      <c r="U656" s="148">
        <f>IF(LEN(C656)=0,0,IF(C656=Summary!$K$5,1,0))</f>
        <v>0</v>
      </c>
      <c r="V656" s="148">
        <f t="shared" si="41"/>
        <v>0</v>
      </c>
      <c r="W656" s="333"/>
      <c r="X656" s="148">
        <f t="shared" si="42"/>
        <v>0</v>
      </c>
      <c r="Y656" s="333"/>
      <c r="Z656" s="144"/>
      <c r="AA656" s="148">
        <f t="shared" si="43"/>
        <v>0</v>
      </c>
      <c r="AB656" s="336"/>
      <c r="AC656" s="144"/>
    </row>
    <row r="657" spans="2:29" s="134" customFormat="1" ht="20.100000000000001" customHeight="1" x14ac:dyDescent="0.25">
      <c r="B657" s="390"/>
      <c r="C657" s="391"/>
      <c r="D657" s="392"/>
      <c r="E657" s="393"/>
      <c r="F657" s="393"/>
      <c r="G657" s="394"/>
      <c r="H657" s="395"/>
      <c r="N657" s="144"/>
      <c r="O657" s="147" t="str">
        <f>IFERROR(IF(LEN(B657)=0,"",INDEX(Trainings!$C$6:$C$55,MATCH(Registration!$B657,Trainings!$B$6:$B$55,0),1)),"")</f>
        <v/>
      </c>
      <c r="P657" s="148" t="str">
        <f>IFERROR(IF(LEN(H657)=0,"",INDEX(Dashboard!$I$17:$I$26,MATCH($H657,Dashboard!$J$17:$J$26,0))),"")</f>
        <v/>
      </c>
      <c r="Q657" s="144"/>
      <c r="R657" s="148">
        <f>IF(LEN(O657)=0,0,IF(OR(Summary!$D$5="All",Summary!$D$5=""),1,IF(Summary!$D$5=O657,1,0)))</f>
        <v>0</v>
      </c>
      <c r="S657" s="148">
        <f>IF(LEN(B657)=0,0,IF(OR(Summary!$G$5="All",Summary!$G$5=""),1,IF(Summary!$G$5=B657,1,0)))</f>
        <v>0</v>
      </c>
      <c r="T657" s="148">
        <f t="shared" si="40"/>
        <v>0</v>
      </c>
      <c r="U657" s="148">
        <f>IF(LEN(C657)=0,0,IF(C657=Summary!$K$5,1,0))</f>
        <v>0</v>
      </c>
      <c r="V657" s="148">
        <f t="shared" si="41"/>
        <v>0</v>
      </c>
      <c r="W657" s="333"/>
      <c r="X657" s="148">
        <f t="shared" si="42"/>
        <v>0</v>
      </c>
      <c r="Y657" s="333"/>
      <c r="Z657" s="144"/>
      <c r="AA657" s="148">
        <f t="shared" si="43"/>
        <v>0</v>
      </c>
      <c r="AB657" s="336"/>
      <c r="AC657" s="144"/>
    </row>
    <row r="658" spans="2:29" s="134" customFormat="1" ht="20.100000000000001" customHeight="1" x14ac:dyDescent="0.25">
      <c r="B658" s="390"/>
      <c r="C658" s="391"/>
      <c r="D658" s="392"/>
      <c r="E658" s="393"/>
      <c r="F658" s="393"/>
      <c r="G658" s="394"/>
      <c r="H658" s="395"/>
      <c r="N658" s="144"/>
      <c r="O658" s="147" t="str">
        <f>IFERROR(IF(LEN(B658)=0,"",INDEX(Trainings!$C$6:$C$55,MATCH(Registration!$B658,Trainings!$B$6:$B$55,0),1)),"")</f>
        <v/>
      </c>
      <c r="P658" s="148" t="str">
        <f>IFERROR(IF(LEN(H658)=0,"",INDEX(Dashboard!$I$17:$I$26,MATCH($H658,Dashboard!$J$17:$J$26,0))),"")</f>
        <v/>
      </c>
      <c r="Q658" s="144"/>
      <c r="R658" s="148">
        <f>IF(LEN(O658)=0,0,IF(OR(Summary!$D$5="All",Summary!$D$5=""),1,IF(Summary!$D$5=O658,1,0)))</f>
        <v>0</v>
      </c>
      <c r="S658" s="148">
        <f>IF(LEN(B658)=0,0,IF(OR(Summary!$G$5="All",Summary!$G$5=""),1,IF(Summary!$G$5=B658,1,0)))</f>
        <v>0</v>
      </c>
      <c r="T658" s="148">
        <f t="shared" si="40"/>
        <v>0</v>
      </c>
      <c r="U658" s="148">
        <f>IF(LEN(C658)=0,0,IF(C658=Summary!$K$5,1,0))</f>
        <v>0</v>
      </c>
      <c r="V658" s="148">
        <f t="shared" si="41"/>
        <v>0</v>
      </c>
      <c r="W658" s="333"/>
      <c r="X658" s="148">
        <f t="shared" si="42"/>
        <v>0</v>
      </c>
      <c r="Y658" s="333"/>
      <c r="Z658" s="144"/>
      <c r="AA658" s="148">
        <f t="shared" si="43"/>
        <v>0</v>
      </c>
      <c r="AB658" s="336"/>
      <c r="AC658" s="144"/>
    </row>
    <row r="659" spans="2:29" s="134" customFormat="1" ht="20.100000000000001" customHeight="1" x14ac:dyDescent="0.25">
      <c r="B659" s="390"/>
      <c r="C659" s="391"/>
      <c r="D659" s="392"/>
      <c r="E659" s="393"/>
      <c r="F659" s="393"/>
      <c r="G659" s="394"/>
      <c r="H659" s="395"/>
      <c r="N659" s="144"/>
      <c r="O659" s="147" t="str">
        <f>IFERROR(IF(LEN(B659)=0,"",INDEX(Trainings!$C$6:$C$55,MATCH(Registration!$B659,Trainings!$B$6:$B$55,0),1)),"")</f>
        <v/>
      </c>
      <c r="P659" s="148" t="str">
        <f>IFERROR(IF(LEN(H659)=0,"",INDEX(Dashboard!$I$17:$I$26,MATCH($H659,Dashboard!$J$17:$J$26,0))),"")</f>
        <v/>
      </c>
      <c r="Q659" s="144"/>
      <c r="R659" s="148">
        <f>IF(LEN(O659)=0,0,IF(OR(Summary!$D$5="All",Summary!$D$5=""),1,IF(Summary!$D$5=O659,1,0)))</f>
        <v>0</v>
      </c>
      <c r="S659" s="148">
        <f>IF(LEN(B659)=0,0,IF(OR(Summary!$G$5="All",Summary!$G$5=""),1,IF(Summary!$G$5=B659,1,0)))</f>
        <v>0</v>
      </c>
      <c r="T659" s="148">
        <f t="shared" si="40"/>
        <v>0</v>
      </c>
      <c r="U659" s="148">
        <f>IF(LEN(C659)=0,0,IF(C659=Summary!$K$5,1,0))</f>
        <v>0</v>
      </c>
      <c r="V659" s="148">
        <f t="shared" si="41"/>
        <v>0</v>
      </c>
      <c r="W659" s="333"/>
      <c r="X659" s="148">
        <f t="shared" si="42"/>
        <v>0</v>
      </c>
      <c r="Y659" s="333"/>
      <c r="Z659" s="144"/>
      <c r="AA659" s="148">
        <f t="shared" si="43"/>
        <v>0</v>
      </c>
      <c r="AB659" s="336"/>
      <c r="AC659" s="144"/>
    </row>
    <row r="660" spans="2:29" s="134" customFormat="1" ht="20.100000000000001" customHeight="1" x14ac:dyDescent="0.25">
      <c r="B660" s="390"/>
      <c r="C660" s="391"/>
      <c r="D660" s="392"/>
      <c r="E660" s="393"/>
      <c r="F660" s="393"/>
      <c r="G660" s="394"/>
      <c r="H660" s="395"/>
      <c r="N660" s="144"/>
      <c r="O660" s="147" t="str">
        <f>IFERROR(IF(LEN(B660)=0,"",INDEX(Trainings!$C$6:$C$55,MATCH(Registration!$B660,Trainings!$B$6:$B$55,0),1)),"")</f>
        <v/>
      </c>
      <c r="P660" s="148" t="str">
        <f>IFERROR(IF(LEN(H660)=0,"",INDEX(Dashboard!$I$17:$I$26,MATCH($H660,Dashboard!$J$17:$J$26,0))),"")</f>
        <v/>
      </c>
      <c r="Q660" s="144"/>
      <c r="R660" s="148">
        <f>IF(LEN(O660)=0,0,IF(OR(Summary!$D$5="All",Summary!$D$5=""),1,IF(Summary!$D$5=O660,1,0)))</f>
        <v>0</v>
      </c>
      <c r="S660" s="148">
        <f>IF(LEN(B660)=0,0,IF(OR(Summary!$G$5="All",Summary!$G$5=""),1,IF(Summary!$G$5=B660,1,0)))</f>
        <v>0</v>
      </c>
      <c r="T660" s="148">
        <f t="shared" si="40"/>
        <v>0</v>
      </c>
      <c r="U660" s="148">
        <f>IF(LEN(C660)=0,0,IF(C660=Summary!$K$5,1,0))</f>
        <v>0</v>
      </c>
      <c r="V660" s="148">
        <f t="shared" si="41"/>
        <v>0</v>
      </c>
      <c r="W660" s="333"/>
      <c r="X660" s="148">
        <f t="shared" si="42"/>
        <v>0</v>
      </c>
      <c r="Y660" s="333"/>
      <c r="Z660" s="144"/>
      <c r="AA660" s="148">
        <f t="shared" si="43"/>
        <v>0</v>
      </c>
      <c r="AB660" s="336"/>
      <c r="AC660" s="144"/>
    </row>
    <row r="661" spans="2:29" s="134" customFormat="1" ht="20.100000000000001" customHeight="1" x14ac:dyDescent="0.25">
      <c r="B661" s="390"/>
      <c r="C661" s="391"/>
      <c r="D661" s="392"/>
      <c r="E661" s="393"/>
      <c r="F661" s="393"/>
      <c r="G661" s="394"/>
      <c r="H661" s="395"/>
      <c r="N661" s="144"/>
      <c r="O661" s="147" t="str">
        <f>IFERROR(IF(LEN(B661)=0,"",INDEX(Trainings!$C$6:$C$55,MATCH(Registration!$B661,Trainings!$B$6:$B$55,0),1)),"")</f>
        <v/>
      </c>
      <c r="P661" s="148" t="str">
        <f>IFERROR(IF(LEN(H661)=0,"",INDEX(Dashboard!$I$17:$I$26,MATCH($H661,Dashboard!$J$17:$J$26,0))),"")</f>
        <v/>
      </c>
      <c r="Q661" s="144"/>
      <c r="R661" s="148">
        <f>IF(LEN(O661)=0,0,IF(OR(Summary!$D$5="All",Summary!$D$5=""),1,IF(Summary!$D$5=O661,1,0)))</f>
        <v>0</v>
      </c>
      <c r="S661" s="148">
        <f>IF(LEN(B661)=0,0,IF(OR(Summary!$G$5="All",Summary!$G$5=""),1,IF(Summary!$G$5=B661,1,0)))</f>
        <v>0</v>
      </c>
      <c r="T661" s="148">
        <f t="shared" si="40"/>
        <v>0</v>
      </c>
      <c r="U661" s="148">
        <f>IF(LEN(C661)=0,0,IF(C661=Summary!$K$5,1,0))</f>
        <v>0</v>
      </c>
      <c r="V661" s="148">
        <f t="shared" si="41"/>
        <v>0</v>
      </c>
      <c r="W661" s="333"/>
      <c r="X661" s="148">
        <f t="shared" si="42"/>
        <v>0</v>
      </c>
      <c r="Y661" s="333"/>
      <c r="Z661" s="144"/>
      <c r="AA661" s="148">
        <f t="shared" si="43"/>
        <v>0</v>
      </c>
      <c r="AB661" s="336"/>
      <c r="AC661" s="144"/>
    </row>
    <row r="662" spans="2:29" s="134" customFormat="1" ht="20.100000000000001" customHeight="1" x14ac:dyDescent="0.25">
      <c r="B662" s="390"/>
      <c r="C662" s="391"/>
      <c r="D662" s="392"/>
      <c r="E662" s="393"/>
      <c r="F662" s="393"/>
      <c r="G662" s="394"/>
      <c r="H662" s="395"/>
      <c r="N662" s="144"/>
      <c r="O662" s="147" t="str">
        <f>IFERROR(IF(LEN(B662)=0,"",INDEX(Trainings!$C$6:$C$55,MATCH(Registration!$B662,Trainings!$B$6:$B$55,0),1)),"")</f>
        <v/>
      </c>
      <c r="P662" s="148" t="str">
        <f>IFERROR(IF(LEN(H662)=0,"",INDEX(Dashboard!$I$17:$I$26,MATCH($H662,Dashboard!$J$17:$J$26,0))),"")</f>
        <v/>
      </c>
      <c r="Q662" s="144"/>
      <c r="R662" s="148">
        <f>IF(LEN(O662)=0,0,IF(OR(Summary!$D$5="All",Summary!$D$5=""),1,IF(Summary!$D$5=O662,1,0)))</f>
        <v>0</v>
      </c>
      <c r="S662" s="148">
        <f>IF(LEN(B662)=0,0,IF(OR(Summary!$G$5="All",Summary!$G$5=""),1,IF(Summary!$G$5=B662,1,0)))</f>
        <v>0</v>
      </c>
      <c r="T662" s="148">
        <f t="shared" si="40"/>
        <v>0</v>
      </c>
      <c r="U662" s="148">
        <f>IF(LEN(C662)=0,0,IF(C662=Summary!$K$5,1,0))</f>
        <v>0</v>
      </c>
      <c r="V662" s="148">
        <f t="shared" si="41"/>
        <v>0</v>
      </c>
      <c r="W662" s="333"/>
      <c r="X662" s="148">
        <f t="shared" si="42"/>
        <v>0</v>
      </c>
      <c r="Y662" s="333"/>
      <c r="Z662" s="144"/>
      <c r="AA662" s="148">
        <f t="shared" si="43"/>
        <v>0</v>
      </c>
      <c r="AB662" s="336"/>
      <c r="AC662" s="144"/>
    </row>
    <row r="663" spans="2:29" s="134" customFormat="1" ht="20.100000000000001" customHeight="1" x14ac:dyDescent="0.25">
      <c r="B663" s="390"/>
      <c r="C663" s="391"/>
      <c r="D663" s="392"/>
      <c r="E663" s="393"/>
      <c r="F663" s="393"/>
      <c r="G663" s="394"/>
      <c r="H663" s="395"/>
      <c r="N663" s="144"/>
      <c r="O663" s="147" t="str">
        <f>IFERROR(IF(LEN(B663)=0,"",INDEX(Trainings!$C$6:$C$55,MATCH(Registration!$B663,Trainings!$B$6:$B$55,0),1)),"")</f>
        <v/>
      </c>
      <c r="P663" s="148" t="str">
        <f>IFERROR(IF(LEN(H663)=0,"",INDEX(Dashboard!$I$17:$I$26,MATCH($H663,Dashboard!$J$17:$J$26,0))),"")</f>
        <v/>
      </c>
      <c r="Q663" s="144"/>
      <c r="R663" s="148">
        <f>IF(LEN(O663)=0,0,IF(OR(Summary!$D$5="All",Summary!$D$5=""),1,IF(Summary!$D$5=O663,1,0)))</f>
        <v>0</v>
      </c>
      <c r="S663" s="148">
        <f>IF(LEN(B663)=0,0,IF(OR(Summary!$G$5="All",Summary!$G$5=""),1,IF(Summary!$G$5=B663,1,0)))</f>
        <v>0</v>
      </c>
      <c r="T663" s="148">
        <f t="shared" si="40"/>
        <v>0</v>
      </c>
      <c r="U663" s="148">
        <f>IF(LEN(C663)=0,0,IF(C663=Summary!$K$5,1,0))</f>
        <v>0</v>
      </c>
      <c r="V663" s="148">
        <f t="shared" si="41"/>
        <v>0</v>
      </c>
      <c r="W663" s="333"/>
      <c r="X663" s="148">
        <f t="shared" si="42"/>
        <v>0</v>
      </c>
      <c r="Y663" s="333"/>
      <c r="Z663" s="144"/>
      <c r="AA663" s="148">
        <f t="shared" si="43"/>
        <v>0</v>
      </c>
      <c r="AB663" s="336"/>
      <c r="AC663" s="144"/>
    </row>
    <row r="664" spans="2:29" s="134" customFormat="1" ht="20.100000000000001" customHeight="1" x14ac:dyDescent="0.25">
      <c r="B664" s="390"/>
      <c r="C664" s="391"/>
      <c r="D664" s="392"/>
      <c r="E664" s="393"/>
      <c r="F664" s="393"/>
      <c r="G664" s="394"/>
      <c r="H664" s="395"/>
      <c r="N664" s="144"/>
      <c r="O664" s="147" t="str">
        <f>IFERROR(IF(LEN(B664)=0,"",INDEX(Trainings!$C$6:$C$55,MATCH(Registration!$B664,Trainings!$B$6:$B$55,0),1)),"")</f>
        <v/>
      </c>
      <c r="P664" s="148" t="str">
        <f>IFERROR(IF(LEN(H664)=0,"",INDEX(Dashboard!$I$17:$I$26,MATCH($H664,Dashboard!$J$17:$J$26,0))),"")</f>
        <v/>
      </c>
      <c r="Q664" s="144"/>
      <c r="R664" s="148">
        <f>IF(LEN(O664)=0,0,IF(OR(Summary!$D$5="All",Summary!$D$5=""),1,IF(Summary!$D$5=O664,1,0)))</f>
        <v>0</v>
      </c>
      <c r="S664" s="148">
        <f>IF(LEN(B664)=0,0,IF(OR(Summary!$G$5="All",Summary!$G$5=""),1,IF(Summary!$G$5=B664,1,0)))</f>
        <v>0</v>
      </c>
      <c r="T664" s="148">
        <f t="shared" si="40"/>
        <v>0</v>
      </c>
      <c r="U664" s="148">
        <f>IF(LEN(C664)=0,0,IF(C664=Summary!$K$5,1,0))</f>
        <v>0</v>
      </c>
      <c r="V664" s="148">
        <f t="shared" si="41"/>
        <v>0</v>
      </c>
      <c r="W664" s="333"/>
      <c r="X664" s="148">
        <f t="shared" si="42"/>
        <v>0</v>
      </c>
      <c r="Y664" s="333"/>
      <c r="Z664" s="144"/>
      <c r="AA664" s="148">
        <f t="shared" si="43"/>
        <v>0</v>
      </c>
      <c r="AB664" s="336"/>
      <c r="AC664" s="144"/>
    </row>
    <row r="665" spans="2:29" s="134" customFormat="1" ht="20.100000000000001" customHeight="1" x14ac:dyDescent="0.25">
      <c r="B665" s="390"/>
      <c r="C665" s="391"/>
      <c r="D665" s="392"/>
      <c r="E665" s="393"/>
      <c r="F665" s="393"/>
      <c r="G665" s="394"/>
      <c r="H665" s="395"/>
      <c r="N665" s="144"/>
      <c r="O665" s="147" t="str">
        <f>IFERROR(IF(LEN(B665)=0,"",INDEX(Trainings!$C$6:$C$55,MATCH(Registration!$B665,Trainings!$B$6:$B$55,0),1)),"")</f>
        <v/>
      </c>
      <c r="P665" s="148" t="str">
        <f>IFERROR(IF(LEN(H665)=0,"",INDEX(Dashboard!$I$17:$I$26,MATCH($H665,Dashboard!$J$17:$J$26,0))),"")</f>
        <v/>
      </c>
      <c r="Q665" s="144"/>
      <c r="R665" s="148">
        <f>IF(LEN(O665)=0,0,IF(OR(Summary!$D$5="All",Summary!$D$5=""),1,IF(Summary!$D$5=O665,1,0)))</f>
        <v>0</v>
      </c>
      <c r="S665" s="148">
        <f>IF(LEN(B665)=0,0,IF(OR(Summary!$G$5="All",Summary!$G$5=""),1,IF(Summary!$G$5=B665,1,0)))</f>
        <v>0</v>
      </c>
      <c r="T665" s="148">
        <f t="shared" si="40"/>
        <v>0</v>
      </c>
      <c r="U665" s="148">
        <f>IF(LEN(C665)=0,0,IF(C665=Summary!$K$5,1,0))</f>
        <v>0</v>
      </c>
      <c r="V665" s="148">
        <f t="shared" si="41"/>
        <v>0</v>
      </c>
      <c r="W665" s="333"/>
      <c r="X665" s="148">
        <f t="shared" si="42"/>
        <v>0</v>
      </c>
      <c r="Y665" s="333"/>
      <c r="Z665" s="144"/>
      <c r="AA665" s="148">
        <f t="shared" si="43"/>
        <v>0</v>
      </c>
      <c r="AB665" s="336"/>
      <c r="AC665" s="144"/>
    </row>
    <row r="666" spans="2:29" s="134" customFormat="1" ht="20.100000000000001" customHeight="1" x14ac:dyDescent="0.25">
      <c r="B666" s="390"/>
      <c r="C666" s="391"/>
      <c r="D666" s="392"/>
      <c r="E666" s="393"/>
      <c r="F666" s="393"/>
      <c r="G666" s="394"/>
      <c r="H666" s="395"/>
      <c r="N666" s="144"/>
      <c r="O666" s="147" t="str">
        <f>IFERROR(IF(LEN(B666)=0,"",INDEX(Trainings!$C$6:$C$55,MATCH(Registration!$B666,Trainings!$B$6:$B$55,0),1)),"")</f>
        <v/>
      </c>
      <c r="P666" s="148" t="str">
        <f>IFERROR(IF(LEN(H666)=0,"",INDEX(Dashboard!$I$17:$I$26,MATCH($H666,Dashboard!$J$17:$J$26,0))),"")</f>
        <v/>
      </c>
      <c r="Q666" s="144"/>
      <c r="R666" s="148">
        <f>IF(LEN(O666)=0,0,IF(OR(Summary!$D$5="All",Summary!$D$5=""),1,IF(Summary!$D$5=O666,1,0)))</f>
        <v>0</v>
      </c>
      <c r="S666" s="148">
        <f>IF(LEN(B666)=0,0,IF(OR(Summary!$G$5="All",Summary!$G$5=""),1,IF(Summary!$G$5=B666,1,0)))</f>
        <v>0</v>
      </c>
      <c r="T666" s="148">
        <f t="shared" si="40"/>
        <v>0</v>
      </c>
      <c r="U666" s="148">
        <f>IF(LEN(C666)=0,0,IF(C666=Summary!$K$5,1,0))</f>
        <v>0</v>
      </c>
      <c r="V666" s="148">
        <f t="shared" si="41"/>
        <v>0</v>
      </c>
      <c r="W666" s="333"/>
      <c r="X666" s="148">
        <f t="shared" si="42"/>
        <v>0</v>
      </c>
      <c r="Y666" s="333"/>
      <c r="Z666" s="144"/>
      <c r="AA666" s="148">
        <f t="shared" si="43"/>
        <v>0</v>
      </c>
      <c r="AB666" s="336"/>
      <c r="AC666" s="144"/>
    </row>
    <row r="667" spans="2:29" s="134" customFormat="1" ht="20.100000000000001" customHeight="1" x14ac:dyDescent="0.25">
      <c r="B667" s="390"/>
      <c r="C667" s="391"/>
      <c r="D667" s="392"/>
      <c r="E667" s="393"/>
      <c r="F667" s="393"/>
      <c r="G667" s="394"/>
      <c r="H667" s="395"/>
      <c r="N667" s="144"/>
      <c r="O667" s="147" t="str">
        <f>IFERROR(IF(LEN(B667)=0,"",INDEX(Trainings!$C$6:$C$55,MATCH(Registration!$B667,Trainings!$B$6:$B$55,0),1)),"")</f>
        <v/>
      </c>
      <c r="P667" s="148" t="str">
        <f>IFERROR(IF(LEN(H667)=0,"",INDEX(Dashboard!$I$17:$I$26,MATCH($H667,Dashboard!$J$17:$J$26,0))),"")</f>
        <v/>
      </c>
      <c r="Q667" s="144"/>
      <c r="R667" s="148">
        <f>IF(LEN(O667)=0,0,IF(OR(Summary!$D$5="All",Summary!$D$5=""),1,IF(Summary!$D$5=O667,1,0)))</f>
        <v>0</v>
      </c>
      <c r="S667" s="148">
        <f>IF(LEN(B667)=0,0,IF(OR(Summary!$G$5="All",Summary!$G$5=""),1,IF(Summary!$G$5=B667,1,0)))</f>
        <v>0</v>
      </c>
      <c r="T667" s="148">
        <f t="shared" si="40"/>
        <v>0</v>
      </c>
      <c r="U667" s="148">
        <f>IF(LEN(C667)=0,0,IF(C667=Summary!$K$5,1,0))</f>
        <v>0</v>
      </c>
      <c r="V667" s="148">
        <f t="shared" si="41"/>
        <v>0</v>
      </c>
      <c r="W667" s="333"/>
      <c r="X667" s="148">
        <f t="shared" si="42"/>
        <v>0</v>
      </c>
      <c r="Y667" s="333"/>
      <c r="Z667" s="144"/>
      <c r="AA667" s="148">
        <f t="shared" si="43"/>
        <v>0</v>
      </c>
      <c r="AB667" s="336"/>
      <c r="AC667" s="144"/>
    </row>
    <row r="668" spans="2:29" s="134" customFormat="1" ht="20.100000000000001" customHeight="1" x14ac:dyDescent="0.25">
      <c r="B668" s="390"/>
      <c r="C668" s="391"/>
      <c r="D668" s="392"/>
      <c r="E668" s="393"/>
      <c r="F668" s="393"/>
      <c r="G668" s="394"/>
      <c r="H668" s="395"/>
      <c r="N668" s="144"/>
      <c r="O668" s="147" t="str">
        <f>IFERROR(IF(LEN(B668)=0,"",INDEX(Trainings!$C$6:$C$55,MATCH(Registration!$B668,Trainings!$B$6:$B$55,0),1)),"")</f>
        <v/>
      </c>
      <c r="P668" s="148" t="str">
        <f>IFERROR(IF(LEN(H668)=0,"",INDEX(Dashboard!$I$17:$I$26,MATCH($H668,Dashboard!$J$17:$J$26,0))),"")</f>
        <v/>
      </c>
      <c r="Q668" s="144"/>
      <c r="R668" s="148">
        <f>IF(LEN(O668)=0,0,IF(OR(Summary!$D$5="All",Summary!$D$5=""),1,IF(Summary!$D$5=O668,1,0)))</f>
        <v>0</v>
      </c>
      <c r="S668" s="148">
        <f>IF(LEN(B668)=0,0,IF(OR(Summary!$G$5="All",Summary!$G$5=""),1,IF(Summary!$G$5=B668,1,0)))</f>
        <v>0</v>
      </c>
      <c r="T668" s="148">
        <f t="shared" si="40"/>
        <v>0</v>
      </c>
      <c r="U668" s="148">
        <f>IF(LEN(C668)=0,0,IF(C668=Summary!$K$5,1,0))</f>
        <v>0</v>
      </c>
      <c r="V668" s="148">
        <f t="shared" si="41"/>
        <v>0</v>
      </c>
      <c r="W668" s="333"/>
      <c r="X668" s="148">
        <f t="shared" si="42"/>
        <v>0</v>
      </c>
      <c r="Y668" s="333"/>
      <c r="Z668" s="144"/>
      <c r="AA668" s="148">
        <f t="shared" si="43"/>
        <v>0</v>
      </c>
      <c r="AB668" s="336"/>
      <c r="AC668" s="144"/>
    </row>
    <row r="669" spans="2:29" s="134" customFormat="1" ht="20.100000000000001" customHeight="1" x14ac:dyDescent="0.25">
      <c r="B669" s="390"/>
      <c r="C669" s="391"/>
      <c r="D669" s="392"/>
      <c r="E669" s="393"/>
      <c r="F669" s="393"/>
      <c r="G669" s="394"/>
      <c r="H669" s="395"/>
      <c r="N669" s="144"/>
      <c r="O669" s="147" t="str">
        <f>IFERROR(IF(LEN(B669)=0,"",INDEX(Trainings!$C$6:$C$55,MATCH(Registration!$B669,Trainings!$B$6:$B$55,0),1)),"")</f>
        <v/>
      </c>
      <c r="P669" s="148" t="str">
        <f>IFERROR(IF(LEN(H669)=0,"",INDEX(Dashboard!$I$17:$I$26,MATCH($H669,Dashboard!$J$17:$J$26,0))),"")</f>
        <v/>
      </c>
      <c r="Q669" s="144"/>
      <c r="R669" s="148">
        <f>IF(LEN(O669)=0,0,IF(OR(Summary!$D$5="All",Summary!$D$5=""),1,IF(Summary!$D$5=O669,1,0)))</f>
        <v>0</v>
      </c>
      <c r="S669" s="148">
        <f>IF(LEN(B669)=0,0,IF(OR(Summary!$G$5="All",Summary!$G$5=""),1,IF(Summary!$G$5=B669,1,0)))</f>
        <v>0</v>
      </c>
      <c r="T669" s="148">
        <f t="shared" si="40"/>
        <v>0</v>
      </c>
      <c r="U669" s="148">
        <f>IF(LEN(C669)=0,0,IF(C669=Summary!$K$5,1,0))</f>
        <v>0</v>
      </c>
      <c r="V669" s="148">
        <f t="shared" si="41"/>
        <v>0</v>
      </c>
      <c r="W669" s="333"/>
      <c r="X669" s="148">
        <f t="shared" si="42"/>
        <v>0</v>
      </c>
      <c r="Y669" s="333"/>
      <c r="Z669" s="144"/>
      <c r="AA669" s="148">
        <f t="shared" si="43"/>
        <v>0</v>
      </c>
      <c r="AB669" s="336"/>
      <c r="AC669" s="144"/>
    </row>
    <row r="670" spans="2:29" s="134" customFormat="1" ht="20.100000000000001" customHeight="1" x14ac:dyDescent="0.25">
      <c r="B670" s="390"/>
      <c r="C670" s="391"/>
      <c r="D670" s="392"/>
      <c r="E670" s="393"/>
      <c r="F670" s="393"/>
      <c r="G670" s="394"/>
      <c r="H670" s="395"/>
      <c r="N670" s="144"/>
      <c r="O670" s="147" t="str">
        <f>IFERROR(IF(LEN(B670)=0,"",INDEX(Trainings!$C$6:$C$55,MATCH(Registration!$B670,Trainings!$B$6:$B$55,0),1)),"")</f>
        <v/>
      </c>
      <c r="P670" s="148" t="str">
        <f>IFERROR(IF(LEN(H670)=0,"",INDEX(Dashboard!$I$17:$I$26,MATCH($H670,Dashboard!$J$17:$J$26,0))),"")</f>
        <v/>
      </c>
      <c r="Q670" s="144"/>
      <c r="R670" s="148">
        <f>IF(LEN(O670)=0,0,IF(OR(Summary!$D$5="All",Summary!$D$5=""),1,IF(Summary!$D$5=O670,1,0)))</f>
        <v>0</v>
      </c>
      <c r="S670" s="148">
        <f>IF(LEN(B670)=0,0,IF(OR(Summary!$G$5="All",Summary!$G$5=""),1,IF(Summary!$G$5=B670,1,0)))</f>
        <v>0</v>
      </c>
      <c r="T670" s="148">
        <f t="shared" si="40"/>
        <v>0</v>
      </c>
      <c r="U670" s="148">
        <f>IF(LEN(C670)=0,0,IF(C670=Summary!$K$5,1,0))</f>
        <v>0</v>
      </c>
      <c r="V670" s="148">
        <f t="shared" si="41"/>
        <v>0</v>
      </c>
      <c r="W670" s="333"/>
      <c r="X670" s="148">
        <f t="shared" si="42"/>
        <v>0</v>
      </c>
      <c r="Y670" s="333"/>
      <c r="Z670" s="144"/>
      <c r="AA670" s="148">
        <f t="shared" si="43"/>
        <v>0</v>
      </c>
      <c r="AB670" s="336"/>
      <c r="AC670" s="144"/>
    </row>
    <row r="671" spans="2:29" s="134" customFormat="1" ht="20.100000000000001" customHeight="1" x14ac:dyDescent="0.25">
      <c r="B671" s="390"/>
      <c r="C671" s="391"/>
      <c r="D671" s="392"/>
      <c r="E671" s="393"/>
      <c r="F671" s="393"/>
      <c r="G671" s="394"/>
      <c r="H671" s="395"/>
      <c r="N671" s="144"/>
      <c r="O671" s="147" t="str">
        <f>IFERROR(IF(LEN(B671)=0,"",INDEX(Trainings!$C$6:$C$55,MATCH(Registration!$B671,Trainings!$B$6:$B$55,0),1)),"")</f>
        <v/>
      </c>
      <c r="P671" s="148" t="str">
        <f>IFERROR(IF(LEN(H671)=0,"",INDEX(Dashboard!$I$17:$I$26,MATCH($H671,Dashboard!$J$17:$J$26,0))),"")</f>
        <v/>
      </c>
      <c r="Q671" s="144"/>
      <c r="R671" s="148">
        <f>IF(LEN(O671)=0,0,IF(OR(Summary!$D$5="All",Summary!$D$5=""),1,IF(Summary!$D$5=O671,1,0)))</f>
        <v>0</v>
      </c>
      <c r="S671" s="148">
        <f>IF(LEN(B671)=0,0,IF(OR(Summary!$G$5="All",Summary!$G$5=""),1,IF(Summary!$G$5=B671,1,0)))</f>
        <v>0</v>
      </c>
      <c r="T671" s="148">
        <f t="shared" si="40"/>
        <v>0</v>
      </c>
      <c r="U671" s="148">
        <f>IF(LEN(C671)=0,0,IF(C671=Summary!$K$5,1,0))</f>
        <v>0</v>
      </c>
      <c r="V671" s="148">
        <f t="shared" si="41"/>
        <v>0</v>
      </c>
      <c r="W671" s="333"/>
      <c r="X671" s="148">
        <f t="shared" si="42"/>
        <v>0</v>
      </c>
      <c r="Y671" s="333"/>
      <c r="Z671" s="144"/>
      <c r="AA671" s="148">
        <f t="shared" si="43"/>
        <v>0</v>
      </c>
      <c r="AB671" s="336"/>
      <c r="AC671" s="144"/>
    </row>
    <row r="672" spans="2:29" s="134" customFormat="1" ht="20.100000000000001" customHeight="1" x14ac:dyDescent="0.25">
      <c r="B672" s="390"/>
      <c r="C672" s="391"/>
      <c r="D672" s="392"/>
      <c r="E672" s="393"/>
      <c r="F672" s="393"/>
      <c r="G672" s="394"/>
      <c r="H672" s="395"/>
      <c r="N672" s="144"/>
      <c r="O672" s="147" t="str">
        <f>IFERROR(IF(LEN(B672)=0,"",INDEX(Trainings!$C$6:$C$55,MATCH(Registration!$B672,Trainings!$B$6:$B$55,0),1)),"")</f>
        <v/>
      </c>
      <c r="P672" s="148" t="str">
        <f>IFERROR(IF(LEN(H672)=0,"",INDEX(Dashboard!$I$17:$I$26,MATCH($H672,Dashboard!$J$17:$J$26,0))),"")</f>
        <v/>
      </c>
      <c r="Q672" s="144"/>
      <c r="R672" s="148">
        <f>IF(LEN(O672)=0,0,IF(OR(Summary!$D$5="All",Summary!$D$5=""),1,IF(Summary!$D$5=O672,1,0)))</f>
        <v>0</v>
      </c>
      <c r="S672" s="148">
        <f>IF(LEN(B672)=0,0,IF(OR(Summary!$G$5="All",Summary!$G$5=""),1,IF(Summary!$G$5=B672,1,0)))</f>
        <v>0</v>
      </c>
      <c r="T672" s="148">
        <f t="shared" si="40"/>
        <v>0</v>
      </c>
      <c r="U672" s="148">
        <f>IF(LEN(C672)=0,0,IF(C672=Summary!$K$5,1,0))</f>
        <v>0</v>
      </c>
      <c r="V672" s="148">
        <f t="shared" si="41"/>
        <v>0</v>
      </c>
      <c r="W672" s="333"/>
      <c r="X672" s="148">
        <f t="shared" si="42"/>
        <v>0</v>
      </c>
      <c r="Y672" s="333"/>
      <c r="Z672" s="144"/>
      <c r="AA672" s="148">
        <f t="shared" si="43"/>
        <v>0</v>
      </c>
      <c r="AB672" s="336"/>
      <c r="AC672" s="144"/>
    </row>
    <row r="673" spans="2:29" s="134" customFormat="1" ht="20.100000000000001" customHeight="1" x14ac:dyDescent="0.25">
      <c r="B673" s="390"/>
      <c r="C673" s="391"/>
      <c r="D673" s="392"/>
      <c r="E673" s="393"/>
      <c r="F673" s="393"/>
      <c r="G673" s="394"/>
      <c r="H673" s="395"/>
      <c r="N673" s="144"/>
      <c r="O673" s="147" t="str">
        <f>IFERROR(IF(LEN(B673)=0,"",INDEX(Trainings!$C$6:$C$55,MATCH(Registration!$B673,Trainings!$B$6:$B$55,0),1)),"")</f>
        <v/>
      </c>
      <c r="P673" s="148" t="str">
        <f>IFERROR(IF(LEN(H673)=0,"",INDEX(Dashboard!$I$17:$I$26,MATCH($H673,Dashboard!$J$17:$J$26,0))),"")</f>
        <v/>
      </c>
      <c r="Q673" s="144"/>
      <c r="R673" s="148">
        <f>IF(LEN(O673)=0,0,IF(OR(Summary!$D$5="All",Summary!$D$5=""),1,IF(Summary!$D$5=O673,1,0)))</f>
        <v>0</v>
      </c>
      <c r="S673" s="148">
        <f>IF(LEN(B673)=0,0,IF(OR(Summary!$G$5="All",Summary!$G$5=""),1,IF(Summary!$G$5=B673,1,0)))</f>
        <v>0</v>
      </c>
      <c r="T673" s="148">
        <f t="shared" si="40"/>
        <v>0</v>
      </c>
      <c r="U673" s="148">
        <f>IF(LEN(C673)=0,0,IF(C673=Summary!$K$5,1,0))</f>
        <v>0</v>
      </c>
      <c r="V673" s="148">
        <f t="shared" si="41"/>
        <v>0</v>
      </c>
      <c r="W673" s="333"/>
      <c r="X673" s="148">
        <f t="shared" si="42"/>
        <v>0</v>
      </c>
      <c r="Y673" s="333"/>
      <c r="Z673" s="144"/>
      <c r="AA673" s="148">
        <f t="shared" si="43"/>
        <v>0</v>
      </c>
      <c r="AB673" s="336"/>
      <c r="AC673" s="144"/>
    </row>
    <row r="674" spans="2:29" s="134" customFormat="1" ht="20.100000000000001" customHeight="1" x14ac:dyDescent="0.25">
      <c r="B674" s="390"/>
      <c r="C674" s="391"/>
      <c r="D674" s="392"/>
      <c r="E674" s="393"/>
      <c r="F674" s="393"/>
      <c r="G674" s="394"/>
      <c r="H674" s="395"/>
      <c r="N674" s="144"/>
      <c r="O674" s="147" t="str">
        <f>IFERROR(IF(LEN(B674)=0,"",INDEX(Trainings!$C$6:$C$55,MATCH(Registration!$B674,Trainings!$B$6:$B$55,0),1)),"")</f>
        <v/>
      </c>
      <c r="P674" s="148" t="str">
        <f>IFERROR(IF(LEN(H674)=0,"",INDEX(Dashboard!$I$17:$I$26,MATCH($H674,Dashboard!$J$17:$J$26,0))),"")</f>
        <v/>
      </c>
      <c r="Q674" s="144"/>
      <c r="R674" s="148">
        <f>IF(LEN(O674)=0,0,IF(OR(Summary!$D$5="All",Summary!$D$5=""),1,IF(Summary!$D$5=O674,1,0)))</f>
        <v>0</v>
      </c>
      <c r="S674" s="148">
        <f>IF(LEN(B674)=0,0,IF(OR(Summary!$G$5="All",Summary!$G$5=""),1,IF(Summary!$G$5=B674,1,0)))</f>
        <v>0</v>
      </c>
      <c r="T674" s="148">
        <f t="shared" si="40"/>
        <v>0</v>
      </c>
      <c r="U674" s="148">
        <f>IF(LEN(C674)=0,0,IF(C674=Summary!$K$5,1,0))</f>
        <v>0</v>
      </c>
      <c r="V674" s="148">
        <f t="shared" si="41"/>
        <v>0</v>
      </c>
      <c r="W674" s="333"/>
      <c r="X674" s="148">
        <f t="shared" si="42"/>
        <v>0</v>
      </c>
      <c r="Y674" s="333"/>
      <c r="Z674" s="144"/>
      <c r="AA674" s="148">
        <f t="shared" si="43"/>
        <v>0</v>
      </c>
      <c r="AB674" s="336"/>
      <c r="AC674" s="144"/>
    </row>
    <row r="675" spans="2:29" s="134" customFormat="1" ht="20.100000000000001" customHeight="1" x14ac:dyDescent="0.25">
      <c r="B675" s="390"/>
      <c r="C675" s="391"/>
      <c r="D675" s="392"/>
      <c r="E675" s="393"/>
      <c r="F675" s="393"/>
      <c r="G675" s="394"/>
      <c r="H675" s="395"/>
      <c r="N675" s="144"/>
      <c r="O675" s="147" t="str">
        <f>IFERROR(IF(LEN(B675)=0,"",INDEX(Trainings!$C$6:$C$55,MATCH(Registration!$B675,Trainings!$B$6:$B$55,0),1)),"")</f>
        <v/>
      </c>
      <c r="P675" s="148" t="str">
        <f>IFERROR(IF(LEN(H675)=0,"",INDEX(Dashboard!$I$17:$I$26,MATCH($H675,Dashboard!$J$17:$J$26,0))),"")</f>
        <v/>
      </c>
      <c r="Q675" s="144"/>
      <c r="R675" s="148">
        <f>IF(LEN(O675)=0,0,IF(OR(Summary!$D$5="All",Summary!$D$5=""),1,IF(Summary!$D$5=O675,1,0)))</f>
        <v>0</v>
      </c>
      <c r="S675" s="148">
        <f>IF(LEN(B675)=0,0,IF(OR(Summary!$G$5="All",Summary!$G$5=""),1,IF(Summary!$G$5=B675,1,0)))</f>
        <v>0</v>
      </c>
      <c r="T675" s="148">
        <f t="shared" si="40"/>
        <v>0</v>
      </c>
      <c r="U675" s="148">
        <f>IF(LEN(C675)=0,0,IF(C675=Summary!$K$5,1,0))</f>
        <v>0</v>
      </c>
      <c r="V675" s="148">
        <f t="shared" si="41"/>
        <v>0</v>
      </c>
      <c r="W675" s="333"/>
      <c r="X675" s="148">
        <f t="shared" si="42"/>
        <v>0</v>
      </c>
      <c r="Y675" s="333"/>
      <c r="Z675" s="144"/>
      <c r="AA675" s="148">
        <f t="shared" si="43"/>
        <v>0</v>
      </c>
      <c r="AB675" s="336"/>
      <c r="AC675" s="144"/>
    </row>
    <row r="676" spans="2:29" s="134" customFormat="1" ht="20.100000000000001" customHeight="1" x14ac:dyDescent="0.25">
      <c r="B676" s="390"/>
      <c r="C676" s="391"/>
      <c r="D676" s="392"/>
      <c r="E676" s="393"/>
      <c r="F676" s="393"/>
      <c r="G676" s="394"/>
      <c r="H676" s="395"/>
      <c r="N676" s="144"/>
      <c r="O676" s="147" t="str">
        <f>IFERROR(IF(LEN(B676)=0,"",INDEX(Trainings!$C$6:$C$55,MATCH(Registration!$B676,Trainings!$B$6:$B$55,0),1)),"")</f>
        <v/>
      </c>
      <c r="P676" s="148" t="str">
        <f>IFERROR(IF(LEN(H676)=0,"",INDEX(Dashboard!$I$17:$I$26,MATCH($H676,Dashboard!$J$17:$J$26,0))),"")</f>
        <v/>
      </c>
      <c r="Q676" s="144"/>
      <c r="R676" s="148">
        <f>IF(LEN(O676)=0,0,IF(OR(Summary!$D$5="All",Summary!$D$5=""),1,IF(Summary!$D$5=O676,1,0)))</f>
        <v>0</v>
      </c>
      <c r="S676" s="148">
        <f>IF(LEN(B676)=0,0,IF(OR(Summary!$G$5="All",Summary!$G$5=""),1,IF(Summary!$G$5=B676,1,0)))</f>
        <v>0</v>
      </c>
      <c r="T676" s="148">
        <f t="shared" si="40"/>
        <v>0</v>
      </c>
      <c r="U676" s="148">
        <f>IF(LEN(C676)=0,0,IF(C676=Summary!$K$5,1,0))</f>
        <v>0</v>
      </c>
      <c r="V676" s="148">
        <f t="shared" si="41"/>
        <v>0</v>
      </c>
      <c r="W676" s="333"/>
      <c r="X676" s="148">
        <f t="shared" si="42"/>
        <v>0</v>
      </c>
      <c r="Y676" s="333"/>
      <c r="Z676" s="144"/>
      <c r="AA676" s="148">
        <f t="shared" si="43"/>
        <v>0</v>
      </c>
      <c r="AB676" s="336"/>
      <c r="AC676" s="144"/>
    </row>
    <row r="677" spans="2:29" s="134" customFormat="1" ht="20.100000000000001" customHeight="1" x14ac:dyDescent="0.25">
      <c r="B677" s="390"/>
      <c r="C677" s="391"/>
      <c r="D677" s="392"/>
      <c r="E677" s="393"/>
      <c r="F677" s="393"/>
      <c r="G677" s="394"/>
      <c r="H677" s="395"/>
      <c r="N677" s="144"/>
      <c r="O677" s="147" t="str">
        <f>IFERROR(IF(LEN(B677)=0,"",INDEX(Trainings!$C$6:$C$55,MATCH(Registration!$B677,Trainings!$B$6:$B$55,0),1)),"")</f>
        <v/>
      </c>
      <c r="P677" s="148" t="str">
        <f>IFERROR(IF(LEN(H677)=0,"",INDEX(Dashboard!$I$17:$I$26,MATCH($H677,Dashboard!$J$17:$J$26,0))),"")</f>
        <v/>
      </c>
      <c r="Q677" s="144"/>
      <c r="R677" s="148">
        <f>IF(LEN(O677)=0,0,IF(OR(Summary!$D$5="All",Summary!$D$5=""),1,IF(Summary!$D$5=O677,1,0)))</f>
        <v>0</v>
      </c>
      <c r="S677" s="148">
        <f>IF(LEN(B677)=0,0,IF(OR(Summary!$G$5="All",Summary!$G$5=""),1,IF(Summary!$G$5=B677,1,0)))</f>
        <v>0</v>
      </c>
      <c r="T677" s="148">
        <f t="shared" si="40"/>
        <v>0</v>
      </c>
      <c r="U677" s="148">
        <f>IF(LEN(C677)=0,0,IF(C677=Summary!$K$5,1,0))</f>
        <v>0</v>
      </c>
      <c r="V677" s="148">
        <f t="shared" si="41"/>
        <v>0</v>
      </c>
      <c r="W677" s="333"/>
      <c r="X677" s="148">
        <f t="shared" si="42"/>
        <v>0</v>
      </c>
      <c r="Y677" s="333"/>
      <c r="Z677" s="144"/>
      <c r="AA677" s="148">
        <f t="shared" si="43"/>
        <v>0</v>
      </c>
      <c r="AB677" s="336"/>
      <c r="AC677" s="144"/>
    </row>
    <row r="678" spans="2:29" s="134" customFormat="1" ht="20.100000000000001" customHeight="1" x14ac:dyDescent="0.25">
      <c r="B678" s="390"/>
      <c r="C678" s="391"/>
      <c r="D678" s="392"/>
      <c r="E678" s="393"/>
      <c r="F678" s="393"/>
      <c r="G678" s="394"/>
      <c r="H678" s="395"/>
      <c r="N678" s="144"/>
      <c r="O678" s="147" t="str">
        <f>IFERROR(IF(LEN(B678)=0,"",INDEX(Trainings!$C$6:$C$55,MATCH(Registration!$B678,Trainings!$B$6:$B$55,0),1)),"")</f>
        <v/>
      </c>
      <c r="P678" s="148" t="str">
        <f>IFERROR(IF(LEN(H678)=0,"",INDEX(Dashboard!$I$17:$I$26,MATCH($H678,Dashboard!$J$17:$J$26,0))),"")</f>
        <v/>
      </c>
      <c r="Q678" s="144"/>
      <c r="R678" s="148">
        <f>IF(LEN(O678)=0,0,IF(OR(Summary!$D$5="All",Summary!$D$5=""),1,IF(Summary!$D$5=O678,1,0)))</f>
        <v>0</v>
      </c>
      <c r="S678" s="148">
        <f>IF(LEN(B678)=0,0,IF(OR(Summary!$G$5="All",Summary!$G$5=""),1,IF(Summary!$G$5=B678,1,0)))</f>
        <v>0</v>
      </c>
      <c r="T678" s="148">
        <f t="shared" si="40"/>
        <v>0</v>
      </c>
      <c r="U678" s="148">
        <f>IF(LEN(C678)=0,0,IF(C678=Summary!$K$5,1,0))</f>
        <v>0</v>
      </c>
      <c r="V678" s="148">
        <f t="shared" si="41"/>
        <v>0</v>
      </c>
      <c r="W678" s="333"/>
      <c r="X678" s="148">
        <f t="shared" si="42"/>
        <v>0</v>
      </c>
      <c r="Y678" s="333"/>
      <c r="Z678" s="144"/>
      <c r="AA678" s="148">
        <f t="shared" si="43"/>
        <v>0</v>
      </c>
      <c r="AB678" s="336"/>
      <c r="AC678" s="144"/>
    </row>
    <row r="679" spans="2:29" s="134" customFormat="1" ht="20.100000000000001" customHeight="1" x14ac:dyDescent="0.25">
      <c r="B679" s="390"/>
      <c r="C679" s="391"/>
      <c r="D679" s="392"/>
      <c r="E679" s="393"/>
      <c r="F679" s="393"/>
      <c r="G679" s="394"/>
      <c r="H679" s="395"/>
      <c r="N679" s="144"/>
      <c r="O679" s="147" t="str">
        <f>IFERROR(IF(LEN(B679)=0,"",INDEX(Trainings!$C$6:$C$55,MATCH(Registration!$B679,Trainings!$B$6:$B$55,0),1)),"")</f>
        <v/>
      </c>
      <c r="P679" s="148" t="str">
        <f>IFERROR(IF(LEN(H679)=0,"",INDEX(Dashboard!$I$17:$I$26,MATCH($H679,Dashboard!$J$17:$J$26,0))),"")</f>
        <v/>
      </c>
      <c r="Q679" s="144"/>
      <c r="R679" s="148">
        <f>IF(LEN(O679)=0,0,IF(OR(Summary!$D$5="All",Summary!$D$5=""),1,IF(Summary!$D$5=O679,1,0)))</f>
        <v>0</v>
      </c>
      <c r="S679" s="148">
        <f>IF(LEN(B679)=0,0,IF(OR(Summary!$G$5="All",Summary!$G$5=""),1,IF(Summary!$G$5=B679,1,0)))</f>
        <v>0</v>
      </c>
      <c r="T679" s="148">
        <f t="shared" si="40"/>
        <v>0</v>
      </c>
      <c r="U679" s="148">
        <f>IF(LEN(C679)=0,0,IF(C679=Summary!$K$5,1,0))</f>
        <v>0</v>
      </c>
      <c r="V679" s="148">
        <f t="shared" si="41"/>
        <v>0</v>
      </c>
      <c r="W679" s="333"/>
      <c r="X679" s="148">
        <f t="shared" si="42"/>
        <v>0</v>
      </c>
      <c r="Y679" s="333"/>
      <c r="Z679" s="144"/>
      <c r="AA679" s="148">
        <f t="shared" si="43"/>
        <v>0</v>
      </c>
      <c r="AB679" s="336"/>
      <c r="AC679" s="144"/>
    </row>
    <row r="680" spans="2:29" s="134" customFormat="1" ht="20.100000000000001" customHeight="1" x14ac:dyDescent="0.25">
      <c r="B680" s="390"/>
      <c r="C680" s="391"/>
      <c r="D680" s="392"/>
      <c r="E680" s="393"/>
      <c r="F680" s="393"/>
      <c r="G680" s="394"/>
      <c r="H680" s="395"/>
      <c r="N680" s="144"/>
      <c r="O680" s="147" t="str">
        <f>IFERROR(IF(LEN(B680)=0,"",INDEX(Trainings!$C$6:$C$55,MATCH(Registration!$B680,Trainings!$B$6:$B$55,0),1)),"")</f>
        <v/>
      </c>
      <c r="P680" s="148" t="str">
        <f>IFERROR(IF(LEN(H680)=0,"",INDEX(Dashboard!$I$17:$I$26,MATCH($H680,Dashboard!$J$17:$J$26,0))),"")</f>
        <v/>
      </c>
      <c r="Q680" s="144"/>
      <c r="R680" s="148">
        <f>IF(LEN(O680)=0,0,IF(OR(Summary!$D$5="All",Summary!$D$5=""),1,IF(Summary!$D$5=O680,1,0)))</f>
        <v>0</v>
      </c>
      <c r="S680" s="148">
        <f>IF(LEN(B680)=0,0,IF(OR(Summary!$G$5="All",Summary!$G$5=""),1,IF(Summary!$G$5=B680,1,0)))</f>
        <v>0</v>
      </c>
      <c r="T680" s="148">
        <f t="shared" si="40"/>
        <v>0</v>
      </c>
      <c r="U680" s="148">
        <f>IF(LEN(C680)=0,0,IF(C680=Summary!$K$5,1,0))</f>
        <v>0</v>
      </c>
      <c r="V680" s="148">
        <f t="shared" si="41"/>
        <v>0</v>
      </c>
      <c r="W680" s="333"/>
      <c r="X680" s="148">
        <f t="shared" si="42"/>
        <v>0</v>
      </c>
      <c r="Y680" s="333"/>
      <c r="Z680" s="144"/>
      <c r="AA680" s="148">
        <f t="shared" si="43"/>
        <v>0</v>
      </c>
      <c r="AB680" s="336"/>
      <c r="AC680" s="144"/>
    </row>
    <row r="681" spans="2:29" s="134" customFormat="1" ht="20.100000000000001" customHeight="1" x14ac:dyDescent="0.25">
      <c r="B681" s="390"/>
      <c r="C681" s="391"/>
      <c r="D681" s="392"/>
      <c r="E681" s="393"/>
      <c r="F681" s="393"/>
      <c r="G681" s="394"/>
      <c r="H681" s="395"/>
      <c r="N681" s="144"/>
      <c r="O681" s="147" t="str">
        <f>IFERROR(IF(LEN(B681)=0,"",INDEX(Trainings!$C$6:$C$55,MATCH(Registration!$B681,Trainings!$B$6:$B$55,0),1)),"")</f>
        <v/>
      </c>
      <c r="P681" s="148" t="str">
        <f>IFERROR(IF(LEN(H681)=0,"",INDEX(Dashboard!$I$17:$I$26,MATCH($H681,Dashboard!$J$17:$J$26,0))),"")</f>
        <v/>
      </c>
      <c r="Q681" s="144"/>
      <c r="R681" s="148">
        <f>IF(LEN(O681)=0,0,IF(OR(Summary!$D$5="All",Summary!$D$5=""),1,IF(Summary!$D$5=O681,1,0)))</f>
        <v>0</v>
      </c>
      <c r="S681" s="148">
        <f>IF(LEN(B681)=0,0,IF(OR(Summary!$G$5="All",Summary!$G$5=""),1,IF(Summary!$G$5=B681,1,0)))</f>
        <v>0</v>
      </c>
      <c r="T681" s="148">
        <f t="shared" si="40"/>
        <v>0</v>
      </c>
      <c r="U681" s="148">
        <f>IF(LEN(C681)=0,0,IF(C681=Summary!$K$5,1,0))</f>
        <v>0</v>
      </c>
      <c r="V681" s="148">
        <f t="shared" si="41"/>
        <v>0</v>
      </c>
      <c r="W681" s="333"/>
      <c r="X681" s="148">
        <f t="shared" si="42"/>
        <v>0</v>
      </c>
      <c r="Y681" s="333"/>
      <c r="Z681" s="144"/>
      <c r="AA681" s="148">
        <f t="shared" si="43"/>
        <v>0</v>
      </c>
      <c r="AB681" s="336"/>
      <c r="AC681" s="144"/>
    </row>
    <row r="682" spans="2:29" s="134" customFormat="1" ht="20.100000000000001" customHeight="1" x14ac:dyDescent="0.25">
      <c r="B682" s="390"/>
      <c r="C682" s="391"/>
      <c r="D682" s="392"/>
      <c r="E682" s="393"/>
      <c r="F682" s="393"/>
      <c r="G682" s="394"/>
      <c r="H682" s="395"/>
      <c r="N682" s="144"/>
      <c r="O682" s="147" t="str">
        <f>IFERROR(IF(LEN(B682)=0,"",INDEX(Trainings!$C$6:$C$55,MATCH(Registration!$B682,Trainings!$B$6:$B$55,0),1)),"")</f>
        <v/>
      </c>
      <c r="P682" s="148" t="str">
        <f>IFERROR(IF(LEN(H682)=0,"",INDEX(Dashboard!$I$17:$I$26,MATCH($H682,Dashboard!$J$17:$J$26,0))),"")</f>
        <v/>
      </c>
      <c r="Q682" s="144"/>
      <c r="R682" s="148">
        <f>IF(LEN(O682)=0,0,IF(OR(Summary!$D$5="All",Summary!$D$5=""),1,IF(Summary!$D$5=O682,1,0)))</f>
        <v>0</v>
      </c>
      <c r="S682" s="148">
        <f>IF(LEN(B682)=0,0,IF(OR(Summary!$G$5="All",Summary!$G$5=""),1,IF(Summary!$G$5=B682,1,0)))</f>
        <v>0</v>
      </c>
      <c r="T682" s="148">
        <f t="shared" si="40"/>
        <v>0</v>
      </c>
      <c r="U682" s="148">
        <f>IF(LEN(C682)=0,0,IF(C682=Summary!$K$5,1,0))</f>
        <v>0</v>
      </c>
      <c r="V682" s="148">
        <f t="shared" si="41"/>
        <v>0</v>
      </c>
      <c r="W682" s="333"/>
      <c r="X682" s="148">
        <f t="shared" si="42"/>
        <v>0</v>
      </c>
      <c r="Y682" s="333"/>
      <c r="Z682" s="144"/>
      <c r="AA682" s="148">
        <f t="shared" si="43"/>
        <v>0</v>
      </c>
      <c r="AB682" s="336"/>
      <c r="AC682" s="144"/>
    </row>
    <row r="683" spans="2:29" s="134" customFormat="1" ht="20.100000000000001" customHeight="1" x14ac:dyDescent="0.25">
      <c r="B683" s="390"/>
      <c r="C683" s="391"/>
      <c r="D683" s="392"/>
      <c r="E683" s="393"/>
      <c r="F683" s="393"/>
      <c r="G683" s="394"/>
      <c r="H683" s="395"/>
      <c r="N683" s="144"/>
      <c r="O683" s="147" t="str">
        <f>IFERROR(IF(LEN(B683)=0,"",INDEX(Trainings!$C$6:$C$55,MATCH(Registration!$B683,Trainings!$B$6:$B$55,0),1)),"")</f>
        <v/>
      </c>
      <c r="P683" s="148" t="str">
        <f>IFERROR(IF(LEN(H683)=0,"",INDEX(Dashboard!$I$17:$I$26,MATCH($H683,Dashboard!$J$17:$J$26,0))),"")</f>
        <v/>
      </c>
      <c r="Q683" s="144"/>
      <c r="R683" s="148">
        <f>IF(LEN(O683)=0,0,IF(OR(Summary!$D$5="All",Summary!$D$5=""),1,IF(Summary!$D$5=O683,1,0)))</f>
        <v>0</v>
      </c>
      <c r="S683" s="148">
        <f>IF(LEN(B683)=0,0,IF(OR(Summary!$G$5="All",Summary!$G$5=""),1,IF(Summary!$G$5=B683,1,0)))</f>
        <v>0</v>
      </c>
      <c r="T683" s="148">
        <f t="shared" si="40"/>
        <v>0</v>
      </c>
      <c r="U683" s="148">
        <f>IF(LEN(C683)=0,0,IF(C683=Summary!$K$5,1,0))</f>
        <v>0</v>
      </c>
      <c r="V683" s="148">
        <f t="shared" si="41"/>
        <v>0</v>
      </c>
      <c r="W683" s="333"/>
      <c r="X683" s="148">
        <f t="shared" si="42"/>
        <v>0</v>
      </c>
      <c r="Y683" s="333"/>
      <c r="Z683" s="144"/>
      <c r="AA683" s="148">
        <f t="shared" si="43"/>
        <v>0</v>
      </c>
      <c r="AB683" s="336"/>
      <c r="AC683" s="144"/>
    </row>
    <row r="684" spans="2:29" s="134" customFormat="1" ht="20.100000000000001" customHeight="1" x14ac:dyDescent="0.25">
      <c r="B684" s="390"/>
      <c r="C684" s="391"/>
      <c r="D684" s="392"/>
      <c r="E684" s="393"/>
      <c r="F684" s="393"/>
      <c r="G684" s="394"/>
      <c r="H684" s="395"/>
      <c r="N684" s="144"/>
      <c r="O684" s="147" t="str">
        <f>IFERROR(IF(LEN(B684)=0,"",INDEX(Trainings!$C$6:$C$55,MATCH(Registration!$B684,Trainings!$B$6:$B$55,0),1)),"")</f>
        <v/>
      </c>
      <c r="P684" s="148" t="str">
        <f>IFERROR(IF(LEN(H684)=0,"",INDEX(Dashboard!$I$17:$I$26,MATCH($H684,Dashboard!$J$17:$J$26,0))),"")</f>
        <v/>
      </c>
      <c r="Q684" s="144"/>
      <c r="R684" s="148">
        <f>IF(LEN(O684)=0,0,IF(OR(Summary!$D$5="All",Summary!$D$5=""),1,IF(Summary!$D$5=O684,1,0)))</f>
        <v>0</v>
      </c>
      <c r="S684" s="148">
        <f>IF(LEN(B684)=0,0,IF(OR(Summary!$G$5="All",Summary!$G$5=""),1,IF(Summary!$G$5=B684,1,0)))</f>
        <v>0</v>
      </c>
      <c r="T684" s="148">
        <f t="shared" si="40"/>
        <v>0</v>
      </c>
      <c r="U684" s="148">
        <f>IF(LEN(C684)=0,0,IF(C684=Summary!$K$5,1,0))</f>
        <v>0</v>
      </c>
      <c r="V684" s="148">
        <f t="shared" si="41"/>
        <v>0</v>
      </c>
      <c r="W684" s="333"/>
      <c r="X684" s="148">
        <f t="shared" si="42"/>
        <v>0</v>
      </c>
      <c r="Y684" s="333"/>
      <c r="Z684" s="144"/>
      <c r="AA684" s="148">
        <f t="shared" si="43"/>
        <v>0</v>
      </c>
      <c r="AB684" s="336"/>
      <c r="AC684" s="144"/>
    </row>
    <row r="685" spans="2:29" s="134" customFormat="1" ht="20.100000000000001" customHeight="1" x14ac:dyDescent="0.25">
      <c r="B685" s="390"/>
      <c r="C685" s="391"/>
      <c r="D685" s="392"/>
      <c r="E685" s="393"/>
      <c r="F685" s="393"/>
      <c r="G685" s="394"/>
      <c r="H685" s="395"/>
      <c r="N685" s="144"/>
      <c r="O685" s="147" t="str">
        <f>IFERROR(IF(LEN(B685)=0,"",INDEX(Trainings!$C$6:$C$55,MATCH(Registration!$B685,Trainings!$B$6:$B$55,0),1)),"")</f>
        <v/>
      </c>
      <c r="P685" s="148" t="str">
        <f>IFERROR(IF(LEN(H685)=0,"",INDEX(Dashboard!$I$17:$I$26,MATCH($H685,Dashboard!$J$17:$J$26,0))),"")</f>
        <v/>
      </c>
      <c r="Q685" s="144"/>
      <c r="R685" s="148">
        <f>IF(LEN(O685)=0,0,IF(OR(Summary!$D$5="All",Summary!$D$5=""),1,IF(Summary!$D$5=O685,1,0)))</f>
        <v>0</v>
      </c>
      <c r="S685" s="148">
        <f>IF(LEN(B685)=0,0,IF(OR(Summary!$G$5="All",Summary!$G$5=""),1,IF(Summary!$G$5=B685,1,0)))</f>
        <v>0</v>
      </c>
      <c r="T685" s="148">
        <f t="shared" si="40"/>
        <v>0</v>
      </c>
      <c r="U685" s="148">
        <f>IF(LEN(C685)=0,0,IF(C685=Summary!$K$5,1,0))</f>
        <v>0</v>
      </c>
      <c r="V685" s="148">
        <f t="shared" si="41"/>
        <v>0</v>
      </c>
      <c r="W685" s="333"/>
      <c r="X685" s="148">
        <f t="shared" si="42"/>
        <v>0</v>
      </c>
      <c r="Y685" s="333"/>
      <c r="Z685" s="144"/>
      <c r="AA685" s="148">
        <f t="shared" si="43"/>
        <v>0</v>
      </c>
      <c r="AB685" s="336"/>
      <c r="AC685" s="144"/>
    </row>
    <row r="686" spans="2:29" s="134" customFormat="1" ht="20.100000000000001" customHeight="1" x14ac:dyDescent="0.25">
      <c r="B686" s="390"/>
      <c r="C686" s="391"/>
      <c r="D686" s="392"/>
      <c r="E686" s="393"/>
      <c r="F686" s="393"/>
      <c r="G686" s="394"/>
      <c r="H686" s="395"/>
      <c r="N686" s="144"/>
      <c r="O686" s="147" t="str">
        <f>IFERROR(IF(LEN(B686)=0,"",INDEX(Trainings!$C$6:$C$55,MATCH(Registration!$B686,Trainings!$B$6:$B$55,0),1)),"")</f>
        <v/>
      </c>
      <c r="P686" s="148" t="str">
        <f>IFERROR(IF(LEN(H686)=0,"",INDEX(Dashboard!$I$17:$I$26,MATCH($H686,Dashboard!$J$17:$J$26,0))),"")</f>
        <v/>
      </c>
      <c r="Q686" s="144"/>
      <c r="R686" s="148">
        <f>IF(LEN(O686)=0,0,IF(OR(Summary!$D$5="All",Summary!$D$5=""),1,IF(Summary!$D$5=O686,1,0)))</f>
        <v>0</v>
      </c>
      <c r="S686" s="148">
        <f>IF(LEN(B686)=0,0,IF(OR(Summary!$G$5="All",Summary!$G$5=""),1,IF(Summary!$G$5=B686,1,0)))</f>
        <v>0</v>
      </c>
      <c r="T686" s="148">
        <f t="shared" si="40"/>
        <v>0</v>
      </c>
      <c r="U686" s="148">
        <f>IF(LEN(C686)=0,0,IF(C686=Summary!$K$5,1,0))</f>
        <v>0</v>
      </c>
      <c r="V686" s="148">
        <f t="shared" si="41"/>
        <v>0</v>
      </c>
      <c r="W686" s="333"/>
      <c r="X686" s="148">
        <f t="shared" si="42"/>
        <v>0</v>
      </c>
      <c r="Y686" s="333"/>
      <c r="Z686" s="144"/>
      <c r="AA686" s="148">
        <f t="shared" si="43"/>
        <v>0</v>
      </c>
      <c r="AB686" s="336"/>
      <c r="AC686" s="144"/>
    </row>
    <row r="687" spans="2:29" s="134" customFormat="1" ht="20.100000000000001" customHeight="1" x14ac:dyDescent="0.25">
      <c r="B687" s="390"/>
      <c r="C687" s="391"/>
      <c r="D687" s="392"/>
      <c r="E687" s="393"/>
      <c r="F687" s="393"/>
      <c r="G687" s="394"/>
      <c r="H687" s="395"/>
      <c r="N687" s="144"/>
      <c r="O687" s="147" t="str">
        <f>IFERROR(IF(LEN(B687)=0,"",INDEX(Trainings!$C$6:$C$55,MATCH(Registration!$B687,Trainings!$B$6:$B$55,0),1)),"")</f>
        <v/>
      </c>
      <c r="P687" s="148" t="str">
        <f>IFERROR(IF(LEN(H687)=0,"",INDEX(Dashboard!$I$17:$I$26,MATCH($H687,Dashboard!$J$17:$J$26,0))),"")</f>
        <v/>
      </c>
      <c r="Q687" s="144"/>
      <c r="R687" s="148">
        <f>IF(LEN(O687)=0,0,IF(OR(Summary!$D$5="All",Summary!$D$5=""),1,IF(Summary!$D$5=O687,1,0)))</f>
        <v>0</v>
      </c>
      <c r="S687" s="148">
        <f>IF(LEN(B687)=0,0,IF(OR(Summary!$G$5="All",Summary!$G$5=""),1,IF(Summary!$G$5=B687,1,0)))</f>
        <v>0</v>
      </c>
      <c r="T687" s="148">
        <f t="shared" si="40"/>
        <v>0</v>
      </c>
      <c r="U687" s="148">
        <f>IF(LEN(C687)=0,0,IF(C687=Summary!$K$5,1,0))</f>
        <v>0</v>
      </c>
      <c r="V687" s="148">
        <f t="shared" si="41"/>
        <v>0</v>
      </c>
      <c r="W687" s="333"/>
      <c r="X687" s="148">
        <f t="shared" si="42"/>
        <v>0</v>
      </c>
      <c r="Y687" s="333"/>
      <c r="Z687" s="144"/>
      <c r="AA687" s="148">
        <f t="shared" si="43"/>
        <v>0</v>
      </c>
      <c r="AB687" s="336"/>
      <c r="AC687" s="144"/>
    </row>
    <row r="688" spans="2:29" s="134" customFormat="1" ht="20.100000000000001" customHeight="1" x14ac:dyDescent="0.25">
      <c r="B688" s="390"/>
      <c r="C688" s="391"/>
      <c r="D688" s="392"/>
      <c r="E688" s="393"/>
      <c r="F688" s="393"/>
      <c r="G688" s="394"/>
      <c r="H688" s="395"/>
      <c r="N688" s="144"/>
      <c r="O688" s="147" t="str">
        <f>IFERROR(IF(LEN(B688)=0,"",INDEX(Trainings!$C$6:$C$55,MATCH(Registration!$B688,Trainings!$B$6:$B$55,0),1)),"")</f>
        <v/>
      </c>
      <c r="P688" s="148" t="str">
        <f>IFERROR(IF(LEN(H688)=0,"",INDEX(Dashboard!$I$17:$I$26,MATCH($H688,Dashboard!$J$17:$J$26,0))),"")</f>
        <v/>
      </c>
      <c r="Q688" s="144"/>
      <c r="R688" s="148">
        <f>IF(LEN(O688)=0,0,IF(OR(Summary!$D$5="All",Summary!$D$5=""),1,IF(Summary!$D$5=O688,1,0)))</f>
        <v>0</v>
      </c>
      <c r="S688" s="148">
        <f>IF(LEN(B688)=0,0,IF(OR(Summary!$G$5="All",Summary!$G$5=""),1,IF(Summary!$G$5=B688,1,0)))</f>
        <v>0</v>
      </c>
      <c r="T688" s="148">
        <f t="shared" si="40"/>
        <v>0</v>
      </c>
      <c r="U688" s="148">
        <f>IF(LEN(C688)=0,0,IF(C688=Summary!$K$5,1,0))</f>
        <v>0</v>
      </c>
      <c r="V688" s="148">
        <f t="shared" si="41"/>
        <v>0</v>
      </c>
      <c r="W688" s="333"/>
      <c r="X688" s="148">
        <f t="shared" si="42"/>
        <v>0</v>
      </c>
      <c r="Y688" s="333"/>
      <c r="Z688" s="144"/>
      <c r="AA688" s="148">
        <f t="shared" si="43"/>
        <v>0</v>
      </c>
      <c r="AB688" s="336"/>
      <c r="AC688" s="144"/>
    </row>
    <row r="689" spans="2:29" s="134" customFormat="1" ht="20.100000000000001" customHeight="1" x14ac:dyDescent="0.25">
      <c r="B689" s="390"/>
      <c r="C689" s="391"/>
      <c r="D689" s="392"/>
      <c r="E689" s="393"/>
      <c r="F689" s="393"/>
      <c r="G689" s="394"/>
      <c r="H689" s="395"/>
      <c r="N689" s="144"/>
      <c r="O689" s="147" t="str">
        <f>IFERROR(IF(LEN(B689)=0,"",INDEX(Trainings!$C$6:$C$55,MATCH(Registration!$B689,Trainings!$B$6:$B$55,0),1)),"")</f>
        <v/>
      </c>
      <c r="P689" s="148" t="str">
        <f>IFERROR(IF(LEN(H689)=0,"",INDEX(Dashboard!$I$17:$I$26,MATCH($H689,Dashboard!$J$17:$J$26,0))),"")</f>
        <v/>
      </c>
      <c r="Q689" s="144"/>
      <c r="R689" s="148">
        <f>IF(LEN(O689)=0,0,IF(OR(Summary!$D$5="All",Summary!$D$5=""),1,IF(Summary!$D$5=O689,1,0)))</f>
        <v>0</v>
      </c>
      <c r="S689" s="148">
        <f>IF(LEN(B689)=0,0,IF(OR(Summary!$G$5="All",Summary!$G$5=""),1,IF(Summary!$G$5=B689,1,0)))</f>
        <v>0</v>
      </c>
      <c r="T689" s="148">
        <f t="shared" si="40"/>
        <v>0</v>
      </c>
      <c r="U689" s="148">
        <f>IF(LEN(C689)=0,0,IF(C689=Summary!$K$5,1,0))</f>
        <v>0</v>
      </c>
      <c r="V689" s="148">
        <f t="shared" si="41"/>
        <v>0</v>
      </c>
      <c r="W689" s="333"/>
      <c r="X689" s="148">
        <f t="shared" si="42"/>
        <v>0</v>
      </c>
      <c r="Y689" s="333"/>
      <c r="Z689" s="144"/>
      <c r="AA689" s="148">
        <f t="shared" si="43"/>
        <v>0</v>
      </c>
      <c r="AB689" s="336"/>
      <c r="AC689" s="144"/>
    </row>
    <row r="690" spans="2:29" s="134" customFormat="1" ht="20.100000000000001" customHeight="1" x14ac:dyDescent="0.25">
      <c r="B690" s="390"/>
      <c r="C690" s="391"/>
      <c r="D690" s="392"/>
      <c r="E690" s="393"/>
      <c r="F690" s="393"/>
      <c r="G690" s="394"/>
      <c r="H690" s="395"/>
      <c r="N690" s="144"/>
      <c r="O690" s="147" t="str">
        <f>IFERROR(IF(LEN(B690)=0,"",INDEX(Trainings!$C$6:$C$55,MATCH(Registration!$B690,Trainings!$B$6:$B$55,0),1)),"")</f>
        <v/>
      </c>
      <c r="P690" s="148" t="str">
        <f>IFERROR(IF(LEN(H690)=0,"",INDEX(Dashboard!$I$17:$I$26,MATCH($H690,Dashboard!$J$17:$J$26,0))),"")</f>
        <v/>
      </c>
      <c r="Q690" s="144"/>
      <c r="R690" s="148">
        <f>IF(LEN(O690)=0,0,IF(OR(Summary!$D$5="All",Summary!$D$5=""),1,IF(Summary!$D$5=O690,1,0)))</f>
        <v>0</v>
      </c>
      <c r="S690" s="148">
        <f>IF(LEN(B690)=0,0,IF(OR(Summary!$G$5="All",Summary!$G$5=""),1,IF(Summary!$G$5=B690,1,0)))</f>
        <v>0</v>
      </c>
      <c r="T690" s="148">
        <f t="shared" si="40"/>
        <v>0</v>
      </c>
      <c r="U690" s="148">
        <f>IF(LEN(C690)=0,0,IF(C690=Summary!$K$5,1,0))</f>
        <v>0</v>
      </c>
      <c r="V690" s="148">
        <f t="shared" si="41"/>
        <v>0</v>
      </c>
      <c r="W690" s="333"/>
      <c r="X690" s="148">
        <f t="shared" si="42"/>
        <v>0</v>
      </c>
      <c r="Y690" s="333"/>
      <c r="Z690" s="144"/>
      <c r="AA690" s="148">
        <f t="shared" si="43"/>
        <v>0</v>
      </c>
      <c r="AB690" s="336"/>
      <c r="AC690" s="144"/>
    </row>
    <row r="691" spans="2:29" s="134" customFormat="1" ht="20.100000000000001" customHeight="1" x14ac:dyDescent="0.25">
      <c r="B691" s="390"/>
      <c r="C691" s="391"/>
      <c r="D691" s="392"/>
      <c r="E691" s="393"/>
      <c r="F691" s="393"/>
      <c r="G691" s="394"/>
      <c r="H691" s="395"/>
      <c r="N691" s="144"/>
      <c r="O691" s="147" t="str">
        <f>IFERROR(IF(LEN(B691)=0,"",INDEX(Trainings!$C$6:$C$55,MATCH(Registration!$B691,Trainings!$B$6:$B$55,0),1)),"")</f>
        <v/>
      </c>
      <c r="P691" s="148" t="str">
        <f>IFERROR(IF(LEN(H691)=0,"",INDEX(Dashboard!$I$17:$I$26,MATCH($H691,Dashboard!$J$17:$J$26,0))),"")</f>
        <v/>
      </c>
      <c r="Q691" s="144"/>
      <c r="R691" s="148">
        <f>IF(LEN(O691)=0,0,IF(OR(Summary!$D$5="All",Summary!$D$5=""),1,IF(Summary!$D$5=O691,1,0)))</f>
        <v>0</v>
      </c>
      <c r="S691" s="148">
        <f>IF(LEN(B691)=0,0,IF(OR(Summary!$G$5="All",Summary!$G$5=""),1,IF(Summary!$G$5=B691,1,0)))</f>
        <v>0</v>
      </c>
      <c r="T691" s="148">
        <f t="shared" si="40"/>
        <v>0</v>
      </c>
      <c r="U691" s="148">
        <f>IF(LEN(C691)=0,0,IF(C691=Summary!$K$5,1,0))</f>
        <v>0</v>
      </c>
      <c r="V691" s="148">
        <f t="shared" si="41"/>
        <v>0</v>
      </c>
      <c r="W691" s="333"/>
      <c r="X691" s="148">
        <f t="shared" si="42"/>
        <v>0</v>
      </c>
      <c r="Y691" s="333"/>
      <c r="Z691" s="144"/>
      <c r="AA691" s="148">
        <f t="shared" si="43"/>
        <v>0</v>
      </c>
      <c r="AB691" s="336"/>
      <c r="AC691" s="144"/>
    </row>
    <row r="692" spans="2:29" s="134" customFormat="1" ht="20.100000000000001" customHeight="1" x14ac:dyDescent="0.25">
      <c r="B692" s="390"/>
      <c r="C692" s="391"/>
      <c r="D692" s="392"/>
      <c r="E692" s="393"/>
      <c r="F692" s="393"/>
      <c r="G692" s="394"/>
      <c r="H692" s="395"/>
      <c r="N692" s="144"/>
      <c r="O692" s="147" t="str">
        <f>IFERROR(IF(LEN(B692)=0,"",INDEX(Trainings!$C$6:$C$55,MATCH(Registration!$B692,Trainings!$B$6:$B$55,0),1)),"")</f>
        <v/>
      </c>
      <c r="P692" s="148" t="str">
        <f>IFERROR(IF(LEN(H692)=0,"",INDEX(Dashboard!$I$17:$I$26,MATCH($H692,Dashboard!$J$17:$J$26,0))),"")</f>
        <v/>
      </c>
      <c r="Q692" s="144"/>
      <c r="R692" s="148">
        <f>IF(LEN(O692)=0,0,IF(OR(Summary!$D$5="All",Summary!$D$5=""),1,IF(Summary!$D$5=O692,1,0)))</f>
        <v>0</v>
      </c>
      <c r="S692" s="148">
        <f>IF(LEN(B692)=0,0,IF(OR(Summary!$G$5="All",Summary!$G$5=""),1,IF(Summary!$G$5=B692,1,0)))</f>
        <v>0</v>
      </c>
      <c r="T692" s="148">
        <f t="shared" si="40"/>
        <v>0</v>
      </c>
      <c r="U692" s="148">
        <f>IF(LEN(C692)=0,0,IF(C692=Summary!$K$5,1,0))</f>
        <v>0</v>
      </c>
      <c r="V692" s="148">
        <f t="shared" si="41"/>
        <v>0</v>
      </c>
      <c r="W692" s="333"/>
      <c r="X692" s="148">
        <f t="shared" si="42"/>
        <v>0</v>
      </c>
      <c r="Y692" s="333"/>
      <c r="Z692" s="144"/>
      <c r="AA692" s="148">
        <f t="shared" si="43"/>
        <v>0</v>
      </c>
      <c r="AB692" s="336"/>
      <c r="AC692" s="144"/>
    </row>
    <row r="693" spans="2:29" s="134" customFormat="1" ht="20.100000000000001" customHeight="1" x14ac:dyDescent="0.25">
      <c r="B693" s="390"/>
      <c r="C693" s="391"/>
      <c r="D693" s="392"/>
      <c r="E693" s="393"/>
      <c r="F693" s="393"/>
      <c r="G693" s="394"/>
      <c r="H693" s="395"/>
      <c r="N693" s="144"/>
      <c r="O693" s="147" t="str">
        <f>IFERROR(IF(LEN(B693)=0,"",INDEX(Trainings!$C$6:$C$55,MATCH(Registration!$B693,Trainings!$B$6:$B$55,0),1)),"")</f>
        <v/>
      </c>
      <c r="P693" s="148" t="str">
        <f>IFERROR(IF(LEN(H693)=0,"",INDEX(Dashboard!$I$17:$I$26,MATCH($H693,Dashboard!$J$17:$J$26,0))),"")</f>
        <v/>
      </c>
      <c r="Q693" s="144"/>
      <c r="R693" s="148">
        <f>IF(LEN(O693)=0,0,IF(OR(Summary!$D$5="All",Summary!$D$5=""),1,IF(Summary!$D$5=O693,1,0)))</f>
        <v>0</v>
      </c>
      <c r="S693" s="148">
        <f>IF(LEN(B693)=0,0,IF(OR(Summary!$G$5="All",Summary!$G$5=""),1,IF(Summary!$G$5=B693,1,0)))</f>
        <v>0</v>
      </c>
      <c r="T693" s="148">
        <f t="shared" si="40"/>
        <v>0</v>
      </c>
      <c r="U693" s="148">
        <f>IF(LEN(C693)=0,0,IF(C693=Summary!$K$5,1,0))</f>
        <v>0</v>
      </c>
      <c r="V693" s="148">
        <f t="shared" si="41"/>
        <v>0</v>
      </c>
      <c r="W693" s="333"/>
      <c r="X693" s="148">
        <f t="shared" si="42"/>
        <v>0</v>
      </c>
      <c r="Y693" s="333"/>
      <c r="Z693" s="144"/>
      <c r="AA693" s="148">
        <f t="shared" si="43"/>
        <v>0</v>
      </c>
      <c r="AB693" s="336"/>
      <c r="AC693" s="144"/>
    </row>
    <row r="694" spans="2:29" s="134" customFormat="1" ht="20.100000000000001" customHeight="1" x14ac:dyDescent="0.25">
      <c r="B694" s="390"/>
      <c r="C694" s="391"/>
      <c r="D694" s="392"/>
      <c r="E694" s="393"/>
      <c r="F694" s="393"/>
      <c r="G694" s="394"/>
      <c r="H694" s="395"/>
      <c r="N694" s="144"/>
      <c r="O694" s="147" t="str">
        <f>IFERROR(IF(LEN(B694)=0,"",INDEX(Trainings!$C$6:$C$55,MATCH(Registration!$B694,Trainings!$B$6:$B$55,0),1)),"")</f>
        <v/>
      </c>
      <c r="P694" s="148" t="str">
        <f>IFERROR(IF(LEN(H694)=0,"",INDEX(Dashboard!$I$17:$I$26,MATCH($H694,Dashboard!$J$17:$J$26,0))),"")</f>
        <v/>
      </c>
      <c r="Q694" s="144"/>
      <c r="R694" s="148">
        <f>IF(LEN(O694)=0,0,IF(OR(Summary!$D$5="All",Summary!$D$5=""),1,IF(Summary!$D$5=O694,1,0)))</f>
        <v>0</v>
      </c>
      <c r="S694" s="148">
        <f>IF(LEN(B694)=0,0,IF(OR(Summary!$G$5="All",Summary!$G$5=""),1,IF(Summary!$G$5=B694,1,0)))</f>
        <v>0</v>
      </c>
      <c r="T694" s="148">
        <f t="shared" si="40"/>
        <v>0</v>
      </c>
      <c r="U694" s="148">
        <f>IF(LEN(C694)=0,0,IF(C694=Summary!$K$5,1,0))</f>
        <v>0</v>
      </c>
      <c r="V694" s="148">
        <f t="shared" si="41"/>
        <v>0</v>
      </c>
      <c r="W694" s="333"/>
      <c r="X694" s="148">
        <f t="shared" si="42"/>
        <v>0</v>
      </c>
      <c r="Y694" s="333"/>
      <c r="Z694" s="144"/>
      <c r="AA694" s="148">
        <f t="shared" si="43"/>
        <v>0</v>
      </c>
      <c r="AB694" s="336"/>
      <c r="AC694" s="144"/>
    </row>
    <row r="695" spans="2:29" s="134" customFormat="1" ht="20.100000000000001" customHeight="1" x14ac:dyDescent="0.25">
      <c r="B695" s="390"/>
      <c r="C695" s="391"/>
      <c r="D695" s="392"/>
      <c r="E695" s="393"/>
      <c r="F695" s="393"/>
      <c r="G695" s="394"/>
      <c r="H695" s="395"/>
      <c r="N695" s="144"/>
      <c r="O695" s="147" t="str">
        <f>IFERROR(IF(LEN(B695)=0,"",INDEX(Trainings!$C$6:$C$55,MATCH(Registration!$B695,Trainings!$B$6:$B$55,0),1)),"")</f>
        <v/>
      </c>
      <c r="P695" s="148" t="str">
        <f>IFERROR(IF(LEN(H695)=0,"",INDEX(Dashboard!$I$17:$I$26,MATCH($H695,Dashboard!$J$17:$J$26,0))),"")</f>
        <v/>
      </c>
      <c r="Q695" s="144"/>
      <c r="R695" s="148">
        <f>IF(LEN(O695)=0,0,IF(OR(Summary!$D$5="All",Summary!$D$5=""),1,IF(Summary!$D$5=O695,1,0)))</f>
        <v>0</v>
      </c>
      <c r="S695" s="148">
        <f>IF(LEN(B695)=0,0,IF(OR(Summary!$G$5="All",Summary!$G$5=""),1,IF(Summary!$G$5=B695,1,0)))</f>
        <v>0</v>
      </c>
      <c r="T695" s="148">
        <f t="shared" si="40"/>
        <v>0</v>
      </c>
      <c r="U695" s="148">
        <f>IF(LEN(C695)=0,0,IF(C695=Summary!$K$5,1,0))</f>
        <v>0</v>
      </c>
      <c r="V695" s="148">
        <f t="shared" si="41"/>
        <v>0</v>
      </c>
      <c r="W695" s="333"/>
      <c r="X695" s="148">
        <f t="shared" si="42"/>
        <v>0</v>
      </c>
      <c r="Y695" s="333"/>
      <c r="Z695" s="144"/>
      <c r="AA695" s="148">
        <f t="shared" si="43"/>
        <v>0</v>
      </c>
      <c r="AB695" s="336"/>
      <c r="AC695" s="144"/>
    </row>
    <row r="696" spans="2:29" s="134" customFormat="1" ht="20.100000000000001" customHeight="1" x14ac:dyDescent="0.25">
      <c r="B696" s="390"/>
      <c r="C696" s="391"/>
      <c r="D696" s="392"/>
      <c r="E696" s="393"/>
      <c r="F696" s="393"/>
      <c r="G696" s="394"/>
      <c r="H696" s="395"/>
      <c r="N696" s="144"/>
      <c r="O696" s="147" t="str">
        <f>IFERROR(IF(LEN(B696)=0,"",INDEX(Trainings!$C$6:$C$55,MATCH(Registration!$B696,Trainings!$B$6:$B$55,0),1)),"")</f>
        <v/>
      </c>
      <c r="P696" s="148" t="str">
        <f>IFERROR(IF(LEN(H696)=0,"",INDEX(Dashboard!$I$17:$I$26,MATCH($H696,Dashboard!$J$17:$J$26,0))),"")</f>
        <v/>
      </c>
      <c r="Q696" s="144"/>
      <c r="R696" s="148">
        <f>IF(LEN(O696)=0,0,IF(OR(Summary!$D$5="All",Summary!$D$5=""),1,IF(Summary!$D$5=O696,1,0)))</f>
        <v>0</v>
      </c>
      <c r="S696" s="148">
        <f>IF(LEN(B696)=0,0,IF(OR(Summary!$G$5="All",Summary!$G$5=""),1,IF(Summary!$G$5=B696,1,0)))</f>
        <v>0</v>
      </c>
      <c r="T696" s="148">
        <f t="shared" si="40"/>
        <v>0</v>
      </c>
      <c r="U696" s="148">
        <f>IF(LEN(C696)=0,0,IF(C696=Summary!$K$5,1,0))</f>
        <v>0</v>
      </c>
      <c r="V696" s="148">
        <f t="shared" si="41"/>
        <v>0</v>
      </c>
      <c r="W696" s="333"/>
      <c r="X696" s="148">
        <f t="shared" si="42"/>
        <v>0</v>
      </c>
      <c r="Y696" s="333"/>
      <c r="Z696" s="144"/>
      <c r="AA696" s="148">
        <f t="shared" si="43"/>
        <v>0</v>
      </c>
      <c r="AB696" s="336"/>
      <c r="AC696" s="144"/>
    </row>
    <row r="697" spans="2:29" s="134" customFormat="1" ht="20.100000000000001" customHeight="1" x14ac:dyDescent="0.25">
      <c r="B697" s="390"/>
      <c r="C697" s="391"/>
      <c r="D697" s="392"/>
      <c r="E697" s="393"/>
      <c r="F697" s="393"/>
      <c r="G697" s="394"/>
      <c r="H697" s="395"/>
      <c r="N697" s="144"/>
      <c r="O697" s="147" t="str">
        <f>IFERROR(IF(LEN(B697)=0,"",INDEX(Trainings!$C$6:$C$55,MATCH(Registration!$B697,Trainings!$B$6:$B$55,0),1)),"")</f>
        <v/>
      </c>
      <c r="P697" s="148" t="str">
        <f>IFERROR(IF(LEN(H697)=0,"",INDEX(Dashboard!$I$17:$I$26,MATCH($H697,Dashboard!$J$17:$J$26,0))),"")</f>
        <v/>
      </c>
      <c r="Q697" s="144"/>
      <c r="R697" s="148">
        <f>IF(LEN(O697)=0,0,IF(OR(Summary!$D$5="All",Summary!$D$5=""),1,IF(Summary!$D$5=O697,1,0)))</f>
        <v>0</v>
      </c>
      <c r="S697" s="148">
        <f>IF(LEN(B697)=0,0,IF(OR(Summary!$G$5="All",Summary!$G$5=""),1,IF(Summary!$G$5=B697,1,0)))</f>
        <v>0</v>
      </c>
      <c r="T697" s="148">
        <f t="shared" si="40"/>
        <v>0</v>
      </c>
      <c r="U697" s="148">
        <f>IF(LEN(C697)=0,0,IF(C697=Summary!$K$5,1,0))</f>
        <v>0</v>
      </c>
      <c r="V697" s="148">
        <f t="shared" si="41"/>
        <v>0</v>
      </c>
      <c r="W697" s="333"/>
      <c r="X697" s="148">
        <f t="shared" si="42"/>
        <v>0</v>
      </c>
      <c r="Y697" s="333"/>
      <c r="Z697" s="144"/>
      <c r="AA697" s="148">
        <f t="shared" si="43"/>
        <v>0</v>
      </c>
      <c r="AB697" s="336"/>
      <c r="AC697" s="144"/>
    </row>
    <row r="698" spans="2:29" s="134" customFormat="1" ht="20.100000000000001" customHeight="1" x14ac:dyDescent="0.25">
      <c r="B698" s="390"/>
      <c r="C698" s="391"/>
      <c r="D698" s="392"/>
      <c r="E698" s="393"/>
      <c r="F698" s="393"/>
      <c r="G698" s="394"/>
      <c r="H698" s="395"/>
      <c r="N698" s="144"/>
      <c r="O698" s="147" t="str">
        <f>IFERROR(IF(LEN(B698)=0,"",INDEX(Trainings!$C$6:$C$55,MATCH(Registration!$B698,Trainings!$B$6:$B$55,0),1)),"")</f>
        <v/>
      </c>
      <c r="P698" s="148" t="str">
        <f>IFERROR(IF(LEN(H698)=0,"",INDEX(Dashboard!$I$17:$I$26,MATCH($H698,Dashboard!$J$17:$J$26,0))),"")</f>
        <v/>
      </c>
      <c r="Q698" s="144"/>
      <c r="R698" s="148">
        <f>IF(LEN(O698)=0,0,IF(OR(Summary!$D$5="All",Summary!$D$5=""),1,IF(Summary!$D$5=O698,1,0)))</f>
        <v>0</v>
      </c>
      <c r="S698" s="148">
        <f>IF(LEN(B698)=0,0,IF(OR(Summary!$G$5="All",Summary!$G$5=""),1,IF(Summary!$G$5=B698,1,0)))</f>
        <v>0</v>
      </c>
      <c r="T698" s="148">
        <f t="shared" si="40"/>
        <v>0</v>
      </c>
      <c r="U698" s="148">
        <f>IF(LEN(C698)=0,0,IF(C698=Summary!$K$5,1,0))</f>
        <v>0</v>
      </c>
      <c r="V698" s="148">
        <f t="shared" si="41"/>
        <v>0</v>
      </c>
      <c r="W698" s="333"/>
      <c r="X698" s="148">
        <f t="shared" si="42"/>
        <v>0</v>
      </c>
      <c r="Y698" s="333"/>
      <c r="Z698" s="144"/>
      <c r="AA698" s="148">
        <f t="shared" si="43"/>
        <v>0</v>
      </c>
      <c r="AB698" s="336"/>
      <c r="AC698" s="144"/>
    </row>
    <row r="699" spans="2:29" s="134" customFormat="1" ht="20.100000000000001" customHeight="1" x14ac:dyDescent="0.25">
      <c r="B699" s="390"/>
      <c r="C699" s="391"/>
      <c r="D699" s="392"/>
      <c r="E699" s="393"/>
      <c r="F699" s="393"/>
      <c r="G699" s="394"/>
      <c r="H699" s="395"/>
      <c r="N699" s="144"/>
      <c r="O699" s="147" t="str">
        <f>IFERROR(IF(LEN(B699)=0,"",INDEX(Trainings!$C$6:$C$55,MATCH(Registration!$B699,Trainings!$B$6:$B$55,0),1)),"")</f>
        <v/>
      </c>
      <c r="P699" s="148" t="str">
        <f>IFERROR(IF(LEN(H699)=0,"",INDEX(Dashboard!$I$17:$I$26,MATCH($H699,Dashboard!$J$17:$J$26,0))),"")</f>
        <v/>
      </c>
      <c r="Q699" s="144"/>
      <c r="R699" s="148">
        <f>IF(LEN(O699)=0,0,IF(OR(Summary!$D$5="All",Summary!$D$5=""),1,IF(Summary!$D$5=O699,1,0)))</f>
        <v>0</v>
      </c>
      <c r="S699" s="148">
        <f>IF(LEN(B699)=0,0,IF(OR(Summary!$G$5="All",Summary!$G$5=""),1,IF(Summary!$G$5=B699,1,0)))</f>
        <v>0</v>
      </c>
      <c r="T699" s="148">
        <f t="shared" si="40"/>
        <v>0</v>
      </c>
      <c r="U699" s="148">
        <f>IF(LEN(C699)=0,0,IF(C699=Summary!$K$5,1,0))</f>
        <v>0</v>
      </c>
      <c r="V699" s="148">
        <f t="shared" si="41"/>
        <v>0</v>
      </c>
      <c r="W699" s="333"/>
      <c r="X699" s="148">
        <f t="shared" si="42"/>
        <v>0</v>
      </c>
      <c r="Y699" s="333"/>
      <c r="Z699" s="144"/>
      <c r="AA699" s="148">
        <f t="shared" si="43"/>
        <v>0</v>
      </c>
      <c r="AB699" s="336"/>
      <c r="AC699" s="144"/>
    </row>
    <row r="700" spans="2:29" s="134" customFormat="1" ht="20.100000000000001" customHeight="1" x14ac:dyDescent="0.25">
      <c r="B700" s="390"/>
      <c r="C700" s="391"/>
      <c r="D700" s="392"/>
      <c r="E700" s="393"/>
      <c r="F700" s="393"/>
      <c r="G700" s="394"/>
      <c r="H700" s="395"/>
      <c r="N700" s="144"/>
      <c r="O700" s="147" t="str">
        <f>IFERROR(IF(LEN(B700)=0,"",INDEX(Trainings!$C$6:$C$55,MATCH(Registration!$B700,Trainings!$B$6:$B$55,0),1)),"")</f>
        <v/>
      </c>
      <c r="P700" s="148" t="str">
        <f>IFERROR(IF(LEN(H700)=0,"",INDEX(Dashboard!$I$17:$I$26,MATCH($H700,Dashboard!$J$17:$J$26,0))),"")</f>
        <v/>
      </c>
      <c r="Q700" s="144"/>
      <c r="R700" s="148">
        <f>IF(LEN(O700)=0,0,IF(OR(Summary!$D$5="All",Summary!$D$5=""),1,IF(Summary!$D$5=O700,1,0)))</f>
        <v>0</v>
      </c>
      <c r="S700" s="148">
        <f>IF(LEN(B700)=0,0,IF(OR(Summary!$G$5="All",Summary!$G$5=""),1,IF(Summary!$G$5=B700,1,0)))</f>
        <v>0</v>
      </c>
      <c r="T700" s="148">
        <f t="shared" si="40"/>
        <v>0</v>
      </c>
      <c r="U700" s="148">
        <f>IF(LEN(C700)=0,0,IF(C700=Summary!$K$5,1,0))</f>
        <v>0</v>
      </c>
      <c r="V700" s="148">
        <f t="shared" si="41"/>
        <v>0</v>
      </c>
      <c r="W700" s="333"/>
      <c r="X700" s="148">
        <f t="shared" si="42"/>
        <v>0</v>
      </c>
      <c r="Y700" s="333"/>
      <c r="Z700" s="144"/>
      <c r="AA700" s="148">
        <f t="shared" si="43"/>
        <v>0</v>
      </c>
      <c r="AB700" s="336"/>
      <c r="AC700" s="144"/>
    </row>
    <row r="701" spans="2:29" s="134" customFormat="1" ht="20.100000000000001" customHeight="1" x14ac:dyDescent="0.25">
      <c r="B701" s="390"/>
      <c r="C701" s="391"/>
      <c r="D701" s="392"/>
      <c r="E701" s="393"/>
      <c r="F701" s="393"/>
      <c r="G701" s="394"/>
      <c r="H701" s="395"/>
      <c r="N701" s="144"/>
      <c r="O701" s="147" t="str">
        <f>IFERROR(IF(LEN(B701)=0,"",INDEX(Trainings!$C$6:$C$55,MATCH(Registration!$B701,Trainings!$B$6:$B$55,0),1)),"")</f>
        <v/>
      </c>
      <c r="P701" s="148" t="str">
        <f>IFERROR(IF(LEN(H701)=0,"",INDEX(Dashboard!$I$17:$I$26,MATCH($H701,Dashboard!$J$17:$J$26,0))),"")</f>
        <v/>
      </c>
      <c r="Q701" s="144"/>
      <c r="R701" s="148">
        <f>IF(LEN(O701)=0,0,IF(OR(Summary!$D$5="All",Summary!$D$5=""),1,IF(Summary!$D$5=O701,1,0)))</f>
        <v>0</v>
      </c>
      <c r="S701" s="148">
        <f>IF(LEN(B701)=0,0,IF(OR(Summary!$G$5="All",Summary!$G$5=""),1,IF(Summary!$G$5=B701,1,0)))</f>
        <v>0</v>
      </c>
      <c r="T701" s="148">
        <f t="shared" si="40"/>
        <v>0</v>
      </c>
      <c r="U701" s="148">
        <f>IF(LEN(C701)=0,0,IF(C701=Summary!$K$5,1,0))</f>
        <v>0</v>
      </c>
      <c r="V701" s="148">
        <f t="shared" si="41"/>
        <v>0</v>
      </c>
      <c r="W701" s="333"/>
      <c r="X701" s="148">
        <f t="shared" si="42"/>
        <v>0</v>
      </c>
      <c r="Y701" s="333"/>
      <c r="Z701" s="144"/>
      <c r="AA701" s="148">
        <f t="shared" si="43"/>
        <v>0</v>
      </c>
      <c r="AB701" s="336"/>
      <c r="AC701" s="144"/>
    </row>
    <row r="702" spans="2:29" s="134" customFormat="1" ht="20.100000000000001" customHeight="1" x14ac:dyDescent="0.25">
      <c r="B702" s="390"/>
      <c r="C702" s="391"/>
      <c r="D702" s="392"/>
      <c r="E702" s="393"/>
      <c r="F702" s="393"/>
      <c r="G702" s="394"/>
      <c r="H702" s="395"/>
      <c r="N702" s="144"/>
      <c r="O702" s="147" t="str">
        <f>IFERROR(IF(LEN(B702)=0,"",INDEX(Trainings!$C$6:$C$55,MATCH(Registration!$B702,Trainings!$B$6:$B$55,0),1)),"")</f>
        <v/>
      </c>
      <c r="P702" s="148" t="str">
        <f>IFERROR(IF(LEN(H702)=0,"",INDEX(Dashboard!$I$17:$I$26,MATCH($H702,Dashboard!$J$17:$J$26,0))),"")</f>
        <v/>
      </c>
      <c r="Q702" s="144"/>
      <c r="R702" s="148">
        <f>IF(LEN(O702)=0,0,IF(OR(Summary!$D$5="All",Summary!$D$5=""),1,IF(Summary!$D$5=O702,1,0)))</f>
        <v>0</v>
      </c>
      <c r="S702" s="148">
        <f>IF(LEN(B702)=0,0,IF(OR(Summary!$G$5="All",Summary!$G$5=""),1,IF(Summary!$G$5=B702,1,0)))</f>
        <v>0</v>
      </c>
      <c r="T702" s="148">
        <f t="shared" si="40"/>
        <v>0</v>
      </c>
      <c r="U702" s="148">
        <f>IF(LEN(C702)=0,0,IF(C702=Summary!$K$5,1,0))</f>
        <v>0</v>
      </c>
      <c r="V702" s="148">
        <f t="shared" si="41"/>
        <v>0</v>
      </c>
      <c r="W702" s="333"/>
      <c r="X702" s="148">
        <f t="shared" si="42"/>
        <v>0</v>
      </c>
      <c r="Y702" s="333"/>
      <c r="Z702" s="144"/>
      <c r="AA702" s="148">
        <f t="shared" si="43"/>
        <v>0</v>
      </c>
      <c r="AB702" s="336"/>
      <c r="AC702" s="144"/>
    </row>
    <row r="703" spans="2:29" s="134" customFormat="1" ht="20.100000000000001" customHeight="1" x14ac:dyDescent="0.25">
      <c r="B703" s="390"/>
      <c r="C703" s="391"/>
      <c r="D703" s="392"/>
      <c r="E703" s="393"/>
      <c r="F703" s="393"/>
      <c r="G703" s="394"/>
      <c r="H703" s="395"/>
      <c r="N703" s="144"/>
      <c r="O703" s="147" t="str">
        <f>IFERROR(IF(LEN(B703)=0,"",INDEX(Trainings!$C$6:$C$55,MATCH(Registration!$B703,Trainings!$B$6:$B$55,0),1)),"")</f>
        <v/>
      </c>
      <c r="P703" s="148" t="str">
        <f>IFERROR(IF(LEN(H703)=0,"",INDEX(Dashboard!$I$17:$I$26,MATCH($H703,Dashboard!$J$17:$J$26,0))),"")</f>
        <v/>
      </c>
      <c r="Q703" s="144"/>
      <c r="R703" s="148">
        <f>IF(LEN(O703)=0,0,IF(OR(Summary!$D$5="All",Summary!$D$5=""),1,IF(Summary!$D$5=O703,1,0)))</f>
        <v>0</v>
      </c>
      <c r="S703" s="148">
        <f>IF(LEN(B703)=0,0,IF(OR(Summary!$G$5="All",Summary!$G$5=""),1,IF(Summary!$G$5=B703,1,0)))</f>
        <v>0</v>
      </c>
      <c r="T703" s="148">
        <f t="shared" si="40"/>
        <v>0</v>
      </c>
      <c r="U703" s="148">
        <f>IF(LEN(C703)=0,0,IF(C703=Summary!$K$5,1,0))</f>
        <v>0</v>
      </c>
      <c r="V703" s="148">
        <f t="shared" si="41"/>
        <v>0</v>
      </c>
      <c r="W703" s="333"/>
      <c r="X703" s="148">
        <f t="shared" si="42"/>
        <v>0</v>
      </c>
      <c r="Y703" s="333"/>
      <c r="Z703" s="144"/>
      <c r="AA703" s="148">
        <f t="shared" si="43"/>
        <v>0</v>
      </c>
      <c r="AB703" s="336"/>
      <c r="AC703" s="144"/>
    </row>
    <row r="704" spans="2:29" s="134" customFormat="1" ht="20.100000000000001" customHeight="1" x14ac:dyDescent="0.25">
      <c r="B704" s="390"/>
      <c r="C704" s="391"/>
      <c r="D704" s="392"/>
      <c r="E704" s="393"/>
      <c r="F704" s="393"/>
      <c r="G704" s="394"/>
      <c r="H704" s="395"/>
      <c r="N704" s="144"/>
      <c r="O704" s="147" t="str">
        <f>IFERROR(IF(LEN(B704)=0,"",INDEX(Trainings!$C$6:$C$55,MATCH(Registration!$B704,Trainings!$B$6:$B$55,0),1)),"")</f>
        <v/>
      </c>
      <c r="P704" s="148" t="str">
        <f>IFERROR(IF(LEN(H704)=0,"",INDEX(Dashboard!$I$17:$I$26,MATCH($H704,Dashboard!$J$17:$J$26,0))),"")</f>
        <v/>
      </c>
      <c r="Q704" s="144"/>
      <c r="R704" s="148">
        <f>IF(LEN(O704)=0,0,IF(OR(Summary!$D$5="All",Summary!$D$5=""),1,IF(Summary!$D$5=O704,1,0)))</f>
        <v>0</v>
      </c>
      <c r="S704" s="148">
        <f>IF(LEN(B704)=0,0,IF(OR(Summary!$G$5="All",Summary!$G$5=""),1,IF(Summary!$G$5=B704,1,0)))</f>
        <v>0</v>
      </c>
      <c r="T704" s="148">
        <f t="shared" si="40"/>
        <v>0</v>
      </c>
      <c r="U704" s="148">
        <f>IF(LEN(C704)=0,0,IF(C704=Summary!$K$5,1,0))</f>
        <v>0</v>
      </c>
      <c r="V704" s="148">
        <f t="shared" si="41"/>
        <v>0</v>
      </c>
      <c r="W704" s="333"/>
      <c r="X704" s="148">
        <f t="shared" si="42"/>
        <v>0</v>
      </c>
      <c r="Y704" s="333"/>
      <c r="Z704" s="144"/>
      <c r="AA704" s="148">
        <f t="shared" si="43"/>
        <v>0</v>
      </c>
      <c r="AB704" s="336"/>
      <c r="AC704" s="144"/>
    </row>
    <row r="705" spans="2:29" s="134" customFormat="1" ht="20.100000000000001" customHeight="1" x14ac:dyDescent="0.25">
      <c r="B705" s="390"/>
      <c r="C705" s="391"/>
      <c r="D705" s="392"/>
      <c r="E705" s="393"/>
      <c r="F705" s="393"/>
      <c r="G705" s="394"/>
      <c r="H705" s="395"/>
      <c r="N705" s="144"/>
      <c r="O705" s="147" t="str">
        <f>IFERROR(IF(LEN(B705)=0,"",INDEX(Trainings!$C$6:$C$55,MATCH(Registration!$B705,Trainings!$B$6:$B$55,0),1)),"")</f>
        <v/>
      </c>
      <c r="P705" s="148" t="str">
        <f>IFERROR(IF(LEN(H705)=0,"",INDEX(Dashboard!$I$17:$I$26,MATCH($H705,Dashboard!$J$17:$J$26,0))),"")</f>
        <v/>
      </c>
      <c r="Q705" s="144"/>
      <c r="R705" s="148">
        <f>IF(LEN(O705)=0,0,IF(OR(Summary!$D$5="All",Summary!$D$5=""),1,IF(Summary!$D$5=O705,1,0)))</f>
        <v>0</v>
      </c>
      <c r="S705" s="148">
        <f>IF(LEN(B705)=0,0,IF(OR(Summary!$G$5="All",Summary!$G$5=""),1,IF(Summary!$G$5=B705,1,0)))</f>
        <v>0</v>
      </c>
      <c r="T705" s="148">
        <f t="shared" si="40"/>
        <v>0</v>
      </c>
      <c r="U705" s="148">
        <f>IF(LEN(C705)=0,0,IF(C705=Summary!$K$5,1,0))</f>
        <v>0</v>
      </c>
      <c r="V705" s="148">
        <f t="shared" si="41"/>
        <v>0</v>
      </c>
      <c r="W705" s="333"/>
      <c r="X705" s="148">
        <f t="shared" si="42"/>
        <v>0</v>
      </c>
      <c r="Y705" s="333"/>
      <c r="Z705" s="144"/>
      <c r="AA705" s="148">
        <f t="shared" si="43"/>
        <v>0</v>
      </c>
      <c r="AB705" s="336"/>
      <c r="AC705" s="144"/>
    </row>
    <row r="706" spans="2:29" s="134" customFormat="1" ht="20.100000000000001" customHeight="1" x14ac:dyDescent="0.25">
      <c r="B706" s="390"/>
      <c r="C706" s="391"/>
      <c r="D706" s="392"/>
      <c r="E706" s="393"/>
      <c r="F706" s="393"/>
      <c r="G706" s="394"/>
      <c r="H706" s="395"/>
      <c r="N706" s="144"/>
      <c r="O706" s="147" t="str">
        <f>IFERROR(IF(LEN(B706)=0,"",INDEX(Trainings!$C$6:$C$55,MATCH(Registration!$B706,Trainings!$B$6:$B$55,0),1)),"")</f>
        <v/>
      </c>
      <c r="P706" s="148" t="str">
        <f>IFERROR(IF(LEN(H706)=0,"",INDEX(Dashboard!$I$17:$I$26,MATCH($H706,Dashboard!$J$17:$J$26,0))),"")</f>
        <v/>
      </c>
      <c r="Q706" s="144"/>
      <c r="R706" s="148">
        <f>IF(LEN(O706)=0,0,IF(OR(Summary!$D$5="All",Summary!$D$5=""),1,IF(Summary!$D$5=O706,1,0)))</f>
        <v>0</v>
      </c>
      <c r="S706" s="148">
        <f>IF(LEN(B706)=0,0,IF(OR(Summary!$G$5="All",Summary!$G$5=""),1,IF(Summary!$G$5=B706,1,0)))</f>
        <v>0</v>
      </c>
      <c r="T706" s="148">
        <f t="shared" si="40"/>
        <v>0</v>
      </c>
      <c r="U706" s="148">
        <f>IF(LEN(C706)=0,0,IF(C706=Summary!$K$5,1,0))</f>
        <v>0</v>
      </c>
      <c r="V706" s="148">
        <f t="shared" si="41"/>
        <v>0</v>
      </c>
      <c r="W706" s="333"/>
      <c r="X706" s="148">
        <f t="shared" si="42"/>
        <v>0</v>
      </c>
      <c r="Y706" s="333"/>
      <c r="Z706" s="144"/>
      <c r="AA706" s="148">
        <f t="shared" si="43"/>
        <v>0</v>
      </c>
      <c r="AB706" s="336"/>
      <c r="AC706" s="144"/>
    </row>
    <row r="707" spans="2:29" s="134" customFormat="1" ht="20.100000000000001" customHeight="1" x14ac:dyDescent="0.25">
      <c r="B707" s="390"/>
      <c r="C707" s="391"/>
      <c r="D707" s="392"/>
      <c r="E707" s="393"/>
      <c r="F707" s="393"/>
      <c r="G707" s="394"/>
      <c r="H707" s="395"/>
      <c r="N707" s="144"/>
      <c r="O707" s="147" t="str">
        <f>IFERROR(IF(LEN(B707)=0,"",INDEX(Trainings!$C$6:$C$55,MATCH(Registration!$B707,Trainings!$B$6:$B$55,0),1)),"")</f>
        <v/>
      </c>
      <c r="P707" s="148" t="str">
        <f>IFERROR(IF(LEN(H707)=0,"",INDEX(Dashboard!$I$17:$I$26,MATCH($H707,Dashboard!$J$17:$J$26,0))),"")</f>
        <v/>
      </c>
      <c r="Q707" s="144"/>
      <c r="R707" s="148">
        <f>IF(LEN(O707)=0,0,IF(OR(Summary!$D$5="All",Summary!$D$5=""),1,IF(Summary!$D$5=O707,1,0)))</f>
        <v>0</v>
      </c>
      <c r="S707" s="148">
        <f>IF(LEN(B707)=0,0,IF(OR(Summary!$G$5="All",Summary!$G$5=""),1,IF(Summary!$G$5=B707,1,0)))</f>
        <v>0</v>
      </c>
      <c r="T707" s="148">
        <f t="shared" si="40"/>
        <v>0</v>
      </c>
      <c r="U707" s="148">
        <f>IF(LEN(C707)=0,0,IF(C707=Summary!$K$5,1,0))</f>
        <v>0</v>
      </c>
      <c r="V707" s="148">
        <f t="shared" si="41"/>
        <v>0</v>
      </c>
      <c r="W707" s="333"/>
      <c r="X707" s="148">
        <f t="shared" si="42"/>
        <v>0</v>
      </c>
      <c r="Y707" s="333"/>
      <c r="Z707" s="144"/>
      <c r="AA707" s="148">
        <f t="shared" si="43"/>
        <v>0</v>
      </c>
      <c r="AB707" s="336"/>
      <c r="AC707" s="144"/>
    </row>
    <row r="708" spans="2:29" s="134" customFormat="1" ht="20.100000000000001" customHeight="1" x14ac:dyDescent="0.25">
      <c r="B708" s="390"/>
      <c r="C708" s="391"/>
      <c r="D708" s="392"/>
      <c r="E708" s="393"/>
      <c r="F708" s="393"/>
      <c r="G708" s="394"/>
      <c r="H708" s="395"/>
      <c r="N708" s="144"/>
      <c r="O708" s="147" t="str">
        <f>IFERROR(IF(LEN(B708)=0,"",INDEX(Trainings!$C$6:$C$55,MATCH(Registration!$B708,Trainings!$B$6:$B$55,0),1)),"")</f>
        <v/>
      </c>
      <c r="P708" s="148" t="str">
        <f>IFERROR(IF(LEN(H708)=0,"",INDEX(Dashboard!$I$17:$I$26,MATCH($H708,Dashboard!$J$17:$J$26,0))),"")</f>
        <v/>
      </c>
      <c r="Q708" s="144"/>
      <c r="R708" s="148">
        <f>IF(LEN(O708)=0,0,IF(OR(Summary!$D$5="All",Summary!$D$5=""),1,IF(Summary!$D$5=O708,1,0)))</f>
        <v>0</v>
      </c>
      <c r="S708" s="148">
        <f>IF(LEN(B708)=0,0,IF(OR(Summary!$G$5="All",Summary!$G$5=""),1,IF(Summary!$G$5=B708,1,0)))</f>
        <v>0</v>
      </c>
      <c r="T708" s="148">
        <f t="shared" si="40"/>
        <v>0</v>
      </c>
      <c r="U708" s="148">
        <f>IF(LEN(C708)=0,0,IF(C708=Summary!$K$5,1,0))</f>
        <v>0</v>
      </c>
      <c r="V708" s="148">
        <f t="shared" si="41"/>
        <v>0</v>
      </c>
      <c r="W708" s="333"/>
      <c r="X708" s="148">
        <f t="shared" si="42"/>
        <v>0</v>
      </c>
      <c r="Y708" s="333"/>
      <c r="Z708" s="144"/>
      <c r="AA708" s="148">
        <f t="shared" si="43"/>
        <v>0</v>
      </c>
      <c r="AB708" s="336"/>
      <c r="AC708" s="144"/>
    </row>
    <row r="709" spans="2:29" s="134" customFormat="1" ht="20.100000000000001" customHeight="1" x14ac:dyDescent="0.25">
      <c r="B709" s="390"/>
      <c r="C709" s="391"/>
      <c r="D709" s="392"/>
      <c r="E709" s="393"/>
      <c r="F709" s="393"/>
      <c r="G709" s="394"/>
      <c r="H709" s="395"/>
      <c r="N709" s="144"/>
      <c r="O709" s="147" t="str">
        <f>IFERROR(IF(LEN(B709)=0,"",INDEX(Trainings!$C$6:$C$55,MATCH(Registration!$B709,Trainings!$B$6:$B$55,0),1)),"")</f>
        <v/>
      </c>
      <c r="P709" s="148" t="str">
        <f>IFERROR(IF(LEN(H709)=0,"",INDEX(Dashboard!$I$17:$I$26,MATCH($H709,Dashboard!$J$17:$J$26,0))),"")</f>
        <v/>
      </c>
      <c r="Q709" s="144"/>
      <c r="R709" s="148">
        <f>IF(LEN(O709)=0,0,IF(OR(Summary!$D$5="All",Summary!$D$5=""),1,IF(Summary!$D$5=O709,1,0)))</f>
        <v>0</v>
      </c>
      <c r="S709" s="148">
        <f>IF(LEN(B709)=0,0,IF(OR(Summary!$G$5="All",Summary!$G$5=""),1,IF(Summary!$G$5=B709,1,0)))</f>
        <v>0</v>
      </c>
      <c r="T709" s="148">
        <f t="shared" si="40"/>
        <v>0</v>
      </c>
      <c r="U709" s="148">
        <f>IF(LEN(C709)=0,0,IF(C709=Summary!$K$5,1,0))</f>
        <v>0</v>
      </c>
      <c r="V709" s="148">
        <f t="shared" si="41"/>
        <v>0</v>
      </c>
      <c r="W709" s="333"/>
      <c r="X709" s="148">
        <f t="shared" si="42"/>
        <v>0</v>
      </c>
      <c r="Y709" s="333"/>
      <c r="Z709" s="144"/>
      <c r="AA709" s="148">
        <f t="shared" si="43"/>
        <v>0</v>
      </c>
      <c r="AB709" s="336"/>
      <c r="AC709" s="144"/>
    </row>
    <row r="710" spans="2:29" s="134" customFormat="1" ht="20.100000000000001" customHeight="1" x14ac:dyDescent="0.25">
      <c r="B710" s="390"/>
      <c r="C710" s="391"/>
      <c r="D710" s="392"/>
      <c r="E710" s="393"/>
      <c r="F710" s="393"/>
      <c r="G710" s="394"/>
      <c r="H710" s="395"/>
      <c r="N710" s="144"/>
      <c r="O710" s="147" t="str">
        <f>IFERROR(IF(LEN(B710)=0,"",INDEX(Trainings!$C$6:$C$55,MATCH(Registration!$B710,Trainings!$B$6:$B$55,0),1)),"")</f>
        <v/>
      </c>
      <c r="P710" s="148" t="str">
        <f>IFERROR(IF(LEN(H710)=0,"",INDEX(Dashboard!$I$17:$I$26,MATCH($H710,Dashboard!$J$17:$J$26,0))),"")</f>
        <v/>
      </c>
      <c r="Q710" s="144"/>
      <c r="R710" s="148">
        <f>IF(LEN(O710)=0,0,IF(OR(Summary!$D$5="All",Summary!$D$5=""),1,IF(Summary!$D$5=O710,1,0)))</f>
        <v>0</v>
      </c>
      <c r="S710" s="148">
        <f>IF(LEN(B710)=0,0,IF(OR(Summary!$G$5="All",Summary!$G$5=""),1,IF(Summary!$G$5=B710,1,0)))</f>
        <v>0</v>
      </c>
      <c r="T710" s="148">
        <f t="shared" ref="T710:T773" si="44">IF(G710="Yes",1,0)</f>
        <v>0</v>
      </c>
      <c r="U710" s="148">
        <f>IF(LEN(C710)=0,0,IF(C710=Summary!$K$5,1,0))</f>
        <v>0</v>
      </c>
      <c r="V710" s="148">
        <f t="shared" si="41"/>
        <v>0</v>
      </c>
      <c r="W710" s="333"/>
      <c r="X710" s="148">
        <f t="shared" si="42"/>
        <v>0</v>
      </c>
      <c r="Y710" s="333"/>
      <c r="Z710" s="144"/>
      <c r="AA710" s="148">
        <f t="shared" si="43"/>
        <v>0</v>
      </c>
      <c r="AB710" s="336"/>
      <c r="AC710" s="144"/>
    </row>
    <row r="711" spans="2:29" s="134" customFormat="1" ht="20.100000000000001" customHeight="1" x14ac:dyDescent="0.25">
      <c r="B711" s="390"/>
      <c r="C711" s="391"/>
      <c r="D711" s="392"/>
      <c r="E711" s="393"/>
      <c r="F711" s="393"/>
      <c r="G711" s="394"/>
      <c r="H711" s="395"/>
      <c r="N711" s="144"/>
      <c r="O711" s="147" t="str">
        <f>IFERROR(IF(LEN(B711)=0,"",INDEX(Trainings!$C$6:$C$55,MATCH(Registration!$B711,Trainings!$B$6:$B$55,0),1)),"")</f>
        <v/>
      </c>
      <c r="P711" s="148" t="str">
        <f>IFERROR(IF(LEN(H711)=0,"",INDEX(Dashboard!$I$17:$I$26,MATCH($H711,Dashboard!$J$17:$J$26,0))),"")</f>
        <v/>
      </c>
      <c r="Q711" s="144"/>
      <c r="R711" s="148">
        <f>IF(LEN(O711)=0,0,IF(OR(Summary!$D$5="All",Summary!$D$5=""),1,IF(Summary!$D$5=O711,1,0)))</f>
        <v>0</v>
      </c>
      <c r="S711" s="148">
        <f>IF(LEN(B711)=0,0,IF(OR(Summary!$G$5="All",Summary!$G$5=""),1,IF(Summary!$G$5=B711,1,0)))</f>
        <v>0</v>
      </c>
      <c r="T711" s="148">
        <f t="shared" si="44"/>
        <v>0</v>
      </c>
      <c r="U711" s="148">
        <f>IF(LEN(C711)=0,0,IF(C711=Summary!$K$5,1,0))</f>
        <v>0</v>
      </c>
      <c r="V711" s="148">
        <f t="shared" ref="V711:V774" si="45">R711*S711*T711*U711</f>
        <v>0</v>
      </c>
      <c r="W711" s="333"/>
      <c r="X711" s="148">
        <f t="shared" ref="X711:X774" si="46">V711*(IF(LEN(P711)=0,0,1))</f>
        <v>0</v>
      </c>
      <c r="Y711" s="333"/>
      <c r="Z711" s="144"/>
      <c r="AA711" s="148">
        <f t="shared" ref="AA711:AA774" si="47">IF(G711="Yes",1,0)</f>
        <v>0</v>
      </c>
      <c r="AB711" s="336"/>
      <c r="AC711" s="144"/>
    </row>
    <row r="712" spans="2:29" s="134" customFormat="1" ht="20.100000000000001" customHeight="1" x14ac:dyDescent="0.25">
      <c r="B712" s="390"/>
      <c r="C712" s="391"/>
      <c r="D712" s="392"/>
      <c r="E712" s="393"/>
      <c r="F712" s="393"/>
      <c r="G712" s="394"/>
      <c r="H712" s="395"/>
      <c r="N712" s="144"/>
      <c r="O712" s="147" t="str">
        <f>IFERROR(IF(LEN(B712)=0,"",INDEX(Trainings!$C$6:$C$55,MATCH(Registration!$B712,Trainings!$B$6:$B$55,0),1)),"")</f>
        <v/>
      </c>
      <c r="P712" s="148" t="str">
        <f>IFERROR(IF(LEN(H712)=0,"",INDEX(Dashboard!$I$17:$I$26,MATCH($H712,Dashboard!$J$17:$J$26,0))),"")</f>
        <v/>
      </c>
      <c r="Q712" s="144"/>
      <c r="R712" s="148">
        <f>IF(LEN(O712)=0,0,IF(OR(Summary!$D$5="All",Summary!$D$5=""),1,IF(Summary!$D$5=O712,1,0)))</f>
        <v>0</v>
      </c>
      <c r="S712" s="148">
        <f>IF(LEN(B712)=0,0,IF(OR(Summary!$G$5="All",Summary!$G$5=""),1,IF(Summary!$G$5=B712,1,0)))</f>
        <v>0</v>
      </c>
      <c r="T712" s="148">
        <f t="shared" si="44"/>
        <v>0</v>
      </c>
      <c r="U712" s="148">
        <f>IF(LEN(C712)=0,0,IF(C712=Summary!$K$5,1,0))</f>
        <v>0</v>
      </c>
      <c r="V712" s="148">
        <f t="shared" si="45"/>
        <v>0</v>
      </c>
      <c r="W712" s="333"/>
      <c r="X712" s="148">
        <f t="shared" si="46"/>
        <v>0</v>
      </c>
      <c r="Y712" s="333"/>
      <c r="Z712" s="144"/>
      <c r="AA712" s="148">
        <f t="shared" si="47"/>
        <v>0</v>
      </c>
      <c r="AB712" s="336"/>
      <c r="AC712" s="144"/>
    </row>
    <row r="713" spans="2:29" s="134" customFormat="1" ht="20.100000000000001" customHeight="1" x14ac:dyDescent="0.25">
      <c r="B713" s="390"/>
      <c r="C713" s="391"/>
      <c r="D713" s="392"/>
      <c r="E713" s="393"/>
      <c r="F713" s="393"/>
      <c r="G713" s="394"/>
      <c r="H713" s="395"/>
      <c r="N713" s="144"/>
      <c r="O713" s="147" t="str">
        <f>IFERROR(IF(LEN(B713)=0,"",INDEX(Trainings!$C$6:$C$55,MATCH(Registration!$B713,Trainings!$B$6:$B$55,0),1)),"")</f>
        <v/>
      </c>
      <c r="P713" s="148" t="str">
        <f>IFERROR(IF(LEN(H713)=0,"",INDEX(Dashboard!$I$17:$I$26,MATCH($H713,Dashboard!$J$17:$J$26,0))),"")</f>
        <v/>
      </c>
      <c r="Q713" s="144"/>
      <c r="R713" s="148">
        <f>IF(LEN(O713)=0,0,IF(OR(Summary!$D$5="All",Summary!$D$5=""),1,IF(Summary!$D$5=O713,1,0)))</f>
        <v>0</v>
      </c>
      <c r="S713" s="148">
        <f>IF(LEN(B713)=0,0,IF(OR(Summary!$G$5="All",Summary!$G$5=""),1,IF(Summary!$G$5=B713,1,0)))</f>
        <v>0</v>
      </c>
      <c r="T713" s="148">
        <f t="shared" si="44"/>
        <v>0</v>
      </c>
      <c r="U713" s="148">
        <f>IF(LEN(C713)=0,0,IF(C713=Summary!$K$5,1,0))</f>
        <v>0</v>
      </c>
      <c r="V713" s="148">
        <f t="shared" si="45"/>
        <v>0</v>
      </c>
      <c r="W713" s="333"/>
      <c r="X713" s="148">
        <f t="shared" si="46"/>
        <v>0</v>
      </c>
      <c r="Y713" s="333"/>
      <c r="Z713" s="144"/>
      <c r="AA713" s="148">
        <f t="shared" si="47"/>
        <v>0</v>
      </c>
      <c r="AB713" s="336"/>
      <c r="AC713" s="144"/>
    </row>
    <row r="714" spans="2:29" s="134" customFormat="1" ht="20.100000000000001" customHeight="1" x14ac:dyDescent="0.25">
      <c r="B714" s="390"/>
      <c r="C714" s="391"/>
      <c r="D714" s="392"/>
      <c r="E714" s="393"/>
      <c r="F714" s="393"/>
      <c r="G714" s="394"/>
      <c r="H714" s="395"/>
      <c r="N714" s="144"/>
      <c r="O714" s="147" t="str">
        <f>IFERROR(IF(LEN(B714)=0,"",INDEX(Trainings!$C$6:$C$55,MATCH(Registration!$B714,Trainings!$B$6:$B$55,0),1)),"")</f>
        <v/>
      </c>
      <c r="P714" s="148" t="str">
        <f>IFERROR(IF(LEN(H714)=0,"",INDEX(Dashboard!$I$17:$I$26,MATCH($H714,Dashboard!$J$17:$J$26,0))),"")</f>
        <v/>
      </c>
      <c r="Q714" s="144"/>
      <c r="R714" s="148">
        <f>IF(LEN(O714)=0,0,IF(OR(Summary!$D$5="All",Summary!$D$5=""),1,IF(Summary!$D$5=O714,1,0)))</f>
        <v>0</v>
      </c>
      <c r="S714" s="148">
        <f>IF(LEN(B714)=0,0,IF(OR(Summary!$G$5="All",Summary!$G$5=""),1,IF(Summary!$G$5=B714,1,0)))</f>
        <v>0</v>
      </c>
      <c r="T714" s="148">
        <f t="shared" si="44"/>
        <v>0</v>
      </c>
      <c r="U714" s="148">
        <f>IF(LEN(C714)=0,0,IF(C714=Summary!$K$5,1,0))</f>
        <v>0</v>
      </c>
      <c r="V714" s="148">
        <f t="shared" si="45"/>
        <v>0</v>
      </c>
      <c r="W714" s="333"/>
      <c r="X714" s="148">
        <f t="shared" si="46"/>
        <v>0</v>
      </c>
      <c r="Y714" s="333"/>
      <c r="Z714" s="144"/>
      <c r="AA714" s="148">
        <f t="shared" si="47"/>
        <v>0</v>
      </c>
      <c r="AB714" s="336"/>
      <c r="AC714" s="144"/>
    </row>
    <row r="715" spans="2:29" s="134" customFormat="1" ht="20.100000000000001" customHeight="1" x14ac:dyDescent="0.25">
      <c r="B715" s="390"/>
      <c r="C715" s="391"/>
      <c r="D715" s="392"/>
      <c r="E715" s="393"/>
      <c r="F715" s="393"/>
      <c r="G715" s="394"/>
      <c r="H715" s="395"/>
      <c r="N715" s="144"/>
      <c r="O715" s="147" t="str">
        <f>IFERROR(IF(LEN(B715)=0,"",INDEX(Trainings!$C$6:$C$55,MATCH(Registration!$B715,Trainings!$B$6:$B$55,0),1)),"")</f>
        <v/>
      </c>
      <c r="P715" s="148" t="str">
        <f>IFERROR(IF(LEN(H715)=0,"",INDEX(Dashboard!$I$17:$I$26,MATCH($H715,Dashboard!$J$17:$J$26,0))),"")</f>
        <v/>
      </c>
      <c r="Q715" s="144"/>
      <c r="R715" s="148">
        <f>IF(LEN(O715)=0,0,IF(OR(Summary!$D$5="All",Summary!$D$5=""),1,IF(Summary!$D$5=O715,1,0)))</f>
        <v>0</v>
      </c>
      <c r="S715" s="148">
        <f>IF(LEN(B715)=0,0,IF(OR(Summary!$G$5="All",Summary!$G$5=""),1,IF(Summary!$G$5=B715,1,0)))</f>
        <v>0</v>
      </c>
      <c r="T715" s="148">
        <f t="shared" si="44"/>
        <v>0</v>
      </c>
      <c r="U715" s="148">
        <f>IF(LEN(C715)=0,0,IF(C715=Summary!$K$5,1,0))</f>
        <v>0</v>
      </c>
      <c r="V715" s="148">
        <f t="shared" si="45"/>
        <v>0</v>
      </c>
      <c r="W715" s="333"/>
      <c r="X715" s="148">
        <f t="shared" si="46"/>
        <v>0</v>
      </c>
      <c r="Y715" s="333"/>
      <c r="Z715" s="144"/>
      <c r="AA715" s="148">
        <f t="shared" si="47"/>
        <v>0</v>
      </c>
      <c r="AB715" s="336"/>
      <c r="AC715" s="144"/>
    </row>
    <row r="716" spans="2:29" s="134" customFormat="1" ht="20.100000000000001" customHeight="1" x14ac:dyDescent="0.25">
      <c r="B716" s="390"/>
      <c r="C716" s="391"/>
      <c r="D716" s="392"/>
      <c r="E716" s="393"/>
      <c r="F716" s="393"/>
      <c r="G716" s="394"/>
      <c r="H716" s="395"/>
      <c r="N716" s="144"/>
      <c r="O716" s="147" t="str">
        <f>IFERROR(IF(LEN(B716)=0,"",INDEX(Trainings!$C$6:$C$55,MATCH(Registration!$B716,Trainings!$B$6:$B$55,0),1)),"")</f>
        <v/>
      </c>
      <c r="P716" s="148" t="str">
        <f>IFERROR(IF(LEN(H716)=0,"",INDEX(Dashboard!$I$17:$I$26,MATCH($H716,Dashboard!$J$17:$J$26,0))),"")</f>
        <v/>
      </c>
      <c r="Q716" s="144"/>
      <c r="R716" s="148">
        <f>IF(LEN(O716)=0,0,IF(OR(Summary!$D$5="All",Summary!$D$5=""),1,IF(Summary!$D$5=O716,1,0)))</f>
        <v>0</v>
      </c>
      <c r="S716" s="148">
        <f>IF(LEN(B716)=0,0,IF(OR(Summary!$G$5="All",Summary!$G$5=""),1,IF(Summary!$G$5=B716,1,0)))</f>
        <v>0</v>
      </c>
      <c r="T716" s="148">
        <f t="shared" si="44"/>
        <v>0</v>
      </c>
      <c r="U716" s="148">
        <f>IF(LEN(C716)=0,0,IF(C716=Summary!$K$5,1,0))</f>
        <v>0</v>
      </c>
      <c r="V716" s="148">
        <f t="shared" si="45"/>
        <v>0</v>
      </c>
      <c r="W716" s="333"/>
      <c r="X716" s="148">
        <f t="shared" si="46"/>
        <v>0</v>
      </c>
      <c r="Y716" s="333"/>
      <c r="Z716" s="144"/>
      <c r="AA716" s="148">
        <f t="shared" si="47"/>
        <v>0</v>
      </c>
      <c r="AB716" s="336"/>
      <c r="AC716" s="144"/>
    </row>
    <row r="717" spans="2:29" s="134" customFormat="1" ht="20.100000000000001" customHeight="1" x14ac:dyDescent="0.25">
      <c r="B717" s="390"/>
      <c r="C717" s="391"/>
      <c r="D717" s="392"/>
      <c r="E717" s="393"/>
      <c r="F717" s="393"/>
      <c r="G717" s="394"/>
      <c r="H717" s="395"/>
      <c r="N717" s="144"/>
      <c r="O717" s="147" t="str">
        <f>IFERROR(IF(LEN(B717)=0,"",INDEX(Trainings!$C$6:$C$55,MATCH(Registration!$B717,Trainings!$B$6:$B$55,0),1)),"")</f>
        <v/>
      </c>
      <c r="P717" s="148" t="str">
        <f>IFERROR(IF(LEN(H717)=0,"",INDEX(Dashboard!$I$17:$I$26,MATCH($H717,Dashboard!$J$17:$J$26,0))),"")</f>
        <v/>
      </c>
      <c r="Q717" s="144"/>
      <c r="R717" s="148">
        <f>IF(LEN(O717)=0,0,IF(OR(Summary!$D$5="All",Summary!$D$5=""),1,IF(Summary!$D$5=O717,1,0)))</f>
        <v>0</v>
      </c>
      <c r="S717" s="148">
        <f>IF(LEN(B717)=0,0,IF(OR(Summary!$G$5="All",Summary!$G$5=""),1,IF(Summary!$G$5=B717,1,0)))</f>
        <v>0</v>
      </c>
      <c r="T717" s="148">
        <f t="shared" si="44"/>
        <v>0</v>
      </c>
      <c r="U717" s="148">
        <f>IF(LEN(C717)=0,0,IF(C717=Summary!$K$5,1,0))</f>
        <v>0</v>
      </c>
      <c r="V717" s="148">
        <f t="shared" si="45"/>
        <v>0</v>
      </c>
      <c r="W717" s="333"/>
      <c r="X717" s="148">
        <f t="shared" si="46"/>
        <v>0</v>
      </c>
      <c r="Y717" s="333"/>
      <c r="Z717" s="144"/>
      <c r="AA717" s="148">
        <f t="shared" si="47"/>
        <v>0</v>
      </c>
      <c r="AB717" s="336"/>
      <c r="AC717" s="144"/>
    </row>
    <row r="718" spans="2:29" s="134" customFormat="1" ht="20.100000000000001" customHeight="1" x14ac:dyDescent="0.25">
      <c r="B718" s="390"/>
      <c r="C718" s="391"/>
      <c r="D718" s="392"/>
      <c r="E718" s="393"/>
      <c r="F718" s="393"/>
      <c r="G718" s="394"/>
      <c r="H718" s="395"/>
      <c r="N718" s="144"/>
      <c r="O718" s="147" t="str">
        <f>IFERROR(IF(LEN(B718)=0,"",INDEX(Trainings!$C$6:$C$55,MATCH(Registration!$B718,Trainings!$B$6:$B$55,0),1)),"")</f>
        <v/>
      </c>
      <c r="P718" s="148" t="str">
        <f>IFERROR(IF(LEN(H718)=0,"",INDEX(Dashboard!$I$17:$I$26,MATCH($H718,Dashboard!$J$17:$J$26,0))),"")</f>
        <v/>
      </c>
      <c r="Q718" s="144"/>
      <c r="R718" s="148">
        <f>IF(LEN(O718)=0,0,IF(OR(Summary!$D$5="All",Summary!$D$5=""),1,IF(Summary!$D$5=O718,1,0)))</f>
        <v>0</v>
      </c>
      <c r="S718" s="148">
        <f>IF(LEN(B718)=0,0,IF(OR(Summary!$G$5="All",Summary!$G$5=""),1,IF(Summary!$G$5=B718,1,0)))</f>
        <v>0</v>
      </c>
      <c r="T718" s="148">
        <f t="shared" si="44"/>
        <v>0</v>
      </c>
      <c r="U718" s="148">
        <f>IF(LEN(C718)=0,0,IF(C718=Summary!$K$5,1,0))</f>
        <v>0</v>
      </c>
      <c r="V718" s="148">
        <f t="shared" si="45"/>
        <v>0</v>
      </c>
      <c r="W718" s="333"/>
      <c r="X718" s="148">
        <f t="shared" si="46"/>
        <v>0</v>
      </c>
      <c r="Y718" s="333"/>
      <c r="Z718" s="144"/>
      <c r="AA718" s="148">
        <f t="shared" si="47"/>
        <v>0</v>
      </c>
      <c r="AB718" s="336"/>
      <c r="AC718" s="144"/>
    </row>
    <row r="719" spans="2:29" s="134" customFormat="1" ht="20.100000000000001" customHeight="1" x14ac:dyDescent="0.25">
      <c r="B719" s="390"/>
      <c r="C719" s="391"/>
      <c r="D719" s="392"/>
      <c r="E719" s="393"/>
      <c r="F719" s="393"/>
      <c r="G719" s="394"/>
      <c r="H719" s="395"/>
      <c r="N719" s="144"/>
      <c r="O719" s="147" t="str">
        <f>IFERROR(IF(LEN(B719)=0,"",INDEX(Trainings!$C$6:$C$55,MATCH(Registration!$B719,Trainings!$B$6:$B$55,0),1)),"")</f>
        <v/>
      </c>
      <c r="P719" s="148" t="str">
        <f>IFERROR(IF(LEN(H719)=0,"",INDEX(Dashboard!$I$17:$I$26,MATCH($H719,Dashboard!$J$17:$J$26,0))),"")</f>
        <v/>
      </c>
      <c r="Q719" s="144"/>
      <c r="R719" s="148">
        <f>IF(LEN(O719)=0,0,IF(OR(Summary!$D$5="All",Summary!$D$5=""),1,IF(Summary!$D$5=O719,1,0)))</f>
        <v>0</v>
      </c>
      <c r="S719" s="148">
        <f>IF(LEN(B719)=0,0,IF(OR(Summary!$G$5="All",Summary!$G$5=""),1,IF(Summary!$G$5=B719,1,0)))</f>
        <v>0</v>
      </c>
      <c r="T719" s="148">
        <f t="shared" si="44"/>
        <v>0</v>
      </c>
      <c r="U719" s="148">
        <f>IF(LEN(C719)=0,0,IF(C719=Summary!$K$5,1,0))</f>
        <v>0</v>
      </c>
      <c r="V719" s="148">
        <f t="shared" si="45"/>
        <v>0</v>
      </c>
      <c r="W719" s="333"/>
      <c r="X719" s="148">
        <f t="shared" si="46"/>
        <v>0</v>
      </c>
      <c r="Y719" s="333"/>
      <c r="Z719" s="144"/>
      <c r="AA719" s="148">
        <f t="shared" si="47"/>
        <v>0</v>
      </c>
      <c r="AB719" s="336"/>
      <c r="AC719" s="144"/>
    </row>
    <row r="720" spans="2:29" s="134" customFormat="1" ht="20.100000000000001" customHeight="1" x14ac:dyDescent="0.25">
      <c r="B720" s="390"/>
      <c r="C720" s="391"/>
      <c r="D720" s="392"/>
      <c r="E720" s="393"/>
      <c r="F720" s="393"/>
      <c r="G720" s="394"/>
      <c r="H720" s="395"/>
      <c r="N720" s="144"/>
      <c r="O720" s="147" t="str">
        <f>IFERROR(IF(LEN(B720)=0,"",INDEX(Trainings!$C$6:$C$55,MATCH(Registration!$B720,Trainings!$B$6:$B$55,0),1)),"")</f>
        <v/>
      </c>
      <c r="P720" s="148" t="str">
        <f>IFERROR(IF(LEN(H720)=0,"",INDEX(Dashboard!$I$17:$I$26,MATCH($H720,Dashboard!$J$17:$J$26,0))),"")</f>
        <v/>
      </c>
      <c r="Q720" s="144"/>
      <c r="R720" s="148">
        <f>IF(LEN(O720)=0,0,IF(OR(Summary!$D$5="All",Summary!$D$5=""),1,IF(Summary!$D$5=O720,1,0)))</f>
        <v>0</v>
      </c>
      <c r="S720" s="148">
        <f>IF(LEN(B720)=0,0,IF(OR(Summary!$G$5="All",Summary!$G$5=""),1,IF(Summary!$G$5=B720,1,0)))</f>
        <v>0</v>
      </c>
      <c r="T720" s="148">
        <f t="shared" si="44"/>
        <v>0</v>
      </c>
      <c r="U720" s="148">
        <f>IF(LEN(C720)=0,0,IF(C720=Summary!$K$5,1,0))</f>
        <v>0</v>
      </c>
      <c r="V720" s="148">
        <f t="shared" si="45"/>
        <v>0</v>
      </c>
      <c r="W720" s="333"/>
      <c r="X720" s="148">
        <f t="shared" si="46"/>
        <v>0</v>
      </c>
      <c r="Y720" s="333"/>
      <c r="Z720" s="144"/>
      <c r="AA720" s="148">
        <f t="shared" si="47"/>
        <v>0</v>
      </c>
      <c r="AB720" s="336"/>
      <c r="AC720" s="144"/>
    </row>
    <row r="721" spans="2:29" s="134" customFormat="1" ht="20.100000000000001" customHeight="1" x14ac:dyDescent="0.25">
      <c r="B721" s="390"/>
      <c r="C721" s="391"/>
      <c r="D721" s="392"/>
      <c r="E721" s="393"/>
      <c r="F721" s="393"/>
      <c r="G721" s="394"/>
      <c r="H721" s="395"/>
      <c r="N721" s="144"/>
      <c r="O721" s="147" t="str">
        <f>IFERROR(IF(LEN(B721)=0,"",INDEX(Trainings!$C$6:$C$55,MATCH(Registration!$B721,Trainings!$B$6:$B$55,0),1)),"")</f>
        <v/>
      </c>
      <c r="P721" s="148" t="str">
        <f>IFERROR(IF(LEN(H721)=0,"",INDEX(Dashboard!$I$17:$I$26,MATCH($H721,Dashboard!$J$17:$J$26,0))),"")</f>
        <v/>
      </c>
      <c r="Q721" s="144"/>
      <c r="R721" s="148">
        <f>IF(LEN(O721)=0,0,IF(OR(Summary!$D$5="All",Summary!$D$5=""),1,IF(Summary!$D$5=O721,1,0)))</f>
        <v>0</v>
      </c>
      <c r="S721" s="148">
        <f>IF(LEN(B721)=0,0,IF(OR(Summary!$G$5="All",Summary!$G$5=""),1,IF(Summary!$G$5=B721,1,0)))</f>
        <v>0</v>
      </c>
      <c r="T721" s="148">
        <f t="shared" si="44"/>
        <v>0</v>
      </c>
      <c r="U721" s="148">
        <f>IF(LEN(C721)=0,0,IF(C721=Summary!$K$5,1,0))</f>
        <v>0</v>
      </c>
      <c r="V721" s="148">
        <f t="shared" si="45"/>
        <v>0</v>
      </c>
      <c r="W721" s="333"/>
      <c r="X721" s="148">
        <f t="shared" si="46"/>
        <v>0</v>
      </c>
      <c r="Y721" s="333"/>
      <c r="Z721" s="144"/>
      <c r="AA721" s="148">
        <f t="shared" si="47"/>
        <v>0</v>
      </c>
      <c r="AB721" s="336"/>
      <c r="AC721" s="144"/>
    </row>
    <row r="722" spans="2:29" s="134" customFormat="1" ht="20.100000000000001" customHeight="1" x14ac:dyDescent="0.25">
      <c r="B722" s="390"/>
      <c r="C722" s="391"/>
      <c r="D722" s="392"/>
      <c r="E722" s="393"/>
      <c r="F722" s="393"/>
      <c r="G722" s="394"/>
      <c r="H722" s="395"/>
      <c r="N722" s="144"/>
      <c r="O722" s="147" t="str">
        <f>IFERROR(IF(LEN(B722)=0,"",INDEX(Trainings!$C$6:$C$55,MATCH(Registration!$B722,Trainings!$B$6:$B$55,0),1)),"")</f>
        <v/>
      </c>
      <c r="P722" s="148" t="str">
        <f>IFERROR(IF(LEN(H722)=0,"",INDEX(Dashboard!$I$17:$I$26,MATCH($H722,Dashboard!$J$17:$J$26,0))),"")</f>
        <v/>
      </c>
      <c r="Q722" s="144"/>
      <c r="R722" s="148">
        <f>IF(LEN(O722)=0,0,IF(OR(Summary!$D$5="All",Summary!$D$5=""),1,IF(Summary!$D$5=O722,1,0)))</f>
        <v>0</v>
      </c>
      <c r="S722" s="148">
        <f>IF(LEN(B722)=0,0,IF(OR(Summary!$G$5="All",Summary!$G$5=""),1,IF(Summary!$G$5=B722,1,0)))</f>
        <v>0</v>
      </c>
      <c r="T722" s="148">
        <f t="shared" si="44"/>
        <v>0</v>
      </c>
      <c r="U722" s="148">
        <f>IF(LEN(C722)=0,0,IF(C722=Summary!$K$5,1,0))</f>
        <v>0</v>
      </c>
      <c r="V722" s="148">
        <f t="shared" si="45"/>
        <v>0</v>
      </c>
      <c r="W722" s="333"/>
      <c r="X722" s="148">
        <f t="shared" si="46"/>
        <v>0</v>
      </c>
      <c r="Y722" s="333"/>
      <c r="Z722" s="144"/>
      <c r="AA722" s="148">
        <f t="shared" si="47"/>
        <v>0</v>
      </c>
      <c r="AB722" s="336"/>
      <c r="AC722" s="144"/>
    </row>
    <row r="723" spans="2:29" s="134" customFormat="1" ht="20.100000000000001" customHeight="1" x14ac:dyDescent="0.25">
      <c r="B723" s="390"/>
      <c r="C723" s="391"/>
      <c r="D723" s="392"/>
      <c r="E723" s="393"/>
      <c r="F723" s="393"/>
      <c r="G723" s="394"/>
      <c r="H723" s="395"/>
      <c r="N723" s="144"/>
      <c r="O723" s="147" t="str">
        <f>IFERROR(IF(LEN(B723)=0,"",INDEX(Trainings!$C$6:$C$55,MATCH(Registration!$B723,Trainings!$B$6:$B$55,0),1)),"")</f>
        <v/>
      </c>
      <c r="P723" s="148" t="str">
        <f>IFERROR(IF(LEN(H723)=0,"",INDEX(Dashboard!$I$17:$I$26,MATCH($H723,Dashboard!$J$17:$J$26,0))),"")</f>
        <v/>
      </c>
      <c r="Q723" s="144"/>
      <c r="R723" s="148">
        <f>IF(LEN(O723)=0,0,IF(OR(Summary!$D$5="All",Summary!$D$5=""),1,IF(Summary!$D$5=O723,1,0)))</f>
        <v>0</v>
      </c>
      <c r="S723" s="148">
        <f>IF(LEN(B723)=0,0,IF(OR(Summary!$G$5="All",Summary!$G$5=""),1,IF(Summary!$G$5=B723,1,0)))</f>
        <v>0</v>
      </c>
      <c r="T723" s="148">
        <f t="shared" si="44"/>
        <v>0</v>
      </c>
      <c r="U723" s="148">
        <f>IF(LEN(C723)=0,0,IF(C723=Summary!$K$5,1,0))</f>
        <v>0</v>
      </c>
      <c r="V723" s="148">
        <f t="shared" si="45"/>
        <v>0</v>
      </c>
      <c r="W723" s="333"/>
      <c r="X723" s="148">
        <f t="shared" si="46"/>
        <v>0</v>
      </c>
      <c r="Y723" s="333"/>
      <c r="Z723" s="144"/>
      <c r="AA723" s="148">
        <f t="shared" si="47"/>
        <v>0</v>
      </c>
      <c r="AB723" s="336"/>
      <c r="AC723" s="144"/>
    </row>
    <row r="724" spans="2:29" s="134" customFormat="1" ht="20.100000000000001" customHeight="1" x14ac:dyDescent="0.25">
      <c r="B724" s="390"/>
      <c r="C724" s="391"/>
      <c r="D724" s="392"/>
      <c r="E724" s="393"/>
      <c r="F724" s="393"/>
      <c r="G724" s="394"/>
      <c r="H724" s="395"/>
      <c r="N724" s="144"/>
      <c r="O724" s="147" t="str">
        <f>IFERROR(IF(LEN(B724)=0,"",INDEX(Trainings!$C$6:$C$55,MATCH(Registration!$B724,Trainings!$B$6:$B$55,0),1)),"")</f>
        <v/>
      </c>
      <c r="P724" s="148" t="str">
        <f>IFERROR(IF(LEN(H724)=0,"",INDEX(Dashboard!$I$17:$I$26,MATCH($H724,Dashboard!$J$17:$J$26,0))),"")</f>
        <v/>
      </c>
      <c r="Q724" s="144"/>
      <c r="R724" s="148">
        <f>IF(LEN(O724)=0,0,IF(OR(Summary!$D$5="All",Summary!$D$5=""),1,IF(Summary!$D$5=O724,1,0)))</f>
        <v>0</v>
      </c>
      <c r="S724" s="148">
        <f>IF(LEN(B724)=0,0,IF(OR(Summary!$G$5="All",Summary!$G$5=""),1,IF(Summary!$G$5=B724,1,0)))</f>
        <v>0</v>
      </c>
      <c r="T724" s="148">
        <f t="shared" si="44"/>
        <v>0</v>
      </c>
      <c r="U724" s="148">
        <f>IF(LEN(C724)=0,0,IF(C724=Summary!$K$5,1,0))</f>
        <v>0</v>
      </c>
      <c r="V724" s="148">
        <f t="shared" si="45"/>
        <v>0</v>
      </c>
      <c r="W724" s="333"/>
      <c r="X724" s="148">
        <f t="shared" si="46"/>
        <v>0</v>
      </c>
      <c r="Y724" s="333"/>
      <c r="Z724" s="144"/>
      <c r="AA724" s="148">
        <f t="shared" si="47"/>
        <v>0</v>
      </c>
      <c r="AB724" s="336"/>
      <c r="AC724" s="144"/>
    </row>
    <row r="725" spans="2:29" s="134" customFormat="1" ht="20.100000000000001" customHeight="1" x14ac:dyDescent="0.25">
      <c r="B725" s="390"/>
      <c r="C725" s="391"/>
      <c r="D725" s="392"/>
      <c r="E725" s="393"/>
      <c r="F725" s="393"/>
      <c r="G725" s="394"/>
      <c r="H725" s="395"/>
      <c r="N725" s="144"/>
      <c r="O725" s="147" t="str">
        <f>IFERROR(IF(LEN(B725)=0,"",INDEX(Trainings!$C$6:$C$55,MATCH(Registration!$B725,Trainings!$B$6:$B$55,0),1)),"")</f>
        <v/>
      </c>
      <c r="P725" s="148" t="str">
        <f>IFERROR(IF(LEN(H725)=0,"",INDEX(Dashboard!$I$17:$I$26,MATCH($H725,Dashboard!$J$17:$J$26,0))),"")</f>
        <v/>
      </c>
      <c r="Q725" s="144"/>
      <c r="R725" s="148">
        <f>IF(LEN(O725)=0,0,IF(OR(Summary!$D$5="All",Summary!$D$5=""),1,IF(Summary!$D$5=O725,1,0)))</f>
        <v>0</v>
      </c>
      <c r="S725" s="148">
        <f>IF(LEN(B725)=0,0,IF(OR(Summary!$G$5="All",Summary!$G$5=""),1,IF(Summary!$G$5=B725,1,0)))</f>
        <v>0</v>
      </c>
      <c r="T725" s="148">
        <f t="shared" si="44"/>
        <v>0</v>
      </c>
      <c r="U725" s="148">
        <f>IF(LEN(C725)=0,0,IF(C725=Summary!$K$5,1,0))</f>
        <v>0</v>
      </c>
      <c r="V725" s="148">
        <f t="shared" si="45"/>
        <v>0</v>
      </c>
      <c r="W725" s="333"/>
      <c r="X725" s="148">
        <f t="shared" si="46"/>
        <v>0</v>
      </c>
      <c r="Y725" s="333"/>
      <c r="Z725" s="144"/>
      <c r="AA725" s="148">
        <f t="shared" si="47"/>
        <v>0</v>
      </c>
      <c r="AB725" s="336"/>
      <c r="AC725" s="144"/>
    </row>
    <row r="726" spans="2:29" s="134" customFormat="1" ht="20.100000000000001" customHeight="1" x14ac:dyDescent="0.25">
      <c r="B726" s="390"/>
      <c r="C726" s="391"/>
      <c r="D726" s="392"/>
      <c r="E726" s="393"/>
      <c r="F726" s="393"/>
      <c r="G726" s="394"/>
      <c r="H726" s="395"/>
      <c r="N726" s="144"/>
      <c r="O726" s="147" t="str">
        <f>IFERROR(IF(LEN(B726)=0,"",INDEX(Trainings!$C$6:$C$55,MATCH(Registration!$B726,Trainings!$B$6:$B$55,0),1)),"")</f>
        <v/>
      </c>
      <c r="P726" s="148" t="str">
        <f>IFERROR(IF(LEN(H726)=0,"",INDEX(Dashboard!$I$17:$I$26,MATCH($H726,Dashboard!$J$17:$J$26,0))),"")</f>
        <v/>
      </c>
      <c r="Q726" s="144"/>
      <c r="R726" s="148">
        <f>IF(LEN(O726)=0,0,IF(OR(Summary!$D$5="All",Summary!$D$5=""),1,IF(Summary!$D$5=O726,1,0)))</f>
        <v>0</v>
      </c>
      <c r="S726" s="148">
        <f>IF(LEN(B726)=0,0,IF(OR(Summary!$G$5="All",Summary!$G$5=""),1,IF(Summary!$G$5=B726,1,0)))</f>
        <v>0</v>
      </c>
      <c r="T726" s="148">
        <f t="shared" si="44"/>
        <v>0</v>
      </c>
      <c r="U726" s="148">
        <f>IF(LEN(C726)=0,0,IF(C726=Summary!$K$5,1,0))</f>
        <v>0</v>
      </c>
      <c r="V726" s="148">
        <f t="shared" si="45"/>
        <v>0</v>
      </c>
      <c r="W726" s="333"/>
      <c r="X726" s="148">
        <f t="shared" si="46"/>
        <v>0</v>
      </c>
      <c r="Y726" s="333"/>
      <c r="Z726" s="144"/>
      <c r="AA726" s="148">
        <f t="shared" si="47"/>
        <v>0</v>
      </c>
      <c r="AB726" s="336"/>
      <c r="AC726" s="144"/>
    </row>
    <row r="727" spans="2:29" s="134" customFormat="1" ht="20.100000000000001" customHeight="1" x14ac:dyDescent="0.25">
      <c r="B727" s="390"/>
      <c r="C727" s="391"/>
      <c r="D727" s="392"/>
      <c r="E727" s="393"/>
      <c r="F727" s="393"/>
      <c r="G727" s="394"/>
      <c r="H727" s="395"/>
      <c r="N727" s="144"/>
      <c r="O727" s="147" t="str">
        <f>IFERROR(IF(LEN(B727)=0,"",INDEX(Trainings!$C$6:$C$55,MATCH(Registration!$B727,Trainings!$B$6:$B$55,0),1)),"")</f>
        <v/>
      </c>
      <c r="P727" s="148" t="str">
        <f>IFERROR(IF(LEN(H727)=0,"",INDEX(Dashboard!$I$17:$I$26,MATCH($H727,Dashboard!$J$17:$J$26,0))),"")</f>
        <v/>
      </c>
      <c r="Q727" s="144"/>
      <c r="R727" s="148">
        <f>IF(LEN(O727)=0,0,IF(OR(Summary!$D$5="All",Summary!$D$5=""),1,IF(Summary!$D$5=O727,1,0)))</f>
        <v>0</v>
      </c>
      <c r="S727" s="148">
        <f>IF(LEN(B727)=0,0,IF(OR(Summary!$G$5="All",Summary!$G$5=""),1,IF(Summary!$G$5=B727,1,0)))</f>
        <v>0</v>
      </c>
      <c r="T727" s="148">
        <f t="shared" si="44"/>
        <v>0</v>
      </c>
      <c r="U727" s="148">
        <f>IF(LEN(C727)=0,0,IF(C727=Summary!$K$5,1,0))</f>
        <v>0</v>
      </c>
      <c r="V727" s="148">
        <f t="shared" si="45"/>
        <v>0</v>
      </c>
      <c r="W727" s="333"/>
      <c r="X727" s="148">
        <f t="shared" si="46"/>
        <v>0</v>
      </c>
      <c r="Y727" s="333"/>
      <c r="Z727" s="144"/>
      <c r="AA727" s="148">
        <f t="shared" si="47"/>
        <v>0</v>
      </c>
      <c r="AB727" s="336"/>
      <c r="AC727" s="144"/>
    </row>
    <row r="728" spans="2:29" s="134" customFormat="1" ht="20.100000000000001" customHeight="1" x14ac:dyDescent="0.25">
      <c r="B728" s="390"/>
      <c r="C728" s="391"/>
      <c r="D728" s="392"/>
      <c r="E728" s="393"/>
      <c r="F728" s="393"/>
      <c r="G728" s="394"/>
      <c r="H728" s="395"/>
      <c r="N728" s="144"/>
      <c r="O728" s="147" t="str">
        <f>IFERROR(IF(LEN(B728)=0,"",INDEX(Trainings!$C$6:$C$55,MATCH(Registration!$B728,Trainings!$B$6:$B$55,0),1)),"")</f>
        <v/>
      </c>
      <c r="P728" s="148" t="str">
        <f>IFERROR(IF(LEN(H728)=0,"",INDEX(Dashboard!$I$17:$I$26,MATCH($H728,Dashboard!$J$17:$J$26,0))),"")</f>
        <v/>
      </c>
      <c r="Q728" s="144"/>
      <c r="R728" s="148">
        <f>IF(LEN(O728)=0,0,IF(OR(Summary!$D$5="All",Summary!$D$5=""),1,IF(Summary!$D$5=O728,1,0)))</f>
        <v>0</v>
      </c>
      <c r="S728" s="148">
        <f>IF(LEN(B728)=0,0,IF(OR(Summary!$G$5="All",Summary!$G$5=""),1,IF(Summary!$G$5=B728,1,0)))</f>
        <v>0</v>
      </c>
      <c r="T728" s="148">
        <f t="shared" si="44"/>
        <v>0</v>
      </c>
      <c r="U728" s="148">
        <f>IF(LEN(C728)=0,0,IF(C728=Summary!$K$5,1,0))</f>
        <v>0</v>
      </c>
      <c r="V728" s="148">
        <f t="shared" si="45"/>
        <v>0</v>
      </c>
      <c r="W728" s="333"/>
      <c r="X728" s="148">
        <f t="shared" si="46"/>
        <v>0</v>
      </c>
      <c r="Y728" s="333"/>
      <c r="Z728" s="144"/>
      <c r="AA728" s="148">
        <f t="shared" si="47"/>
        <v>0</v>
      </c>
      <c r="AB728" s="336"/>
      <c r="AC728" s="144"/>
    </row>
    <row r="729" spans="2:29" s="134" customFormat="1" ht="20.100000000000001" customHeight="1" x14ac:dyDescent="0.25">
      <c r="B729" s="390"/>
      <c r="C729" s="391"/>
      <c r="D729" s="392"/>
      <c r="E729" s="393"/>
      <c r="F729" s="393"/>
      <c r="G729" s="394"/>
      <c r="H729" s="395"/>
      <c r="N729" s="144"/>
      <c r="O729" s="147" t="str">
        <f>IFERROR(IF(LEN(B729)=0,"",INDEX(Trainings!$C$6:$C$55,MATCH(Registration!$B729,Trainings!$B$6:$B$55,0),1)),"")</f>
        <v/>
      </c>
      <c r="P729" s="148" t="str">
        <f>IFERROR(IF(LEN(H729)=0,"",INDEX(Dashboard!$I$17:$I$26,MATCH($H729,Dashboard!$J$17:$J$26,0))),"")</f>
        <v/>
      </c>
      <c r="Q729" s="144"/>
      <c r="R729" s="148">
        <f>IF(LEN(O729)=0,0,IF(OR(Summary!$D$5="All",Summary!$D$5=""),1,IF(Summary!$D$5=O729,1,0)))</f>
        <v>0</v>
      </c>
      <c r="S729" s="148">
        <f>IF(LEN(B729)=0,0,IF(OR(Summary!$G$5="All",Summary!$G$5=""),1,IF(Summary!$G$5=B729,1,0)))</f>
        <v>0</v>
      </c>
      <c r="T729" s="148">
        <f t="shared" si="44"/>
        <v>0</v>
      </c>
      <c r="U729" s="148">
        <f>IF(LEN(C729)=0,0,IF(C729=Summary!$K$5,1,0))</f>
        <v>0</v>
      </c>
      <c r="V729" s="148">
        <f t="shared" si="45"/>
        <v>0</v>
      </c>
      <c r="W729" s="333"/>
      <c r="X729" s="148">
        <f t="shared" si="46"/>
        <v>0</v>
      </c>
      <c r="Y729" s="333"/>
      <c r="Z729" s="144"/>
      <c r="AA729" s="148">
        <f t="shared" si="47"/>
        <v>0</v>
      </c>
      <c r="AB729" s="336"/>
      <c r="AC729" s="144"/>
    </row>
    <row r="730" spans="2:29" s="134" customFormat="1" ht="20.100000000000001" customHeight="1" x14ac:dyDescent="0.25">
      <c r="B730" s="390"/>
      <c r="C730" s="391"/>
      <c r="D730" s="392"/>
      <c r="E730" s="393"/>
      <c r="F730" s="393"/>
      <c r="G730" s="394"/>
      <c r="H730" s="395"/>
      <c r="N730" s="144"/>
      <c r="O730" s="147" t="str">
        <f>IFERROR(IF(LEN(B730)=0,"",INDEX(Trainings!$C$6:$C$55,MATCH(Registration!$B730,Trainings!$B$6:$B$55,0),1)),"")</f>
        <v/>
      </c>
      <c r="P730" s="148" t="str">
        <f>IFERROR(IF(LEN(H730)=0,"",INDEX(Dashboard!$I$17:$I$26,MATCH($H730,Dashboard!$J$17:$J$26,0))),"")</f>
        <v/>
      </c>
      <c r="Q730" s="144"/>
      <c r="R730" s="148">
        <f>IF(LEN(O730)=0,0,IF(OR(Summary!$D$5="All",Summary!$D$5=""),1,IF(Summary!$D$5=O730,1,0)))</f>
        <v>0</v>
      </c>
      <c r="S730" s="148">
        <f>IF(LEN(B730)=0,0,IF(OR(Summary!$G$5="All",Summary!$G$5=""),1,IF(Summary!$G$5=B730,1,0)))</f>
        <v>0</v>
      </c>
      <c r="T730" s="148">
        <f t="shared" si="44"/>
        <v>0</v>
      </c>
      <c r="U730" s="148">
        <f>IF(LEN(C730)=0,0,IF(C730=Summary!$K$5,1,0))</f>
        <v>0</v>
      </c>
      <c r="V730" s="148">
        <f t="shared" si="45"/>
        <v>0</v>
      </c>
      <c r="W730" s="333"/>
      <c r="X730" s="148">
        <f t="shared" si="46"/>
        <v>0</v>
      </c>
      <c r="Y730" s="333"/>
      <c r="Z730" s="144"/>
      <c r="AA730" s="148">
        <f t="shared" si="47"/>
        <v>0</v>
      </c>
      <c r="AB730" s="336"/>
      <c r="AC730" s="144"/>
    </row>
    <row r="731" spans="2:29" s="134" customFormat="1" ht="20.100000000000001" customHeight="1" x14ac:dyDescent="0.25">
      <c r="B731" s="390"/>
      <c r="C731" s="391"/>
      <c r="D731" s="392"/>
      <c r="E731" s="393"/>
      <c r="F731" s="393"/>
      <c r="G731" s="394"/>
      <c r="H731" s="395"/>
      <c r="N731" s="144"/>
      <c r="O731" s="147" t="str">
        <f>IFERROR(IF(LEN(B731)=0,"",INDEX(Trainings!$C$6:$C$55,MATCH(Registration!$B731,Trainings!$B$6:$B$55,0),1)),"")</f>
        <v/>
      </c>
      <c r="P731" s="148" t="str">
        <f>IFERROR(IF(LEN(H731)=0,"",INDEX(Dashboard!$I$17:$I$26,MATCH($H731,Dashboard!$J$17:$J$26,0))),"")</f>
        <v/>
      </c>
      <c r="Q731" s="144"/>
      <c r="R731" s="148">
        <f>IF(LEN(O731)=0,0,IF(OR(Summary!$D$5="All",Summary!$D$5=""),1,IF(Summary!$D$5=O731,1,0)))</f>
        <v>0</v>
      </c>
      <c r="S731" s="148">
        <f>IF(LEN(B731)=0,0,IF(OR(Summary!$G$5="All",Summary!$G$5=""),1,IF(Summary!$G$5=B731,1,0)))</f>
        <v>0</v>
      </c>
      <c r="T731" s="148">
        <f t="shared" si="44"/>
        <v>0</v>
      </c>
      <c r="U731" s="148">
        <f>IF(LEN(C731)=0,0,IF(C731=Summary!$K$5,1,0))</f>
        <v>0</v>
      </c>
      <c r="V731" s="148">
        <f t="shared" si="45"/>
        <v>0</v>
      </c>
      <c r="W731" s="333"/>
      <c r="X731" s="148">
        <f t="shared" si="46"/>
        <v>0</v>
      </c>
      <c r="Y731" s="333"/>
      <c r="Z731" s="144"/>
      <c r="AA731" s="148">
        <f t="shared" si="47"/>
        <v>0</v>
      </c>
      <c r="AB731" s="336"/>
      <c r="AC731" s="144"/>
    </row>
    <row r="732" spans="2:29" s="134" customFormat="1" ht="20.100000000000001" customHeight="1" x14ac:dyDescent="0.25">
      <c r="B732" s="390"/>
      <c r="C732" s="391"/>
      <c r="D732" s="392"/>
      <c r="E732" s="393"/>
      <c r="F732" s="393"/>
      <c r="G732" s="394"/>
      <c r="H732" s="395"/>
      <c r="N732" s="144"/>
      <c r="O732" s="147" t="str">
        <f>IFERROR(IF(LEN(B732)=0,"",INDEX(Trainings!$C$6:$C$55,MATCH(Registration!$B732,Trainings!$B$6:$B$55,0),1)),"")</f>
        <v/>
      </c>
      <c r="P732" s="148" t="str">
        <f>IFERROR(IF(LEN(H732)=0,"",INDEX(Dashboard!$I$17:$I$26,MATCH($H732,Dashboard!$J$17:$J$26,0))),"")</f>
        <v/>
      </c>
      <c r="Q732" s="144"/>
      <c r="R732" s="148">
        <f>IF(LEN(O732)=0,0,IF(OR(Summary!$D$5="All",Summary!$D$5=""),1,IF(Summary!$D$5=O732,1,0)))</f>
        <v>0</v>
      </c>
      <c r="S732" s="148">
        <f>IF(LEN(B732)=0,0,IF(OR(Summary!$G$5="All",Summary!$G$5=""),1,IF(Summary!$G$5=B732,1,0)))</f>
        <v>0</v>
      </c>
      <c r="T732" s="148">
        <f t="shared" si="44"/>
        <v>0</v>
      </c>
      <c r="U732" s="148">
        <f>IF(LEN(C732)=0,0,IF(C732=Summary!$K$5,1,0))</f>
        <v>0</v>
      </c>
      <c r="V732" s="148">
        <f t="shared" si="45"/>
        <v>0</v>
      </c>
      <c r="W732" s="333"/>
      <c r="X732" s="148">
        <f t="shared" si="46"/>
        <v>0</v>
      </c>
      <c r="Y732" s="333"/>
      <c r="Z732" s="144"/>
      <c r="AA732" s="148">
        <f t="shared" si="47"/>
        <v>0</v>
      </c>
      <c r="AB732" s="336"/>
      <c r="AC732" s="144"/>
    </row>
    <row r="733" spans="2:29" s="134" customFormat="1" ht="20.100000000000001" customHeight="1" x14ac:dyDescent="0.25">
      <c r="B733" s="390"/>
      <c r="C733" s="391"/>
      <c r="D733" s="392"/>
      <c r="E733" s="393"/>
      <c r="F733" s="393"/>
      <c r="G733" s="394"/>
      <c r="H733" s="395"/>
      <c r="N733" s="144"/>
      <c r="O733" s="147" t="str">
        <f>IFERROR(IF(LEN(B733)=0,"",INDEX(Trainings!$C$6:$C$55,MATCH(Registration!$B733,Trainings!$B$6:$B$55,0),1)),"")</f>
        <v/>
      </c>
      <c r="P733" s="148" t="str">
        <f>IFERROR(IF(LEN(H733)=0,"",INDEX(Dashboard!$I$17:$I$26,MATCH($H733,Dashboard!$J$17:$J$26,0))),"")</f>
        <v/>
      </c>
      <c r="Q733" s="144"/>
      <c r="R733" s="148">
        <f>IF(LEN(O733)=0,0,IF(OR(Summary!$D$5="All",Summary!$D$5=""),1,IF(Summary!$D$5=O733,1,0)))</f>
        <v>0</v>
      </c>
      <c r="S733" s="148">
        <f>IF(LEN(B733)=0,0,IF(OR(Summary!$G$5="All",Summary!$G$5=""),1,IF(Summary!$G$5=B733,1,0)))</f>
        <v>0</v>
      </c>
      <c r="T733" s="148">
        <f t="shared" si="44"/>
        <v>0</v>
      </c>
      <c r="U733" s="148">
        <f>IF(LEN(C733)=0,0,IF(C733=Summary!$K$5,1,0))</f>
        <v>0</v>
      </c>
      <c r="V733" s="148">
        <f t="shared" si="45"/>
        <v>0</v>
      </c>
      <c r="W733" s="333"/>
      <c r="X733" s="148">
        <f t="shared" si="46"/>
        <v>0</v>
      </c>
      <c r="Y733" s="333"/>
      <c r="Z733" s="144"/>
      <c r="AA733" s="148">
        <f t="shared" si="47"/>
        <v>0</v>
      </c>
      <c r="AB733" s="336"/>
      <c r="AC733" s="144"/>
    </row>
    <row r="734" spans="2:29" s="134" customFormat="1" ht="20.100000000000001" customHeight="1" x14ac:dyDescent="0.25">
      <c r="B734" s="390"/>
      <c r="C734" s="391"/>
      <c r="D734" s="392"/>
      <c r="E734" s="393"/>
      <c r="F734" s="393"/>
      <c r="G734" s="394"/>
      <c r="H734" s="395"/>
      <c r="N734" s="144"/>
      <c r="O734" s="147" t="str">
        <f>IFERROR(IF(LEN(B734)=0,"",INDEX(Trainings!$C$6:$C$55,MATCH(Registration!$B734,Trainings!$B$6:$B$55,0),1)),"")</f>
        <v/>
      </c>
      <c r="P734" s="148" t="str">
        <f>IFERROR(IF(LEN(H734)=0,"",INDEX(Dashboard!$I$17:$I$26,MATCH($H734,Dashboard!$J$17:$J$26,0))),"")</f>
        <v/>
      </c>
      <c r="Q734" s="144"/>
      <c r="R734" s="148">
        <f>IF(LEN(O734)=0,0,IF(OR(Summary!$D$5="All",Summary!$D$5=""),1,IF(Summary!$D$5=O734,1,0)))</f>
        <v>0</v>
      </c>
      <c r="S734" s="148">
        <f>IF(LEN(B734)=0,0,IF(OR(Summary!$G$5="All",Summary!$G$5=""),1,IF(Summary!$G$5=B734,1,0)))</f>
        <v>0</v>
      </c>
      <c r="T734" s="148">
        <f t="shared" si="44"/>
        <v>0</v>
      </c>
      <c r="U734" s="148">
        <f>IF(LEN(C734)=0,0,IF(C734=Summary!$K$5,1,0))</f>
        <v>0</v>
      </c>
      <c r="V734" s="148">
        <f t="shared" si="45"/>
        <v>0</v>
      </c>
      <c r="W734" s="333"/>
      <c r="X734" s="148">
        <f t="shared" si="46"/>
        <v>0</v>
      </c>
      <c r="Y734" s="333"/>
      <c r="Z734" s="144"/>
      <c r="AA734" s="148">
        <f t="shared" si="47"/>
        <v>0</v>
      </c>
      <c r="AB734" s="336"/>
      <c r="AC734" s="144"/>
    </row>
    <row r="735" spans="2:29" s="134" customFormat="1" ht="20.100000000000001" customHeight="1" x14ac:dyDescent="0.25">
      <c r="B735" s="390"/>
      <c r="C735" s="391"/>
      <c r="D735" s="392"/>
      <c r="E735" s="393"/>
      <c r="F735" s="393"/>
      <c r="G735" s="394"/>
      <c r="H735" s="395"/>
      <c r="N735" s="144"/>
      <c r="O735" s="147" t="str">
        <f>IFERROR(IF(LEN(B735)=0,"",INDEX(Trainings!$C$6:$C$55,MATCH(Registration!$B735,Trainings!$B$6:$B$55,0),1)),"")</f>
        <v/>
      </c>
      <c r="P735" s="148" t="str">
        <f>IFERROR(IF(LEN(H735)=0,"",INDEX(Dashboard!$I$17:$I$26,MATCH($H735,Dashboard!$J$17:$J$26,0))),"")</f>
        <v/>
      </c>
      <c r="Q735" s="144"/>
      <c r="R735" s="148">
        <f>IF(LEN(O735)=0,0,IF(OR(Summary!$D$5="All",Summary!$D$5=""),1,IF(Summary!$D$5=O735,1,0)))</f>
        <v>0</v>
      </c>
      <c r="S735" s="148">
        <f>IF(LEN(B735)=0,0,IF(OR(Summary!$G$5="All",Summary!$G$5=""),1,IF(Summary!$G$5=B735,1,0)))</f>
        <v>0</v>
      </c>
      <c r="T735" s="148">
        <f t="shared" si="44"/>
        <v>0</v>
      </c>
      <c r="U735" s="148">
        <f>IF(LEN(C735)=0,0,IF(C735=Summary!$K$5,1,0))</f>
        <v>0</v>
      </c>
      <c r="V735" s="148">
        <f t="shared" si="45"/>
        <v>0</v>
      </c>
      <c r="W735" s="333"/>
      <c r="X735" s="148">
        <f t="shared" si="46"/>
        <v>0</v>
      </c>
      <c r="Y735" s="333"/>
      <c r="Z735" s="144"/>
      <c r="AA735" s="148">
        <f t="shared" si="47"/>
        <v>0</v>
      </c>
      <c r="AB735" s="336"/>
      <c r="AC735" s="144"/>
    </row>
    <row r="736" spans="2:29" s="134" customFormat="1" ht="20.100000000000001" customHeight="1" x14ac:dyDescent="0.25">
      <c r="B736" s="390"/>
      <c r="C736" s="391"/>
      <c r="D736" s="392"/>
      <c r="E736" s="393"/>
      <c r="F736" s="393"/>
      <c r="G736" s="394"/>
      <c r="H736" s="395"/>
      <c r="N736" s="144"/>
      <c r="O736" s="147" t="str">
        <f>IFERROR(IF(LEN(B736)=0,"",INDEX(Trainings!$C$6:$C$55,MATCH(Registration!$B736,Trainings!$B$6:$B$55,0),1)),"")</f>
        <v/>
      </c>
      <c r="P736" s="148" t="str">
        <f>IFERROR(IF(LEN(H736)=0,"",INDEX(Dashboard!$I$17:$I$26,MATCH($H736,Dashboard!$J$17:$J$26,0))),"")</f>
        <v/>
      </c>
      <c r="Q736" s="144"/>
      <c r="R736" s="148">
        <f>IF(LEN(O736)=0,0,IF(OR(Summary!$D$5="All",Summary!$D$5=""),1,IF(Summary!$D$5=O736,1,0)))</f>
        <v>0</v>
      </c>
      <c r="S736" s="148">
        <f>IF(LEN(B736)=0,0,IF(OR(Summary!$G$5="All",Summary!$G$5=""),1,IF(Summary!$G$5=B736,1,0)))</f>
        <v>0</v>
      </c>
      <c r="T736" s="148">
        <f t="shared" si="44"/>
        <v>0</v>
      </c>
      <c r="U736" s="148">
        <f>IF(LEN(C736)=0,0,IF(C736=Summary!$K$5,1,0))</f>
        <v>0</v>
      </c>
      <c r="V736" s="148">
        <f t="shared" si="45"/>
        <v>0</v>
      </c>
      <c r="W736" s="333"/>
      <c r="X736" s="148">
        <f t="shared" si="46"/>
        <v>0</v>
      </c>
      <c r="Y736" s="333"/>
      <c r="Z736" s="144"/>
      <c r="AA736" s="148">
        <f t="shared" si="47"/>
        <v>0</v>
      </c>
      <c r="AB736" s="336"/>
      <c r="AC736" s="144"/>
    </row>
    <row r="737" spans="2:29" s="134" customFormat="1" ht="20.100000000000001" customHeight="1" x14ac:dyDescent="0.25">
      <c r="B737" s="390"/>
      <c r="C737" s="391"/>
      <c r="D737" s="392"/>
      <c r="E737" s="393"/>
      <c r="F737" s="393"/>
      <c r="G737" s="394"/>
      <c r="H737" s="395"/>
      <c r="N737" s="144"/>
      <c r="O737" s="147" t="str">
        <f>IFERROR(IF(LEN(B737)=0,"",INDEX(Trainings!$C$6:$C$55,MATCH(Registration!$B737,Trainings!$B$6:$B$55,0),1)),"")</f>
        <v/>
      </c>
      <c r="P737" s="148" t="str">
        <f>IFERROR(IF(LEN(H737)=0,"",INDEX(Dashboard!$I$17:$I$26,MATCH($H737,Dashboard!$J$17:$J$26,0))),"")</f>
        <v/>
      </c>
      <c r="Q737" s="144"/>
      <c r="R737" s="148">
        <f>IF(LEN(O737)=0,0,IF(OR(Summary!$D$5="All",Summary!$D$5=""),1,IF(Summary!$D$5=O737,1,0)))</f>
        <v>0</v>
      </c>
      <c r="S737" s="148">
        <f>IF(LEN(B737)=0,0,IF(OR(Summary!$G$5="All",Summary!$G$5=""),1,IF(Summary!$G$5=B737,1,0)))</f>
        <v>0</v>
      </c>
      <c r="T737" s="148">
        <f t="shared" si="44"/>
        <v>0</v>
      </c>
      <c r="U737" s="148">
        <f>IF(LEN(C737)=0,0,IF(C737=Summary!$K$5,1,0))</f>
        <v>0</v>
      </c>
      <c r="V737" s="148">
        <f t="shared" si="45"/>
        <v>0</v>
      </c>
      <c r="W737" s="333"/>
      <c r="X737" s="148">
        <f t="shared" si="46"/>
        <v>0</v>
      </c>
      <c r="Y737" s="333"/>
      <c r="Z737" s="144"/>
      <c r="AA737" s="148">
        <f t="shared" si="47"/>
        <v>0</v>
      </c>
      <c r="AB737" s="336"/>
      <c r="AC737" s="144"/>
    </row>
    <row r="738" spans="2:29" s="134" customFormat="1" ht="20.100000000000001" customHeight="1" x14ac:dyDescent="0.25">
      <c r="B738" s="390"/>
      <c r="C738" s="391"/>
      <c r="D738" s="392"/>
      <c r="E738" s="393"/>
      <c r="F738" s="393"/>
      <c r="G738" s="394"/>
      <c r="H738" s="395"/>
      <c r="N738" s="144"/>
      <c r="O738" s="147" t="str">
        <f>IFERROR(IF(LEN(B738)=0,"",INDEX(Trainings!$C$6:$C$55,MATCH(Registration!$B738,Trainings!$B$6:$B$55,0),1)),"")</f>
        <v/>
      </c>
      <c r="P738" s="148" t="str">
        <f>IFERROR(IF(LEN(H738)=0,"",INDEX(Dashboard!$I$17:$I$26,MATCH($H738,Dashboard!$J$17:$J$26,0))),"")</f>
        <v/>
      </c>
      <c r="Q738" s="144"/>
      <c r="R738" s="148">
        <f>IF(LEN(O738)=0,0,IF(OR(Summary!$D$5="All",Summary!$D$5=""),1,IF(Summary!$D$5=O738,1,0)))</f>
        <v>0</v>
      </c>
      <c r="S738" s="148">
        <f>IF(LEN(B738)=0,0,IF(OR(Summary!$G$5="All",Summary!$G$5=""),1,IF(Summary!$G$5=B738,1,0)))</f>
        <v>0</v>
      </c>
      <c r="T738" s="148">
        <f t="shared" si="44"/>
        <v>0</v>
      </c>
      <c r="U738" s="148">
        <f>IF(LEN(C738)=0,0,IF(C738=Summary!$K$5,1,0))</f>
        <v>0</v>
      </c>
      <c r="V738" s="148">
        <f t="shared" si="45"/>
        <v>0</v>
      </c>
      <c r="W738" s="333"/>
      <c r="X738" s="148">
        <f t="shared" si="46"/>
        <v>0</v>
      </c>
      <c r="Y738" s="333"/>
      <c r="Z738" s="144"/>
      <c r="AA738" s="148">
        <f t="shared" si="47"/>
        <v>0</v>
      </c>
      <c r="AB738" s="336"/>
      <c r="AC738" s="144"/>
    </row>
    <row r="739" spans="2:29" s="134" customFormat="1" ht="20.100000000000001" customHeight="1" x14ac:dyDescent="0.25">
      <c r="B739" s="390"/>
      <c r="C739" s="391"/>
      <c r="D739" s="392"/>
      <c r="E739" s="393"/>
      <c r="F739" s="393"/>
      <c r="G739" s="394"/>
      <c r="H739" s="395"/>
      <c r="N739" s="144"/>
      <c r="O739" s="147" t="str">
        <f>IFERROR(IF(LEN(B739)=0,"",INDEX(Trainings!$C$6:$C$55,MATCH(Registration!$B739,Trainings!$B$6:$B$55,0),1)),"")</f>
        <v/>
      </c>
      <c r="P739" s="148" t="str">
        <f>IFERROR(IF(LEN(H739)=0,"",INDEX(Dashboard!$I$17:$I$26,MATCH($H739,Dashboard!$J$17:$J$26,0))),"")</f>
        <v/>
      </c>
      <c r="Q739" s="144"/>
      <c r="R739" s="148">
        <f>IF(LEN(O739)=0,0,IF(OR(Summary!$D$5="All",Summary!$D$5=""),1,IF(Summary!$D$5=O739,1,0)))</f>
        <v>0</v>
      </c>
      <c r="S739" s="148">
        <f>IF(LEN(B739)=0,0,IF(OR(Summary!$G$5="All",Summary!$G$5=""),1,IF(Summary!$G$5=B739,1,0)))</f>
        <v>0</v>
      </c>
      <c r="T739" s="148">
        <f t="shared" si="44"/>
        <v>0</v>
      </c>
      <c r="U739" s="148">
        <f>IF(LEN(C739)=0,0,IF(C739=Summary!$K$5,1,0))</f>
        <v>0</v>
      </c>
      <c r="V739" s="148">
        <f t="shared" si="45"/>
        <v>0</v>
      </c>
      <c r="W739" s="333"/>
      <c r="X739" s="148">
        <f t="shared" si="46"/>
        <v>0</v>
      </c>
      <c r="Y739" s="333"/>
      <c r="Z739" s="144"/>
      <c r="AA739" s="148">
        <f t="shared" si="47"/>
        <v>0</v>
      </c>
      <c r="AB739" s="336"/>
      <c r="AC739" s="144"/>
    </row>
    <row r="740" spans="2:29" s="134" customFormat="1" ht="20.100000000000001" customHeight="1" x14ac:dyDescent="0.25">
      <c r="B740" s="390"/>
      <c r="C740" s="391"/>
      <c r="D740" s="392"/>
      <c r="E740" s="393"/>
      <c r="F740" s="393"/>
      <c r="G740" s="394"/>
      <c r="H740" s="395"/>
      <c r="N740" s="144"/>
      <c r="O740" s="147" t="str">
        <f>IFERROR(IF(LEN(B740)=0,"",INDEX(Trainings!$C$6:$C$55,MATCH(Registration!$B740,Trainings!$B$6:$B$55,0),1)),"")</f>
        <v/>
      </c>
      <c r="P740" s="148" t="str">
        <f>IFERROR(IF(LEN(H740)=0,"",INDEX(Dashboard!$I$17:$I$26,MATCH($H740,Dashboard!$J$17:$J$26,0))),"")</f>
        <v/>
      </c>
      <c r="Q740" s="144"/>
      <c r="R740" s="148">
        <f>IF(LEN(O740)=0,0,IF(OR(Summary!$D$5="All",Summary!$D$5=""),1,IF(Summary!$D$5=O740,1,0)))</f>
        <v>0</v>
      </c>
      <c r="S740" s="148">
        <f>IF(LEN(B740)=0,0,IF(OR(Summary!$G$5="All",Summary!$G$5=""),1,IF(Summary!$G$5=B740,1,0)))</f>
        <v>0</v>
      </c>
      <c r="T740" s="148">
        <f t="shared" si="44"/>
        <v>0</v>
      </c>
      <c r="U740" s="148">
        <f>IF(LEN(C740)=0,0,IF(C740=Summary!$K$5,1,0))</f>
        <v>0</v>
      </c>
      <c r="V740" s="148">
        <f t="shared" si="45"/>
        <v>0</v>
      </c>
      <c r="W740" s="333"/>
      <c r="X740" s="148">
        <f t="shared" si="46"/>
        <v>0</v>
      </c>
      <c r="Y740" s="333"/>
      <c r="Z740" s="144"/>
      <c r="AA740" s="148">
        <f t="shared" si="47"/>
        <v>0</v>
      </c>
      <c r="AB740" s="336"/>
      <c r="AC740" s="144"/>
    </row>
    <row r="741" spans="2:29" s="134" customFormat="1" ht="20.100000000000001" customHeight="1" x14ac:dyDescent="0.25">
      <c r="B741" s="390"/>
      <c r="C741" s="391"/>
      <c r="D741" s="392"/>
      <c r="E741" s="393"/>
      <c r="F741" s="393"/>
      <c r="G741" s="394"/>
      <c r="H741" s="395"/>
      <c r="N741" s="144"/>
      <c r="O741" s="147" t="str">
        <f>IFERROR(IF(LEN(B741)=0,"",INDEX(Trainings!$C$6:$C$55,MATCH(Registration!$B741,Trainings!$B$6:$B$55,0),1)),"")</f>
        <v/>
      </c>
      <c r="P741" s="148" t="str">
        <f>IFERROR(IF(LEN(H741)=0,"",INDEX(Dashboard!$I$17:$I$26,MATCH($H741,Dashboard!$J$17:$J$26,0))),"")</f>
        <v/>
      </c>
      <c r="Q741" s="144"/>
      <c r="R741" s="148">
        <f>IF(LEN(O741)=0,0,IF(OR(Summary!$D$5="All",Summary!$D$5=""),1,IF(Summary!$D$5=O741,1,0)))</f>
        <v>0</v>
      </c>
      <c r="S741" s="148">
        <f>IF(LEN(B741)=0,0,IF(OR(Summary!$G$5="All",Summary!$G$5=""),1,IF(Summary!$G$5=B741,1,0)))</f>
        <v>0</v>
      </c>
      <c r="T741" s="148">
        <f t="shared" si="44"/>
        <v>0</v>
      </c>
      <c r="U741" s="148">
        <f>IF(LEN(C741)=0,0,IF(C741=Summary!$K$5,1,0))</f>
        <v>0</v>
      </c>
      <c r="V741" s="148">
        <f t="shared" si="45"/>
        <v>0</v>
      </c>
      <c r="W741" s="333"/>
      <c r="X741" s="148">
        <f t="shared" si="46"/>
        <v>0</v>
      </c>
      <c r="Y741" s="333"/>
      <c r="Z741" s="144"/>
      <c r="AA741" s="148">
        <f t="shared" si="47"/>
        <v>0</v>
      </c>
      <c r="AB741" s="336"/>
      <c r="AC741" s="144"/>
    </row>
    <row r="742" spans="2:29" s="134" customFormat="1" ht="20.100000000000001" customHeight="1" x14ac:dyDescent="0.25">
      <c r="B742" s="390"/>
      <c r="C742" s="391"/>
      <c r="D742" s="392"/>
      <c r="E742" s="393"/>
      <c r="F742" s="393"/>
      <c r="G742" s="394"/>
      <c r="H742" s="395"/>
      <c r="N742" s="144"/>
      <c r="O742" s="147" t="str">
        <f>IFERROR(IF(LEN(B742)=0,"",INDEX(Trainings!$C$6:$C$55,MATCH(Registration!$B742,Trainings!$B$6:$B$55,0),1)),"")</f>
        <v/>
      </c>
      <c r="P742" s="148" t="str">
        <f>IFERROR(IF(LEN(H742)=0,"",INDEX(Dashboard!$I$17:$I$26,MATCH($H742,Dashboard!$J$17:$J$26,0))),"")</f>
        <v/>
      </c>
      <c r="Q742" s="144"/>
      <c r="R742" s="148">
        <f>IF(LEN(O742)=0,0,IF(OR(Summary!$D$5="All",Summary!$D$5=""),1,IF(Summary!$D$5=O742,1,0)))</f>
        <v>0</v>
      </c>
      <c r="S742" s="148">
        <f>IF(LEN(B742)=0,0,IF(OR(Summary!$G$5="All",Summary!$G$5=""),1,IF(Summary!$G$5=B742,1,0)))</f>
        <v>0</v>
      </c>
      <c r="T742" s="148">
        <f t="shared" si="44"/>
        <v>0</v>
      </c>
      <c r="U742" s="148">
        <f>IF(LEN(C742)=0,0,IF(C742=Summary!$K$5,1,0))</f>
        <v>0</v>
      </c>
      <c r="V742" s="148">
        <f t="shared" si="45"/>
        <v>0</v>
      </c>
      <c r="W742" s="333"/>
      <c r="X742" s="148">
        <f t="shared" si="46"/>
        <v>0</v>
      </c>
      <c r="Y742" s="333"/>
      <c r="Z742" s="144"/>
      <c r="AA742" s="148">
        <f t="shared" si="47"/>
        <v>0</v>
      </c>
      <c r="AB742" s="336"/>
      <c r="AC742" s="144"/>
    </row>
    <row r="743" spans="2:29" s="134" customFormat="1" ht="20.100000000000001" customHeight="1" x14ac:dyDescent="0.25">
      <c r="B743" s="390"/>
      <c r="C743" s="391"/>
      <c r="D743" s="392"/>
      <c r="E743" s="393"/>
      <c r="F743" s="393"/>
      <c r="G743" s="394"/>
      <c r="H743" s="395"/>
      <c r="N743" s="144"/>
      <c r="O743" s="147" t="str">
        <f>IFERROR(IF(LEN(B743)=0,"",INDEX(Trainings!$C$6:$C$55,MATCH(Registration!$B743,Trainings!$B$6:$B$55,0),1)),"")</f>
        <v/>
      </c>
      <c r="P743" s="148" t="str">
        <f>IFERROR(IF(LEN(H743)=0,"",INDEX(Dashboard!$I$17:$I$26,MATCH($H743,Dashboard!$J$17:$J$26,0))),"")</f>
        <v/>
      </c>
      <c r="Q743" s="144"/>
      <c r="R743" s="148">
        <f>IF(LEN(O743)=0,0,IF(OR(Summary!$D$5="All",Summary!$D$5=""),1,IF(Summary!$D$5=O743,1,0)))</f>
        <v>0</v>
      </c>
      <c r="S743" s="148">
        <f>IF(LEN(B743)=0,0,IF(OR(Summary!$G$5="All",Summary!$G$5=""),1,IF(Summary!$G$5=B743,1,0)))</f>
        <v>0</v>
      </c>
      <c r="T743" s="148">
        <f t="shared" si="44"/>
        <v>0</v>
      </c>
      <c r="U743" s="148">
        <f>IF(LEN(C743)=0,0,IF(C743=Summary!$K$5,1,0))</f>
        <v>0</v>
      </c>
      <c r="V743" s="148">
        <f t="shared" si="45"/>
        <v>0</v>
      </c>
      <c r="W743" s="333"/>
      <c r="X743" s="148">
        <f t="shared" si="46"/>
        <v>0</v>
      </c>
      <c r="Y743" s="333"/>
      <c r="Z743" s="144"/>
      <c r="AA743" s="148">
        <f t="shared" si="47"/>
        <v>0</v>
      </c>
      <c r="AB743" s="336"/>
      <c r="AC743" s="144"/>
    </row>
    <row r="744" spans="2:29" s="134" customFormat="1" ht="20.100000000000001" customHeight="1" x14ac:dyDescent="0.25">
      <c r="B744" s="390"/>
      <c r="C744" s="391"/>
      <c r="D744" s="392"/>
      <c r="E744" s="393"/>
      <c r="F744" s="393"/>
      <c r="G744" s="394"/>
      <c r="H744" s="395"/>
      <c r="N744" s="144"/>
      <c r="O744" s="147" t="str">
        <f>IFERROR(IF(LEN(B744)=0,"",INDEX(Trainings!$C$6:$C$55,MATCH(Registration!$B744,Trainings!$B$6:$B$55,0),1)),"")</f>
        <v/>
      </c>
      <c r="P744" s="148" t="str">
        <f>IFERROR(IF(LEN(H744)=0,"",INDEX(Dashboard!$I$17:$I$26,MATCH($H744,Dashboard!$J$17:$J$26,0))),"")</f>
        <v/>
      </c>
      <c r="Q744" s="144"/>
      <c r="R744" s="148">
        <f>IF(LEN(O744)=0,0,IF(OR(Summary!$D$5="All",Summary!$D$5=""),1,IF(Summary!$D$5=O744,1,0)))</f>
        <v>0</v>
      </c>
      <c r="S744" s="148">
        <f>IF(LEN(B744)=0,0,IF(OR(Summary!$G$5="All",Summary!$G$5=""),1,IF(Summary!$G$5=B744,1,0)))</f>
        <v>0</v>
      </c>
      <c r="T744" s="148">
        <f t="shared" si="44"/>
        <v>0</v>
      </c>
      <c r="U744" s="148">
        <f>IF(LEN(C744)=0,0,IF(C744=Summary!$K$5,1,0))</f>
        <v>0</v>
      </c>
      <c r="V744" s="148">
        <f t="shared" si="45"/>
        <v>0</v>
      </c>
      <c r="W744" s="333"/>
      <c r="X744" s="148">
        <f t="shared" si="46"/>
        <v>0</v>
      </c>
      <c r="Y744" s="333"/>
      <c r="Z744" s="144"/>
      <c r="AA744" s="148">
        <f t="shared" si="47"/>
        <v>0</v>
      </c>
      <c r="AB744" s="336"/>
      <c r="AC744" s="144"/>
    </row>
    <row r="745" spans="2:29" s="134" customFormat="1" ht="20.100000000000001" customHeight="1" x14ac:dyDescent="0.25">
      <c r="B745" s="390"/>
      <c r="C745" s="391"/>
      <c r="D745" s="392"/>
      <c r="E745" s="393"/>
      <c r="F745" s="393"/>
      <c r="G745" s="394"/>
      <c r="H745" s="395"/>
      <c r="N745" s="144"/>
      <c r="O745" s="147" t="str">
        <f>IFERROR(IF(LEN(B745)=0,"",INDEX(Trainings!$C$6:$C$55,MATCH(Registration!$B745,Trainings!$B$6:$B$55,0),1)),"")</f>
        <v/>
      </c>
      <c r="P745" s="148" t="str">
        <f>IFERROR(IF(LEN(H745)=0,"",INDEX(Dashboard!$I$17:$I$26,MATCH($H745,Dashboard!$J$17:$J$26,0))),"")</f>
        <v/>
      </c>
      <c r="Q745" s="144"/>
      <c r="R745" s="148">
        <f>IF(LEN(O745)=0,0,IF(OR(Summary!$D$5="All",Summary!$D$5=""),1,IF(Summary!$D$5=O745,1,0)))</f>
        <v>0</v>
      </c>
      <c r="S745" s="148">
        <f>IF(LEN(B745)=0,0,IF(OR(Summary!$G$5="All",Summary!$G$5=""),1,IF(Summary!$G$5=B745,1,0)))</f>
        <v>0</v>
      </c>
      <c r="T745" s="148">
        <f t="shared" si="44"/>
        <v>0</v>
      </c>
      <c r="U745" s="148">
        <f>IF(LEN(C745)=0,0,IF(C745=Summary!$K$5,1,0))</f>
        <v>0</v>
      </c>
      <c r="V745" s="148">
        <f t="shared" si="45"/>
        <v>0</v>
      </c>
      <c r="W745" s="333"/>
      <c r="X745" s="148">
        <f t="shared" si="46"/>
        <v>0</v>
      </c>
      <c r="Y745" s="333"/>
      <c r="Z745" s="144"/>
      <c r="AA745" s="148">
        <f t="shared" si="47"/>
        <v>0</v>
      </c>
      <c r="AB745" s="336"/>
      <c r="AC745" s="144"/>
    </row>
    <row r="746" spans="2:29" s="134" customFormat="1" ht="20.100000000000001" customHeight="1" x14ac:dyDescent="0.25">
      <c r="B746" s="390"/>
      <c r="C746" s="391"/>
      <c r="D746" s="392"/>
      <c r="E746" s="393"/>
      <c r="F746" s="393"/>
      <c r="G746" s="394"/>
      <c r="H746" s="395"/>
      <c r="N746" s="144"/>
      <c r="O746" s="147" t="str">
        <f>IFERROR(IF(LEN(B746)=0,"",INDEX(Trainings!$C$6:$C$55,MATCH(Registration!$B746,Trainings!$B$6:$B$55,0),1)),"")</f>
        <v/>
      </c>
      <c r="P746" s="148" t="str">
        <f>IFERROR(IF(LEN(H746)=0,"",INDEX(Dashboard!$I$17:$I$26,MATCH($H746,Dashboard!$J$17:$J$26,0))),"")</f>
        <v/>
      </c>
      <c r="Q746" s="144"/>
      <c r="R746" s="148">
        <f>IF(LEN(O746)=0,0,IF(OR(Summary!$D$5="All",Summary!$D$5=""),1,IF(Summary!$D$5=O746,1,0)))</f>
        <v>0</v>
      </c>
      <c r="S746" s="148">
        <f>IF(LEN(B746)=0,0,IF(OR(Summary!$G$5="All",Summary!$G$5=""),1,IF(Summary!$G$5=B746,1,0)))</f>
        <v>0</v>
      </c>
      <c r="T746" s="148">
        <f t="shared" si="44"/>
        <v>0</v>
      </c>
      <c r="U746" s="148">
        <f>IF(LEN(C746)=0,0,IF(C746=Summary!$K$5,1,0))</f>
        <v>0</v>
      </c>
      <c r="V746" s="148">
        <f t="shared" si="45"/>
        <v>0</v>
      </c>
      <c r="W746" s="333"/>
      <c r="X746" s="148">
        <f t="shared" si="46"/>
        <v>0</v>
      </c>
      <c r="Y746" s="333"/>
      <c r="Z746" s="144"/>
      <c r="AA746" s="148">
        <f t="shared" si="47"/>
        <v>0</v>
      </c>
      <c r="AB746" s="336"/>
      <c r="AC746" s="144"/>
    </row>
    <row r="747" spans="2:29" s="134" customFormat="1" ht="20.100000000000001" customHeight="1" x14ac:dyDescent="0.25">
      <c r="B747" s="390"/>
      <c r="C747" s="391"/>
      <c r="D747" s="392"/>
      <c r="E747" s="393"/>
      <c r="F747" s="393"/>
      <c r="G747" s="394"/>
      <c r="H747" s="395"/>
      <c r="N747" s="144"/>
      <c r="O747" s="147" t="str">
        <f>IFERROR(IF(LEN(B747)=0,"",INDEX(Trainings!$C$6:$C$55,MATCH(Registration!$B747,Trainings!$B$6:$B$55,0),1)),"")</f>
        <v/>
      </c>
      <c r="P747" s="148" t="str">
        <f>IFERROR(IF(LEN(H747)=0,"",INDEX(Dashboard!$I$17:$I$26,MATCH($H747,Dashboard!$J$17:$J$26,0))),"")</f>
        <v/>
      </c>
      <c r="Q747" s="144"/>
      <c r="R747" s="148">
        <f>IF(LEN(O747)=0,0,IF(OR(Summary!$D$5="All",Summary!$D$5=""),1,IF(Summary!$D$5=O747,1,0)))</f>
        <v>0</v>
      </c>
      <c r="S747" s="148">
        <f>IF(LEN(B747)=0,0,IF(OR(Summary!$G$5="All",Summary!$G$5=""),1,IF(Summary!$G$5=B747,1,0)))</f>
        <v>0</v>
      </c>
      <c r="T747" s="148">
        <f t="shared" si="44"/>
        <v>0</v>
      </c>
      <c r="U747" s="148">
        <f>IF(LEN(C747)=0,0,IF(C747=Summary!$K$5,1,0))</f>
        <v>0</v>
      </c>
      <c r="V747" s="148">
        <f t="shared" si="45"/>
        <v>0</v>
      </c>
      <c r="W747" s="333"/>
      <c r="X747" s="148">
        <f t="shared" si="46"/>
        <v>0</v>
      </c>
      <c r="Y747" s="333"/>
      <c r="Z747" s="144"/>
      <c r="AA747" s="148">
        <f t="shared" si="47"/>
        <v>0</v>
      </c>
      <c r="AB747" s="336"/>
      <c r="AC747" s="144"/>
    </row>
    <row r="748" spans="2:29" s="134" customFormat="1" ht="20.100000000000001" customHeight="1" x14ac:dyDescent="0.25">
      <c r="B748" s="390"/>
      <c r="C748" s="391"/>
      <c r="D748" s="392"/>
      <c r="E748" s="393"/>
      <c r="F748" s="393"/>
      <c r="G748" s="394"/>
      <c r="H748" s="395"/>
      <c r="N748" s="144"/>
      <c r="O748" s="147" t="str">
        <f>IFERROR(IF(LEN(B748)=0,"",INDEX(Trainings!$C$6:$C$55,MATCH(Registration!$B748,Trainings!$B$6:$B$55,0),1)),"")</f>
        <v/>
      </c>
      <c r="P748" s="148" t="str">
        <f>IFERROR(IF(LEN(H748)=0,"",INDEX(Dashboard!$I$17:$I$26,MATCH($H748,Dashboard!$J$17:$J$26,0))),"")</f>
        <v/>
      </c>
      <c r="Q748" s="144"/>
      <c r="R748" s="148">
        <f>IF(LEN(O748)=0,0,IF(OR(Summary!$D$5="All",Summary!$D$5=""),1,IF(Summary!$D$5=O748,1,0)))</f>
        <v>0</v>
      </c>
      <c r="S748" s="148">
        <f>IF(LEN(B748)=0,0,IF(OR(Summary!$G$5="All",Summary!$G$5=""),1,IF(Summary!$G$5=B748,1,0)))</f>
        <v>0</v>
      </c>
      <c r="T748" s="148">
        <f t="shared" si="44"/>
        <v>0</v>
      </c>
      <c r="U748" s="148">
        <f>IF(LEN(C748)=0,0,IF(C748=Summary!$K$5,1,0))</f>
        <v>0</v>
      </c>
      <c r="V748" s="148">
        <f t="shared" si="45"/>
        <v>0</v>
      </c>
      <c r="W748" s="333"/>
      <c r="X748" s="148">
        <f t="shared" si="46"/>
        <v>0</v>
      </c>
      <c r="Y748" s="333"/>
      <c r="Z748" s="144"/>
      <c r="AA748" s="148">
        <f t="shared" si="47"/>
        <v>0</v>
      </c>
      <c r="AB748" s="336"/>
      <c r="AC748" s="144"/>
    </row>
    <row r="749" spans="2:29" s="134" customFormat="1" ht="20.100000000000001" customHeight="1" x14ac:dyDescent="0.25">
      <c r="B749" s="390"/>
      <c r="C749" s="391"/>
      <c r="D749" s="392"/>
      <c r="E749" s="393"/>
      <c r="F749" s="393"/>
      <c r="G749" s="394"/>
      <c r="H749" s="395"/>
      <c r="N749" s="144"/>
      <c r="O749" s="147" t="str">
        <f>IFERROR(IF(LEN(B749)=0,"",INDEX(Trainings!$C$6:$C$55,MATCH(Registration!$B749,Trainings!$B$6:$B$55,0),1)),"")</f>
        <v/>
      </c>
      <c r="P749" s="148" t="str">
        <f>IFERROR(IF(LEN(H749)=0,"",INDEX(Dashboard!$I$17:$I$26,MATCH($H749,Dashboard!$J$17:$J$26,0))),"")</f>
        <v/>
      </c>
      <c r="Q749" s="144"/>
      <c r="R749" s="148">
        <f>IF(LEN(O749)=0,0,IF(OR(Summary!$D$5="All",Summary!$D$5=""),1,IF(Summary!$D$5=O749,1,0)))</f>
        <v>0</v>
      </c>
      <c r="S749" s="148">
        <f>IF(LEN(B749)=0,0,IF(OR(Summary!$G$5="All",Summary!$G$5=""),1,IF(Summary!$G$5=B749,1,0)))</f>
        <v>0</v>
      </c>
      <c r="T749" s="148">
        <f t="shared" si="44"/>
        <v>0</v>
      </c>
      <c r="U749" s="148">
        <f>IF(LEN(C749)=0,0,IF(C749=Summary!$K$5,1,0))</f>
        <v>0</v>
      </c>
      <c r="V749" s="148">
        <f t="shared" si="45"/>
        <v>0</v>
      </c>
      <c r="W749" s="333"/>
      <c r="X749" s="148">
        <f t="shared" si="46"/>
        <v>0</v>
      </c>
      <c r="Y749" s="333"/>
      <c r="Z749" s="144"/>
      <c r="AA749" s="148">
        <f t="shared" si="47"/>
        <v>0</v>
      </c>
      <c r="AB749" s="336"/>
      <c r="AC749" s="144"/>
    </row>
    <row r="750" spans="2:29" s="134" customFormat="1" ht="20.100000000000001" customHeight="1" x14ac:dyDescent="0.25">
      <c r="B750" s="390"/>
      <c r="C750" s="391"/>
      <c r="D750" s="392"/>
      <c r="E750" s="393"/>
      <c r="F750" s="393"/>
      <c r="G750" s="394"/>
      <c r="H750" s="395"/>
      <c r="N750" s="144"/>
      <c r="O750" s="147" t="str">
        <f>IFERROR(IF(LEN(B750)=0,"",INDEX(Trainings!$C$6:$C$55,MATCH(Registration!$B750,Trainings!$B$6:$B$55,0),1)),"")</f>
        <v/>
      </c>
      <c r="P750" s="148" t="str">
        <f>IFERROR(IF(LEN(H750)=0,"",INDEX(Dashboard!$I$17:$I$26,MATCH($H750,Dashboard!$J$17:$J$26,0))),"")</f>
        <v/>
      </c>
      <c r="Q750" s="144"/>
      <c r="R750" s="148">
        <f>IF(LEN(O750)=0,0,IF(OR(Summary!$D$5="All",Summary!$D$5=""),1,IF(Summary!$D$5=O750,1,0)))</f>
        <v>0</v>
      </c>
      <c r="S750" s="148">
        <f>IF(LEN(B750)=0,0,IF(OR(Summary!$G$5="All",Summary!$G$5=""),1,IF(Summary!$G$5=B750,1,0)))</f>
        <v>0</v>
      </c>
      <c r="T750" s="148">
        <f t="shared" si="44"/>
        <v>0</v>
      </c>
      <c r="U750" s="148">
        <f>IF(LEN(C750)=0,0,IF(C750=Summary!$K$5,1,0))</f>
        <v>0</v>
      </c>
      <c r="V750" s="148">
        <f t="shared" si="45"/>
        <v>0</v>
      </c>
      <c r="W750" s="333"/>
      <c r="X750" s="148">
        <f t="shared" si="46"/>
        <v>0</v>
      </c>
      <c r="Y750" s="333"/>
      <c r="Z750" s="144"/>
      <c r="AA750" s="148">
        <f t="shared" si="47"/>
        <v>0</v>
      </c>
      <c r="AB750" s="336"/>
      <c r="AC750" s="144"/>
    </row>
    <row r="751" spans="2:29" s="134" customFormat="1" ht="20.100000000000001" customHeight="1" x14ac:dyDescent="0.25">
      <c r="B751" s="390"/>
      <c r="C751" s="391"/>
      <c r="D751" s="392"/>
      <c r="E751" s="393"/>
      <c r="F751" s="393"/>
      <c r="G751" s="394"/>
      <c r="H751" s="395"/>
      <c r="N751" s="144"/>
      <c r="O751" s="147" t="str">
        <f>IFERROR(IF(LEN(B751)=0,"",INDEX(Trainings!$C$6:$C$55,MATCH(Registration!$B751,Trainings!$B$6:$B$55,0),1)),"")</f>
        <v/>
      </c>
      <c r="P751" s="148" t="str">
        <f>IFERROR(IF(LEN(H751)=0,"",INDEX(Dashboard!$I$17:$I$26,MATCH($H751,Dashboard!$J$17:$J$26,0))),"")</f>
        <v/>
      </c>
      <c r="Q751" s="144"/>
      <c r="R751" s="148">
        <f>IF(LEN(O751)=0,0,IF(OR(Summary!$D$5="All",Summary!$D$5=""),1,IF(Summary!$D$5=O751,1,0)))</f>
        <v>0</v>
      </c>
      <c r="S751" s="148">
        <f>IF(LEN(B751)=0,0,IF(OR(Summary!$G$5="All",Summary!$G$5=""),1,IF(Summary!$G$5=B751,1,0)))</f>
        <v>0</v>
      </c>
      <c r="T751" s="148">
        <f t="shared" si="44"/>
        <v>0</v>
      </c>
      <c r="U751" s="148">
        <f>IF(LEN(C751)=0,0,IF(C751=Summary!$K$5,1,0))</f>
        <v>0</v>
      </c>
      <c r="V751" s="148">
        <f t="shared" si="45"/>
        <v>0</v>
      </c>
      <c r="W751" s="333"/>
      <c r="X751" s="148">
        <f t="shared" si="46"/>
        <v>0</v>
      </c>
      <c r="Y751" s="333"/>
      <c r="Z751" s="144"/>
      <c r="AA751" s="148">
        <f t="shared" si="47"/>
        <v>0</v>
      </c>
      <c r="AB751" s="336"/>
      <c r="AC751" s="144"/>
    </row>
    <row r="752" spans="2:29" s="134" customFormat="1" ht="20.100000000000001" customHeight="1" x14ac:dyDescent="0.25">
      <c r="B752" s="390"/>
      <c r="C752" s="391"/>
      <c r="D752" s="392"/>
      <c r="E752" s="393"/>
      <c r="F752" s="393"/>
      <c r="G752" s="394"/>
      <c r="H752" s="395"/>
      <c r="N752" s="144"/>
      <c r="O752" s="147" t="str">
        <f>IFERROR(IF(LEN(B752)=0,"",INDEX(Trainings!$C$6:$C$55,MATCH(Registration!$B752,Trainings!$B$6:$B$55,0),1)),"")</f>
        <v/>
      </c>
      <c r="P752" s="148" t="str">
        <f>IFERROR(IF(LEN(H752)=0,"",INDEX(Dashboard!$I$17:$I$26,MATCH($H752,Dashboard!$J$17:$J$26,0))),"")</f>
        <v/>
      </c>
      <c r="Q752" s="144"/>
      <c r="R752" s="148">
        <f>IF(LEN(O752)=0,0,IF(OR(Summary!$D$5="All",Summary!$D$5=""),1,IF(Summary!$D$5=O752,1,0)))</f>
        <v>0</v>
      </c>
      <c r="S752" s="148">
        <f>IF(LEN(B752)=0,0,IF(OR(Summary!$G$5="All",Summary!$G$5=""),1,IF(Summary!$G$5=B752,1,0)))</f>
        <v>0</v>
      </c>
      <c r="T752" s="148">
        <f t="shared" si="44"/>
        <v>0</v>
      </c>
      <c r="U752" s="148">
        <f>IF(LEN(C752)=0,0,IF(C752=Summary!$K$5,1,0))</f>
        <v>0</v>
      </c>
      <c r="V752" s="148">
        <f t="shared" si="45"/>
        <v>0</v>
      </c>
      <c r="W752" s="333"/>
      <c r="X752" s="148">
        <f t="shared" si="46"/>
        <v>0</v>
      </c>
      <c r="Y752" s="333"/>
      <c r="Z752" s="144"/>
      <c r="AA752" s="148">
        <f t="shared" si="47"/>
        <v>0</v>
      </c>
      <c r="AB752" s="336"/>
      <c r="AC752" s="144"/>
    </row>
    <row r="753" spans="2:29" s="134" customFormat="1" ht="20.100000000000001" customHeight="1" x14ac:dyDescent="0.25">
      <c r="B753" s="390"/>
      <c r="C753" s="391"/>
      <c r="D753" s="392"/>
      <c r="E753" s="393"/>
      <c r="F753" s="393"/>
      <c r="G753" s="394"/>
      <c r="H753" s="395"/>
      <c r="N753" s="144"/>
      <c r="O753" s="147" t="str">
        <f>IFERROR(IF(LEN(B753)=0,"",INDEX(Trainings!$C$6:$C$55,MATCH(Registration!$B753,Trainings!$B$6:$B$55,0),1)),"")</f>
        <v/>
      </c>
      <c r="P753" s="148" t="str">
        <f>IFERROR(IF(LEN(H753)=0,"",INDEX(Dashboard!$I$17:$I$26,MATCH($H753,Dashboard!$J$17:$J$26,0))),"")</f>
        <v/>
      </c>
      <c r="Q753" s="144"/>
      <c r="R753" s="148">
        <f>IF(LEN(O753)=0,0,IF(OR(Summary!$D$5="All",Summary!$D$5=""),1,IF(Summary!$D$5=O753,1,0)))</f>
        <v>0</v>
      </c>
      <c r="S753" s="148">
        <f>IF(LEN(B753)=0,0,IF(OR(Summary!$G$5="All",Summary!$G$5=""),1,IF(Summary!$G$5=B753,1,0)))</f>
        <v>0</v>
      </c>
      <c r="T753" s="148">
        <f t="shared" si="44"/>
        <v>0</v>
      </c>
      <c r="U753" s="148">
        <f>IF(LEN(C753)=0,0,IF(C753=Summary!$K$5,1,0))</f>
        <v>0</v>
      </c>
      <c r="V753" s="148">
        <f t="shared" si="45"/>
        <v>0</v>
      </c>
      <c r="W753" s="333"/>
      <c r="X753" s="148">
        <f t="shared" si="46"/>
        <v>0</v>
      </c>
      <c r="Y753" s="333"/>
      <c r="Z753" s="144"/>
      <c r="AA753" s="148">
        <f t="shared" si="47"/>
        <v>0</v>
      </c>
      <c r="AB753" s="336"/>
      <c r="AC753" s="144"/>
    </row>
    <row r="754" spans="2:29" s="134" customFormat="1" ht="20.100000000000001" customHeight="1" x14ac:dyDescent="0.25">
      <c r="B754" s="390"/>
      <c r="C754" s="391"/>
      <c r="D754" s="392"/>
      <c r="E754" s="393"/>
      <c r="F754" s="393"/>
      <c r="G754" s="394"/>
      <c r="H754" s="395"/>
      <c r="N754" s="144"/>
      <c r="O754" s="147" t="str">
        <f>IFERROR(IF(LEN(B754)=0,"",INDEX(Trainings!$C$6:$C$55,MATCH(Registration!$B754,Trainings!$B$6:$B$55,0),1)),"")</f>
        <v/>
      </c>
      <c r="P754" s="148" t="str">
        <f>IFERROR(IF(LEN(H754)=0,"",INDEX(Dashboard!$I$17:$I$26,MATCH($H754,Dashboard!$J$17:$J$26,0))),"")</f>
        <v/>
      </c>
      <c r="Q754" s="144"/>
      <c r="R754" s="148">
        <f>IF(LEN(O754)=0,0,IF(OR(Summary!$D$5="All",Summary!$D$5=""),1,IF(Summary!$D$5=O754,1,0)))</f>
        <v>0</v>
      </c>
      <c r="S754" s="148">
        <f>IF(LEN(B754)=0,0,IF(OR(Summary!$G$5="All",Summary!$G$5=""),1,IF(Summary!$G$5=B754,1,0)))</f>
        <v>0</v>
      </c>
      <c r="T754" s="148">
        <f t="shared" si="44"/>
        <v>0</v>
      </c>
      <c r="U754" s="148">
        <f>IF(LEN(C754)=0,0,IF(C754=Summary!$K$5,1,0))</f>
        <v>0</v>
      </c>
      <c r="V754" s="148">
        <f t="shared" si="45"/>
        <v>0</v>
      </c>
      <c r="W754" s="333"/>
      <c r="X754" s="148">
        <f t="shared" si="46"/>
        <v>0</v>
      </c>
      <c r="Y754" s="333"/>
      <c r="Z754" s="144"/>
      <c r="AA754" s="148">
        <f t="shared" si="47"/>
        <v>0</v>
      </c>
      <c r="AB754" s="336"/>
      <c r="AC754" s="144"/>
    </row>
    <row r="755" spans="2:29" s="134" customFormat="1" ht="20.100000000000001" customHeight="1" x14ac:dyDescent="0.25">
      <c r="B755" s="390"/>
      <c r="C755" s="391"/>
      <c r="D755" s="392"/>
      <c r="E755" s="393"/>
      <c r="F755" s="393"/>
      <c r="G755" s="394"/>
      <c r="H755" s="395"/>
      <c r="N755" s="144"/>
      <c r="O755" s="147" t="str">
        <f>IFERROR(IF(LEN(B755)=0,"",INDEX(Trainings!$C$6:$C$55,MATCH(Registration!$B755,Trainings!$B$6:$B$55,0),1)),"")</f>
        <v/>
      </c>
      <c r="P755" s="148" t="str">
        <f>IFERROR(IF(LEN(H755)=0,"",INDEX(Dashboard!$I$17:$I$26,MATCH($H755,Dashboard!$J$17:$J$26,0))),"")</f>
        <v/>
      </c>
      <c r="Q755" s="144"/>
      <c r="R755" s="148">
        <f>IF(LEN(O755)=0,0,IF(OR(Summary!$D$5="All",Summary!$D$5=""),1,IF(Summary!$D$5=O755,1,0)))</f>
        <v>0</v>
      </c>
      <c r="S755" s="148">
        <f>IF(LEN(B755)=0,0,IF(OR(Summary!$G$5="All",Summary!$G$5=""),1,IF(Summary!$G$5=B755,1,0)))</f>
        <v>0</v>
      </c>
      <c r="T755" s="148">
        <f t="shared" si="44"/>
        <v>0</v>
      </c>
      <c r="U755" s="148">
        <f>IF(LEN(C755)=0,0,IF(C755=Summary!$K$5,1,0))</f>
        <v>0</v>
      </c>
      <c r="V755" s="148">
        <f t="shared" si="45"/>
        <v>0</v>
      </c>
      <c r="W755" s="333"/>
      <c r="X755" s="148">
        <f t="shared" si="46"/>
        <v>0</v>
      </c>
      <c r="Y755" s="333"/>
      <c r="Z755" s="144"/>
      <c r="AA755" s="148">
        <f t="shared" si="47"/>
        <v>0</v>
      </c>
      <c r="AB755" s="336"/>
      <c r="AC755" s="144"/>
    </row>
    <row r="756" spans="2:29" s="134" customFormat="1" ht="20.100000000000001" customHeight="1" x14ac:dyDescent="0.25">
      <c r="B756" s="390"/>
      <c r="C756" s="391"/>
      <c r="D756" s="392"/>
      <c r="E756" s="393"/>
      <c r="F756" s="393"/>
      <c r="G756" s="394"/>
      <c r="H756" s="395"/>
      <c r="N756" s="144"/>
      <c r="O756" s="147" t="str">
        <f>IFERROR(IF(LEN(B756)=0,"",INDEX(Trainings!$C$6:$C$55,MATCH(Registration!$B756,Trainings!$B$6:$B$55,0),1)),"")</f>
        <v/>
      </c>
      <c r="P756" s="148" t="str">
        <f>IFERROR(IF(LEN(H756)=0,"",INDEX(Dashboard!$I$17:$I$26,MATCH($H756,Dashboard!$J$17:$J$26,0))),"")</f>
        <v/>
      </c>
      <c r="Q756" s="144"/>
      <c r="R756" s="148">
        <f>IF(LEN(O756)=0,0,IF(OR(Summary!$D$5="All",Summary!$D$5=""),1,IF(Summary!$D$5=O756,1,0)))</f>
        <v>0</v>
      </c>
      <c r="S756" s="148">
        <f>IF(LEN(B756)=0,0,IF(OR(Summary!$G$5="All",Summary!$G$5=""),1,IF(Summary!$G$5=B756,1,0)))</f>
        <v>0</v>
      </c>
      <c r="T756" s="148">
        <f t="shared" si="44"/>
        <v>0</v>
      </c>
      <c r="U756" s="148">
        <f>IF(LEN(C756)=0,0,IF(C756=Summary!$K$5,1,0))</f>
        <v>0</v>
      </c>
      <c r="V756" s="148">
        <f t="shared" si="45"/>
        <v>0</v>
      </c>
      <c r="W756" s="333"/>
      <c r="X756" s="148">
        <f t="shared" si="46"/>
        <v>0</v>
      </c>
      <c r="Y756" s="333"/>
      <c r="Z756" s="144"/>
      <c r="AA756" s="148">
        <f t="shared" si="47"/>
        <v>0</v>
      </c>
      <c r="AB756" s="336"/>
      <c r="AC756" s="144"/>
    </row>
    <row r="757" spans="2:29" s="134" customFormat="1" ht="20.100000000000001" customHeight="1" x14ac:dyDescent="0.25">
      <c r="B757" s="390"/>
      <c r="C757" s="391"/>
      <c r="D757" s="392"/>
      <c r="E757" s="393"/>
      <c r="F757" s="393"/>
      <c r="G757" s="394"/>
      <c r="H757" s="395"/>
      <c r="N757" s="144"/>
      <c r="O757" s="147" t="str">
        <f>IFERROR(IF(LEN(B757)=0,"",INDEX(Trainings!$C$6:$C$55,MATCH(Registration!$B757,Trainings!$B$6:$B$55,0),1)),"")</f>
        <v/>
      </c>
      <c r="P757" s="148" t="str">
        <f>IFERROR(IF(LEN(H757)=0,"",INDEX(Dashboard!$I$17:$I$26,MATCH($H757,Dashboard!$J$17:$J$26,0))),"")</f>
        <v/>
      </c>
      <c r="Q757" s="144"/>
      <c r="R757" s="148">
        <f>IF(LEN(O757)=0,0,IF(OR(Summary!$D$5="All",Summary!$D$5=""),1,IF(Summary!$D$5=O757,1,0)))</f>
        <v>0</v>
      </c>
      <c r="S757" s="148">
        <f>IF(LEN(B757)=0,0,IF(OR(Summary!$G$5="All",Summary!$G$5=""),1,IF(Summary!$G$5=B757,1,0)))</f>
        <v>0</v>
      </c>
      <c r="T757" s="148">
        <f t="shared" si="44"/>
        <v>0</v>
      </c>
      <c r="U757" s="148">
        <f>IF(LEN(C757)=0,0,IF(C757=Summary!$K$5,1,0))</f>
        <v>0</v>
      </c>
      <c r="V757" s="148">
        <f t="shared" si="45"/>
        <v>0</v>
      </c>
      <c r="W757" s="333"/>
      <c r="X757" s="148">
        <f t="shared" si="46"/>
        <v>0</v>
      </c>
      <c r="Y757" s="333"/>
      <c r="Z757" s="144"/>
      <c r="AA757" s="148">
        <f t="shared" si="47"/>
        <v>0</v>
      </c>
      <c r="AB757" s="336"/>
      <c r="AC757" s="144"/>
    </row>
    <row r="758" spans="2:29" s="134" customFormat="1" ht="20.100000000000001" customHeight="1" x14ac:dyDescent="0.25">
      <c r="B758" s="390"/>
      <c r="C758" s="391"/>
      <c r="D758" s="392"/>
      <c r="E758" s="393"/>
      <c r="F758" s="393"/>
      <c r="G758" s="394"/>
      <c r="H758" s="395"/>
      <c r="N758" s="144"/>
      <c r="O758" s="147" t="str">
        <f>IFERROR(IF(LEN(B758)=0,"",INDEX(Trainings!$C$6:$C$55,MATCH(Registration!$B758,Trainings!$B$6:$B$55,0),1)),"")</f>
        <v/>
      </c>
      <c r="P758" s="148" t="str">
        <f>IFERROR(IF(LEN(H758)=0,"",INDEX(Dashboard!$I$17:$I$26,MATCH($H758,Dashboard!$J$17:$J$26,0))),"")</f>
        <v/>
      </c>
      <c r="Q758" s="144"/>
      <c r="R758" s="148">
        <f>IF(LEN(O758)=0,0,IF(OR(Summary!$D$5="All",Summary!$D$5=""),1,IF(Summary!$D$5=O758,1,0)))</f>
        <v>0</v>
      </c>
      <c r="S758" s="148">
        <f>IF(LEN(B758)=0,0,IF(OR(Summary!$G$5="All",Summary!$G$5=""),1,IF(Summary!$G$5=B758,1,0)))</f>
        <v>0</v>
      </c>
      <c r="T758" s="148">
        <f t="shared" si="44"/>
        <v>0</v>
      </c>
      <c r="U758" s="148">
        <f>IF(LEN(C758)=0,0,IF(C758=Summary!$K$5,1,0))</f>
        <v>0</v>
      </c>
      <c r="V758" s="148">
        <f t="shared" si="45"/>
        <v>0</v>
      </c>
      <c r="W758" s="333"/>
      <c r="X758" s="148">
        <f t="shared" si="46"/>
        <v>0</v>
      </c>
      <c r="Y758" s="333"/>
      <c r="Z758" s="144"/>
      <c r="AA758" s="148">
        <f t="shared" si="47"/>
        <v>0</v>
      </c>
      <c r="AB758" s="336"/>
      <c r="AC758" s="144"/>
    </row>
    <row r="759" spans="2:29" s="134" customFormat="1" ht="20.100000000000001" customHeight="1" x14ac:dyDescent="0.25">
      <c r="B759" s="390"/>
      <c r="C759" s="391"/>
      <c r="D759" s="392"/>
      <c r="E759" s="393"/>
      <c r="F759" s="393"/>
      <c r="G759" s="394"/>
      <c r="H759" s="395"/>
      <c r="N759" s="144"/>
      <c r="O759" s="147" t="str">
        <f>IFERROR(IF(LEN(B759)=0,"",INDEX(Trainings!$C$6:$C$55,MATCH(Registration!$B759,Trainings!$B$6:$B$55,0),1)),"")</f>
        <v/>
      </c>
      <c r="P759" s="148" t="str">
        <f>IFERROR(IF(LEN(H759)=0,"",INDEX(Dashboard!$I$17:$I$26,MATCH($H759,Dashboard!$J$17:$J$26,0))),"")</f>
        <v/>
      </c>
      <c r="Q759" s="144"/>
      <c r="R759" s="148">
        <f>IF(LEN(O759)=0,0,IF(OR(Summary!$D$5="All",Summary!$D$5=""),1,IF(Summary!$D$5=O759,1,0)))</f>
        <v>0</v>
      </c>
      <c r="S759" s="148">
        <f>IF(LEN(B759)=0,0,IF(OR(Summary!$G$5="All",Summary!$G$5=""),1,IF(Summary!$G$5=B759,1,0)))</f>
        <v>0</v>
      </c>
      <c r="T759" s="148">
        <f t="shared" si="44"/>
        <v>0</v>
      </c>
      <c r="U759" s="148">
        <f>IF(LEN(C759)=0,0,IF(C759=Summary!$K$5,1,0))</f>
        <v>0</v>
      </c>
      <c r="V759" s="148">
        <f t="shared" si="45"/>
        <v>0</v>
      </c>
      <c r="W759" s="333"/>
      <c r="X759" s="148">
        <f t="shared" si="46"/>
        <v>0</v>
      </c>
      <c r="Y759" s="333"/>
      <c r="Z759" s="144"/>
      <c r="AA759" s="148">
        <f t="shared" si="47"/>
        <v>0</v>
      </c>
      <c r="AB759" s="336"/>
      <c r="AC759" s="144"/>
    </row>
    <row r="760" spans="2:29" s="134" customFormat="1" ht="20.100000000000001" customHeight="1" x14ac:dyDescent="0.25">
      <c r="B760" s="390"/>
      <c r="C760" s="391"/>
      <c r="D760" s="392"/>
      <c r="E760" s="393"/>
      <c r="F760" s="393"/>
      <c r="G760" s="394"/>
      <c r="H760" s="395"/>
      <c r="N760" s="144"/>
      <c r="O760" s="147" t="str">
        <f>IFERROR(IF(LEN(B760)=0,"",INDEX(Trainings!$C$6:$C$55,MATCH(Registration!$B760,Trainings!$B$6:$B$55,0),1)),"")</f>
        <v/>
      </c>
      <c r="P760" s="148" t="str">
        <f>IFERROR(IF(LEN(H760)=0,"",INDEX(Dashboard!$I$17:$I$26,MATCH($H760,Dashboard!$J$17:$J$26,0))),"")</f>
        <v/>
      </c>
      <c r="Q760" s="144"/>
      <c r="R760" s="148">
        <f>IF(LEN(O760)=0,0,IF(OR(Summary!$D$5="All",Summary!$D$5=""),1,IF(Summary!$D$5=O760,1,0)))</f>
        <v>0</v>
      </c>
      <c r="S760" s="148">
        <f>IF(LEN(B760)=0,0,IF(OR(Summary!$G$5="All",Summary!$G$5=""),1,IF(Summary!$G$5=B760,1,0)))</f>
        <v>0</v>
      </c>
      <c r="T760" s="148">
        <f t="shared" si="44"/>
        <v>0</v>
      </c>
      <c r="U760" s="148">
        <f>IF(LEN(C760)=0,0,IF(C760=Summary!$K$5,1,0))</f>
        <v>0</v>
      </c>
      <c r="V760" s="148">
        <f t="shared" si="45"/>
        <v>0</v>
      </c>
      <c r="W760" s="333"/>
      <c r="X760" s="148">
        <f t="shared" si="46"/>
        <v>0</v>
      </c>
      <c r="Y760" s="333"/>
      <c r="Z760" s="144"/>
      <c r="AA760" s="148">
        <f t="shared" si="47"/>
        <v>0</v>
      </c>
      <c r="AB760" s="336"/>
      <c r="AC760" s="144"/>
    </row>
    <row r="761" spans="2:29" s="134" customFormat="1" ht="20.100000000000001" customHeight="1" x14ac:dyDescent="0.25">
      <c r="B761" s="390"/>
      <c r="C761" s="391"/>
      <c r="D761" s="392"/>
      <c r="E761" s="393"/>
      <c r="F761" s="393"/>
      <c r="G761" s="394"/>
      <c r="H761" s="395"/>
      <c r="N761" s="144"/>
      <c r="O761" s="147" t="str">
        <f>IFERROR(IF(LEN(B761)=0,"",INDEX(Trainings!$C$6:$C$55,MATCH(Registration!$B761,Trainings!$B$6:$B$55,0),1)),"")</f>
        <v/>
      </c>
      <c r="P761" s="148" t="str">
        <f>IFERROR(IF(LEN(H761)=0,"",INDEX(Dashboard!$I$17:$I$26,MATCH($H761,Dashboard!$J$17:$J$26,0))),"")</f>
        <v/>
      </c>
      <c r="Q761" s="144"/>
      <c r="R761" s="148">
        <f>IF(LEN(O761)=0,0,IF(OR(Summary!$D$5="All",Summary!$D$5=""),1,IF(Summary!$D$5=O761,1,0)))</f>
        <v>0</v>
      </c>
      <c r="S761" s="148">
        <f>IF(LEN(B761)=0,0,IF(OR(Summary!$G$5="All",Summary!$G$5=""),1,IF(Summary!$G$5=B761,1,0)))</f>
        <v>0</v>
      </c>
      <c r="T761" s="148">
        <f t="shared" si="44"/>
        <v>0</v>
      </c>
      <c r="U761" s="148">
        <f>IF(LEN(C761)=0,0,IF(C761=Summary!$K$5,1,0))</f>
        <v>0</v>
      </c>
      <c r="V761" s="148">
        <f t="shared" si="45"/>
        <v>0</v>
      </c>
      <c r="W761" s="333"/>
      <c r="X761" s="148">
        <f t="shared" si="46"/>
        <v>0</v>
      </c>
      <c r="Y761" s="333"/>
      <c r="Z761" s="144"/>
      <c r="AA761" s="148">
        <f t="shared" si="47"/>
        <v>0</v>
      </c>
      <c r="AB761" s="336"/>
      <c r="AC761" s="144"/>
    </row>
    <row r="762" spans="2:29" s="134" customFormat="1" ht="20.100000000000001" customHeight="1" x14ac:dyDescent="0.25">
      <c r="B762" s="390"/>
      <c r="C762" s="391"/>
      <c r="D762" s="392"/>
      <c r="E762" s="393"/>
      <c r="F762" s="393"/>
      <c r="G762" s="394"/>
      <c r="H762" s="395"/>
      <c r="N762" s="144"/>
      <c r="O762" s="147" t="str">
        <f>IFERROR(IF(LEN(B762)=0,"",INDEX(Trainings!$C$6:$C$55,MATCH(Registration!$B762,Trainings!$B$6:$B$55,0),1)),"")</f>
        <v/>
      </c>
      <c r="P762" s="148" t="str">
        <f>IFERROR(IF(LEN(H762)=0,"",INDEX(Dashboard!$I$17:$I$26,MATCH($H762,Dashboard!$J$17:$J$26,0))),"")</f>
        <v/>
      </c>
      <c r="Q762" s="144"/>
      <c r="R762" s="148">
        <f>IF(LEN(O762)=0,0,IF(OR(Summary!$D$5="All",Summary!$D$5=""),1,IF(Summary!$D$5=O762,1,0)))</f>
        <v>0</v>
      </c>
      <c r="S762" s="148">
        <f>IF(LEN(B762)=0,0,IF(OR(Summary!$G$5="All",Summary!$G$5=""),1,IF(Summary!$G$5=B762,1,0)))</f>
        <v>0</v>
      </c>
      <c r="T762" s="148">
        <f t="shared" si="44"/>
        <v>0</v>
      </c>
      <c r="U762" s="148">
        <f>IF(LEN(C762)=0,0,IF(C762=Summary!$K$5,1,0))</f>
        <v>0</v>
      </c>
      <c r="V762" s="148">
        <f t="shared" si="45"/>
        <v>0</v>
      </c>
      <c r="W762" s="333"/>
      <c r="X762" s="148">
        <f t="shared" si="46"/>
        <v>0</v>
      </c>
      <c r="Y762" s="333"/>
      <c r="Z762" s="144"/>
      <c r="AA762" s="148">
        <f t="shared" si="47"/>
        <v>0</v>
      </c>
      <c r="AB762" s="336"/>
      <c r="AC762" s="144"/>
    </row>
    <row r="763" spans="2:29" s="134" customFormat="1" ht="20.100000000000001" customHeight="1" x14ac:dyDescent="0.25">
      <c r="B763" s="390"/>
      <c r="C763" s="391"/>
      <c r="D763" s="392"/>
      <c r="E763" s="393"/>
      <c r="F763" s="393"/>
      <c r="G763" s="394"/>
      <c r="H763" s="395"/>
      <c r="N763" s="144"/>
      <c r="O763" s="147" t="str">
        <f>IFERROR(IF(LEN(B763)=0,"",INDEX(Trainings!$C$6:$C$55,MATCH(Registration!$B763,Trainings!$B$6:$B$55,0),1)),"")</f>
        <v/>
      </c>
      <c r="P763" s="148" t="str">
        <f>IFERROR(IF(LEN(H763)=0,"",INDEX(Dashboard!$I$17:$I$26,MATCH($H763,Dashboard!$J$17:$J$26,0))),"")</f>
        <v/>
      </c>
      <c r="Q763" s="144"/>
      <c r="R763" s="148">
        <f>IF(LEN(O763)=0,0,IF(OR(Summary!$D$5="All",Summary!$D$5=""),1,IF(Summary!$D$5=O763,1,0)))</f>
        <v>0</v>
      </c>
      <c r="S763" s="148">
        <f>IF(LEN(B763)=0,0,IF(OR(Summary!$G$5="All",Summary!$G$5=""),1,IF(Summary!$G$5=B763,1,0)))</f>
        <v>0</v>
      </c>
      <c r="T763" s="148">
        <f t="shared" si="44"/>
        <v>0</v>
      </c>
      <c r="U763" s="148">
        <f>IF(LEN(C763)=0,0,IF(C763=Summary!$K$5,1,0))</f>
        <v>0</v>
      </c>
      <c r="V763" s="148">
        <f t="shared" si="45"/>
        <v>0</v>
      </c>
      <c r="W763" s="333"/>
      <c r="X763" s="148">
        <f t="shared" si="46"/>
        <v>0</v>
      </c>
      <c r="Y763" s="333"/>
      <c r="Z763" s="144"/>
      <c r="AA763" s="148">
        <f t="shared" si="47"/>
        <v>0</v>
      </c>
      <c r="AB763" s="336"/>
      <c r="AC763" s="144"/>
    </row>
    <row r="764" spans="2:29" s="134" customFormat="1" ht="20.100000000000001" customHeight="1" x14ac:dyDescent="0.25">
      <c r="B764" s="390"/>
      <c r="C764" s="391"/>
      <c r="D764" s="392"/>
      <c r="E764" s="393"/>
      <c r="F764" s="393"/>
      <c r="G764" s="394"/>
      <c r="H764" s="395"/>
      <c r="N764" s="144"/>
      <c r="O764" s="147" t="str">
        <f>IFERROR(IF(LEN(B764)=0,"",INDEX(Trainings!$C$6:$C$55,MATCH(Registration!$B764,Trainings!$B$6:$B$55,0),1)),"")</f>
        <v/>
      </c>
      <c r="P764" s="148" t="str">
        <f>IFERROR(IF(LEN(H764)=0,"",INDEX(Dashboard!$I$17:$I$26,MATCH($H764,Dashboard!$J$17:$J$26,0))),"")</f>
        <v/>
      </c>
      <c r="Q764" s="144"/>
      <c r="R764" s="148">
        <f>IF(LEN(O764)=0,0,IF(OR(Summary!$D$5="All",Summary!$D$5=""),1,IF(Summary!$D$5=O764,1,0)))</f>
        <v>0</v>
      </c>
      <c r="S764" s="148">
        <f>IF(LEN(B764)=0,0,IF(OR(Summary!$G$5="All",Summary!$G$5=""),1,IF(Summary!$G$5=B764,1,0)))</f>
        <v>0</v>
      </c>
      <c r="T764" s="148">
        <f t="shared" si="44"/>
        <v>0</v>
      </c>
      <c r="U764" s="148">
        <f>IF(LEN(C764)=0,0,IF(C764=Summary!$K$5,1,0))</f>
        <v>0</v>
      </c>
      <c r="V764" s="148">
        <f t="shared" si="45"/>
        <v>0</v>
      </c>
      <c r="W764" s="333"/>
      <c r="X764" s="148">
        <f t="shared" si="46"/>
        <v>0</v>
      </c>
      <c r="Y764" s="333"/>
      <c r="Z764" s="144"/>
      <c r="AA764" s="148">
        <f t="shared" si="47"/>
        <v>0</v>
      </c>
      <c r="AB764" s="336"/>
      <c r="AC764" s="144"/>
    </row>
    <row r="765" spans="2:29" s="134" customFormat="1" ht="20.100000000000001" customHeight="1" x14ac:dyDescent="0.25">
      <c r="B765" s="390"/>
      <c r="C765" s="391"/>
      <c r="D765" s="392"/>
      <c r="E765" s="393"/>
      <c r="F765" s="393"/>
      <c r="G765" s="394"/>
      <c r="H765" s="395"/>
      <c r="N765" s="144"/>
      <c r="O765" s="147" t="str">
        <f>IFERROR(IF(LEN(B765)=0,"",INDEX(Trainings!$C$6:$C$55,MATCH(Registration!$B765,Trainings!$B$6:$B$55,0),1)),"")</f>
        <v/>
      </c>
      <c r="P765" s="148" t="str">
        <f>IFERROR(IF(LEN(H765)=0,"",INDEX(Dashboard!$I$17:$I$26,MATCH($H765,Dashboard!$J$17:$J$26,0))),"")</f>
        <v/>
      </c>
      <c r="Q765" s="144"/>
      <c r="R765" s="148">
        <f>IF(LEN(O765)=0,0,IF(OR(Summary!$D$5="All",Summary!$D$5=""),1,IF(Summary!$D$5=O765,1,0)))</f>
        <v>0</v>
      </c>
      <c r="S765" s="148">
        <f>IF(LEN(B765)=0,0,IF(OR(Summary!$G$5="All",Summary!$G$5=""),1,IF(Summary!$G$5=B765,1,0)))</f>
        <v>0</v>
      </c>
      <c r="T765" s="148">
        <f t="shared" si="44"/>
        <v>0</v>
      </c>
      <c r="U765" s="148">
        <f>IF(LEN(C765)=0,0,IF(C765=Summary!$K$5,1,0))</f>
        <v>0</v>
      </c>
      <c r="V765" s="148">
        <f t="shared" si="45"/>
        <v>0</v>
      </c>
      <c r="W765" s="333"/>
      <c r="X765" s="148">
        <f t="shared" si="46"/>
        <v>0</v>
      </c>
      <c r="Y765" s="333"/>
      <c r="Z765" s="144"/>
      <c r="AA765" s="148">
        <f t="shared" si="47"/>
        <v>0</v>
      </c>
      <c r="AB765" s="336"/>
      <c r="AC765" s="144"/>
    </row>
    <row r="766" spans="2:29" s="134" customFormat="1" ht="20.100000000000001" customHeight="1" x14ac:dyDescent="0.25">
      <c r="B766" s="390"/>
      <c r="C766" s="391"/>
      <c r="D766" s="392"/>
      <c r="E766" s="393"/>
      <c r="F766" s="393"/>
      <c r="G766" s="394"/>
      <c r="H766" s="395"/>
      <c r="N766" s="144"/>
      <c r="O766" s="147" t="str">
        <f>IFERROR(IF(LEN(B766)=0,"",INDEX(Trainings!$C$6:$C$55,MATCH(Registration!$B766,Trainings!$B$6:$B$55,0),1)),"")</f>
        <v/>
      </c>
      <c r="P766" s="148" t="str">
        <f>IFERROR(IF(LEN(H766)=0,"",INDEX(Dashboard!$I$17:$I$26,MATCH($H766,Dashboard!$J$17:$J$26,0))),"")</f>
        <v/>
      </c>
      <c r="Q766" s="144"/>
      <c r="R766" s="148">
        <f>IF(LEN(O766)=0,0,IF(OR(Summary!$D$5="All",Summary!$D$5=""),1,IF(Summary!$D$5=O766,1,0)))</f>
        <v>0</v>
      </c>
      <c r="S766" s="148">
        <f>IF(LEN(B766)=0,0,IF(OR(Summary!$G$5="All",Summary!$G$5=""),1,IF(Summary!$G$5=B766,1,0)))</f>
        <v>0</v>
      </c>
      <c r="T766" s="148">
        <f t="shared" si="44"/>
        <v>0</v>
      </c>
      <c r="U766" s="148">
        <f>IF(LEN(C766)=0,0,IF(C766=Summary!$K$5,1,0))</f>
        <v>0</v>
      </c>
      <c r="V766" s="148">
        <f t="shared" si="45"/>
        <v>0</v>
      </c>
      <c r="W766" s="333"/>
      <c r="X766" s="148">
        <f t="shared" si="46"/>
        <v>0</v>
      </c>
      <c r="Y766" s="333"/>
      <c r="Z766" s="144"/>
      <c r="AA766" s="148">
        <f t="shared" si="47"/>
        <v>0</v>
      </c>
      <c r="AB766" s="336"/>
      <c r="AC766" s="144"/>
    </row>
    <row r="767" spans="2:29" s="134" customFormat="1" ht="20.100000000000001" customHeight="1" x14ac:dyDescent="0.25">
      <c r="B767" s="390"/>
      <c r="C767" s="391"/>
      <c r="D767" s="392"/>
      <c r="E767" s="393"/>
      <c r="F767" s="393"/>
      <c r="G767" s="394"/>
      <c r="H767" s="395"/>
      <c r="N767" s="144"/>
      <c r="O767" s="147" t="str">
        <f>IFERROR(IF(LEN(B767)=0,"",INDEX(Trainings!$C$6:$C$55,MATCH(Registration!$B767,Trainings!$B$6:$B$55,0),1)),"")</f>
        <v/>
      </c>
      <c r="P767" s="148" t="str">
        <f>IFERROR(IF(LEN(H767)=0,"",INDEX(Dashboard!$I$17:$I$26,MATCH($H767,Dashboard!$J$17:$J$26,0))),"")</f>
        <v/>
      </c>
      <c r="Q767" s="144"/>
      <c r="R767" s="148">
        <f>IF(LEN(O767)=0,0,IF(OR(Summary!$D$5="All",Summary!$D$5=""),1,IF(Summary!$D$5=O767,1,0)))</f>
        <v>0</v>
      </c>
      <c r="S767" s="148">
        <f>IF(LEN(B767)=0,0,IF(OR(Summary!$G$5="All",Summary!$G$5=""),1,IF(Summary!$G$5=B767,1,0)))</f>
        <v>0</v>
      </c>
      <c r="T767" s="148">
        <f t="shared" si="44"/>
        <v>0</v>
      </c>
      <c r="U767" s="148">
        <f>IF(LEN(C767)=0,0,IF(C767=Summary!$K$5,1,0))</f>
        <v>0</v>
      </c>
      <c r="V767" s="148">
        <f t="shared" si="45"/>
        <v>0</v>
      </c>
      <c r="W767" s="333"/>
      <c r="X767" s="148">
        <f t="shared" si="46"/>
        <v>0</v>
      </c>
      <c r="Y767" s="333"/>
      <c r="Z767" s="144"/>
      <c r="AA767" s="148">
        <f t="shared" si="47"/>
        <v>0</v>
      </c>
      <c r="AB767" s="336"/>
      <c r="AC767" s="144"/>
    </row>
    <row r="768" spans="2:29" s="134" customFormat="1" ht="20.100000000000001" customHeight="1" x14ac:dyDescent="0.25">
      <c r="B768" s="390"/>
      <c r="C768" s="391"/>
      <c r="D768" s="392"/>
      <c r="E768" s="393"/>
      <c r="F768" s="393"/>
      <c r="G768" s="394"/>
      <c r="H768" s="395"/>
      <c r="N768" s="144"/>
      <c r="O768" s="147" t="str">
        <f>IFERROR(IF(LEN(B768)=0,"",INDEX(Trainings!$C$6:$C$55,MATCH(Registration!$B768,Trainings!$B$6:$B$55,0),1)),"")</f>
        <v/>
      </c>
      <c r="P768" s="148" t="str">
        <f>IFERROR(IF(LEN(H768)=0,"",INDEX(Dashboard!$I$17:$I$26,MATCH($H768,Dashboard!$J$17:$J$26,0))),"")</f>
        <v/>
      </c>
      <c r="Q768" s="144"/>
      <c r="R768" s="148">
        <f>IF(LEN(O768)=0,0,IF(OR(Summary!$D$5="All",Summary!$D$5=""),1,IF(Summary!$D$5=O768,1,0)))</f>
        <v>0</v>
      </c>
      <c r="S768" s="148">
        <f>IF(LEN(B768)=0,0,IF(OR(Summary!$G$5="All",Summary!$G$5=""),1,IF(Summary!$G$5=B768,1,0)))</f>
        <v>0</v>
      </c>
      <c r="T768" s="148">
        <f t="shared" si="44"/>
        <v>0</v>
      </c>
      <c r="U768" s="148">
        <f>IF(LEN(C768)=0,0,IF(C768=Summary!$K$5,1,0))</f>
        <v>0</v>
      </c>
      <c r="V768" s="148">
        <f t="shared" si="45"/>
        <v>0</v>
      </c>
      <c r="W768" s="333"/>
      <c r="X768" s="148">
        <f t="shared" si="46"/>
        <v>0</v>
      </c>
      <c r="Y768" s="333"/>
      <c r="Z768" s="144"/>
      <c r="AA768" s="148">
        <f t="shared" si="47"/>
        <v>0</v>
      </c>
      <c r="AB768" s="336"/>
      <c r="AC768" s="144"/>
    </row>
    <row r="769" spans="2:29" s="134" customFormat="1" ht="20.100000000000001" customHeight="1" x14ac:dyDescent="0.25">
      <c r="B769" s="390"/>
      <c r="C769" s="391"/>
      <c r="D769" s="392"/>
      <c r="E769" s="393"/>
      <c r="F769" s="393"/>
      <c r="G769" s="394"/>
      <c r="H769" s="395"/>
      <c r="N769" s="144"/>
      <c r="O769" s="147" t="str">
        <f>IFERROR(IF(LEN(B769)=0,"",INDEX(Trainings!$C$6:$C$55,MATCH(Registration!$B769,Trainings!$B$6:$B$55,0),1)),"")</f>
        <v/>
      </c>
      <c r="P769" s="148" t="str">
        <f>IFERROR(IF(LEN(H769)=0,"",INDEX(Dashboard!$I$17:$I$26,MATCH($H769,Dashboard!$J$17:$J$26,0))),"")</f>
        <v/>
      </c>
      <c r="Q769" s="144"/>
      <c r="R769" s="148">
        <f>IF(LEN(O769)=0,0,IF(OR(Summary!$D$5="All",Summary!$D$5=""),1,IF(Summary!$D$5=O769,1,0)))</f>
        <v>0</v>
      </c>
      <c r="S769" s="148">
        <f>IF(LEN(B769)=0,0,IF(OR(Summary!$G$5="All",Summary!$G$5=""),1,IF(Summary!$G$5=B769,1,0)))</f>
        <v>0</v>
      </c>
      <c r="T769" s="148">
        <f t="shared" si="44"/>
        <v>0</v>
      </c>
      <c r="U769" s="148">
        <f>IF(LEN(C769)=0,0,IF(C769=Summary!$K$5,1,0))</f>
        <v>0</v>
      </c>
      <c r="V769" s="148">
        <f t="shared" si="45"/>
        <v>0</v>
      </c>
      <c r="W769" s="333"/>
      <c r="X769" s="148">
        <f t="shared" si="46"/>
        <v>0</v>
      </c>
      <c r="Y769" s="333"/>
      <c r="Z769" s="144"/>
      <c r="AA769" s="148">
        <f t="shared" si="47"/>
        <v>0</v>
      </c>
      <c r="AB769" s="336"/>
      <c r="AC769" s="144"/>
    </row>
    <row r="770" spans="2:29" s="134" customFormat="1" ht="20.100000000000001" customHeight="1" x14ac:dyDescent="0.25">
      <c r="B770" s="390"/>
      <c r="C770" s="391"/>
      <c r="D770" s="392"/>
      <c r="E770" s="393"/>
      <c r="F770" s="393"/>
      <c r="G770" s="394"/>
      <c r="H770" s="395"/>
      <c r="N770" s="144"/>
      <c r="O770" s="147" t="str">
        <f>IFERROR(IF(LEN(B770)=0,"",INDEX(Trainings!$C$6:$C$55,MATCH(Registration!$B770,Trainings!$B$6:$B$55,0),1)),"")</f>
        <v/>
      </c>
      <c r="P770" s="148" t="str">
        <f>IFERROR(IF(LEN(H770)=0,"",INDEX(Dashboard!$I$17:$I$26,MATCH($H770,Dashboard!$J$17:$J$26,0))),"")</f>
        <v/>
      </c>
      <c r="Q770" s="144"/>
      <c r="R770" s="148">
        <f>IF(LEN(O770)=0,0,IF(OR(Summary!$D$5="All",Summary!$D$5=""),1,IF(Summary!$D$5=O770,1,0)))</f>
        <v>0</v>
      </c>
      <c r="S770" s="148">
        <f>IF(LEN(B770)=0,0,IF(OR(Summary!$G$5="All",Summary!$G$5=""),1,IF(Summary!$G$5=B770,1,0)))</f>
        <v>0</v>
      </c>
      <c r="T770" s="148">
        <f t="shared" si="44"/>
        <v>0</v>
      </c>
      <c r="U770" s="148">
        <f>IF(LEN(C770)=0,0,IF(C770=Summary!$K$5,1,0))</f>
        <v>0</v>
      </c>
      <c r="V770" s="148">
        <f t="shared" si="45"/>
        <v>0</v>
      </c>
      <c r="W770" s="333"/>
      <c r="X770" s="148">
        <f t="shared" si="46"/>
        <v>0</v>
      </c>
      <c r="Y770" s="333"/>
      <c r="Z770" s="144"/>
      <c r="AA770" s="148">
        <f t="shared" si="47"/>
        <v>0</v>
      </c>
      <c r="AB770" s="336"/>
      <c r="AC770" s="144"/>
    </row>
    <row r="771" spans="2:29" s="134" customFormat="1" ht="20.100000000000001" customHeight="1" x14ac:dyDescent="0.25">
      <c r="B771" s="390"/>
      <c r="C771" s="391"/>
      <c r="D771" s="392"/>
      <c r="E771" s="393"/>
      <c r="F771" s="393"/>
      <c r="G771" s="394"/>
      <c r="H771" s="395"/>
      <c r="N771" s="144"/>
      <c r="O771" s="147" t="str">
        <f>IFERROR(IF(LEN(B771)=0,"",INDEX(Trainings!$C$6:$C$55,MATCH(Registration!$B771,Trainings!$B$6:$B$55,0),1)),"")</f>
        <v/>
      </c>
      <c r="P771" s="148" t="str">
        <f>IFERROR(IF(LEN(H771)=0,"",INDEX(Dashboard!$I$17:$I$26,MATCH($H771,Dashboard!$J$17:$J$26,0))),"")</f>
        <v/>
      </c>
      <c r="Q771" s="144"/>
      <c r="R771" s="148">
        <f>IF(LEN(O771)=0,0,IF(OR(Summary!$D$5="All",Summary!$D$5=""),1,IF(Summary!$D$5=O771,1,0)))</f>
        <v>0</v>
      </c>
      <c r="S771" s="148">
        <f>IF(LEN(B771)=0,0,IF(OR(Summary!$G$5="All",Summary!$G$5=""),1,IF(Summary!$G$5=B771,1,0)))</f>
        <v>0</v>
      </c>
      <c r="T771" s="148">
        <f t="shared" si="44"/>
        <v>0</v>
      </c>
      <c r="U771" s="148">
        <f>IF(LEN(C771)=0,0,IF(C771=Summary!$K$5,1,0))</f>
        <v>0</v>
      </c>
      <c r="V771" s="148">
        <f t="shared" si="45"/>
        <v>0</v>
      </c>
      <c r="W771" s="333"/>
      <c r="X771" s="148">
        <f t="shared" si="46"/>
        <v>0</v>
      </c>
      <c r="Y771" s="333"/>
      <c r="Z771" s="144"/>
      <c r="AA771" s="148">
        <f t="shared" si="47"/>
        <v>0</v>
      </c>
      <c r="AB771" s="336"/>
      <c r="AC771" s="144"/>
    </row>
    <row r="772" spans="2:29" s="134" customFormat="1" ht="20.100000000000001" customHeight="1" x14ac:dyDescent="0.25">
      <c r="B772" s="390"/>
      <c r="C772" s="391"/>
      <c r="D772" s="392"/>
      <c r="E772" s="393"/>
      <c r="F772" s="393"/>
      <c r="G772" s="394"/>
      <c r="H772" s="395"/>
      <c r="N772" s="144"/>
      <c r="O772" s="147" t="str">
        <f>IFERROR(IF(LEN(B772)=0,"",INDEX(Trainings!$C$6:$C$55,MATCH(Registration!$B772,Trainings!$B$6:$B$55,0),1)),"")</f>
        <v/>
      </c>
      <c r="P772" s="148" t="str">
        <f>IFERROR(IF(LEN(H772)=0,"",INDEX(Dashboard!$I$17:$I$26,MATCH($H772,Dashboard!$J$17:$J$26,0))),"")</f>
        <v/>
      </c>
      <c r="Q772" s="144"/>
      <c r="R772" s="148">
        <f>IF(LEN(O772)=0,0,IF(OR(Summary!$D$5="All",Summary!$D$5=""),1,IF(Summary!$D$5=O772,1,0)))</f>
        <v>0</v>
      </c>
      <c r="S772" s="148">
        <f>IF(LEN(B772)=0,0,IF(OR(Summary!$G$5="All",Summary!$G$5=""),1,IF(Summary!$G$5=B772,1,0)))</f>
        <v>0</v>
      </c>
      <c r="T772" s="148">
        <f t="shared" si="44"/>
        <v>0</v>
      </c>
      <c r="U772" s="148">
        <f>IF(LEN(C772)=0,0,IF(C772=Summary!$K$5,1,0))</f>
        <v>0</v>
      </c>
      <c r="V772" s="148">
        <f t="shared" si="45"/>
        <v>0</v>
      </c>
      <c r="W772" s="333"/>
      <c r="X772" s="148">
        <f t="shared" si="46"/>
        <v>0</v>
      </c>
      <c r="Y772" s="333"/>
      <c r="Z772" s="144"/>
      <c r="AA772" s="148">
        <f t="shared" si="47"/>
        <v>0</v>
      </c>
      <c r="AB772" s="336"/>
      <c r="AC772" s="144"/>
    </row>
    <row r="773" spans="2:29" s="134" customFormat="1" ht="20.100000000000001" customHeight="1" x14ac:dyDescent="0.25">
      <c r="B773" s="390"/>
      <c r="C773" s="391"/>
      <c r="D773" s="392"/>
      <c r="E773" s="393"/>
      <c r="F773" s="393"/>
      <c r="G773" s="394"/>
      <c r="H773" s="395"/>
      <c r="N773" s="144"/>
      <c r="O773" s="147" t="str">
        <f>IFERROR(IF(LEN(B773)=0,"",INDEX(Trainings!$C$6:$C$55,MATCH(Registration!$B773,Trainings!$B$6:$B$55,0),1)),"")</f>
        <v/>
      </c>
      <c r="P773" s="148" t="str">
        <f>IFERROR(IF(LEN(H773)=0,"",INDEX(Dashboard!$I$17:$I$26,MATCH($H773,Dashboard!$J$17:$J$26,0))),"")</f>
        <v/>
      </c>
      <c r="Q773" s="144"/>
      <c r="R773" s="148">
        <f>IF(LEN(O773)=0,0,IF(OR(Summary!$D$5="All",Summary!$D$5=""),1,IF(Summary!$D$5=O773,1,0)))</f>
        <v>0</v>
      </c>
      <c r="S773" s="148">
        <f>IF(LEN(B773)=0,0,IF(OR(Summary!$G$5="All",Summary!$G$5=""),1,IF(Summary!$G$5=B773,1,0)))</f>
        <v>0</v>
      </c>
      <c r="T773" s="148">
        <f t="shared" si="44"/>
        <v>0</v>
      </c>
      <c r="U773" s="148">
        <f>IF(LEN(C773)=0,0,IF(C773=Summary!$K$5,1,0))</f>
        <v>0</v>
      </c>
      <c r="V773" s="148">
        <f t="shared" si="45"/>
        <v>0</v>
      </c>
      <c r="W773" s="333"/>
      <c r="X773" s="148">
        <f t="shared" si="46"/>
        <v>0</v>
      </c>
      <c r="Y773" s="333"/>
      <c r="Z773" s="144"/>
      <c r="AA773" s="148">
        <f t="shared" si="47"/>
        <v>0</v>
      </c>
      <c r="AB773" s="336"/>
      <c r="AC773" s="144"/>
    </row>
    <row r="774" spans="2:29" s="134" customFormat="1" ht="20.100000000000001" customHeight="1" x14ac:dyDescent="0.25">
      <c r="B774" s="390"/>
      <c r="C774" s="391"/>
      <c r="D774" s="392"/>
      <c r="E774" s="393"/>
      <c r="F774" s="393"/>
      <c r="G774" s="394"/>
      <c r="H774" s="395"/>
      <c r="N774" s="144"/>
      <c r="O774" s="147" t="str">
        <f>IFERROR(IF(LEN(B774)=0,"",INDEX(Trainings!$C$6:$C$55,MATCH(Registration!$B774,Trainings!$B$6:$B$55,0),1)),"")</f>
        <v/>
      </c>
      <c r="P774" s="148" t="str">
        <f>IFERROR(IF(LEN(H774)=0,"",INDEX(Dashboard!$I$17:$I$26,MATCH($H774,Dashboard!$J$17:$J$26,0))),"")</f>
        <v/>
      </c>
      <c r="Q774" s="144"/>
      <c r="R774" s="148">
        <f>IF(LEN(O774)=0,0,IF(OR(Summary!$D$5="All",Summary!$D$5=""),1,IF(Summary!$D$5=O774,1,0)))</f>
        <v>0</v>
      </c>
      <c r="S774" s="148">
        <f>IF(LEN(B774)=0,0,IF(OR(Summary!$G$5="All",Summary!$G$5=""),1,IF(Summary!$G$5=B774,1,0)))</f>
        <v>0</v>
      </c>
      <c r="T774" s="148">
        <f t="shared" ref="T774:T837" si="48">IF(G774="Yes",1,0)</f>
        <v>0</v>
      </c>
      <c r="U774" s="148">
        <f>IF(LEN(C774)=0,0,IF(C774=Summary!$K$5,1,0))</f>
        <v>0</v>
      </c>
      <c r="V774" s="148">
        <f t="shared" si="45"/>
        <v>0</v>
      </c>
      <c r="W774" s="333"/>
      <c r="X774" s="148">
        <f t="shared" si="46"/>
        <v>0</v>
      </c>
      <c r="Y774" s="333"/>
      <c r="Z774" s="144"/>
      <c r="AA774" s="148">
        <f t="shared" si="47"/>
        <v>0</v>
      </c>
      <c r="AB774" s="336"/>
      <c r="AC774" s="144"/>
    </row>
    <row r="775" spans="2:29" s="134" customFormat="1" ht="20.100000000000001" customHeight="1" x14ac:dyDescent="0.25">
      <c r="B775" s="390"/>
      <c r="C775" s="391"/>
      <c r="D775" s="392"/>
      <c r="E775" s="393"/>
      <c r="F775" s="393"/>
      <c r="G775" s="394"/>
      <c r="H775" s="395"/>
      <c r="N775" s="144"/>
      <c r="O775" s="147" t="str">
        <f>IFERROR(IF(LEN(B775)=0,"",INDEX(Trainings!$C$6:$C$55,MATCH(Registration!$B775,Trainings!$B$6:$B$55,0),1)),"")</f>
        <v/>
      </c>
      <c r="P775" s="148" t="str">
        <f>IFERROR(IF(LEN(H775)=0,"",INDEX(Dashboard!$I$17:$I$26,MATCH($H775,Dashboard!$J$17:$J$26,0))),"")</f>
        <v/>
      </c>
      <c r="Q775" s="144"/>
      <c r="R775" s="148">
        <f>IF(LEN(O775)=0,0,IF(OR(Summary!$D$5="All",Summary!$D$5=""),1,IF(Summary!$D$5=O775,1,0)))</f>
        <v>0</v>
      </c>
      <c r="S775" s="148">
        <f>IF(LEN(B775)=0,0,IF(OR(Summary!$G$5="All",Summary!$G$5=""),1,IF(Summary!$G$5=B775,1,0)))</f>
        <v>0</v>
      </c>
      <c r="T775" s="148">
        <f t="shared" si="48"/>
        <v>0</v>
      </c>
      <c r="U775" s="148">
        <f>IF(LEN(C775)=0,0,IF(C775=Summary!$K$5,1,0))</f>
        <v>0</v>
      </c>
      <c r="V775" s="148">
        <f t="shared" ref="V775:V838" si="49">R775*S775*T775*U775</f>
        <v>0</v>
      </c>
      <c r="W775" s="333"/>
      <c r="X775" s="148">
        <f t="shared" ref="X775:X838" si="50">V775*(IF(LEN(P775)=0,0,1))</f>
        <v>0</v>
      </c>
      <c r="Y775" s="333"/>
      <c r="Z775" s="144"/>
      <c r="AA775" s="148">
        <f t="shared" ref="AA775:AA838" si="51">IF(G775="Yes",1,0)</f>
        <v>0</v>
      </c>
      <c r="AB775" s="336"/>
      <c r="AC775" s="144"/>
    </row>
    <row r="776" spans="2:29" s="134" customFormat="1" ht="20.100000000000001" customHeight="1" x14ac:dyDescent="0.25">
      <c r="B776" s="390"/>
      <c r="C776" s="391"/>
      <c r="D776" s="392"/>
      <c r="E776" s="393"/>
      <c r="F776" s="393"/>
      <c r="G776" s="394"/>
      <c r="H776" s="395"/>
      <c r="N776" s="144"/>
      <c r="O776" s="147" t="str">
        <f>IFERROR(IF(LEN(B776)=0,"",INDEX(Trainings!$C$6:$C$55,MATCH(Registration!$B776,Trainings!$B$6:$B$55,0),1)),"")</f>
        <v/>
      </c>
      <c r="P776" s="148" t="str">
        <f>IFERROR(IF(LEN(H776)=0,"",INDEX(Dashboard!$I$17:$I$26,MATCH($H776,Dashboard!$J$17:$J$26,0))),"")</f>
        <v/>
      </c>
      <c r="Q776" s="144"/>
      <c r="R776" s="148">
        <f>IF(LEN(O776)=0,0,IF(OR(Summary!$D$5="All",Summary!$D$5=""),1,IF(Summary!$D$5=O776,1,0)))</f>
        <v>0</v>
      </c>
      <c r="S776" s="148">
        <f>IF(LEN(B776)=0,0,IF(OR(Summary!$G$5="All",Summary!$G$5=""),1,IF(Summary!$G$5=B776,1,0)))</f>
        <v>0</v>
      </c>
      <c r="T776" s="148">
        <f t="shared" si="48"/>
        <v>0</v>
      </c>
      <c r="U776" s="148">
        <f>IF(LEN(C776)=0,0,IF(C776=Summary!$K$5,1,0))</f>
        <v>0</v>
      </c>
      <c r="V776" s="148">
        <f t="shared" si="49"/>
        <v>0</v>
      </c>
      <c r="W776" s="333"/>
      <c r="X776" s="148">
        <f t="shared" si="50"/>
        <v>0</v>
      </c>
      <c r="Y776" s="333"/>
      <c r="Z776" s="144"/>
      <c r="AA776" s="148">
        <f t="shared" si="51"/>
        <v>0</v>
      </c>
      <c r="AB776" s="336"/>
      <c r="AC776" s="144"/>
    </row>
    <row r="777" spans="2:29" s="134" customFormat="1" ht="20.100000000000001" customHeight="1" x14ac:dyDescent="0.25">
      <c r="B777" s="390"/>
      <c r="C777" s="391"/>
      <c r="D777" s="392"/>
      <c r="E777" s="393"/>
      <c r="F777" s="393"/>
      <c r="G777" s="394"/>
      <c r="H777" s="395"/>
      <c r="N777" s="144"/>
      <c r="O777" s="147" t="str">
        <f>IFERROR(IF(LEN(B777)=0,"",INDEX(Trainings!$C$6:$C$55,MATCH(Registration!$B777,Trainings!$B$6:$B$55,0),1)),"")</f>
        <v/>
      </c>
      <c r="P777" s="148" t="str">
        <f>IFERROR(IF(LEN(H777)=0,"",INDEX(Dashboard!$I$17:$I$26,MATCH($H777,Dashboard!$J$17:$J$26,0))),"")</f>
        <v/>
      </c>
      <c r="Q777" s="144"/>
      <c r="R777" s="148">
        <f>IF(LEN(O777)=0,0,IF(OR(Summary!$D$5="All",Summary!$D$5=""),1,IF(Summary!$D$5=O777,1,0)))</f>
        <v>0</v>
      </c>
      <c r="S777" s="148">
        <f>IF(LEN(B777)=0,0,IF(OR(Summary!$G$5="All",Summary!$G$5=""),1,IF(Summary!$G$5=B777,1,0)))</f>
        <v>0</v>
      </c>
      <c r="T777" s="148">
        <f t="shared" si="48"/>
        <v>0</v>
      </c>
      <c r="U777" s="148">
        <f>IF(LEN(C777)=0,0,IF(C777=Summary!$K$5,1,0))</f>
        <v>0</v>
      </c>
      <c r="V777" s="148">
        <f t="shared" si="49"/>
        <v>0</v>
      </c>
      <c r="W777" s="333"/>
      <c r="X777" s="148">
        <f t="shared" si="50"/>
        <v>0</v>
      </c>
      <c r="Y777" s="333"/>
      <c r="Z777" s="144"/>
      <c r="AA777" s="148">
        <f t="shared" si="51"/>
        <v>0</v>
      </c>
      <c r="AB777" s="336"/>
      <c r="AC777" s="144"/>
    </row>
    <row r="778" spans="2:29" s="134" customFormat="1" ht="20.100000000000001" customHeight="1" x14ac:dyDescent="0.25">
      <c r="B778" s="390"/>
      <c r="C778" s="391"/>
      <c r="D778" s="392"/>
      <c r="E778" s="393"/>
      <c r="F778" s="393"/>
      <c r="G778" s="394"/>
      <c r="H778" s="395"/>
      <c r="N778" s="144"/>
      <c r="O778" s="147" t="str">
        <f>IFERROR(IF(LEN(B778)=0,"",INDEX(Trainings!$C$6:$C$55,MATCH(Registration!$B778,Trainings!$B$6:$B$55,0),1)),"")</f>
        <v/>
      </c>
      <c r="P778" s="148" t="str">
        <f>IFERROR(IF(LEN(H778)=0,"",INDEX(Dashboard!$I$17:$I$26,MATCH($H778,Dashboard!$J$17:$J$26,0))),"")</f>
        <v/>
      </c>
      <c r="Q778" s="144"/>
      <c r="R778" s="148">
        <f>IF(LEN(O778)=0,0,IF(OR(Summary!$D$5="All",Summary!$D$5=""),1,IF(Summary!$D$5=O778,1,0)))</f>
        <v>0</v>
      </c>
      <c r="S778" s="148">
        <f>IF(LEN(B778)=0,0,IF(OR(Summary!$G$5="All",Summary!$G$5=""),1,IF(Summary!$G$5=B778,1,0)))</f>
        <v>0</v>
      </c>
      <c r="T778" s="148">
        <f t="shared" si="48"/>
        <v>0</v>
      </c>
      <c r="U778" s="148">
        <f>IF(LEN(C778)=0,0,IF(C778=Summary!$K$5,1,0))</f>
        <v>0</v>
      </c>
      <c r="V778" s="148">
        <f t="shared" si="49"/>
        <v>0</v>
      </c>
      <c r="W778" s="333"/>
      <c r="X778" s="148">
        <f t="shared" si="50"/>
        <v>0</v>
      </c>
      <c r="Y778" s="333"/>
      <c r="Z778" s="144"/>
      <c r="AA778" s="148">
        <f t="shared" si="51"/>
        <v>0</v>
      </c>
      <c r="AB778" s="336"/>
      <c r="AC778" s="144"/>
    </row>
    <row r="779" spans="2:29" s="134" customFormat="1" ht="20.100000000000001" customHeight="1" x14ac:dyDescent="0.25">
      <c r="B779" s="390"/>
      <c r="C779" s="391"/>
      <c r="D779" s="392"/>
      <c r="E779" s="393"/>
      <c r="F779" s="393"/>
      <c r="G779" s="394"/>
      <c r="H779" s="395"/>
      <c r="N779" s="144"/>
      <c r="O779" s="147" t="str">
        <f>IFERROR(IF(LEN(B779)=0,"",INDEX(Trainings!$C$6:$C$55,MATCH(Registration!$B779,Trainings!$B$6:$B$55,0),1)),"")</f>
        <v/>
      </c>
      <c r="P779" s="148" t="str">
        <f>IFERROR(IF(LEN(H779)=0,"",INDEX(Dashboard!$I$17:$I$26,MATCH($H779,Dashboard!$J$17:$J$26,0))),"")</f>
        <v/>
      </c>
      <c r="Q779" s="144"/>
      <c r="R779" s="148">
        <f>IF(LEN(O779)=0,0,IF(OR(Summary!$D$5="All",Summary!$D$5=""),1,IF(Summary!$D$5=O779,1,0)))</f>
        <v>0</v>
      </c>
      <c r="S779" s="148">
        <f>IF(LEN(B779)=0,0,IF(OR(Summary!$G$5="All",Summary!$G$5=""),1,IF(Summary!$G$5=B779,1,0)))</f>
        <v>0</v>
      </c>
      <c r="T779" s="148">
        <f t="shared" si="48"/>
        <v>0</v>
      </c>
      <c r="U779" s="148">
        <f>IF(LEN(C779)=0,0,IF(C779=Summary!$K$5,1,0))</f>
        <v>0</v>
      </c>
      <c r="V779" s="148">
        <f t="shared" si="49"/>
        <v>0</v>
      </c>
      <c r="W779" s="333"/>
      <c r="X779" s="148">
        <f t="shared" si="50"/>
        <v>0</v>
      </c>
      <c r="Y779" s="333"/>
      <c r="Z779" s="144"/>
      <c r="AA779" s="148">
        <f t="shared" si="51"/>
        <v>0</v>
      </c>
      <c r="AB779" s="336"/>
      <c r="AC779" s="144"/>
    </row>
    <row r="780" spans="2:29" s="134" customFormat="1" ht="20.100000000000001" customHeight="1" x14ac:dyDescent="0.25">
      <c r="B780" s="390"/>
      <c r="C780" s="391"/>
      <c r="D780" s="392"/>
      <c r="E780" s="393"/>
      <c r="F780" s="393"/>
      <c r="G780" s="394"/>
      <c r="H780" s="395"/>
      <c r="N780" s="144"/>
      <c r="O780" s="147" t="str">
        <f>IFERROR(IF(LEN(B780)=0,"",INDEX(Trainings!$C$6:$C$55,MATCH(Registration!$B780,Trainings!$B$6:$B$55,0),1)),"")</f>
        <v/>
      </c>
      <c r="P780" s="148" t="str">
        <f>IFERROR(IF(LEN(H780)=0,"",INDEX(Dashboard!$I$17:$I$26,MATCH($H780,Dashboard!$J$17:$J$26,0))),"")</f>
        <v/>
      </c>
      <c r="Q780" s="144"/>
      <c r="R780" s="148">
        <f>IF(LEN(O780)=0,0,IF(OR(Summary!$D$5="All",Summary!$D$5=""),1,IF(Summary!$D$5=O780,1,0)))</f>
        <v>0</v>
      </c>
      <c r="S780" s="148">
        <f>IF(LEN(B780)=0,0,IF(OR(Summary!$G$5="All",Summary!$G$5=""),1,IF(Summary!$G$5=B780,1,0)))</f>
        <v>0</v>
      </c>
      <c r="T780" s="148">
        <f t="shared" si="48"/>
        <v>0</v>
      </c>
      <c r="U780" s="148">
        <f>IF(LEN(C780)=0,0,IF(C780=Summary!$K$5,1,0))</f>
        <v>0</v>
      </c>
      <c r="V780" s="148">
        <f t="shared" si="49"/>
        <v>0</v>
      </c>
      <c r="W780" s="333"/>
      <c r="X780" s="148">
        <f t="shared" si="50"/>
        <v>0</v>
      </c>
      <c r="Y780" s="333"/>
      <c r="Z780" s="144"/>
      <c r="AA780" s="148">
        <f t="shared" si="51"/>
        <v>0</v>
      </c>
      <c r="AB780" s="336"/>
      <c r="AC780" s="144"/>
    </row>
    <row r="781" spans="2:29" s="134" customFormat="1" ht="20.100000000000001" customHeight="1" x14ac:dyDescent="0.25">
      <c r="B781" s="390"/>
      <c r="C781" s="391"/>
      <c r="D781" s="392"/>
      <c r="E781" s="393"/>
      <c r="F781" s="393"/>
      <c r="G781" s="394"/>
      <c r="H781" s="395"/>
      <c r="N781" s="144"/>
      <c r="O781" s="147" t="str">
        <f>IFERROR(IF(LEN(B781)=0,"",INDEX(Trainings!$C$6:$C$55,MATCH(Registration!$B781,Trainings!$B$6:$B$55,0),1)),"")</f>
        <v/>
      </c>
      <c r="P781" s="148" t="str">
        <f>IFERROR(IF(LEN(H781)=0,"",INDEX(Dashboard!$I$17:$I$26,MATCH($H781,Dashboard!$J$17:$J$26,0))),"")</f>
        <v/>
      </c>
      <c r="Q781" s="144"/>
      <c r="R781" s="148">
        <f>IF(LEN(O781)=0,0,IF(OR(Summary!$D$5="All",Summary!$D$5=""),1,IF(Summary!$D$5=O781,1,0)))</f>
        <v>0</v>
      </c>
      <c r="S781" s="148">
        <f>IF(LEN(B781)=0,0,IF(OR(Summary!$G$5="All",Summary!$G$5=""),1,IF(Summary!$G$5=B781,1,0)))</f>
        <v>0</v>
      </c>
      <c r="T781" s="148">
        <f t="shared" si="48"/>
        <v>0</v>
      </c>
      <c r="U781" s="148">
        <f>IF(LEN(C781)=0,0,IF(C781=Summary!$K$5,1,0))</f>
        <v>0</v>
      </c>
      <c r="V781" s="148">
        <f t="shared" si="49"/>
        <v>0</v>
      </c>
      <c r="W781" s="333"/>
      <c r="X781" s="148">
        <f t="shared" si="50"/>
        <v>0</v>
      </c>
      <c r="Y781" s="333"/>
      <c r="Z781" s="144"/>
      <c r="AA781" s="148">
        <f t="shared" si="51"/>
        <v>0</v>
      </c>
      <c r="AB781" s="336"/>
      <c r="AC781" s="144"/>
    </row>
    <row r="782" spans="2:29" s="134" customFormat="1" ht="20.100000000000001" customHeight="1" x14ac:dyDescent="0.25">
      <c r="B782" s="390"/>
      <c r="C782" s="391"/>
      <c r="D782" s="392"/>
      <c r="E782" s="393"/>
      <c r="F782" s="393"/>
      <c r="G782" s="394"/>
      <c r="H782" s="395"/>
      <c r="N782" s="144"/>
      <c r="O782" s="147" t="str">
        <f>IFERROR(IF(LEN(B782)=0,"",INDEX(Trainings!$C$6:$C$55,MATCH(Registration!$B782,Trainings!$B$6:$B$55,0),1)),"")</f>
        <v/>
      </c>
      <c r="P782" s="148" t="str">
        <f>IFERROR(IF(LEN(H782)=0,"",INDEX(Dashboard!$I$17:$I$26,MATCH($H782,Dashboard!$J$17:$J$26,0))),"")</f>
        <v/>
      </c>
      <c r="Q782" s="144"/>
      <c r="R782" s="148">
        <f>IF(LEN(O782)=0,0,IF(OR(Summary!$D$5="All",Summary!$D$5=""),1,IF(Summary!$D$5=O782,1,0)))</f>
        <v>0</v>
      </c>
      <c r="S782" s="148">
        <f>IF(LEN(B782)=0,0,IF(OR(Summary!$G$5="All",Summary!$G$5=""),1,IF(Summary!$G$5=B782,1,0)))</f>
        <v>0</v>
      </c>
      <c r="T782" s="148">
        <f t="shared" si="48"/>
        <v>0</v>
      </c>
      <c r="U782" s="148">
        <f>IF(LEN(C782)=0,0,IF(C782=Summary!$K$5,1,0))</f>
        <v>0</v>
      </c>
      <c r="V782" s="148">
        <f t="shared" si="49"/>
        <v>0</v>
      </c>
      <c r="W782" s="333"/>
      <c r="X782" s="148">
        <f t="shared" si="50"/>
        <v>0</v>
      </c>
      <c r="Y782" s="333"/>
      <c r="Z782" s="144"/>
      <c r="AA782" s="148">
        <f t="shared" si="51"/>
        <v>0</v>
      </c>
      <c r="AB782" s="336"/>
      <c r="AC782" s="144"/>
    </row>
    <row r="783" spans="2:29" s="134" customFormat="1" ht="20.100000000000001" customHeight="1" x14ac:dyDescent="0.25">
      <c r="B783" s="390"/>
      <c r="C783" s="391"/>
      <c r="D783" s="392"/>
      <c r="E783" s="393"/>
      <c r="F783" s="393"/>
      <c r="G783" s="394"/>
      <c r="H783" s="395"/>
      <c r="N783" s="144"/>
      <c r="O783" s="147" t="str">
        <f>IFERROR(IF(LEN(B783)=0,"",INDEX(Trainings!$C$6:$C$55,MATCH(Registration!$B783,Trainings!$B$6:$B$55,0),1)),"")</f>
        <v/>
      </c>
      <c r="P783" s="148" t="str">
        <f>IFERROR(IF(LEN(H783)=0,"",INDEX(Dashboard!$I$17:$I$26,MATCH($H783,Dashboard!$J$17:$J$26,0))),"")</f>
        <v/>
      </c>
      <c r="Q783" s="144"/>
      <c r="R783" s="148">
        <f>IF(LEN(O783)=0,0,IF(OR(Summary!$D$5="All",Summary!$D$5=""),1,IF(Summary!$D$5=O783,1,0)))</f>
        <v>0</v>
      </c>
      <c r="S783" s="148">
        <f>IF(LEN(B783)=0,0,IF(OR(Summary!$G$5="All",Summary!$G$5=""),1,IF(Summary!$G$5=B783,1,0)))</f>
        <v>0</v>
      </c>
      <c r="T783" s="148">
        <f t="shared" si="48"/>
        <v>0</v>
      </c>
      <c r="U783" s="148">
        <f>IF(LEN(C783)=0,0,IF(C783=Summary!$K$5,1,0))</f>
        <v>0</v>
      </c>
      <c r="V783" s="148">
        <f t="shared" si="49"/>
        <v>0</v>
      </c>
      <c r="W783" s="333"/>
      <c r="X783" s="148">
        <f t="shared" si="50"/>
        <v>0</v>
      </c>
      <c r="Y783" s="333"/>
      <c r="Z783" s="144"/>
      <c r="AA783" s="148">
        <f t="shared" si="51"/>
        <v>0</v>
      </c>
      <c r="AB783" s="336"/>
      <c r="AC783" s="144"/>
    </row>
    <row r="784" spans="2:29" s="134" customFormat="1" ht="20.100000000000001" customHeight="1" x14ac:dyDescent="0.25">
      <c r="B784" s="390"/>
      <c r="C784" s="391"/>
      <c r="D784" s="392"/>
      <c r="E784" s="393"/>
      <c r="F784" s="393"/>
      <c r="G784" s="394"/>
      <c r="H784" s="395"/>
      <c r="N784" s="144"/>
      <c r="O784" s="147" t="str">
        <f>IFERROR(IF(LEN(B784)=0,"",INDEX(Trainings!$C$6:$C$55,MATCH(Registration!$B784,Trainings!$B$6:$B$55,0),1)),"")</f>
        <v/>
      </c>
      <c r="P784" s="148" t="str">
        <f>IFERROR(IF(LEN(H784)=0,"",INDEX(Dashboard!$I$17:$I$26,MATCH($H784,Dashboard!$J$17:$J$26,0))),"")</f>
        <v/>
      </c>
      <c r="Q784" s="144"/>
      <c r="R784" s="148">
        <f>IF(LEN(O784)=0,0,IF(OR(Summary!$D$5="All",Summary!$D$5=""),1,IF(Summary!$D$5=O784,1,0)))</f>
        <v>0</v>
      </c>
      <c r="S784" s="148">
        <f>IF(LEN(B784)=0,0,IF(OR(Summary!$G$5="All",Summary!$G$5=""),1,IF(Summary!$G$5=B784,1,0)))</f>
        <v>0</v>
      </c>
      <c r="T784" s="148">
        <f t="shared" si="48"/>
        <v>0</v>
      </c>
      <c r="U784" s="148">
        <f>IF(LEN(C784)=0,0,IF(C784=Summary!$K$5,1,0))</f>
        <v>0</v>
      </c>
      <c r="V784" s="148">
        <f t="shared" si="49"/>
        <v>0</v>
      </c>
      <c r="W784" s="333"/>
      <c r="X784" s="148">
        <f t="shared" si="50"/>
        <v>0</v>
      </c>
      <c r="Y784" s="333"/>
      <c r="Z784" s="144"/>
      <c r="AA784" s="148">
        <f t="shared" si="51"/>
        <v>0</v>
      </c>
      <c r="AB784" s="336"/>
      <c r="AC784" s="144"/>
    </row>
    <row r="785" spans="2:29" s="134" customFormat="1" ht="20.100000000000001" customHeight="1" x14ac:dyDescent="0.25">
      <c r="B785" s="390"/>
      <c r="C785" s="391"/>
      <c r="D785" s="392"/>
      <c r="E785" s="393"/>
      <c r="F785" s="393"/>
      <c r="G785" s="394"/>
      <c r="H785" s="395"/>
      <c r="N785" s="144"/>
      <c r="O785" s="147" t="str">
        <f>IFERROR(IF(LEN(B785)=0,"",INDEX(Trainings!$C$6:$C$55,MATCH(Registration!$B785,Trainings!$B$6:$B$55,0),1)),"")</f>
        <v/>
      </c>
      <c r="P785" s="148" t="str">
        <f>IFERROR(IF(LEN(H785)=0,"",INDEX(Dashboard!$I$17:$I$26,MATCH($H785,Dashboard!$J$17:$J$26,0))),"")</f>
        <v/>
      </c>
      <c r="Q785" s="144"/>
      <c r="R785" s="148">
        <f>IF(LEN(O785)=0,0,IF(OR(Summary!$D$5="All",Summary!$D$5=""),1,IF(Summary!$D$5=O785,1,0)))</f>
        <v>0</v>
      </c>
      <c r="S785" s="148">
        <f>IF(LEN(B785)=0,0,IF(OR(Summary!$G$5="All",Summary!$G$5=""),1,IF(Summary!$G$5=B785,1,0)))</f>
        <v>0</v>
      </c>
      <c r="T785" s="148">
        <f t="shared" si="48"/>
        <v>0</v>
      </c>
      <c r="U785" s="148">
        <f>IF(LEN(C785)=0,0,IF(C785=Summary!$K$5,1,0))</f>
        <v>0</v>
      </c>
      <c r="V785" s="148">
        <f t="shared" si="49"/>
        <v>0</v>
      </c>
      <c r="W785" s="333"/>
      <c r="X785" s="148">
        <f t="shared" si="50"/>
        <v>0</v>
      </c>
      <c r="Y785" s="333"/>
      <c r="Z785" s="144"/>
      <c r="AA785" s="148">
        <f t="shared" si="51"/>
        <v>0</v>
      </c>
      <c r="AB785" s="336"/>
      <c r="AC785" s="144"/>
    </row>
    <row r="786" spans="2:29" s="134" customFormat="1" ht="20.100000000000001" customHeight="1" x14ac:dyDescent="0.25">
      <c r="B786" s="390"/>
      <c r="C786" s="391"/>
      <c r="D786" s="392"/>
      <c r="E786" s="393"/>
      <c r="F786" s="393"/>
      <c r="G786" s="394"/>
      <c r="H786" s="395"/>
      <c r="N786" s="144"/>
      <c r="O786" s="147" t="str">
        <f>IFERROR(IF(LEN(B786)=0,"",INDEX(Trainings!$C$6:$C$55,MATCH(Registration!$B786,Trainings!$B$6:$B$55,0),1)),"")</f>
        <v/>
      </c>
      <c r="P786" s="148" t="str">
        <f>IFERROR(IF(LEN(H786)=0,"",INDEX(Dashboard!$I$17:$I$26,MATCH($H786,Dashboard!$J$17:$J$26,0))),"")</f>
        <v/>
      </c>
      <c r="Q786" s="144"/>
      <c r="R786" s="148">
        <f>IF(LEN(O786)=0,0,IF(OR(Summary!$D$5="All",Summary!$D$5=""),1,IF(Summary!$D$5=O786,1,0)))</f>
        <v>0</v>
      </c>
      <c r="S786" s="148">
        <f>IF(LEN(B786)=0,0,IF(OR(Summary!$G$5="All",Summary!$G$5=""),1,IF(Summary!$G$5=B786,1,0)))</f>
        <v>0</v>
      </c>
      <c r="T786" s="148">
        <f t="shared" si="48"/>
        <v>0</v>
      </c>
      <c r="U786" s="148">
        <f>IF(LEN(C786)=0,0,IF(C786=Summary!$K$5,1,0))</f>
        <v>0</v>
      </c>
      <c r="V786" s="148">
        <f t="shared" si="49"/>
        <v>0</v>
      </c>
      <c r="W786" s="333"/>
      <c r="X786" s="148">
        <f t="shared" si="50"/>
        <v>0</v>
      </c>
      <c r="Y786" s="333"/>
      <c r="Z786" s="144"/>
      <c r="AA786" s="148">
        <f t="shared" si="51"/>
        <v>0</v>
      </c>
      <c r="AB786" s="336"/>
      <c r="AC786" s="144"/>
    </row>
    <row r="787" spans="2:29" s="134" customFormat="1" ht="20.100000000000001" customHeight="1" x14ac:dyDescent="0.25">
      <c r="B787" s="390"/>
      <c r="C787" s="391"/>
      <c r="D787" s="392"/>
      <c r="E787" s="393"/>
      <c r="F787" s="393"/>
      <c r="G787" s="394"/>
      <c r="H787" s="395"/>
      <c r="N787" s="144"/>
      <c r="O787" s="147" t="str">
        <f>IFERROR(IF(LEN(B787)=0,"",INDEX(Trainings!$C$6:$C$55,MATCH(Registration!$B787,Trainings!$B$6:$B$55,0),1)),"")</f>
        <v/>
      </c>
      <c r="P787" s="148" t="str">
        <f>IFERROR(IF(LEN(H787)=0,"",INDEX(Dashboard!$I$17:$I$26,MATCH($H787,Dashboard!$J$17:$J$26,0))),"")</f>
        <v/>
      </c>
      <c r="Q787" s="144"/>
      <c r="R787" s="148">
        <f>IF(LEN(O787)=0,0,IF(OR(Summary!$D$5="All",Summary!$D$5=""),1,IF(Summary!$D$5=O787,1,0)))</f>
        <v>0</v>
      </c>
      <c r="S787" s="148">
        <f>IF(LEN(B787)=0,0,IF(OR(Summary!$G$5="All",Summary!$G$5=""),1,IF(Summary!$G$5=B787,1,0)))</f>
        <v>0</v>
      </c>
      <c r="T787" s="148">
        <f t="shared" si="48"/>
        <v>0</v>
      </c>
      <c r="U787" s="148">
        <f>IF(LEN(C787)=0,0,IF(C787=Summary!$K$5,1,0))</f>
        <v>0</v>
      </c>
      <c r="V787" s="148">
        <f t="shared" si="49"/>
        <v>0</v>
      </c>
      <c r="W787" s="333"/>
      <c r="X787" s="148">
        <f t="shared" si="50"/>
        <v>0</v>
      </c>
      <c r="Y787" s="333"/>
      <c r="Z787" s="144"/>
      <c r="AA787" s="148">
        <f t="shared" si="51"/>
        <v>0</v>
      </c>
      <c r="AB787" s="336"/>
      <c r="AC787" s="144"/>
    </row>
    <row r="788" spans="2:29" s="134" customFormat="1" ht="20.100000000000001" customHeight="1" x14ac:dyDescent="0.25">
      <c r="B788" s="390"/>
      <c r="C788" s="391"/>
      <c r="D788" s="392"/>
      <c r="E788" s="393"/>
      <c r="F788" s="393"/>
      <c r="G788" s="394"/>
      <c r="H788" s="395"/>
      <c r="N788" s="144"/>
      <c r="O788" s="147" t="str">
        <f>IFERROR(IF(LEN(B788)=0,"",INDEX(Trainings!$C$6:$C$55,MATCH(Registration!$B788,Trainings!$B$6:$B$55,0),1)),"")</f>
        <v/>
      </c>
      <c r="P788" s="148" t="str">
        <f>IFERROR(IF(LEN(H788)=0,"",INDEX(Dashboard!$I$17:$I$26,MATCH($H788,Dashboard!$J$17:$J$26,0))),"")</f>
        <v/>
      </c>
      <c r="Q788" s="144"/>
      <c r="R788" s="148">
        <f>IF(LEN(O788)=0,0,IF(OR(Summary!$D$5="All",Summary!$D$5=""),1,IF(Summary!$D$5=O788,1,0)))</f>
        <v>0</v>
      </c>
      <c r="S788" s="148">
        <f>IF(LEN(B788)=0,0,IF(OR(Summary!$G$5="All",Summary!$G$5=""),1,IF(Summary!$G$5=B788,1,0)))</f>
        <v>0</v>
      </c>
      <c r="T788" s="148">
        <f t="shared" si="48"/>
        <v>0</v>
      </c>
      <c r="U788" s="148">
        <f>IF(LEN(C788)=0,0,IF(C788=Summary!$K$5,1,0))</f>
        <v>0</v>
      </c>
      <c r="V788" s="148">
        <f t="shared" si="49"/>
        <v>0</v>
      </c>
      <c r="W788" s="333"/>
      <c r="X788" s="148">
        <f t="shared" si="50"/>
        <v>0</v>
      </c>
      <c r="Y788" s="333"/>
      <c r="Z788" s="144"/>
      <c r="AA788" s="148">
        <f t="shared" si="51"/>
        <v>0</v>
      </c>
      <c r="AB788" s="336"/>
      <c r="AC788" s="144"/>
    </row>
    <row r="789" spans="2:29" s="134" customFormat="1" ht="20.100000000000001" customHeight="1" x14ac:dyDescent="0.25">
      <c r="B789" s="390"/>
      <c r="C789" s="391"/>
      <c r="D789" s="392"/>
      <c r="E789" s="393"/>
      <c r="F789" s="393"/>
      <c r="G789" s="394"/>
      <c r="H789" s="395"/>
      <c r="N789" s="144"/>
      <c r="O789" s="147" t="str">
        <f>IFERROR(IF(LEN(B789)=0,"",INDEX(Trainings!$C$6:$C$55,MATCH(Registration!$B789,Trainings!$B$6:$B$55,0),1)),"")</f>
        <v/>
      </c>
      <c r="P789" s="148" t="str">
        <f>IFERROR(IF(LEN(H789)=0,"",INDEX(Dashboard!$I$17:$I$26,MATCH($H789,Dashboard!$J$17:$J$26,0))),"")</f>
        <v/>
      </c>
      <c r="Q789" s="144"/>
      <c r="R789" s="148">
        <f>IF(LEN(O789)=0,0,IF(OR(Summary!$D$5="All",Summary!$D$5=""),1,IF(Summary!$D$5=O789,1,0)))</f>
        <v>0</v>
      </c>
      <c r="S789" s="148">
        <f>IF(LEN(B789)=0,0,IF(OR(Summary!$G$5="All",Summary!$G$5=""),1,IF(Summary!$G$5=B789,1,0)))</f>
        <v>0</v>
      </c>
      <c r="T789" s="148">
        <f t="shared" si="48"/>
        <v>0</v>
      </c>
      <c r="U789" s="148">
        <f>IF(LEN(C789)=0,0,IF(C789=Summary!$K$5,1,0))</f>
        <v>0</v>
      </c>
      <c r="V789" s="148">
        <f t="shared" si="49"/>
        <v>0</v>
      </c>
      <c r="W789" s="333"/>
      <c r="X789" s="148">
        <f t="shared" si="50"/>
        <v>0</v>
      </c>
      <c r="Y789" s="333"/>
      <c r="Z789" s="144"/>
      <c r="AA789" s="148">
        <f t="shared" si="51"/>
        <v>0</v>
      </c>
      <c r="AB789" s="336"/>
      <c r="AC789" s="144"/>
    </row>
    <row r="790" spans="2:29" s="134" customFormat="1" ht="20.100000000000001" customHeight="1" x14ac:dyDescent="0.25">
      <c r="B790" s="390"/>
      <c r="C790" s="391"/>
      <c r="D790" s="392"/>
      <c r="E790" s="393"/>
      <c r="F790" s="393"/>
      <c r="G790" s="394"/>
      <c r="H790" s="395"/>
      <c r="N790" s="144"/>
      <c r="O790" s="147" t="str">
        <f>IFERROR(IF(LEN(B790)=0,"",INDEX(Trainings!$C$6:$C$55,MATCH(Registration!$B790,Trainings!$B$6:$B$55,0),1)),"")</f>
        <v/>
      </c>
      <c r="P790" s="148" t="str">
        <f>IFERROR(IF(LEN(H790)=0,"",INDEX(Dashboard!$I$17:$I$26,MATCH($H790,Dashboard!$J$17:$J$26,0))),"")</f>
        <v/>
      </c>
      <c r="Q790" s="144"/>
      <c r="R790" s="148">
        <f>IF(LEN(O790)=0,0,IF(OR(Summary!$D$5="All",Summary!$D$5=""),1,IF(Summary!$D$5=O790,1,0)))</f>
        <v>0</v>
      </c>
      <c r="S790" s="148">
        <f>IF(LEN(B790)=0,0,IF(OR(Summary!$G$5="All",Summary!$G$5=""),1,IF(Summary!$G$5=B790,1,0)))</f>
        <v>0</v>
      </c>
      <c r="T790" s="148">
        <f t="shared" si="48"/>
        <v>0</v>
      </c>
      <c r="U790" s="148">
        <f>IF(LEN(C790)=0,0,IF(C790=Summary!$K$5,1,0))</f>
        <v>0</v>
      </c>
      <c r="V790" s="148">
        <f t="shared" si="49"/>
        <v>0</v>
      </c>
      <c r="W790" s="333"/>
      <c r="X790" s="148">
        <f t="shared" si="50"/>
        <v>0</v>
      </c>
      <c r="Y790" s="333"/>
      <c r="Z790" s="144"/>
      <c r="AA790" s="148">
        <f t="shared" si="51"/>
        <v>0</v>
      </c>
      <c r="AB790" s="336"/>
      <c r="AC790" s="144"/>
    </row>
    <row r="791" spans="2:29" s="134" customFormat="1" ht="20.100000000000001" customHeight="1" x14ac:dyDescent="0.25">
      <c r="B791" s="390"/>
      <c r="C791" s="391"/>
      <c r="D791" s="392"/>
      <c r="E791" s="393"/>
      <c r="F791" s="393"/>
      <c r="G791" s="394"/>
      <c r="H791" s="395"/>
      <c r="N791" s="144"/>
      <c r="O791" s="147" t="str">
        <f>IFERROR(IF(LEN(B791)=0,"",INDEX(Trainings!$C$6:$C$55,MATCH(Registration!$B791,Trainings!$B$6:$B$55,0),1)),"")</f>
        <v/>
      </c>
      <c r="P791" s="148" t="str">
        <f>IFERROR(IF(LEN(H791)=0,"",INDEX(Dashboard!$I$17:$I$26,MATCH($H791,Dashboard!$J$17:$J$26,0))),"")</f>
        <v/>
      </c>
      <c r="Q791" s="144"/>
      <c r="R791" s="148">
        <f>IF(LEN(O791)=0,0,IF(OR(Summary!$D$5="All",Summary!$D$5=""),1,IF(Summary!$D$5=O791,1,0)))</f>
        <v>0</v>
      </c>
      <c r="S791" s="148">
        <f>IF(LEN(B791)=0,0,IF(OR(Summary!$G$5="All",Summary!$G$5=""),1,IF(Summary!$G$5=B791,1,0)))</f>
        <v>0</v>
      </c>
      <c r="T791" s="148">
        <f t="shared" si="48"/>
        <v>0</v>
      </c>
      <c r="U791" s="148">
        <f>IF(LEN(C791)=0,0,IF(C791=Summary!$K$5,1,0))</f>
        <v>0</v>
      </c>
      <c r="V791" s="148">
        <f t="shared" si="49"/>
        <v>0</v>
      </c>
      <c r="W791" s="333"/>
      <c r="X791" s="148">
        <f t="shared" si="50"/>
        <v>0</v>
      </c>
      <c r="Y791" s="333"/>
      <c r="Z791" s="144"/>
      <c r="AA791" s="148">
        <f t="shared" si="51"/>
        <v>0</v>
      </c>
      <c r="AB791" s="336"/>
      <c r="AC791" s="144"/>
    </row>
    <row r="792" spans="2:29" s="134" customFormat="1" ht="20.100000000000001" customHeight="1" x14ac:dyDescent="0.25">
      <c r="B792" s="390"/>
      <c r="C792" s="391"/>
      <c r="D792" s="392"/>
      <c r="E792" s="393"/>
      <c r="F792" s="393"/>
      <c r="G792" s="394"/>
      <c r="H792" s="395"/>
      <c r="N792" s="144"/>
      <c r="O792" s="147" t="str">
        <f>IFERROR(IF(LEN(B792)=0,"",INDEX(Trainings!$C$6:$C$55,MATCH(Registration!$B792,Trainings!$B$6:$B$55,0),1)),"")</f>
        <v/>
      </c>
      <c r="P792" s="148" t="str">
        <f>IFERROR(IF(LEN(H792)=0,"",INDEX(Dashboard!$I$17:$I$26,MATCH($H792,Dashboard!$J$17:$J$26,0))),"")</f>
        <v/>
      </c>
      <c r="Q792" s="144"/>
      <c r="R792" s="148">
        <f>IF(LEN(O792)=0,0,IF(OR(Summary!$D$5="All",Summary!$D$5=""),1,IF(Summary!$D$5=O792,1,0)))</f>
        <v>0</v>
      </c>
      <c r="S792" s="148">
        <f>IF(LEN(B792)=0,0,IF(OR(Summary!$G$5="All",Summary!$G$5=""),1,IF(Summary!$G$5=B792,1,0)))</f>
        <v>0</v>
      </c>
      <c r="T792" s="148">
        <f t="shared" si="48"/>
        <v>0</v>
      </c>
      <c r="U792" s="148">
        <f>IF(LEN(C792)=0,0,IF(C792=Summary!$K$5,1,0))</f>
        <v>0</v>
      </c>
      <c r="V792" s="148">
        <f t="shared" si="49"/>
        <v>0</v>
      </c>
      <c r="W792" s="333"/>
      <c r="X792" s="148">
        <f t="shared" si="50"/>
        <v>0</v>
      </c>
      <c r="Y792" s="333"/>
      <c r="Z792" s="144"/>
      <c r="AA792" s="148">
        <f t="shared" si="51"/>
        <v>0</v>
      </c>
      <c r="AB792" s="336"/>
      <c r="AC792" s="144"/>
    </row>
    <row r="793" spans="2:29" s="134" customFormat="1" ht="20.100000000000001" customHeight="1" x14ac:dyDescent="0.25">
      <c r="B793" s="390"/>
      <c r="C793" s="391"/>
      <c r="D793" s="392"/>
      <c r="E793" s="393"/>
      <c r="F793" s="393"/>
      <c r="G793" s="394"/>
      <c r="H793" s="395"/>
      <c r="N793" s="144"/>
      <c r="O793" s="147" t="str">
        <f>IFERROR(IF(LEN(B793)=0,"",INDEX(Trainings!$C$6:$C$55,MATCH(Registration!$B793,Trainings!$B$6:$B$55,0),1)),"")</f>
        <v/>
      </c>
      <c r="P793" s="148" t="str">
        <f>IFERROR(IF(LEN(H793)=0,"",INDEX(Dashboard!$I$17:$I$26,MATCH($H793,Dashboard!$J$17:$J$26,0))),"")</f>
        <v/>
      </c>
      <c r="Q793" s="144"/>
      <c r="R793" s="148">
        <f>IF(LEN(O793)=0,0,IF(OR(Summary!$D$5="All",Summary!$D$5=""),1,IF(Summary!$D$5=O793,1,0)))</f>
        <v>0</v>
      </c>
      <c r="S793" s="148">
        <f>IF(LEN(B793)=0,0,IF(OR(Summary!$G$5="All",Summary!$G$5=""),1,IF(Summary!$G$5=B793,1,0)))</f>
        <v>0</v>
      </c>
      <c r="T793" s="148">
        <f t="shared" si="48"/>
        <v>0</v>
      </c>
      <c r="U793" s="148">
        <f>IF(LEN(C793)=0,0,IF(C793=Summary!$K$5,1,0))</f>
        <v>0</v>
      </c>
      <c r="V793" s="148">
        <f t="shared" si="49"/>
        <v>0</v>
      </c>
      <c r="W793" s="333"/>
      <c r="X793" s="148">
        <f t="shared" si="50"/>
        <v>0</v>
      </c>
      <c r="Y793" s="333"/>
      <c r="Z793" s="144"/>
      <c r="AA793" s="148">
        <f t="shared" si="51"/>
        <v>0</v>
      </c>
      <c r="AB793" s="336"/>
      <c r="AC793" s="144"/>
    </row>
    <row r="794" spans="2:29" s="134" customFormat="1" ht="20.100000000000001" customHeight="1" x14ac:dyDescent="0.25">
      <c r="B794" s="390"/>
      <c r="C794" s="391"/>
      <c r="D794" s="392"/>
      <c r="E794" s="393"/>
      <c r="F794" s="393"/>
      <c r="G794" s="394"/>
      <c r="H794" s="395"/>
      <c r="N794" s="144"/>
      <c r="O794" s="147" t="str">
        <f>IFERROR(IF(LEN(B794)=0,"",INDEX(Trainings!$C$6:$C$55,MATCH(Registration!$B794,Trainings!$B$6:$B$55,0),1)),"")</f>
        <v/>
      </c>
      <c r="P794" s="148" t="str">
        <f>IFERROR(IF(LEN(H794)=0,"",INDEX(Dashboard!$I$17:$I$26,MATCH($H794,Dashboard!$J$17:$J$26,0))),"")</f>
        <v/>
      </c>
      <c r="Q794" s="144"/>
      <c r="R794" s="148">
        <f>IF(LEN(O794)=0,0,IF(OR(Summary!$D$5="All",Summary!$D$5=""),1,IF(Summary!$D$5=O794,1,0)))</f>
        <v>0</v>
      </c>
      <c r="S794" s="148">
        <f>IF(LEN(B794)=0,0,IF(OR(Summary!$G$5="All",Summary!$G$5=""),1,IF(Summary!$G$5=B794,1,0)))</f>
        <v>0</v>
      </c>
      <c r="T794" s="148">
        <f t="shared" si="48"/>
        <v>0</v>
      </c>
      <c r="U794" s="148">
        <f>IF(LEN(C794)=0,0,IF(C794=Summary!$K$5,1,0))</f>
        <v>0</v>
      </c>
      <c r="V794" s="148">
        <f t="shared" si="49"/>
        <v>0</v>
      </c>
      <c r="W794" s="333"/>
      <c r="X794" s="148">
        <f t="shared" si="50"/>
        <v>0</v>
      </c>
      <c r="Y794" s="333"/>
      <c r="Z794" s="144"/>
      <c r="AA794" s="148">
        <f t="shared" si="51"/>
        <v>0</v>
      </c>
      <c r="AB794" s="336"/>
      <c r="AC794" s="144"/>
    </row>
    <row r="795" spans="2:29" s="134" customFormat="1" ht="20.100000000000001" customHeight="1" x14ac:dyDescent="0.25">
      <c r="B795" s="390"/>
      <c r="C795" s="391"/>
      <c r="D795" s="392"/>
      <c r="E795" s="393"/>
      <c r="F795" s="393"/>
      <c r="G795" s="394"/>
      <c r="H795" s="395"/>
      <c r="N795" s="144"/>
      <c r="O795" s="147" t="str">
        <f>IFERROR(IF(LEN(B795)=0,"",INDEX(Trainings!$C$6:$C$55,MATCH(Registration!$B795,Trainings!$B$6:$B$55,0),1)),"")</f>
        <v/>
      </c>
      <c r="P795" s="148" t="str">
        <f>IFERROR(IF(LEN(H795)=0,"",INDEX(Dashboard!$I$17:$I$26,MATCH($H795,Dashboard!$J$17:$J$26,0))),"")</f>
        <v/>
      </c>
      <c r="Q795" s="144"/>
      <c r="R795" s="148">
        <f>IF(LEN(O795)=0,0,IF(OR(Summary!$D$5="All",Summary!$D$5=""),1,IF(Summary!$D$5=O795,1,0)))</f>
        <v>0</v>
      </c>
      <c r="S795" s="148">
        <f>IF(LEN(B795)=0,0,IF(OR(Summary!$G$5="All",Summary!$G$5=""),1,IF(Summary!$G$5=B795,1,0)))</f>
        <v>0</v>
      </c>
      <c r="T795" s="148">
        <f t="shared" si="48"/>
        <v>0</v>
      </c>
      <c r="U795" s="148">
        <f>IF(LEN(C795)=0,0,IF(C795=Summary!$K$5,1,0))</f>
        <v>0</v>
      </c>
      <c r="V795" s="148">
        <f t="shared" si="49"/>
        <v>0</v>
      </c>
      <c r="W795" s="333"/>
      <c r="X795" s="148">
        <f t="shared" si="50"/>
        <v>0</v>
      </c>
      <c r="Y795" s="333"/>
      <c r="Z795" s="144"/>
      <c r="AA795" s="148">
        <f t="shared" si="51"/>
        <v>0</v>
      </c>
      <c r="AB795" s="336"/>
      <c r="AC795" s="144"/>
    </row>
    <row r="796" spans="2:29" s="134" customFormat="1" ht="20.100000000000001" customHeight="1" x14ac:dyDescent="0.25">
      <c r="B796" s="390"/>
      <c r="C796" s="391"/>
      <c r="D796" s="392"/>
      <c r="E796" s="393"/>
      <c r="F796" s="393"/>
      <c r="G796" s="394"/>
      <c r="H796" s="395"/>
      <c r="N796" s="144"/>
      <c r="O796" s="147" t="str">
        <f>IFERROR(IF(LEN(B796)=0,"",INDEX(Trainings!$C$6:$C$55,MATCH(Registration!$B796,Trainings!$B$6:$B$55,0),1)),"")</f>
        <v/>
      </c>
      <c r="P796" s="148" t="str">
        <f>IFERROR(IF(LEN(H796)=0,"",INDEX(Dashboard!$I$17:$I$26,MATCH($H796,Dashboard!$J$17:$J$26,0))),"")</f>
        <v/>
      </c>
      <c r="Q796" s="144"/>
      <c r="R796" s="148">
        <f>IF(LEN(O796)=0,0,IF(OR(Summary!$D$5="All",Summary!$D$5=""),1,IF(Summary!$D$5=O796,1,0)))</f>
        <v>0</v>
      </c>
      <c r="S796" s="148">
        <f>IF(LEN(B796)=0,0,IF(OR(Summary!$G$5="All",Summary!$G$5=""),1,IF(Summary!$G$5=B796,1,0)))</f>
        <v>0</v>
      </c>
      <c r="T796" s="148">
        <f t="shared" si="48"/>
        <v>0</v>
      </c>
      <c r="U796" s="148">
        <f>IF(LEN(C796)=0,0,IF(C796=Summary!$K$5,1,0))</f>
        <v>0</v>
      </c>
      <c r="V796" s="148">
        <f t="shared" si="49"/>
        <v>0</v>
      </c>
      <c r="W796" s="333"/>
      <c r="X796" s="148">
        <f t="shared" si="50"/>
        <v>0</v>
      </c>
      <c r="Y796" s="333"/>
      <c r="Z796" s="144"/>
      <c r="AA796" s="148">
        <f t="shared" si="51"/>
        <v>0</v>
      </c>
      <c r="AB796" s="336"/>
      <c r="AC796" s="144"/>
    </row>
    <row r="797" spans="2:29" s="134" customFormat="1" ht="20.100000000000001" customHeight="1" x14ac:dyDescent="0.25">
      <c r="B797" s="390"/>
      <c r="C797" s="391"/>
      <c r="D797" s="392"/>
      <c r="E797" s="393"/>
      <c r="F797" s="393"/>
      <c r="G797" s="394"/>
      <c r="H797" s="395"/>
      <c r="N797" s="144"/>
      <c r="O797" s="147" t="str">
        <f>IFERROR(IF(LEN(B797)=0,"",INDEX(Trainings!$C$6:$C$55,MATCH(Registration!$B797,Trainings!$B$6:$B$55,0),1)),"")</f>
        <v/>
      </c>
      <c r="P797" s="148" t="str">
        <f>IFERROR(IF(LEN(H797)=0,"",INDEX(Dashboard!$I$17:$I$26,MATCH($H797,Dashboard!$J$17:$J$26,0))),"")</f>
        <v/>
      </c>
      <c r="Q797" s="144"/>
      <c r="R797" s="148">
        <f>IF(LEN(O797)=0,0,IF(OR(Summary!$D$5="All",Summary!$D$5=""),1,IF(Summary!$D$5=O797,1,0)))</f>
        <v>0</v>
      </c>
      <c r="S797" s="148">
        <f>IF(LEN(B797)=0,0,IF(OR(Summary!$G$5="All",Summary!$G$5=""),1,IF(Summary!$G$5=B797,1,0)))</f>
        <v>0</v>
      </c>
      <c r="T797" s="148">
        <f t="shared" si="48"/>
        <v>0</v>
      </c>
      <c r="U797" s="148">
        <f>IF(LEN(C797)=0,0,IF(C797=Summary!$K$5,1,0))</f>
        <v>0</v>
      </c>
      <c r="V797" s="148">
        <f t="shared" si="49"/>
        <v>0</v>
      </c>
      <c r="W797" s="333"/>
      <c r="X797" s="148">
        <f t="shared" si="50"/>
        <v>0</v>
      </c>
      <c r="Y797" s="333"/>
      <c r="Z797" s="144"/>
      <c r="AA797" s="148">
        <f t="shared" si="51"/>
        <v>0</v>
      </c>
      <c r="AB797" s="336"/>
      <c r="AC797" s="144"/>
    </row>
    <row r="798" spans="2:29" s="134" customFormat="1" ht="20.100000000000001" customHeight="1" x14ac:dyDescent="0.25">
      <c r="B798" s="390"/>
      <c r="C798" s="391"/>
      <c r="D798" s="392"/>
      <c r="E798" s="393"/>
      <c r="F798" s="393"/>
      <c r="G798" s="394"/>
      <c r="H798" s="395"/>
      <c r="N798" s="144"/>
      <c r="O798" s="147" t="str">
        <f>IFERROR(IF(LEN(B798)=0,"",INDEX(Trainings!$C$6:$C$55,MATCH(Registration!$B798,Trainings!$B$6:$B$55,0),1)),"")</f>
        <v/>
      </c>
      <c r="P798" s="148" t="str">
        <f>IFERROR(IF(LEN(H798)=0,"",INDEX(Dashboard!$I$17:$I$26,MATCH($H798,Dashboard!$J$17:$J$26,0))),"")</f>
        <v/>
      </c>
      <c r="Q798" s="144"/>
      <c r="R798" s="148">
        <f>IF(LEN(O798)=0,0,IF(OR(Summary!$D$5="All",Summary!$D$5=""),1,IF(Summary!$D$5=O798,1,0)))</f>
        <v>0</v>
      </c>
      <c r="S798" s="148">
        <f>IF(LEN(B798)=0,0,IF(OR(Summary!$G$5="All",Summary!$G$5=""),1,IF(Summary!$G$5=B798,1,0)))</f>
        <v>0</v>
      </c>
      <c r="T798" s="148">
        <f t="shared" si="48"/>
        <v>0</v>
      </c>
      <c r="U798" s="148">
        <f>IF(LEN(C798)=0,0,IF(C798=Summary!$K$5,1,0))</f>
        <v>0</v>
      </c>
      <c r="V798" s="148">
        <f t="shared" si="49"/>
        <v>0</v>
      </c>
      <c r="W798" s="333"/>
      <c r="X798" s="148">
        <f t="shared" si="50"/>
        <v>0</v>
      </c>
      <c r="Y798" s="333"/>
      <c r="Z798" s="144"/>
      <c r="AA798" s="148">
        <f t="shared" si="51"/>
        <v>0</v>
      </c>
      <c r="AB798" s="336"/>
      <c r="AC798" s="144"/>
    </row>
    <row r="799" spans="2:29" s="134" customFormat="1" ht="20.100000000000001" customHeight="1" x14ac:dyDescent="0.25">
      <c r="B799" s="390"/>
      <c r="C799" s="391"/>
      <c r="D799" s="392"/>
      <c r="E799" s="393"/>
      <c r="F799" s="393"/>
      <c r="G799" s="394"/>
      <c r="H799" s="395"/>
      <c r="N799" s="144"/>
      <c r="O799" s="147" t="str">
        <f>IFERROR(IF(LEN(B799)=0,"",INDEX(Trainings!$C$6:$C$55,MATCH(Registration!$B799,Trainings!$B$6:$B$55,0),1)),"")</f>
        <v/>
      </c>
      <c r="P799" s="148" t="str">
        <f>IFERROR(IF(LEN(H799)=0,"",INDEX(Dashboard!$I$17:$I$26,MATCH($H799,Dashboard!$J$17:$J$26,0))),"")</f>
        <v/>
      </c>
      <c r="Q799" s="144"/>
      <c r="R799" s="148">
        <f>IF(LEN(O799)=0,0,IF(OR(Summary!$D$5="All",Summary!$D$5=""),1,IF(Summary!$D$5=O799,1,0)))</f>
        <v>0</v>
      </c>
      <c r="S799" s="148">
        <f>IF(LEN(B799)=0,0,IF(OR(Summary!$G$5="All",Summary!$G$5=""),1,IF(Summary!$G$5=B799,1,0)))</f>
        <v>0</v>
      </c>
      <c r="T799" s="148">
        <f t="shared" si="48"/>
        <v>0</v>
      </c>
      <c r="U799" s="148">
        <f>IF(LEN(C799)=0,0,IF(C799=Summary!$K$5,1,0))</f>
        <v>0</v>
      </c>
      <c r="V799" s="148">
        <f t="shared" si="49"/>
        <v>0</v>
      </c>
      <c r="W799" s="333"/>
      <c r="X799" s="148">
        <f t="shared" si="50"/>
        <v>0</v>
      </c>
      <c r="Y799" s="333"/>
      <c r="Z799" s="144"/>
      <c r="AA799" s="148">
        <f t="shared" si="51"/>
        <v>0</v>
      </c>
      <c r="AB799" s="336"/>
      <c r="AC799" s="144"/>
    </row>
    <row r="800" spans="2:29" s="134" customFormat="1" ht="20.100000000000001" customHeight="1" x14ac:dyDescent="0.25">
      <c r="B800" s="390"/>
      <c r="C800" s="391"/>
      <c r="D800" s="392"/>
      <c r="E800" s="393"/>
      <c r="F800" s="393"/>
      <c r="G800" s="394"/>
      <c r="H800" s="395"/>
      <c r="N800" s="144"/>
      <c r="O800" s="147" t="str">
        <f>IFERROR(IF(LEN(B800)=0,"",INDEX(Trainings!$C$6:$C$55,MATCH(Registration!$B800,Trainings!$B$6:$B$55,0),1)),"")</f>
        <v/>
      </c>
      <c r="P800" s="148" t="str">
        <f>IFERROR(IF(LEN(H800)=0,"",INDEX(Dashboard!$I$17:$I$26,MATCH($H800,Dashboard!$J$17:$J$26,0))),"")</f>
        <v/>
      </c>
      <c r="Q800" s="144"/>
      <c r="R800" s="148">
        <f>IF(LEN(O800)=0,0,IF(OR(Summary!$D$5="All",Summary!$D$5=""),1,IF(Summary!$D$5=O800,1,0)))</f>
        <v>0</v>
      </c>
      <c r="S800" s="148">
        <f>IF(LEN(B800)=0,0,IF(OR(Summary!$G$5="All",Summary!$G$5=""),1,IF(Summary!$G$5=B800,1,0)))</f>
        <v>0</v>
      </c>
      <c r="T800" s="148">
        <f t="shared" si="48"/>
        <v>0</v>
      </c>
      <c r="U800" s="148">
        <f>IF(LEN(C800)=0,0,IF(C800=Summary!$K$5,1,0))</f>
        <v>0</v>
      </c>
      <c r="V800" s="148">
        <f t="shared" si="49"/>
        <v>0</v>
      </c>
      <c r="W800" s="333"/>
      <c r="X800" s="148">
        <f t="shared" si="50"/>
        <v>0</v>
      </c>
      <c r="Y800" s="333"/>
      <c r="Z800" s="144"/>
      <c r="AA800" s="148">
        <f t="shared" si="51"/>
        <v>0</v>
      </c>
      <c r="AB800" s="336"/>
      <c r="AC800" s="144"/>
    </row>
    <row r="801" spans="2:29" s="134" customFormat="1" ht="20.100000000000001" customHeight="1" x14ac:dyDescent="0.25">
      <c r="B801" s="390"/>
      <c r="C801" s="391"/>
      <c r="D801" s="392"/>
      <c r="E801" s="393"/>
      <c r="F801" s="393"/>
      <c r="G801" s="394"/>
      <c r="H801" s="395"/>
      <c r="N801" s="144"/>
      <c r="O801" s="147" t="str">
        <f>IFERROR(IF(LEN(B801)=0,"",INDEX(Trainings!$C$6:$C$55,MATCH(Registration!$B801,Trainings!$B$6:$B$55,0),1)),"")</f>
        <v/>
      </c>
      <c r="P801" s="148" t="str">
        <f>IFERROR(IF(LEN(H801)=0,"",INDEX(Dashboard!$I$17:$I$26,MATCH($H801,Dashboard!$J$17:$J$26,0))),"")</f>
        <v/>
      </c>
      <c r="Q801" s="144"/>
      <c r="R801" s="148">
        <f>IF(LEN(O801)=0,0,IF(OR(Summary!$D$5="All",Summary!$D$5=""),1,IF(Summary!$D$5=O801,1,0)))</f>
        <v>0</v>
      </c>
      <c r="S801" s="148">
        <f>IF(LEN(B801)=0,0,IF(OR(Summary!$G$5="All",Summary!$G$5=""),1,IF(Summary!$G$5=B801,1,0)))</f>
        <v>0</v>
      </c>
      <c r="T801" s="148">
        <f t="shared" si="48"/>
        <v>0</v>
      </c>
      <c r="U801" s="148">
        <f>IF(LEN(C801)=0,0,IF(C801=Summary!$K$5,1,0))</f>
        <v>0</v>
      </c>
      <c r="V801" s="148">
        <f t="shared" si="49"/>
        <v>0</v>
      </c>
      <c r="W801" s="333"/>
      <c r="X801" s="148">
        <f t="shared" si="50"/>
        <v>0</v>
      </c>
      <c r="Y801" s="333"/>
      <c r="Z801" s="144"/>
      <c r="AA801" s="148">
        <f t="shared" si="51"/>
        <v>0</v>
      </c>
      <c r="AB801" s="336"/>
      <c r="AC801" s="144"/>
    </row>
    <row r="802" spans="2:29" s="134" customFormat="1" ht="20.100000000000001" customHeight="1" x14ac:dyDescent="0.25">
      <c r="B802" s="390"/>
      <c r="C802" s="391"/>
      <c r="D802" s="392"/>
      <c r="E802" s="393"/>
      <c r="F802" s="393"/>
      <c r="G802" s="394"/>
      <c r="H802" s="395"/>
      <c r="N802" s="144"/>
      <c r="O802" s="147" t="str">
        <f>IFERROR(IF(LEN(B802)=0,"",INDEX(Trainings!$C$6:$C$55,MATCH(Registration!$B802,Trainings!$B$6:$B$55,0),1)),"")</f>
        <v/>
      </c>
      <c r="P802" s="148" t="str">
        <f>IFERROR(IF(LEN(H802)=0,"",INDEX(Dashboard!$I$17:$I$26,MATCH($H802,Dashboard!$J$17:$J$26,0))),"")</f>
        <v/>
      </c>
      <c r="Q802" s="144"/>
      <c r="R802" s="148">
        <f>IF(LEN(O802)=0,0,IF(OR(Summary!$D$5="All",Summary!$D$5=""),1,IF(Summary!$D$5=O802,1,0)))</f>
        <v>0</v>
      </c>
      <c r="S802" s="148">
        <f>IF(LEN(B802)=0,0,IF(OR(Summary!$G$5="All",Summary!$G$5=""),1,IF(Summary!$G$5=B802,1,0)))</f>
        <v>0</v>
      </c>
      <c r="T802" s="148">
        <f t="shared" si="48"/>
        <v>0</v>
      </c>
      <c r="U802" s="148">
        <f>IF(LEN(C802)=0,0,IF(C802=Summary!$K$5,1,0))</f>
        <v>0</v>
      </c>
      <c r="V802" s="148">
        <f t="shared" si="49"/>
        <v>0</v>
      </c>
      <c r="W802" s="333"/>
      <c r="X802" s="148">
        <f t="shared" si="50"/>
        <v>0</v>
      </c>
      <c r="Y802" s="333"/>
      <c r="Z802" s="144"/>
      <c r="AA802" s="148">
        <f t="shared" si="51"/>
        <v>0</v>
      </c>
      <c r="AB802" s="336"/>
      <c r="AC802" s="144"/>
    </row>
    <row r="803" spans="2:29" s="134" customFormat="1" ht="20.100000000000001" customHeight="1" x14ac:dyDescent="0.25">
      <c r="B803" s="390"/>
      <c r="C803" s="391"/>
      <c r="D803" s="392"/>
      <c r="E803" s="393"/>
      <c r="F803" s="393"/>
      <c r="G803" s="394"/>
      <c r="H803" s="395"/>
      <c r="N803" s="144"/>
      <c r="O803" s="147" t="str">
        <f>IFERROR(IF(LEN(B803)=0,"",INDEX(Trainings!$C$6:$C$55,MATCH(Registration!$B803,Trainings!$B$6:$B$55,0),1)),"")</f>
        <v/>
      </c>
      <c r="P803" s="148" t="str">
        <f>IFERROR(IF(LEN(H803)=0,"",INDEX(Dashboard!$I$17:$I$26,MATCH($H803,Dashboard!$J$17:$J$26,0))),"")</f>
        <v/>
      </c>
      <c r="Q803" s="144"/>
      <c r="R803" s="148">
        <f>IF(LEN(O803)=0,0,IF(OR(Summary!$D$5="All",Summary!$D$5=""),1,IF(Summary!$D$5=O803,1,0)))</f>
        <v>0</v>
      </c>
      <c r="S803" s="148">
        <f>IF(LEN(B803)=0,0,IF(OR(Summary!$G$5="All",Summary!$G$5=""),1,IF(Summary!$G$5=B803,1,0)))</f>
        <v>0</v>
      </c>
      <c r="T803" s="148">
        <f t="shared" si="48"/>
        <v>0</v>
      </c>
      <c r="U803" s="148">
        <f>IF(LEN(C803)=0,0,IF(C803=Summary!$K$5,1,0))</f>
        <v>0</v>
      </c>
      <c r="V803" s="148">
        <f t="shared" si="49"/>
        <v>0</v>
      </c>
      <c r="W803" s="333"/>
      <c r="X803" s="148">
        <f t="shared" si="50"/>
        <v>0</v>
      </c>
      <c r="Y803" s="333"/>
      <c r="Z803" s="144"/>
      <c r="AA803" s="148">
        <f t="shared" si="51"/>
        <v>0</v>
      </c>
      <c r="AB803" s="336"/>
      <c r="AC803" s="144"/>
    </row>
    <row r="804" spans="2:29" s="134" customFormat="1" ht="20.100000000000001" customHeight="1" x14ac:dyDescent="0.25">
      <c r="B804" s="390"/>
      <c r="C804" s="391"/>
      <c r="D804" s="392"/>
      <c r="E804" s="393"/>
      <c r="F804" s="393"/>
      <c r="G804" s="394"/>
      <c r="H804" s="395"/>
      <c r="N804" s="144"/>
      <c r="O804" s="147" t="str">
        <f>IFERROR(IF(LEN(B804)=0,"",INDEX(Trainings!$C$6:$C$55,MATCH(Registration!$B804,Trainings!$B$6:$B$55,0),1)),"")</f>
        <v/>
      </c>
      <c r="P804" s="148" t="str">
        <f>IFERROR(IF(LEN(H804)=0,"",INDEX(Dashboard!$I$17:$I$26,MATCH($H804,Dashboard!$J$17:$J$26,0))),"")</f>
        <v/>
      </c>
      <c r="Q804" s="144"/>
      <c r="R804" s="148">
        <f>IF(LEN(O804)=0,0,IF(OR(Summary!$D$5="All",Summary!$D$5=""),1,IF(Summary!$D$5=O804,1,0)))</f>
        <v>0</v>
      </c>
      <c r="S804" s="148">
        <f>IF(LEN(B804)=0,0,IF(OR(Summary!$G$5="All",Summary!$G$5=""),1,IF(Summary!$G$5=B804,1,0)))</f>
        <v>0</v>
      </c>
      <c r="T804" s="148">
        <f t="shared" si="48"/>
        <v>0</v>
      </c>
      <c r="U804" s="148">
        <f>IF(LEN(C804)=0,0,IF(C804=Summary!$K$5,1,0))</f>
        <v>0</v>
      </c>
      <c r="V804" s="148">
        <f t="shared" si="49"/>
        <v>0</v>
      </c>
      <c r="W804" s="333"/>
      <c r="X804" s="148">
        <f t="shared" si="50"/>
        <v>0</v>
      </c>
      <c r="Y804" s="333"/>
      <c r="Z804" s="144"/>
      <c r="AA804" s="148">
        <f t="shared" si="51"/>
        <v>0</v>
      </c>
      <c r="AB804" s="336"/>
      <c r="AC804" s="144"/>
    </row>
    <row r="805" spans="2:29" s="134" customFormat="1" ht="20.100000000000001" customHeight="1" x14ac:dyDescent="0.25">
      <c r="B805" s="390"/>
      <c r="C805" s="391"/>
      <c r="D805" s="392"/>
      <c r="E805" s="393"/>
      <c r="F805" s="393"/>
      <c r="G805" s="394"/>
      <c r="H805" s="395"/>
      <c r="N805" s="144"/>
      <c r="O805" s="147" t="str">
        <f>IFERROR(IF(LEN(B805)=0,"",INDEX(Trainings!$C$6:$C$55,MATCH(Registration!$B805,Trainings!$B$6:$B$55,0),1)),"")</f>
        <v/>
      </c>
      <c r="P805" s="148" t="str">
        <f>IFERROR(IF(LEN(H805)=0,"",INDEX(Dashboard!$I$17:$I$26,MATCH($H805,Dashboard!$J$17:$J$26,0))),"")</f>
        <v/>
      </c>
      <c r="Q805" s="144"/>
      <c r="R805" s="148">
        <f>IF(LEN(O805)=0,0,IF(OR(Summary!$D$5="All",Summary!$D$5=""),1,IF(Summary!$D$5=O805,1,0)))</f>
        <v>0</v>
      </c>
      <c r="S805" s="148">
        <f>IF(LEN(B805)=0,0,IF(OR(Summary!$G$5="All",Summary!$G$5=""),1,IF(Summary!$G$5=B805,1,0)))</f>
        <v>0</v>
      </c>
      <c r="T805" s="148">
        <f t="shared" si="48"/>
        <v>0</v>
      </c>
      <c r="U805" s="148">
        <f>IF(LEN(C805)=0,0,IF(C805=Summary!$K$5,1,0))</f>
        <v>0</v>
      </c>
      <c r="V805" s="148">
        <f t="shared" si="49"/>
        <v>0</v>
      </c>
      <c r="W805" s="333"/>
      <c r="X805" s="148">
        <f t="shared" si="50"/>
        <v>0</v>
      </c>
      <c r="Y805" s="333"/>
      <c r="Z805" s="144"/>
      <c r="AA805" s="148">
        <f t="shared" si="51"/>
        <v>0</v>
      </c>
      <c r="AB805" s="336"/>
      <c r="AC805" s="144"/>
    </row>
    <row r="806" spans="2:29" s="134" customFormat="1" ht="20.100000000000001" customHeight="1" x14ac:dyDescent="0.25">
      <c r="B806" s="390"/>
      <c r="C806" s="391"/>
      <c r="D806" s="392"/>
      <c r="E806" s="393"/>
      <c r="F806" s="393"/>
      <c r="G806" s="394"/>
      <c r="H806" s="395"/>
      <c r="N806" s="144"/>
      <c r="O806" s="147" t="str">
        <f>IFERROR(IF(LEN(B806)=0,"",INDEX(Trainings!$C$6:$C$55,MATCH(Registration!$B806,Trainings!$B$6:$B$55,0),1)),"")</f>
        <v/>
      </c>
      <c r="P806" s="148" t="str">
        <f>IFERROR(IF(LEN(H806)=0,"",INDEX(Dashboard!$I$17:$I$26,MATCH($H806,Dashboard!$J$17:$J$26,0))),"")</f>
        <v/>
      </c>
      <c r="Q806" s="144"/>
      <c r="R806" s="148">
        <f>IF(LEN(O806)=0,0,IF(OR(Summary!$D$5="All",Summary!$D$5=""),1,IF(Summary!$D$5=O806,1,0)))</f>
        <v>0</v>
      </c>
      <c r="S806" s="148">
        <f>IF(LEN(B806)=0,0,IF(OR(Summary!$G$5="All",Summary!$G$5=""),1,IF(Summary!$G$5=B806,1,0)))</f>
        <v>0</v>
      </c>
      <c r="T806" s="148">
        <f t="shared" si="48"/>
        <v>0</v>
      </c>
      <c r="U806" s="148">
        <f>IF(LEN(C806)=0,0,IF(C806=Summary!$K$5,1,0))</f>
        <v>0</v>
      </c>
      <c r="V806" s="148">
        <f t="shared" si="49"/>
        <v>0</v>
      </c>
      <c r="W806" s="333"/>
      <c r="X806" s="148">
        <f t="shared" si="50"/>
        <v>0</v>
      </c>
      <c r="Y806" s="333"/>
      <c r="Z806" s="144"/>
      <c r="AA806" s="148">
        <f t="shared" si="51"/>
        <v>0</v>
      </c>
      <c r="AB806" s="336"/>
      <c r="AC806" s="144"/>
    </row>
    <row r="807" spans="2:29" s="134" customFormat="1" ht="20.100000000000001" customHeight="1" x14ac:dyDescent="0.25">
      <c r="B807" s="390"/>
      <c r="C807" s="391"/>
      <c r="D807" s="392"/>
      <c r="E807" s="393"/>
      <c r="F807" s="393"/>
      <c r="G807" s="394"/>
      <c r="H807" s="395"/>
      <c r="N807" s="144"/>
      <c r="O807" s="147" t="str">
        <f>IFERROR(IF(LEN(B807)=0,"",INDEX(Trainings!$C$6:$C$55,MATCH(Registration!$B807,Trainings!$B$6:$B$55,0),1)),"")</f>
        <v/>
      </c>
      <c r="P807" s="148" t="str">
        <f>IFERROR(IF(LEN(H807)=0,"",INDEX(Dashboard!$I$17:$I$26,MATCH($H807,Dashboard!$J$17:$J$26,0))),"")</f>
        <v/>
      </c>
      <c r="Q807" s="144"/>
      <c r="R807" s="148">
        <f>IF(LEN(O807)=0,0,IF(OR(Summary!$D$5="All",Summary!$D$5=""),1,IF(Summary!$D$5=O807,1,0)))</f>
        <v>0</v>
      </c>
      <c r="S807" s="148">
        <f>IF(LEN(B807)=0,0,IF(OR(Summary!$G$5="All",Summary!$G$5=""),1,IF(Summary!$G$5=B807,1,0)))</f>
        <v>0</v>
      </c>
      <c r="T807" s="148">
        <f t="shared" si="48"/>
        <v>0</v>
      </c>
      <c r="U807" s="148">
        <f>IF(LEN(C807)=0,0,IF(C807=Summary!$K$5,1,0))</f>
        <v>0</v>
      </c>
      <c r="V807" s="148">
        <f t="shared" si="49"/>
        <v>0</v>
      </c>
      <c r="W807" s="333"/>
      <c r="X807" s="148">
        <f t="shared" si="50"/>
        <v>0</v>
      </c>
      <c r="Y807" s="333"/>
      <c r="Z807" s="144"/>
      <c r="AA807" s="148">
        <f t="shared" si="51"/>
        <v>0</v>
      </c>
      <c r="AB807" s="336"/>
      <c r="AC807" s="144"/>
    </row>
    <row r="808" spans="2:29" s="134" customFormat="1" ht="20.100000000000001" customHeight="1" x14ac:dyDescent="0.25">
      <c r="B808" s="390"/>
      <c r="C808" s="391"/>
      <c r="D808" s="392"/>
      <c r="E808" s="393"/>
      <c r="F808" s="393"/>
      <c r="G808" s="394"/>
      <c r="H808" s="395"/>
      <c r="N808" s="144"/>
      <c r="O808" s="147" t="str">
        <f>IFERROR(IF(LEN(B808)=0,"",INDEX(Trainings!$C$6:$C$55,MATCH(Registration!$B808,Trainings!$B$6:$B$55,0),1)),"")</f>
        <v/>
      </c>
      <c r="P808" s="148" t="str">
        <f>IFERROR(IF(LEN(H808)=0,"",INDEX(Dashboard!$I$17:$I$26,MATCH($H808,Dashboard!$J$17:$J$26,0))),"")</f>
        <v/>
      </c>
      <c r="Q808" s="144"/>
      <c r="R808" s="148">
        <f>IF(LEN(O808)=0,0,IF(OR(Summary!$D$5="All",Summary!$D$5=""),1,IF(Summary!$D$5=O808,1,0)))</f>
        <v>0</v>
      </c>
      <c r="S808" s="148">
        <f>IF(LEN(B808)=0,0,IF(OR(Summary!$G$5="All",Summary!$G$5=""),1,IF(Summary!$G$5=B808,1,0)))</f>
        <v>0</v>
      </c>
      <c r="T808" s="148">
        <f t="shared" si="48"/>
        <v>0</v>
      </c>
      <c r="U808" s="148">
        <f>IF(LEN(C808)=0,0,IF(C808=Summary!$K$5,1,0))</f>
        <v>0</v>
      </c>
      <c r="V808" s="148">
        <f t="shared" si="49"/>
        <v>0</v>
      </c>
      <c r="W808" s="333"/>
      <c r="X808" s="148">
        <f t="shared" si="50"/>
        <v>0</v>
      </c>
      <c r="Y808" s="333"/>
      <c r="Z808" s="144"/>
      <c r="AA808" s="148">
        <f t="shared" si="51"/>
        <v>0</v>
      </c>
      <c r="AB808" s="336"/>
      <c r="AC808" s="144"/>
    </row>
    <row r="809" spans="2:29" s="134" customFormat="1" ht="20.100000000000001" customHeight="1" x14ac:dyDescent="0.25">
      <c r="B809" s="390"/>
      <c r="C809" s="391"/>
      <c r="D809" s="392"/>
      <c r="E809" s="393"/>
      <c r="F809" s="393"/>
      <c r="G809" s="394"/>
      <c r="H809" s="395"/>
      <c r="N809" s="144"/>
      <c r="O809" s="147" t="str">
        <f>IFERROR(IF(LEN(B809)=0,"",INDEX(Trainings!$C$6:$C$55,MATCH(Registration!$B809,Trainings!$B$6:$B$55,0),1)),"")</f>
        <v/>
      </c>
      <c r="P809" s="148" t="str">
        <f>IFERROR(IF(LEN(H809)=0,"",INDEX(Dashboard!$I$17:$I$26,MATCH($H809,Dashboard!$J$17:$J$26,0))),"")</f>
        <v/>
      </c>
      <c r="Q809" s="144"/>
      <c r="R809" s="148">
        <f>IF(LEN(O809)=0,0,IF(OR(Summary!$D$5="All",Summary!$D$5=""),1,IF(Summary!$D$5=O809,1,0)))</f>
        <v>0</v>
      </c>
      <c r="S809" s="148">
        <f>IF(LEN(B809)=0,0,IF(OR(Summary!$G$5="All",Summary!$G$5=""),1,IF(Summary!$G$5=B809,1,0)))</f>
        <v>0</v>
      </c>
      <c r="T809" s="148">
        <f t="shared" si="48"/>
        <v>0</v>
      </c>
      <c r="U809" s="148">
        <f>IF(LEN(C809)=0,0,IF(C809=Summary!$K$5,1,0))</f>
        <v>0</v>
      </c>
      <c r="V809" s="148">
        <f t="shared" si="49"/>
        <v>0</v>
      </c>
      <c r="W809" s="333"/>
      <c r="X809" s="148">
        <f t="shared" si="50"/>
        <v>0</v>
      </c>
      <c r="Y809" s="333"/>
      <c r="Z809" s="144"/>
      <c r="AA809" s="148">
        <f t="shared" si="51"/>
        <v>0</v>
      </c>
      <c r="AB809" s="336"/>
      <c r="AC809" s="144"/>
    </row>
    <row r="810" spans="2:29" s="134" customFormat="1" ht="20.100000000000001" customHeight="1" x14ac:dyDescent="0.25">
      <c r="B810" s="390"/>
      <c r="C810" s="391"/>
      <c r="D810" s="392"/>
      <c r="E810" s="393"/>
      <c r="F810" s="393"/>
      <c r="G810" s="394"/>
      <c r="H810" s="395"/>
      <c r="N810" s="144"/>
      <c r="O810" s="147" t="str">
        <f>IFERROR(IF(LEN(B810)=0,"",INDEX(Trainings!$C$6:$C$55,MATCH(Registration!$B810,Trainings!$B$6:$B$55,0),1)),"")</f>
        <v/>
      </c>
      <c r="P810" s="148" t="str">
        <f>IFERROR(IF(LEN(H810)=0,"",INDEX(Dashboard!$I$17:$I$26,MATCH($H810,Dashboard!$J$17:$J$26,0))),"")</f>
        <v/>
      </c>
      <c r="Q810" s="144"/>
      <c r="R810" s="148">
        <f>IF(LEN(O810)=0,0,IF(OR(Summary!$D$5="All",Summary!$D$5=""),1,IF(Summary!$D$5=O810,1,0)))</f>
        <v>0</v>
      </c>
      <c r="S810" s="148">
        <f>IF(LEN(B810)=0,0,IF(OR(Summary!$G$5="All",Summary!$G$5=""),1,IF(Summary!$G$5=B810,1,0)))</f>
        <v>0</v>
      </c>
      <c r="T810" s="148">
        <f t="shared" si="48"/>
        <v>0</v>
      </c>
      <c r="U810" s="148">
        <f>IF(LEN(C810)=0,0,IF(C810=Summary!$K$5,1,0))</f>
        <v>0</v>
      </c>
      <c r="V810" s="148">
        <f t="shared" si="49"/>
        <v>0</v>
      </c>
      <c r="W810" s="333"/>
      <c r="X810" s="148">
        <f t="shared" si="50"/>
        <v>0</v>
      </c>
      <c r="Y810" s="333"/>
      <c r="Z810" s="144"/>
      <c r="AA810" s="148">
        <f t="shared" si="51"/>
        <v>0</v>
      </c>
      <c r="AB810" s="336"/>
      <c r="AC810" s="144"/>
    </row>
    <row r="811" spans="2:29" s="134" customFormat="1" ht="20.100000000000001" customHeight="1" x14ac:dyDescent="0.25">
      <c r="B811" s="390"/>
      <c r="C811" s="391"/>
      <c r="D811" s="392"/>
      <c r="E811" s="393"/>
      <c r="F811" s="393"/>
      <c r="G811" s="394"/>
      <c r="H811" s="395"/>
      <c r="N811" s="144"/>
      <c r="O811" s="147" t="str">
        <f>IFERROR(IF(LEN(B811)=0,"",INDEX(Trainings!$C$6:$C$55,MATCH(Registration!$B811,Trainings!$B$6:$B$55,0),1)),"")</f>
        <v/>
      </c>
      <c r="P811" s="148" t="str">
        <f>IFERROR(IF(LEN(H811)=0,"",INDEX(Dashboard!$I$17:$I$26,MATCH($H811,Dashboard!$J$17:$J$26,0))),"")</f>
        <v/>
      </c>
      <c r="Q811" s="144"/>
      <c r="R811" s="148">
        <f>IF(LEN(O811)=0,0,IF(OR(Summary!$D$5="All",Summary!$D$5=""),1,IF(Summary!$D$5=O811,1,0)))</f>
        <v>0</v>
      </c>
      <c r="S811" s="148">
        <f>IF(LEN(B811)=0,0,IF(OR(Summary!$G$5="All",Summary!$G$5=""),1,IF(Summary!$G$5=B811,1,0)))</f>
        <v>0</v>
      </c>
      <c r="T811" s="148">
        <f t="shared" si="48"/>
        <v>0</v>
      </c>
      <c r="U811" s="148">
        <f>IF(LEN(C811)=0,0,IF(C811=Summary!$K$5,1,0))</f>
        <v>0</v>
      </c>
      <c r="V811" s="148">
        <f t="shared" si="49"/>
        <v>0</v>
      </c>
      <c r="W811" s="333"/>
      <c r="X811" s="148">
        <f t="shared" si="50"/>
        <v>0</v>
      </c>
      <c r="Y811" s="333"/>
      <c r="Z811" s="144"/>
      <c r="AA811" s="148">
        <f t="shared" si="51"/>
        <v>0</v>
      </c>
      <c r="AB811" s="336"/>
      <c r="AC811" s="144"/>
    </row>
    <row r="812" spans="2:29" s="134" customFormat="1" ht="20.100000000000001" customHeight="1" x14ac:dyDescent="0.25">
      <c r="B812" s="390"/>
      <c r="C812" s="391"/>
      <c r="D812" s="392"/>
      <c r="E812" s="393"/>
      <c r="F812" s="393"/>
      <c r="G812" s="394"/>
      <c r="H812" s="395"/>
      <c r="N812" s="144"/>
      <c r="O812" s="147" t="str">
        <f>IFERROR(IF(LEN(B812)=0,"",INDEX(Trainings!$C$6:$C$55,MATCH(Registration!$B812,Trainings!$B$6:$B$55,0),1)),"")</f>
        <v/>
      </c>
      <c r="P812" s="148" t="str">
        <f>IFERROR(IF(LEN(H812)=0,"",INDEX(Dashboard!$I$17:$I$26,MATCH($H812,Dashboard!$J$17:$J$26,0))),"")</f>
        <v/>
      </c>
      <c r="Q812" s="144"/>
      <c r="R812" s="148">
        <f>IF(LEN(O812)=0,0,IF(OR(Summary!$D$5="All",Summary!$D$5=""),1,IF(Summary!$D$5=O812,1,0)))</f>
        <v>0</v>
      </c>
      <c r="S812" s="148">
        <f>IF(LEN(B812)=0,0,IF(OR(Summary!$G$5="All",Summary!$G$5=""),1,IF(Summary!$G$5=B812,1,0)))</f>
        <v>0</v>
      </c>
      <c r="T812" s="148">
        <f t="shared" si="48"/>
        <v>0</v>
      </c>
      <c r="U812" s="148">
        <f>IF(LEN(C812)=0,0,IF(C812=Summary!$K$5,1,0))</f>
        <v>0</v>
      </c>
      <c r="V812" s="148">
        <f t="shared" si="49"/>
        <v>0</v>
      </c>
      <c r="W812" s="333"/>
      <c r="X812" s="148">
        <f t="shared" si="50"/>
        <v>0</v>
      </c>
      <c r="Y812" s="333"/>
      <c r="Z812" s="144"/>
      <c r="AA812" s="148">
        <f t="shared" si="51"/>
        <v>0</v>
      </c>
      <c r="AB812" s="336"/>
      <c r="AC812" s="144"/>
    </row>
    <row r="813" spans="2:29" s="134" customFormat="1" ht="20.100000000000001" customHeight="1" x14ac:dyDescent="0.25">
      <c r="B813" s="390"/>
      <c r="C813" s="391"/>
      <c r="D813" s="392"/>
      <c r="E813" s="393"/>
      <c r="F813" s="393"/>
      <c r="G813" s="394"/>
      <c r="H813" s="395"/>
      <c r="N813" s="144"/>
      <c r="O813" s="147" t="str">
        <f>IFERROR(IF(LEN(B813)=0,"",INDEX(Trainings!$C$6:$C$55,MATCH(Registration!$B813,Trainings!$B$6:$B$55,0),1)),"")</f>
        <v/>
      </c>
      <c r="P813" s="148" t="str">
        <f>IFERROR(IF(LEN(H813)=0,"",INDEX(Dashboard!$I$17:$I$26,MATCH($H813,Dashboard!$J$17:$J$26,0))),"")</f>
        <v/>
      </c>
      <c r="Q813" s="144"/>
      <c r="R813" s="148">
        <f>IF(LEN(O813)=0,0,IF(OR(Summary!$D$5="All",Summary!$D$5=""),1,IF(Summary!$D$5=O813,1,0)))</f>
        <v>0</v>
      </c>
      <c r="S813" s="148">
        <f>IF(LEN(B813)=0,0,IF(OR(Summary!$G$5="All",Summary!$G$5=""),1,IF(Summary!$G$5=B813,1,0)))</f>
        <v>0</v>
      </c>
      <c r="T813" s="148">
        <f t="shared" si="48"/>
        <v>0</v>
      </c>
      <c r="U813" s="148">
        <f>IF(LEN(C813)=0,0,IF(C813=Summary!$K$5,1,0))</f>
        <v>0</v>
      </c>
      <c r="V813" s="148">
        <f t="shared" si="49"/>
        <v>0</v>
      </c>
      <c r="W813" s="333"/>
      <c r="X813" s="148">
        <f t="shared" si="50"/>
        <v>0</v>
      </c>
      <c r="Y813" s="333"/>
      <c r="Z813" s="144"/>
      <c r="AA813" s="148">
        <f t="shared" si="51"/>
        <v>0</v>
      </c>
      <c r="AB813" s="336"/>
      <c r="AC813" s="144"/>
    </row>
    <row r="814" spans="2:29" s="134" customFormat="1" ht="20.100000000000001" customHeight="1" x14ac:dyDescent="0.25">
      <c r="B814" s="390"/>
      <c r="C814" s="391"/>
      <c r="D814" s="392"/>
      <c r="E814" s="393"/>
      <c r="F814" s="393"/>
      <c r="G814" s="394"/>
      <c r="H814" s="395"/>
      <c r="N814" s="144"/>
      <c r="O814" s="147" t="str">
        <f>IFERROR(IF(LEN(B814)=0,"",INDEX(Trainings!$C$6:$C$55,MATCH(Registration!$B814,Trainings!$B$6:$B$55,0),1)),"")</f>
        <v/>
      </c>
      <c r="P814" s="148" t="str">
        <f>IFERROR(IF(LEN(H814)=0,"",INDEX(Dashboard!$I$17:$I$26,MATCH($H814,Dashboard!$J$17:$J$26,0))),"")</f>
        <v/>
      </c>
      <c r="Q814" s="144"/>
      <c r="R814" s="148">
        <f>IF(LEN(O814)=0,0,IF(OR(Summary!$D$5="All",Summary!$D$5=""),1,IF(Summary!$D$5=O814,1,0)))</f>
        <v>0</v>
      </c>
      <c r="S814" s="148">
        <f>IF(LEN(B814)=0,0,IF(OR(Summary!$G$5="All",Summary!$G$5=""),1,IF(Summary!$G$5=B814,1,0)))</f>
        <v>0</v>
      </c>
      <c r="T814" s="148">
        <f t="shared" si="48"/>
        <v>0</v>
      </c>
      <c r="U814" s="148">
        <f>IF(LEN(C814)=0,0,IF(C814=Summary!$K$5,1,0))</f>
        <v>0</v>
      </c>
      <c r="V814" s="148">
        <f t="shared" si="49"/>
        <v>0</v>
      </c>
      <c r="W814" s="333"/>
      <c r="X814" s="148">
        <f t="shared" si="50"/>
        <v>0</v>
      </c>
      <c r="Y814" s="333"/>
      <c r="Z814" s="144"/>
      <c r="AA814" s="148">
        <f t="shared" si="51"/>
        <v>0</v>
      </c>
      <c r="AB814" s="336"/>
      <c r="AC814" s="144"/>
    </row>
    <row r="815" spans="2:29" s="134" customFormat="1" ht="20.100000000000001" customHeight="1" x14ac:dyDescent="0.25">
      <c r="B815" s="390"/>
      <c r="C815" s="391"/>
      <c r="D815" s="392"/>
      <c r="E815" s="393"/>
      <c r="F815" s="393"/>
      <c r="G815" s="394"/>
      <c r="H815" s="395"/>
      <c r="N815" s="144"/>
      <c r="O815" s="147" t="str">
        <f>IFERROR(IF(LEN(B815)=0,"",INDEX(Trainings!$C$6:$C$55,MATCH(Registration!$B815,Trainings!$B$6:$B$55,0),1)),"")</f>
        <v/>
      </c>
      <c r="P815" s="148" t="str">
        <f>IFERROR(IF(LEN(H815)=0,"",INDEX(Dashboard!$I$17:$I$26,MATCH($H815,Dashboard!$J$17:$J$26,0))),"")</f>
        <v/>
      </c>
      <c r="Q815" s="144"/>
      <c r="R815" s="148">
        <f>IF(LEN(O815)=0,0,IF(OR(Summary!$D$5="All",Summary!$D$5=""),1,IF(Summary!$D$5=O815,1,0)))</f>
        <v>0</v>
      </c>
      <c r="S815" s="148">
        <f>IF(LEN(B815)=0,0,IF(OR(Summary!$G$5="All",Summary!$G$5=""),1,IF(Summary!$G$5=B815,1,0)))</f>
        <v>0</v>
      </c>
      <c r="T815" s="148">
        <f t="shared" si="48"/>
        <v>0</v>
      </c>
      <c r="U815" s="148">
        <f>IF(LEN(C815)=0,0,IF(C815=Summary!$K$5,1,0))</f>
        <v>0</v>
      </c>
      <c r="V815" s="148">
        <f t="shared" si="49"/>
        <v>0</v>
      </c>
      <c r="W815" s="333"/>
      <c r="X815" s="148">
        <f t="shared" si="50"/>
        <v>0</v>
      </c>
      <c r="Y815" s="333"/>
      <c r="Z815" s="144"/>
      <c r="AA815" s="148">
        <f t="shared" si="51"/>
        <v>0</v>
      </c>
      <c r="AB815" s="336"/>
      <c r="AC815" s="144"/>
    </row>
    <row r="816" spans="2:29" s="134" customFormat="1" ht="20.100000000000001" customHeight="1" x14ac:dyDescent="0.25">
      <c r="B816" s="390"/>
      <c r="C816" s="391"/>
      <c r="D816" s="392"/>
      <c r="E816" s="393"/>
      <c r="F816" s="393"/>
      <c r="G816" s="394"/>
      <c r="H816" s="395"/>
      <c r="N816" s="144"/>
      <c r="O816" s="147" t="str">
        <f>IFERROR(IF(LEN(B816)=0,"",INDEX(Trainings!$C$6:$C$55,MATCH(Registration!$B816,Trainings!$B$6:$B$55,0),1)),"")</f>
        <v/>
      </c>
      <c r="P816" s="148" t="str">
        <f>IFERROR(IF(LEN(H816)=0,"",INDEX(Dashboard!$I$17:$I$26,MATCH($H816,Dashboard!$J$17:$J$26,0))),"")</f>
        <v/>
      </c>
      <c r="Q816" s="144"/>
      <c r="R816" s="148">
        <f>IF(LEN(O816)=0,0,IF(OR(Summary!$D$5="All",Summary!$D$5=""),1,IF(Summary!$D$5=O816,1,0)))</f>
        <v>0</v>
      </c>
      <c r="S816" s="148">
        <f>IF(LEN(B816)=0,0,IF(OR(Summary!$G$5="All",Summary!$G$5=""),1,IF(Summary!$G$5=B816,1,0)))</f>
        <v>0</v>
      </c>
      <c r="T816" s="148">
        <f t="shared" si="48"/>
        <v>0</v>
      </c>
      <c r="U816" s="148">
        <f>IF(LEN(C816)=0,0,IF(C816=Summary!$K$5,1,0))</f>
        <v>0</v>
      </c>
      <c r="V816" s="148">
        <f t="shared" si="49"/>
        <v>0</v>
      </c>
      <c r="W816" s="333"/>
      <c r="X816" s="148">
        <f t="shared" si="50"/>
        <v>0</v>
      </c>
      <c r="Y816" s="333"/>
      <c r="Z816" s="144"/>
      <c r="AA816" s="148">
        <f t="shared" si="51"/>
        <v>0</v>
      </c>
      <c r="AB816" s="336"/>
      <c r="AC816" s="144"/>
    </row>
    <row r="817" spans="2:29" s="134" customFormat="1" ht="20.100000000000001" customHeight="1" x14ac:dyDescent="0.25">
      <c r="B817" s="390"/>
      <c r="C817" s="391"/>
      <c r="D817" s="392"/>
      <c r="E817" s="393"/>
      <c r="F817" s="393"/>
      <c r="G817" s="394"/>
      <c r="H817" s="395"/>
      <c r="N817" s="144"/>
      <c r="O817" s="147" t="str">
        <f>IFERROR(IF(LEN(B817)=0,"",INDEX(Trainings!$C$6:$C$55,MATCH(Registration!$B817,Trainings!$B$6:$B$55,0),1)),"")</f>
        <v/>
      </c>
      <c r="P817" s="148" t="str">
        <f>IFERROR(IF(LEN(H817)=0,"",INDEX(Dashboard!$I$17:$I$26,MATCH($H817,Dashboard!$J$17:$J$26,0))),"")</f>
        <v/>
      </c>
      <c r="Q817" s="144"/>
      <c r="R817" s="148">
        <f>IF(LEN(O817)=0,0,IF(OR(Summary!$D$5="All",Summary!$D$5=""),1,IF(Summary!$D$5=O817,1,0)))</f>
        <v>0</v>
      </c>
      <c r="S817" s="148">
        <f>IF(LEN(B817)=0,0,IF(OR(Summary!$G$5="All",Summary!$G$5=""),1,IF(Summary!$G$5=B817,1,0)))</f>
        <v>0</v>
      </c>
      <c r="T817" s="148">
        <f t="shared" si="48"/>
        <v>0</v>
      </c>
      <c r="U817" s="148">
        <f>IF(LEN(C817)=0,0,IF(C817=Summary!$K$5,1,0))</f>
        <v>0</v>
      </c>
      <c r="V817" s="148">
        <f t="shared" si="49"/>
        <v>0</v>
      </c>
      <c r="W817" s="333"/>
      <c r="X817" s="148">
        <f t="shared" si="50"/>
        <v>0</v>
      </c>
      <c r="Y817" s="333"/>
      <c r="Z817" s="144"/>
      <c r="AA817" s="148">
        <f t="shared" si="51"/>
        <v>0</v>
      </c>
      <c r="AB817" s="336"/>
      <c r="AC817" s="144"/>
    </row>
    <row r="818" spans="2:29" s="134" customFormat="1" ht="20.100000000000001" customHeight="1" x14ac:dyDescent="0.25">
      <c r="B818" s="390"/>
      <c r="C818" s="391"/>
      <c r="D818" s="392"/>
      <c r="E818" s="393"/>
      <c r="F818" s="393"/>
      <c r="G818" s="394"/>
      <c r="H818" s="395"/>
      <c r="N818" s="144"/>
      <c r="O818" s="147" t="str">
        <f>IFERROR(IF(LEN(B818)=0,"",INDEX(Trainings!$C$6:$C$55,MATCH(Registration!$B818,Trainings!$B$6:$B$55,0),1)),"")</f>
        <v/>
      </c>
      <c r="P818" s="148" t="str">
        <f>IFERROR(IF(LEN(H818)=0,"",INDEX(Dashboard!$I$17:$I$26,MATCH($H818,Dashboard!$J$17:$J$26,0))),"")</f>
        <v/>
      </c>
      <c r="Q818" s="144"/>
      <c r="R818" s="148">
        <f>IF(LEN(O818)=0,0,IF(OR(Summary!$D$5="All",Summary!$D$5=""),1,IF(Summary!$D$5=O818,1,0)))</f>
        <v>0</v>
      </c>
      <c r="S818" s="148">
        <f>IF(LEN(B818)=0,0,IF(OR(Summary!$G$5="All",Summary!$G$5=""),1,IF(Summary!$G$5=B818,1,0)))</f>
        <v>0</v>
      </c>
      <c r="T818" s="148">
        <f t="shared" si="48"/>
        <v>0</v>
      </c>
      <c r="U818" s="148">
        <f>IF(LEN(C818)=0,0,IF(C818=Summary!$K$5,1,0))</f>
        <v>0</v>
      </c>
      <c r="V818" s="148">
        <f t="shared" si="49"/>
        <v>0</v>
      </c>
      <c r="W818" s="333"/>
      <c r="X818" s="148">
        <f t="shared" si="50"/>
        <v>0</v>
      </c>
      <c r="Y818" s="333"/>
      <c r="Z818" s="144"/>
      <c r="AA818" s="148">
        <f t="shared" si="51"/>
        <v>0</v>
      </c>
      <c r="AB818" s="336"/>
      <c r="AC818" s="144"/>
    </row>
    <row r="819" spans="2:29" s="134" customFormat="1" ht="20.100000000000001" customHeight="1" x14ac:dyDescent="0.25">
      <c r="B819" s="390"/>
      <c r="C819" s="391"/>
      <c r="D819" s="392"/>
      <c r="E819" s="393"/>
      <c r="F819" s="393"/>
      <c r="G819" s="394"/>
      <c r="H819" s="395"/>
      <c r="N819" s="144"/>
      <c r="O819" s="147" t="str">
        <f>IFERROR(IF(LEN(B819)=0,"",INDEX(Trainings!$C$6:$C$55,MATCH(Registration!$B819,Trainings!$B$6:$B$55,0),1)),"")</f>
        <v/>
      </c>
      <c r="P819" s="148" t="str">
        <f>IFERROR(IF(LEN(H819)=0,"",INDEX(Dashboard!$I$17:$I$26,MATCH($H819,Dashboard!$J$17:$J$26,0))),"")</f>
        <v/>
      </c>
      <c r="Q819" s="144"/>
      <c r="R819" s="148">
        <f>IF(LEN(O819)=0,0,IF(OR(Summary!$D$5="All",Summary!$D$5=""),1,IF(Summary!$D$5=O819,1,0)))</f>
        <v>0</v>
      </c>
      <c r="S819" s="148">
        <f>IF(LEN(B819)=0,0,IF(OR(Summary!$G$5="All",Summary!$G$5=""),1,IF(Summary!$G$5=B819,1,0)))</f>
        <v>0</v>
      </c>
      <c r="T819" s="148">
        <f t="shared" si="48"/>
        <v>0</v>
      </c>
      <c r="U819" s="148">
        <f>IF(LEN(C819)=0,0,IF(C819=Summary!$K$5,1,0))</f>
        <v>0</v>
      </c>
      <c r="V819" s="148">
        <f t="shared" si="49"/>
        <v>0</v>
      </c>
      <c r="W819" s="333"/>
      <c r="X819" s="148">
        <f t="shared" si="50"/>
        <v>0</v>
      </c>
      <c r="Y819" s="333"/>
      <c r="Z819" s="144"/>
      <c r="AA819" s="148">
        <f t="shared" si="51"/>
        <v>0</v>
      </c>
      <c r="AB819" s="336"/>
      <c r="AC819" s="144"/>
    </row>
    <row r="820" spans="2:29" s="134" customFormat="1" ht="20.100000000000001" customHeight="1" x14ac:dyDescent="0.25">
      <c r="B820" s="390"/>
      <c r="C820" s="391"/>
      <c r="D820" s="392"/>
      <c r="E820" s="393"/>
      <c r="F820" s="393"/>
      <c r="G820" s="394"/>
      <c r="H820" s="395"/>
      <c r="N820" s="144"/>
      <c r="O820" s="147" t="str">
        <f>IFERROR(IF(LEN(B820)=0,"",INDEX(Trainings!$C$6:$C$55,MATCH(Registration!$B820,Trainings!$B$6:$B$55,0),1)),"")</f>
        <v/>
      </c>
      <c r="P820" s="148" t="str">
        <f>IFERROR(IF(LEN(H820)=0,"",INDEX(Dashboard!$I$17:$I$26,MATCH($H820,Dashboard!$J$17:$J$26,0))),"")</f>
        <v/>
      </c>
      <c r="Q820" s="144"/>
      <c r="R820" s="148">
        <f>IF(LEN(O820)=0,0,IF(OR(Summary!$D$5="All",Summary!$D$5=""),1,IF(Summary!$D$5=O820,1,0)))</f>
        <v>0</v>
      </c>
      <c r="S820" s="148">
        <f>IF(LEN(B820)=0,0,IF(OR(Summary!$G$5="All",Summary!$G$5=""),1,IF(Summary!$G$5=B820,1,0)))</f>
        <v>0</v>
      </c>
      <c r="T820" s="148">
        <f t="shared" si="48"/>
        <v>0</v>
      </c>
      <c r="U820" s="148">
        <f>IF(LEN(C820)=0,0,IF(C820=Summary!$K$5,1,0))</f>
        <v>0</v>
      </c>
      <c r="V820" s="148">
        <f t="shared" si="49"/>
        <v>0</v>
      </c>
      <c r="W820" s="333"/>
      <c r="X820" s="148">
        <f t="shared" si="50"/>
        <v>0</v>
      </c>
      <c r="Y820" s="333"/>
      <c r="Z820" s="144"/>
      <c r="AA820" s="148">
        <f t="shared" si="51"/>
        <v>0</v>
      </c>
      <c r="AB820" s="336"/>
      <c r="AC820" s="144"/>
    </row>
    <row r="821" spans="2:29" s="134" customFormat="1" ht="20.100000000000001" customHeight="1" x14ac:dyDescent="0.25">
      <c r="B821" s="390"/>
      <c r="C821" s="391"/>
      <c r="D821" s="392"/>
      <c r="E821" s="393"/>
      <c r="F821" s="393"/>
      <c r="G821" s="394"/>
      <c r="H821" s="395"/>
      <c r="N821" s="144"/>
      <c r="O821" s="147" t="str">
        <f>IFERROR(IF(LEN(B821)=0,"",INDEX(Trainings!$C$6:$C$55,MATCH(Registration!$B821,Trainings!$B$6:$B$55,0),1)),"")</f>
        <v/>
      </c>
      <c r="P821" s="148" t="str">
        <f>IFERROR(IF(LEN(H821)=0,"",INDEX(Dashboard!$I$17:$I$26,MATCH($H821,Dashboard!$J$17:$J$26,0))),"")</f>
        <v/>
      </c>
      <c r="Q821" s="144"/>
      <c r="R821" s="148">
        <f>IF(LEN(O821)=0,0,IF(OR(Summary!$D$5="All",Summary!$D$5=""),1,IF(Summary!$D$5=O821,1,0)))</f>
        <v>0</v>
      </c>
      <c r="S821" s="148">
        <f>IF(LEN(B821)=0,0,IF(OR(Summary!$G$5="All",Summary!$G$5=""),1,IF(Summary!$G$5=B821,1,0)))</f>
        <v>0</v>
      </c>
      <c r="T821" s="148">
        <f t="shared" si="48"/>
        <v>0</v>
      </c>
      <c r="U821" s="148">
        <f>IF(LEN(C821)=0,0,IF(C821=Summary!$K$5,1,0))</f>
        <v>0</v>
      </c>
      <c r="V821" s="148">
        <f t="shared" si="49"/>
        <v>0</v>
      </c>
      <c r="W821" s="333"/>
      <c r="X821" s="148">
        <f t="shared" si="50"/>
        <v>0</v>
      </c>
      <c r="Y821" s="333"/>
      <c r="Z821" s="144"/>
      <c r="AA821" s="148">
        <f t="shared" si="51"/>
        <v>0</v>
      </c>
      <c r="AB821" s="336"/>
      <c r="AC821" s="144"/>
    </row>
    <row r="822" spans="2:29" s="134" customFormat="1" ht="20.100000000000001" customHeight="1" x14ac:dyDescent="0.25">
      <c r="B822" s="390"/>
      <c r="C822" s="391"/>
      <c r="D822" s="392"/>
      <c r="E822" s="393"/>
      <c r="F822" s="393"/>
      <c r="G822" s="394"/>
      <c r="H822" s="395"/>
      <c r="N822" s="144"/>
      <c r="O822" s="147" t="str">
        <f>IFERROR(IF(LEN(B822)=0,"",INDEX(Trainings!$C$6:$C$55,MATCH(Registration!$B822,Trainings!$B$6:$B$55,0),1)),"")</f>
        <v/>
      </c>
      <c r="P822" s="148" t="str">
        <f>IFERROR(IF(LEN(H822)=0,"",INDEX(Dashboard!$I$17:$I$26,MATCH($H822,Dashboard!$J$17:$J$26,0))),"")</f>
        <v/>
      </c>
      <c r="Q822" s="144"/>
      <c r="R822" s="148">
        <f>IF(LEN(O822)=0,0,IF(OR(Summary!$D$5="All",Summary!$D$5=""),1,IF(Summary!$D$5=O822,1,0)))</f>
        <v>0</v>
      </c>
      <c r="S822" s="148">
        <f>IF(LEN(B822)=0,0,IF(OR(Summary!$G$5="All",Summary!$G$5=""),1,IF(Summary!$G$5=B822,1,0)))</f>
        <v>0</v>
      </c>
      <c r="T822" s="148">
        <f t="shared" si="48"/>
        <v>0</v>
      </c>
      <c r="U822" s="148">
        <f>IF(LEN(C822)=0,0,IF(C822=Summary!$K$5,1,0))</f>
        <v>0</v>
      </c>
      <c r="V822" s="148">
        <f t="shared" si="49"/>
        <v>0</v>
      </c>
      <c r="W822" s="333"/>
      <c r="X822" s="148">
        <f t="shared" si="50"/>
        <v>0</v>
      </c>
      <c r="Y822" s="333"/>
      <c r="Z822" s="144"/>
      <c r="AA822" s="148">
        <f t="shared" si="51"/>
        <v>0</v>
      </c>
      <c r="AB822" s="336"/>
      <c r="AC822" s="144"/>
    </row>
    <row r="823" spans="2:29" s="134" customFormat="1" ht="20.100000000000001" customHeight="1" x14ac:dyDescent="0.25">
      <c r="B823" s="390"/>
      <c r="C823" s="391"/>
      <c r="D823" s="392"/>
      <c r="E823" s="393"/>
      <c r="F823" s="393"/>
      <c r="G823" s="394"/>
      <c r="H823" s="395"/>
      <c r="N823" s="144"/>
      <c r="O823" s="147" t="str">
        <f>IFERROR(IF(LEN(B823)=0,"",INDEX(Trainings!$C$6:$C$55,MATCH(Registration!$B823,Trainings!$B$6:$B$55,0),1)),"")</f>
        <v/>
      </c>
      <c r="P823" s="148" t="str">
        <f>IFERROR(IF(LEN(H823)=0,"",INDEX(Dashboard!$I$17:$I$26,MATCH($H823,Dashboard!$J$17:$J$26,0))),"")</f>
        <v/>
      </c>
      <c r="Q823" s="144"/>
      <c r="R823" s="148">
        <f>IF(LEN(O823)=0,0,IF(OR(Summary!$D$5="All",Summary!$D$5=""),1,IF(Summary!$D$5=O823,1,0)))</f>
        <v>0</v>
      </c>
      <c r="S823" s="148">
        <f>IF(LEN(B823)=0,0,IF(OR(Summary!$G$5="All",Summary!$G$5=""),1,IF(Summary!$G$5=B823,1,0)))</f>
        <v>0</v>
      </c>
      <c r="T823" s="148">
        <f t="shared" si="48"/>
        <v>0</v>
      </c>
      <c r="U823" s="148">
        <f>IF(LEN(C823)=0,0,IF(C823=Summary!$K$5,1,0))</f>
        <v>0</v>
      </c>
      <c r="V823" s="148">
        <f t="shared" si="49"/>
        <v>0</v>
      </c>
      <c r="W823" s="333"/>
      <c r="X823" s="148">
        <f t="shared" si="50"/>
        <v>0</v>
      </c>
      <c r="Y823" s="333"/>
      <c r="Z823" s="144"/>
      <c r="AA823" s="148">
        <f t="shared" si="51"/>
        <v>0</v>
      </c>
      <c r="AB823" s="336"/>
      <c r="AC823" s="144"/>
    </row>
    <row r="824" spans="2:29" s="134" customFormat="1" ht="20.100000000000001" customHeight="1" x14ac:dyDescent="0.25">
      <c r="B824" s="390"/>
      <c r="C824" s="391"/>
      <c r="D824" s="392"/>
      <c r="E824" s="393"/>
      <c r="F824" s="393"/>
      <c r="G824" s="394"/>
      <c r="H824" s="395"/>
      <c r="N824" s="144"/>
      <c r="O824" s="147" t="str">
        <f>IFERROR(IF(LEN(B824)=0,"",INDEX(Trainings!$C$6:$C$55,MATCH(Registration!$B824,Trainings!$B$6:$B$55,0),1)),"")</f>
        <v/>
      </c>
      <c r="P824" s="148" t="str">
        <f>IFERROR(IF(LEN(H824)=0,"",INDEX(Dashboard!$I$17:$I$26,MATCH($H824,Dashboard!$J$17:$J$26,0))),"")</f>
        <v/>
      </c>
      <c r="Q824" s="144"/>
      <c r="R824" s="148">
        <f>IF(LEN(O824)=0,0,IF(OR(Summary!$D$5="All",Summary!$D$5=""),1,IF(Summary!$D$5=O824,1,0)))</f>
        <v>0</v>
      </c>
      <c r="S824" s="148">
        <f>IF(LEN(B824)=0,0,IF(OR(Summary!$G$5="All",Summary!$G$5=""),1,IF(Summary!$G$5=B824,1,0)))</f>
        <v>0</v>
      </c>
      <c r="T824" s="148">
        <f t="shared" si="48"/>
        <v>0</v>
      </c>
      <c r="U824" s="148">
        <f>IF(LEN(C824)=0,0,IF(C824=Summary!$K$5,1,0))</f>
        <v>0</v>
      </c>
      <c r="V824" s="148">
        <f t="shared" si="49"/>
        <v>0</v>
      </c>
      <c r="W824" s="333"/>
      <c r="X824" s="148">
        <f t="shared" si="50"/>
        <v>0</v>
      </c>
      <c r="Y824" s="333"/>
      <c r="Z824" s="144"/>
      <c r="AA824" s="148">
        <f t="shared" si="51"/>
        <v>0</v>
      </c>
      <c r="AB824" s="336"/>
      <c r="AC824" s="144"/>
    </row>
    <row r="825" spans="2:29" s="134" customFormat="1" ht="20.100000000000001" customHeight="1" x14ac:dyDescent="0.25">
      <c r="B825" s="390"/>
      <c r="C825" s="391"/>
      <c r="D825" s="392"/>
      <c r="E825" s="393"/>
      <c r="F825" s="393"/>
      <c r="G825" s="394"/>
      <c r="H825" s="395"/>
      <c r="N825" s="144"/>
      <c r="O825" s="147" t="str">
        <f>IFERROR(IF(LEN(B825)=0,"",INDEX(Trainings!$C$6:$C$55,MATCH(Registration!$B825,Trainings!$B$6:$B$55,0),1)),"")</f>
        <v/>
      </c>
      <c r="P825" s="148" t="str">
        <f>IFERROR(IF(LEN(H825)=0,"",INDEX(Dashboard!$I$17:$I$26,MATCH($H825,Dashboard!$J$17:$J$26,0))),"")</f>
        <v/>
      </c>
      <c r="Q825" s="144"/>
      <c r="R825" s="148">
        <f>IF(LEN(O825)=0,0,IF(OR(Summary!$D$5="All",Summary!$D$5=""),1,IF(Summary!$D$5=O825,1,0)))</f>
        <v>0</v>
      </c>
      <c r="S825" s="148">
        <f>IF(LEN(B825)=0,0,IF(OR(Summary!$G$5="All",Summary!$G$5=""),1,IF(Summary!$G$5=B825,1,0)))</f>
        <v>0</v>
      </c>
      <c r="T825" s="148">
        <f t="shared" si="48"/>
        <v>0</v>
      </c>
      <c r="U825" s="148">
        <f>IF(LEN(C825)=0,0,IF(C825=Summary!$K$5,1,0))</f>
        <v>0</v>
      </c>
      <c r="V825" s="148">
        <f t="shared" si="49"/>
        <v>0</v>
      </c>
      <c r="W825" s="333"/>
      <c r="X825" s="148">
        <f t="shared" si="50"/>
        <v>0</v>
      </c>
      <c r="Y825" s="333"/>
      <c r="Z825" s="144"/>
      <c r="AA825" s="148">
        <f t="shared" si="51"/>
        <v>0</v>
      </c>
      <c r="AB825" s="336"/>
      <c r="AC825" s="144"/>
    </row>
    <row r="826" spans="2:29" s="134" customFormat="1" ht="20.100000000000001" customHeight="1" x14ac:dyDescent="0.25">
      <c r="B826" s="390"/>
      <c r="C826" s="391"/>
      <c r="D826" s="392"/>
      <c r="E826" s="393"/>
      <c r="F826" s="393"/>
      <c r="G826" s="394"/>
      <c r="H826" s="395"/>
      <c r="N826" s="144"/>
      <c r="O826" s="147" t="str">
        <f>IFERROR(IF(LEN(B826)=0,"",INDEX(Trainings!$C$6:$C$55,MATCH(Registration!$B826,Trainings!$B$6:$B$55,0),1)),"")</f>
        <v/>
      </c>
      <c r="P826" s="148" t="str">
        <f>IFERROR(IF(LEN(H826)=0,"",INDEX(Dashboard!$I$17:$I$26,MATCH($H826,Dashboard!$J$17:$J$26,0))),"")</f>
        <v/>
      </c>
      <c r="Q826" s="144"/>
      <c r="R826" s="148">
        <f>IF(LEN(O826)=0,0,IF(OR(Summary!$D$5="All",Summary!$D$5=""),1,IF(Summary!$D$5=O826,1,0)))</f>
        <v>0</v>
      </c>
      <c r="S826" s="148">
        <f>IF(LEN(B826)=0,0,IF(OR(Summary!$G$5="All",Summary!$G$5=""),1,IF(Summary!$G$5=B826,1,0)))</f>
        <v>0</v>
      </c>
      <c r="T826" s="148">
        <f t="shared" si="48"/>
        <v>0</v>
      </c>
      <c r="U826" s="148">
        <f>IF(LEN(C826)=0,0,IF(C826=Summary!$K$5,1,0))</f>
        <v>0</v>
      </c>
      <c r="V826" s="148">
        <f t="shared" si="49"/>
        <v>0</v>
      </c>
      <c r="W826" s="333"/>
      <c r="X826" s="148">
        <f t="shared" si="50"/>
        <v>0</v>
      </c>
      <c r="Y826" s="333"/>
      <c r="Z826" s="144"/>
      <c r="AA826" s="148">
        <f t="shared" si="51"/>
        <v>0</v>
      </c>
      <c r="AB826" s="336"/>
      <c r="AC826" s="144"/>
    </row>
    <row r="827" spans="2:29" s="134" customFormat="1" ht="20.100000000000001" customHeight="1" x14ac:dyDescent="0.25">
      <c r="B827" s="390"/>
      <c r="C827" s="391"/>
      <c r="D827" s="392"/>
      <c r="E827" s="393"/>
      <c r="F827" s="393"/>
      <c r="G827" s="394"/>
      <c r="H827" s="395"/>
      <c r="N827" s="144"/>
      <c r="O827" s="147" t="str">
        <f>IFERROR(IF(LEN(B827)=0,"",INDEX(Trainings!$C$6:$C$55,MATCH(Registration!$B827,Trainings!$B$6:$B$55,0),1)),"")</f>
        <v/>
      </c>
      <c r="P827" s="148" t="str">
        <f>IFERROR(IF(LEN(H827)=0,"",INDEX(Dashboard!$I$17:$I$26,MATCH($H827,Dashboard!$J$17:$J$26,0))),"")</f>
        <v/>
      </c>
      <c r="Q827" s="144"/>
      <c r="R827" s="148">
        <f>IF(LEN(O827)=0,0,IF(OR(Summary!$D$5="All",Summary!$D$5=""),1,IF(Summary!$D$5=O827,1,0)))</f>
        <v>0</v>
      </c>
      <c r="S827" s="148">
        <f>IF(LEN(B827)=0,0,IF(OR(Summary!$G$5="All",Summary!$G$5=""),1,IF(Summary!$G$5=B827,1,0)))</f>
        <v>0</v>
      </c>
      <c r="T827" s="148">
        <f t="shared" si="48"/>
        <v>0</v>
      </c>
      <c r="U827" s="148">
        <f>IF(LEN(C827)=0,0,IF(C827=Summary!$K$5,1,0))</f>
        <v>0</v>
      </c>
      <c r="V827" s="148">
        <f t="shared" si="49"/>
        <v>0</v>
      </c>
      <c r="W827" s="333"/>
      <c r="X827" s="148">
        <f t="shared" si="50"/>
        <v>0</v>
      </c>
      <c r="Y827" s="333"/>
      <c r="Z827" s="144"/>
      <c r="AA827" s="148">
        <f t="shared" si="51"/>
        <v>0</v>
      </c>
      <c r="AB827" s="336"/>
      <c r="AC827" s="144"/>
    </row>
    <row r="828" spans="2:29" s="134" customFormat="1" ht="20.100000000000001" customHeight="1" x14ac:dyDescent="0.25">
      <c r="B828" s="390"/>
      <c r="C828" s="391"/>
      <c r="D828" s="392"/>
      <c r="E828" s="393"/>
      <c r="F828" s="393"/>
      <c r="G828" s="394"/>
      <c r="H828" s="395"/>
      <c r="N828" s="144"/>
      <c r="O828" s="147" t="str">
        <f>IFERROR(IF(LEN(B828)=0,"",INDEX(Trainings!$C$6:$C$55,MATCH(Registration!$B828,Trainings!$B$6:$B$55,0),1)),"")</f>
        <v/>
      </c>
      <c r="P828" s="148" t="str">
        <f>IFERROR(IF(LEN(H828)=0,"",INDEX(Dashboard!$I$17:$I$26,MATCH($H828,Dashboard!$J$17:$J$26,0))),"")</f>
        <v/>
      </c>
      <c r="Q828" s="144"/>
      <c r="R828" s="148">
        <f>IF(LEN(O828)=0,0,IF(OR(Summary!$D$5="All",Summary!$D$5=""),1,IF(Summary!$D$5=O828,1,0)))</f>
        <v>0</v>
      </c>
      <c r="S828" s="148">
        <f>IF(LEN(B828)=0,0,IF(OR(Summary!$G$5="All",Summary!$G$5=""),1,IF(Summary!$G$5=B828,1,0)))</f>
        <v>0</v>
      </c>
      <c r="T828" s="148">
        <f t="shared" si="48"/>
        <v>0</v>
      </c>
      <c r="U828" s="148">
        <f>IF(LEN(C828)=0,0,IF(C828=Summary!$K$5,1,0))</f>
        <v>0</v>
      </c>
      <c r="V828" s="148">
        <f t="shared" si="49"/>
        <v>0</v>
      </c>
      <c r="W828" s="333"/>
      <c r="X828" s="148">
        <f t="shared" si="50"/>
        <v>0</v>
      </c>
      <c r="Y828" s="333"/>
      <c r="Z828" s="144"/>
      <c r="AA828" s="148">
        <f t="shared" si="51"/>
        <v>0</v>
      </c>
      <c r="AB828" s="336"/>
      <c r="AC828" s="144"/>
    </row>
    <row r="829" spans="2:29" s="134" customFormat="1" ht="20.100000000000001" customHeight="1" x14ac:dyDescent="0.25">
      <c r="B829" s="390"/>
      <c r="C829" s="391"/>
      <c r="D829" s="392"/>
      <c r="E829" s="393"/>
      <c r="F829" s="393"/>
      <c r="G829" s="394"/>
      <c r="H829" s="395"/>
      <c r="N829" s="144"/>
      <c r="O829" s="147" t="str">
        <f>IFERROR(IF(LEN(B829)=0,"",INDEX(Trainings!$C$6:$C$55,MATCH(Registration!$B829,Trainings!$B$6:$B$55,0),1)),"")</f>
        <v/>
      </c>
      <c r="P829" s="148" t="str">
        <f>IFERROR(IF(LEN(H829)=0,"",INDEX(Dashboard!$I$17:$I$26,MATCH($H829,Dashboard!$J$17:$J$26,0))),"")</f>
        <v/>
      </c>
      <c r="Q829" s="144"/>
      <c r="R829" s="148">
        <f>IF(LEN(O829)=0,0,IF(OR(Summary!$D$5="All",Summary!$D$5=""),1,IF(Summary!$D$5=O829,1,0)))</f>
        <v>0</v>
      </c>
      <c r="S829" s="148">
        <f>IF(LEN(B829)=0,0,IF(OR(Summary!$G$5="All",Summary!$G$5=""),1,IF(Summary!$G$5=B829,1,0)))</f>
        <v>0</v>
      </c>
      <c r="T829" s="148">
        <f t="shared" si="48"/>
        <v>0</v>
      </c>
      <c r="U829" s="148">
        <f>IF(LEN(C829)=0,0,IF(C829=Summary!$K$5,1,0))</f>
        <v>0</v>
      </c>
      <c r="V829" s="148">
        <f t="shared" si="49"/>
        <v>0</v>
      </c>
      <c r="W829" s="333"/>
      <c r="X829" s="148">
        <f t="shared" si="50"/>
        <v>0</v>
      </c>
      <c r="Y829" s="333"/>
      <c r="Z829" s="144"/>
      <c r="AA829" s="148">
        <f t="shared" si="51"/>
        <v>0</v>
      </c>
      <c r="AB829" s="336"/>
      <c r="AC829" s="144"/>
    </row>
    <row r="830" spans="2:29" s="134" customFormat="1" ht="20.100000000000001" customHeight="1" x14ac:dyDescent="0.25">
      <c r="B830" s="390"/>
      <c r="C830" s="391"/>
      <c r="D830" s="392"/>
      <c r="E830" s="393"/>
      <c r="F830" s="393"/>
      <c r="G830" s="394"/>
      <c r="H830" s="395"/>
      <c r="N830" s="144"/>
      <c r="O830" s="147" t="str">
        <f>IFERROR(IF(LEN(B830)=0,"",INDEX(Trainings!$C$6:$C$55,MATCH(Registration!$B830,Trainings!$B$6:$B$55,0),1)),"")</f>
        <v/>
      </c>
      <c r="P830" s="148" t="str">
        <f>IFERROR(IF(LEN(H830)=0,"",INDEX(Dashboard!$I$17:$I$26,MATCH($H830,Dashboard!$J$17:$J$26,0))),"")</f>
        <v/>
      </c>
      <c r="Q830" s="144"/>
      <c r="R830" s="148">
        <f>IF(LEN(O830)=0,0,IF(OR(Summary!$D$5="All",Summary!$D$5=""),1,IF(Summary!$D$5=O830,1,0)))</f>
        <v>0</v>
      </c>
      <c r="S830" s="148">
        <f>IF(LEN(B830)=0,0,IF(OR(Summary!$G$5="All",Summary!$G$5=""),1,IF(Summary!$G$5=B830,1,0)))</f>
        <v>0</v>
      </c>
      <c r="T830" s="148">
        <f t="shared" si="48"/>
        <v>0</v>
      </c>
      <c r="U830" s="148">
        <f>IF(LEN(C830)=0,0,IF(C830=Summary!$K$5,1,0))</f>
        <v>0</v>
      </c>
      <c r="V830" s="148">
        <f t="shared" si="49"/>
        <v>0</v>
      </c>
      <c r="W830" s="333"/>
      <c r="X830" s="148">
        <f t="shared" si="50"/>
        <v>0</v>
      </c>
      <c r="Y830" s="333"/>
      <c r="Z830" s="144"/>
      <c r="AA830" s="148">
        <f t="shared" si="51"/>
        <v>0</v>
      </c>
      <c r="AB830" s="336"/>
      <c r="AC830" s="144"/>
    </row>
    <row r="831" spans="2:29" s="134" customFormat="1" ht="20.100000000000001" customHeight="1" x14ac:dyDescent="0.25">
      <c r="B831" s="390"/>
      <c r="C831" s="391"/>
      <c r="D831" s="392"/>
      <c r="E831" s="393"/>
      <c r="F831" s="393"/>
      <c r="G831" s="394"/>
      <c r="H831" s="395"/>
      <c r="N831" s="144"/>
      <c r="O831" s="147" t="str">
        <f>IFERROR(IF(LEN(B831)=0,"",INDEX(Trainings!$C$6:$C$55,MATCH(Registration!$B831,Trainings!$B$6:$B$55,0),1)),"")</f>
        <v/>
      </c>
      <c r="P831" s="148" t="str">
        <f>IFERROR(IF(LEN(H831)=0,"",INDEX(Dashboard!$I$17:$I$26,MATCH($H831,Dashboard!$J$17:$J$26,0))),"")</f>
        <v/>
      </c>
      <c r="Q831" s="144"/>
      <c r="R831" s="148">
        <f>IF(LEN(O831)=0,0,IF(OR(Summary!$D$5="All",Summary!$D$5=""),1,IF(Summary!$D$5=O831,1,0)))</f>
        <v>0</v>
      </c>
      <c r="S831" s="148">
        <f>IF(LEN(B831)=0,0,IF(OR(Summary!$G$5="All",Summary!$G$5=""),1,IF(Summary!$G$5=B831,1,0)))</f>
        <v>0</v>
      </c>
      <c r="T831" s="148">
        <f t="shared" si="48"/>
        <v>0</v>
      </c>
      <c r="U831" s="148">
        <f>IF(LEN(C831)=0,0,IF(C831=Summary!$K$5,1,0))</f>
        <v>0</v>
      </c>
      <c r="V831" s="148">
        <f t="shared" si="49"/>
        <v>0</v>
      </c>
      <c r="W831" s="333"/>
      <c r="X831" s="148">
        <f t="shared" si="50"/>
        <v>0</v>
      </c>
      <c r="Y831" s="333"/>
      <c r="Z831" s="144"/>
      <c r="AA831" s="148">
        <f t="shared" si="51"/>
        <v>0</v>
      </c>
      <c r="AB831" s="336"/>
      <c r="AC831" s="144"/>
    </row>
    <row r="832" spans="2:29" s="134" customFormat="1" ht="20.100000000000001" customHeight="1" x14ac:dyDescent="0.25">
      <c r="B832" s="390"/>
      <c r="C832" s="391"/>
      <c r="D832" s="392"/>
      <c r="E832" s="393"/>
      <c r="F832" s="393"/>
      <c r="G832" s="394"/>
      <c r="H832" s="395"/>
      <c r="N832" s="144"/>
      <c r="O832" s="147" t="str">
        <f>IFERROR(IF(LEN(B832)=0,"",INDEX(Trainings!$C$6:$C$55,MATCH(Registration!$B832,Trainings!$B$6:$B$55,0),1)),"")</f>
        <v/>
      </c>
      <c r="P832" s="148" t="str">
        <f>IFERROR(IF(LEN(H832)=0,"",INDEX(Dashboard!$I$17:$I$26,MATCH($H832,Dashboard!$J$17:$J$26,0))),"")</f>
        <v/>
      </c>
      <c r="Q832" s="144"/>
      <c r="R832" s="148">
        <f>IF(LEN(O832)=0,0,IF(OR(Summary!$D$5="All",Summary!$D$5=""),1,IF(Summary!$D$5=O832,1,0)))</f>
        <v>0</v>
      </c>
      <c r="S832" s="148">
        <f>IF(LEN(B832)=0,0,IF(OR(Summary!$G$5="All",Summary!$G$5=""),1,IF(Summary!$G$5=B832,1,0)))</f>
        <v>0</v>
      </c>
      <c r="T832" s="148">
        <f t="shared" si="48"/>
        <v>0</v>
      </c>
      <c r="U832" s="148">
        <f>IF(LEN(C832)=0,0,IF(C832=Summary!$K$5,1,0))</f>
        <v>0</v>
      </c>
      <c r="V832" s="148">
        <f t="shared" si="49"/>
        <v>0</v>
      </c>
      <c r="W832" s="333"/>
      <c r="X832" s="148">
        <f t="shared" si="50"/>
        <v>0</v>
      </c>
      <c r="Y832" s="333"/>
      <c r="Z832" s="144"/>
      <c r="AA832" s="148">
        <f t="shared" si="51"/>
        <v>0</v>
      </c>
      <c r="AB832" s="336"/>
      <c r="AC832" s="144"/>
    </row>
    <row r="833" spans="2:29" s="134" customFormat="1" ht="20.100000000000001" customHeight="1" x14ac:dyDescent="0.25">
      <c r="B833" s="390"/>
      <c r="C833" s="391"/>
      <c r="D833" s="392"/>
      <c r="E833" s="393"/>
      <c r="F833" s="393"/>
      <c r="G833" s="394"/>
      <c r="H833" s="395"/>
      <c r="N833" s="144"/>
      <c r="O833" s="147" t="str">
        <f>IFERROR(IF(LEN(B833)=0,"",INDEX(Trainings!$C$6:$C$55,MATCH(Registration!$B833,Trainings!$B$6:$B$55,0),1)),"")</f>
        <v/>
      </c>
      <c r="P833" s="148" t="str">
        <f>IFERROR(IF(LEN(H833)=0,"",INDEX(Dashboard!$I$17:$I$26,MATCH($H833,Dashboard!$J$17:$J$26,0))),"")</f>
        <v/>
      </c>
      <c r="Q833" s="144"/>
      <c r="R833" s="148">
        <f>IF(LEN(O833)=0,0,IF(OR(Summary!$D$5="All",Summary!$D$5=""),1,IF(Summary!$D$5=O833,1,0)))</f>
        <v>0</v>
      </c>
      <c r="S833" s="148">
        <f>IF(LEN(B833)=0,0,IF(OR(Summary!$G$5="All",Summary!$G$5=""),1,IF(Summary!$G$5=B833,1,0)))</f>
        <v>0</v>
      </c>
      <c r="T833" s="148">
        <f t="shared" si="48"/>
        <v>0</v>
      </c>
      <c r="U833" s="148">
        <f>IF(LEN(C833)=0,0,IF(C833=Summary!$K$5,1,0))</f>
        <v>0</v>
      </c>
      <c r="V833" s="148">
        <f t="shared" si="49"/>
        <v>0</v>
      </c>
      <c r="W833" s="333"/>
      <c r="X833" s="148">
        <f t="shared" si="50"/>
        <v>0</v>
      </c>
      <c r="Y833" s="333"/>
      <c r="Z833" s="144"/>
      <c r="AA833" s="148">
        <f t="shared" si="51"/>
        <v>0</v>
      </c>
      <c r="AB833" s="336"/>
      <c r="AC833" s="144"/>
    </row>
    <row r="834" spans="2:29" s="134" customFormat="1" ht="20.100000000000001" customHeight="1" x14ac:dyDescent="0.25">
      <c r="B834" s="390"/>
      <c r="C834" s="391"/>
      <c r="D834" s="392"/>
      <c r="E834" s="393"/>
      <c r="F834" s="393"/>
      <c r="G834" s="394"/>
      <c r="H834" s="395"/>
      <c r="N834" s="144"/>
      <c r="O834" s="147" t="str">
        <f>IFERROR(IF(LEN(B834)=0,"",INDEX(Trainings!$C$6:$C$55,MATCH(Registration!$B834,Trainings!$B$6:$B$55,0),1)),"")</f>
        <v/>
      </c>
      <c r="P834" s="148" t="str">
        <f>IFERROR(IF(LEN(H834)=0,"",INDEX(Dashboard!$I$17:$I$26,MATCH($H834,Dashboard!$J$17:$J$26,0))),"")</f>
        <v/>
      </c>
      <c r="Q834" s="144"/>
      <c r="R834" s="148">
        <f>IF(LEN(O834)=0,0,IF(OR(Summary!$D$5="All",Summary!$D$5=""),1,IF(Summary!$D$5=O834,1,0)))</f>
        <v>0</v>
      </c>
      <c r="S834" s="148">
        <f>IF(LEN(B834)=0,0,IF(OR(Summary!$G$5="All",Summary!$G$5=""),1,IF(Summary!$G$5=B834,1,0)))</f>
        <v>0</v>
      </c>
      <c r="T834" s="148">
        <f t="shared" si="48"/>
        <v>0</v>
      </c>
      <c r="U834" s="148">
        <f>IF(LEN(C834)=0,0,IF(C834=Summary!$K$5,1,0))</f>
        <v>0</v>
      </c>
      <c r="V834" s="148">
        <f t="shared" si="49"/>
        <v>0</v>
      </c>
      <c r="W834" s="333"/>
      <c r="X834" s="148">
        <f t="shared" si="50"/>
        <v>0</v>
      </c>
      <c r="Y834" s="333"/>
      <c r="Z834" s="144"/>
      <c r="AA834" s="148">
        <f t="shared" si="51"/>
        <v>0</v>
      </c>
      <c r="AB834" s="336"/>
      <c r="AC834" s="144"/>
    </row>
    <row r="835" spans="2:29" s="134" customFormat="1" ht="20.100000000000001" customHeight="1" x14ac:dyDescent="0.25">
      <c r="B835" s="390"/>
      <c r="C835" s="391"/>
      <c r="D835" s="392"/>
      <c r="E835" s="393"/>
      <c r="F835" s="393"/>
      <c r="G835" s="394"/>
      <c r="H835" s="395"/>
      <c r="N835" s="144"/>
      <c r="O835" s="147" t="str">
        <f>IFERROR(IF(LEN(B835)=0,"",INDEX(Trainings!$C$6:$C$55,MATCH(Registration!$B835,Trainings!$B$6:$B$55,0),1)),"")</f>
        <v/>
      </c>
      <c r="P835" s="148" t="str">
        <f>IFERROR(IF(LEN(H835)=0,"",INDEX(Dashboard!$I$17:$I$26,MATCH($H835,Dashboard!$J$17:$J$26,0))),"")</f>
        <v/>
      </c>
      <c r="Q835" s="144"/>
      <c r="R835" s="148">
        <f>IF(LEN(O835)=0,0,IF(OR(Summary!$D$5="All",Summary!$D$5=""),1,IF(Summary!$D$5=O835,1,0)))</f>
        <v>0</v>
      </c>
      <c r="S835" s="148">
        <f>IF(LEN(B835)=0,0,IF(OR(Summary!$G$5="All",Summary!$G$5=""),1,IF(Summary!$G$5=B835,1,0)))</f>
        <v>0</v>
      </c>
      <c r="T835" s="148">
        <f t="shared" si="48"/>
        <v>0</v>
      </c>
      <c r="U835" s="148">
        <f>IF(LEN(C835)=0,0,IF(C835=Summary!$K$5,1,0))</f>
        <v>0</v>
      </c>
      <c r="V835" s="148">
        <f t="shared" si="49"/>
        <v>0</v>
      </c>
      <c r="W835" s="333"/>
      <c r="X835" s="148">
        <f t="shared" si="50"/>
        <v>0</v>
      </c>
      <c r="Y835" s="333"/>
      <c r="Z835" s="144"/>
      <c r="AA835" s="148">
        <f t="shared" si="51"/>
        <v>0</v>
      </c>
      <c r="AB835" s="336"/>
      <c r="AC835" s="144"/>
    </row>
    <row r="836" spans="2:29" s="134" customFormat="1" ht="20.100000000000001" customHeight="1" x14ac:dyDescent="0.25">
      <c r="B836" s="390"/>
      <c r="C836" s="391"/>
      <c r="D836" s="392"/>
      <c r="E836" s="393"/>
      <c r="F836" s="393"/>
      <c r="G836" s="394"/>
      <c r="H836" s="395"/>
      <c r="N836" s="144"/>
      <c r="O836" s="147" t="str">
        <f>IFERROR(IF(LEN(B836)=0,"",INDEX(Trainings!$C$6:$C$55,MATCH(Registration!$B836,Trainings!$B$6:$B$55,0),1)),"")</f>
        <v/>
      </c>
      <c r="P836" s="148" t="str">
        <f>IFERROR(IF(LEN(H836)=0,"",INDEX(Dashboard!$I$17:$I$26,MATCH($H836,Dashboard!$J$17:$J$26,0))),"")</f>
        <v/>
      </c>
      <c r="Q836" s="144"/>
      <c r="R836" s="148">
        <f>IF(LEN(O836)=0,0,IF(OR(Summary!$D$5="All",Summary!$D$5=""),1,IF(Summary!$D$5=O836,1,0)))</f>
        <v>0</v>
      </c>
      <c r="S836" s="148">
        <f>IF(LEN(B836)=0,0,IF(OR(Summary!$G$5="All",Summary!$G$5=""),1,IF(Summary!$G$5=B836,1,0)))</f>
        <v>0</v>
      </c>
      <c r="T836" s="148">
        <f t="shared" si="48"/>
        <v>0</v>
      </c>
      <c r="U836" s="148">
        <f>IF(LEN(C836)=0,0,IF(C836=Summary!$K$5,1,0))</f>
        <v>0</v>
      </c>
      <c r="V836" s="148">
        <f t="shared" si="49"/>
        <v>0</v>
      </c>
      <c r="W836" s="333"/>
      <c r="X836" s="148">
        <f t="shared" si="50"/>
        <v>0</v>
      </c>
      <c r="Y836" s="333"/>
      <c r="Z836" s="144"/>
      <c r="AA836" s="148">
        <f t="shared" si="51"/>
        <v>0</v>
      </c>
      <c r="AB836" s="336"/>
      <c r="AC836" s="144"/>
    </row>
    <row r="837" spans="2:29" s="134" customFormat="1" ht="20.100000000000001" customHeight="1" x14ac:dyDescent="0.25">
      <c r="B837" s="390"/>
      <c r="C837" s="391"/>
      <c r="D837" s="392"/>
      <c r="E837" s="393"/>
      <c r="F837" s="393"/>
      <c r="G837" s="394"/>
      <c r="H837" s="395"/>
      <c r="N837" s="144"/>
      <c r="O837" s="147" t="str">
        <f>IFERROR(IF(LEN(B837)=0,"",INDEX(Trainings!$C$6:$C$55,MATCH(Registration!$B837,Trainings!$B$6:$B$55,0),1)),"")</f>
        <v/>
      </c>
      <c r="P837" s="148" t="str">
        <f>IFERROR(IF(LEN(H837)=0,"",INDEX(Dashboard!$I$17:$I$26,MATCH($H837,Dashboard!$J$17:$J$26,0))),"")</f>
        <v/>
      </c>
      <c r="Q837" s="144"/>
      <c r="R837" s="148">
        <f>IF(LEN(O837)=0,0,IF(OR(Summary!$D$5="All",Summary!$D$5=""),1,IF(Summary!$D$5=O837,1,0)))</f>
        <v>0</v>
      </c>
      <c r="S837" s="148">
        <f>IF(LEN(B837)=0,0,IF(OR(Summary!$G$5="All",Summary!$G$5=""),1,IF(Summary!$G$5=B837,1,0)))</f>
        <v>0</v>
      </c>
      <c r="T837" s="148">
        <f t="shared" si="48"/>
        <v>0</v>
      </c>
      <c r="U837" s="148">
        <f>IF(LEN(C837)=0,0,IF(C837=Summary!$K$5,1,0))</f>
        <v>0</v>
      </c>
      <c r="V837" s="148">
        <f t="shared" si="49"/>
        <v>0</v>
      </c>
      <c r="W837" s="333"/>
      <c r="X837" s="148">
        <f t="shared" si="50"/>
        <v>0</v>
      </c>
      <c r="Y837" s="333"/>
      <c r="Z837" s="144"/>
      <c r="AA837" s="148">
        <f t="shared" si="51"/>
        <v>0</v>
      </c>
      <c r="AB837" s="336"/>
      <c r="AC837" s="144"/>
    </row>
    <row r="838" spans="2:29" s="134" customFormat="1" ht="20.100000000000001" customHeight="1" x14ac:dyDescent="0.25">
      <c r="B838" s="390"/>
      <c r="C838" s="391"/>
      <c r="D838" s="392"/>
      <c r="E838" s="393"/>
      <c r="F838" s="393"/>
      <c r="G838" s="394"/>
      <c r="H838" s="395"/>
      <c r="N838" s="144"/>
      <c r="O838" s="147" t="str">
        <f>IFERROR(IF(LEN(B838)=0,"",INDEX(Trainings!$C$6:$C$55,MATCH(Registration!$B838,Trainings!$B$6:$B$55,0),1)),"")</f>
        <v/>
      </c>
      <c r="P838" s="148" t="str">
        <f>IFERROR(IF(LEN(H838)=0,"",INDEX(Dashboard!$I$17:$I$26,MATCH($H838,Dashboard!$J$17:$J$26,0))),"")</f>
        <v/>
      </c>
      <c r="Q838" s="144"/>
      <c r="R838" s="148">
        <f>IF(LEN(O838)=0,0,IF(OR(Summary!$D$5="All",Summary!$D$5=""),1,IF(Summary!$D$5=O838,1,0)))</f>
        <v>0</v>
      </c>
      <c r="S838" s="148">
        <f>IF(LEN(B838)=0,0,IF(OR(Summary!$G$5="All",Summary!$G$5=""),1,IF(Summary!$G$5=B838,1,0)))</f>
        <v>0</v>
      </c>
      <c r="T838" s="148">
        <f t="shared" ref="T838:T901" si="52">IF(G838="Yes",1,0)</f>
        <v>0</v>
      </c>
      <c r="U838" s="148">
        <f>IF(LEN(C838)=0,0,IF(C838=Summary!$K$5,1,0))</f>
        <v>0</v>
      </c>
      <c r="V838" s="148">
        <f t="shared" si="49"/>
        <v>0</v>
      </c>
      <c r="W838" s="333"/>
      <c r="X838" s="148">
        <f t="shared" si="50"/>
        <v>0</v>
      </c>
      <c r="Y838" s="333"/>
      <c r="Z838" s="144"/>
      <c r="AA838" s="148">
        <f t="shared" si="51"/>
        <v>0</v>
      </c>
      <c r="AB838" s="336"/>
      <c r="AC838" s="144"/>
    </row>
    <row r="839" spans="2:29" s="134" customFormat="1" ht="20.100000000000001" customHeight="1" x14ac:dyDescent="0.25">
      <c r="B839" s="390"/>
      <c r="C839" s="391"/>
      <c r="D839" s="392"/>
      <c r="E839" s="393"/>
      <c r="F839" s="393"/>
      <c r="G839" s="394"/>
      <c r="H839" s="395"/>
      <c r="N839" s="144"/>
      <c r="O839" s="147" t="str">
        <f>IFERROR(IF(LEN(B839)=0,"",INDEX(Trainings!$C$6:$C$55,MATCH(Registration!$B839,Trainings!$B$6:$B$55,0),1)),"")</f>
        <v/>
      </c>
      <c r="P839" s="148" t="str">
        <f>IFERROR(IF(LEN(H839)=0,"",INDEX(Dashboard!$I$17:$I$26,MATCH($H839,Dashboard!$J$17:$J$26,0))),"")</f>
        <v/>
      </c>
      <c r="Q839" s="144"/>
      <c r="R839" s="148">
        <f>IF(LEN(O839)=0,0,IF(OR(Summary!$D$5="All",Summary!$D$5=""),1,IF(Summary!$D$5=O839,1,0)))</f>
        <v>0</v>
      </c>
      <c r="S839" s="148">
        <f>IF(LEN(B839)=0,0,IF(OR(Summary!$G$5="All",Summary!$G$5=""),1,IF(Summary!$G$5=B839,1,0)))</f>
        <v>0</v>
      </c>
      <c r="T839" s="148">
        <f t="shared" si="52"/>
        <v>0</v>
      </c>
      <c r="U839" s="148">
        <f>IF(LEN(C839)=0,0,IF(C839=Summary!$K$5,1,0))</f>
        <v>0</v>
      </c>
      <c r="V839" s="148">
        <f t="shared" ref="V839:V902" si="53">R839*S839*T839*U839</f>
        <v>0</v>
      </c>
      <c r="W839" s="333"/>
      <c r="X839" s="148">
        <f t="shared" ref="X839:X902" si="54">V839*(IF(LEN(P839)=0,0,1))</f>
        <v>0</v>
      </c>
      <c r="Y839" s="333"/>
      <c r="Z839" s="144"/>
      <c r="AA839" s="148">
        <f t="shared" ref="AA839:AA902" si="55">IF(G839="Yes",1,0)</f>
        <v>0</v>
      </c>
      <c r="AB839" s="336"/>
      <c r="AC839" s="144"/>
    </row>
    <row r="840" spans="2:29" s="134" customFormat="1" ht="20.100000000000001" customHeight="1" x14ac:dyDescent="0.25">
      <c r="B840" s="390"/>
      <c r="C840" s="391"/>
      <c r="D840" s="392"/>
      <c r="E840" s="393"/>
      <c r="F840" s="393"/>
      <c r="G840" s="394"/>
      <c r="H840" s="395"/>
      <c r="N840" s="144"/>
      <c r="O840" s="147" t="str">
        <f>IFERROR(IF(LEN(B840)=0,"",INDEX(Trainings!$C$6:$C$55,MATCH(Registration!$B840,Trainings!$B$6:$B$55,0),1)),"")</f>
        <v/>
      </c>
      <c r="P840" s="148" t="str">
        <f>IFERROR(IF(LEN(H840)=0,"",INDEX(Dashboard!$I$17:$I$26,MATCH($H840,Dashboard!$J$17:$J$26,0))),"")</f>
        <v/>
      </c>
      <c r="Q840" s="144"/>
      <c r="R840" s="148">
        <f>IF(LEN(O840)=0,0,IF(OR(Summary!$D$5="All",Summary!$D$5=""),1,IF(Summary!$D$5=O840,1,0)))</f>
        <v>0</v>
      </c>
      <c r="S840" s="148">
        <f>IF(LEN(B840)=0,0,IF(OR(Summary!$G$5="All",Summary!$G$5=""),1,IF(Summary!$G$5=B840,1,0)))</f>
        <v>0</v>
      </c>
      <c r="T840" s="148">
        <f t="shared" si="52"/>
        <v>0</v>
      </c>
      <c r="U840" s="148">
        <f>IF(LEN(C840)=0,0,IF(C840=Summary!$K$5,1,0))</f>
        <v>0</v>
      </c>
      <c r="V840" s="148">
        <f t="shared" si="53"/>
        <v>0</v>
      </c>
      <c r="W840" s="333"/>
      <c r="X840" s="148">
        <f t="shared" si="54"/>
        <v>0</v>
      </c>
      <c r="Y840" s="333"/>
      <c r="Z840" s="144"/>
      <c r="AA840" s="148">
        <f t="shared" si="55"/>
        <v>0</v>
      </c>
      <c r="AB840" s="336"/>
      <c r="AC840" s="144"/>
    </row>
    <row r="841" spans="2:29" s="134" customFormat="1" ht="20.100000000000001" customHeight="1" x14ac:dyDescent="0.25">
      <c r="B841" s="390"/>
      <c r="C841" s="391"/>
      <c r="D841" s="392"/>
      <c r="E841" s="393"/>
      <c r="F841" s="393"/>
      <c r="G841" s="394"/>
      <c r="H841" s="395"/>
      <c r="N841" s="144"/>
      <c r="O841" s="147" t="str">
        <f>IFERROR(IF(LEN(B841)=0,"",INDEX(Trainings!$C$6:$C$55,MATCH(Registration!$B841,Trainings!$B$6:$B$55,0),1)),"")</f>
        <v/>
      </c>
      <c r="P841" s="148" t="str">
        <f>IFERROR(IF(LEN(H841)=0,"",INDEX(Dashboard!$I$17:$I$26,MATCH($H841,Dashboard!$J$17:$J$26,0))),"")</f>
        <v/>
      </c>
      <c r="Q841" s="144"/>
      <c r="R841" s="148">
        <f>IF(LEN(O841)=0,0,IF(OR(Summary!$D$5="All",Summary!$D$5=""),1,IF(Summary!$D$5=O841,1,0)))</f>
        <v>0</v>
      </c>
      <c r="S841" s="148">
        <f>IF(LEN(B841)=0,0,IF(OR(Summary!$G$5="All",Summary!$G$5=""),1,IF(Summary!$G$5=B841,1,0)))</f>
        <v>0</v>
      </c>
      <c r="T841" s="148">
        <f t="shared" si="52"/>
        <v>0</v>
      </c>
      <c r="U841" s="148">
        <f>IF(LEN(C841)=0,0,IF(C841=Summary!$K$5,1,0))</f>
        <v>0</v>
      </c>
      <c r="V841" s="148">
        <f t="shared" si="53"/>
        <v>0</v>
      </c>
      <c r="W841" s="333"/>
      <c r="X841" s="148">
        <f t="shared" si="54"/>
        <v>0</v>
      </c>
      <c r="Y841" s="333"/>
      <c r="Z841" s="144"/>
      <c r="AA841" s="148">
        <f t="shared" si="55"/>
        <v>0</v>
      </c>
      <c r="AB841" s="336"/>
      <c r="AC841" s="144"/>
    </row>
    <row r="842" spans="2:29" s="134" customFormat="1" ht="20.100000000000001" customHeight="1" x14ac:dyDescent="0.25">
      <c r="B842" s="390"/>
      <c r="C842" s="391"/>
      <c r="D842" s="392"/>
      <c r="E842" s="393"/>
      <c r="F842" s="393"/>
      <c r="G842" s="394"/>
      <c r="H842" s="395"/>
      <c r="N842" s="144"/>
      <c r="O842" s="147" t="str">
        <f>IFERROR(IF(LEN(B842)=0,"",INDEX(Trainings!$C$6:$C$55,MATCH(Registration!$B842,Trainings!$B$6:$B$55,0),1)),"")</f>
        <v/>
      </c>
      <c r="P842" s="148" t="str">
        <f>IFERROR(IF(LEN(H842)=0,"",INDEX(Dashboard!$I$17:$I$26,MATCH($H842,Dashboard!$J$17:$J$26,0))),"")</f>
        <v/>
      </c>
      <c r="Q842" s="144"/>
      <c r="R842" s="148">
        <f>IF(LEN(O842)=0,0,IF(OR(Summary!$D$5="All",Summary!$D$5=""),1,IF(Summary!$D$5=O842,1,0)))</f>
        <v>0</v>
      </c>
      <c r="S842" s="148">
        <f>IF(LEN(B842)=0,0,IF(OR(Summary!$G$5="All",Summary!$G$5=""),1,IF(Summary!$G$5=B842,1,0)))</f>
        <v>0</v>
      </c>
      <c r="T842" s="148">
        <f t="shared" si="52"/>
        <v>0</v>
      </c>
      <c r="U842" s="148">
        <f>IF(LEN(C842)=0,0,IF(C842=Summary!$K$5,1,0))</f>
        <v>0</v>
      </c>
      <c r="V842" s="148">
        <f t="shared" si="53"/>
        <v>0</v>
      </c>
      <c r="W842" s="333"/>
      <c r="X842" s="148">
        <f t="shared" si="54"/>
        <v>0</v>
      </c>
      <c r="Y842" s="333"/>
      <c r="Z842" s="144"/>
      <c r="AA842" s="148">
        <f t="shared" si="55"/>
        <v>0</v>
      </c>
      <c r="AB842" s="336"/>
      <c r="AC842" s="144"/>
    </row>
    <row r="843" spans="2:29" s="134" customFormat="1" ht="20.100000000000001" customHeight="1" x14ac:dyDescent="0.25">
      <c r="B843" s="390"/>
      <c r="C843" s="391"/>
      <c r="D843" s="392"/>
      <c r="E843" s="393"/>
      <c r="F843" s="393"/>
      <c r="G843" s="394"/>
      <c r="H843" s="395"/>
      <c r="N843" s="144"/>
      <c r="O843" s="147" t="str">
        <f>IFERROR(IF(LEN(B843)=0,"",INDEX(Trainings!$C$6:$C$55,MATCH(Registration!$B843,Trainings!$B$6:$B$55,0),1)),"")</f>
        <v/>
      </c>
      <c r="P843" s="148" t="str">
        <f>IFERROR(IF(LEN(H843)=0,"",INDEX(Dashboard!$I$17:$I$26,MATCH($H843,Dashboard!$J$17:$J$26,0))),"")</f>
        <v/>
      </c>
      <c r="Q843" s="144"/>
      <c r="R843" s="148">
        <f>IF(LEN(O843)=0,0,IF(OR(Summary!$D$5="All",Summary!$D$5=""),1,IF(Summary!$D$5=O843,1,0)))</f>
        <v>0</v>
      </c>
      <c r="S843" s="148">
        <f>IF(LEN(B843)=0,0,IF(OR(Summary!$G$5="All",Summary!$G$5=""),1,IF(Summary!$G$5=B843,1,0)))</f>
        <v>0</v>
      </c>
      <c r="T843" s="148">
        <f t="shared" si="52"/>
        <v>0</v>
      </c>
      <c r="U843" s="148">
        <f>IF(LEN(C843)=0,0,IF(C843=Summary!$K$5,1,0))</f>
        <v>0</v>
      </c>
      <c r="V843" s="148">
        <f t="shared" si="53"/>
        <v>0</v>
      </c>
      <c r="W843" s="333"/>
      <c r="X843" s="148">
        <f t="shared" si="54"/>
        <v>0</v>
      </c>
      <c r="Y843" s="333"/>
      <c r="Z843" s="144"/>
      <c r="AA843" s="148">
        <f t="shared" si="55"/>
        <v>0</v>
      </c>
      <c r="AB843" s="336"/>
      <c r="AC843" s="144"/>
    </row>
    <row r="844" spans="2:29" s="134" customFormat="1" ht="20.100000000000001" customHeight="1" x14ac:dyDescent="0.25">
      <c r="B844" s="390"/>
      <c r="C844" s="391"/>
      <c r="D844" s="392"/>
      <c r="E844" s="393"/>
      <c r="F844" s="393"/>
      <c r="G844" s="394"/>
      <c r="H844" s="395"/>
      <c r="N844" s="144"/>
      <c r="O844" s="147" t="str">
        <f>IFERROR(IF(LEN(B844)=0,"",INDEX(Trainings!$C$6:$C$55,MATCH(Registration!$B844,Trainings!$B$6:$B$55,0),1)),"")</f>
        <v/>
      </c>
      <c r="P844" s="148" t="str">
        <f>IFERROR(IF(LEN(H844)=0,"",INDEX(Dashboard!$I$17:$I$26,MATCH($H844,Dashboard!$J$17:$J$26,0))),"")</f>
        <v/>
      </c>
      <c r="Q844" s="144"/>
      <c r="R844" s="148">
        <f>IF(LEN(O844)=0,0,IF(OR(Summary!$D$5="All",Summary!$D$5=""),1,IF(Summary!$D$5=O844,1,0)))</f>
        <v>0</v>
      </c>
      <c r="S844" s="148">
        <f>IF(LEN(B844)=0,0,IF(OR(Summary!$G$5="All",Summary!$G$5=""),1,IF(Summary!$G$5=B844,1,0)))</f>
        <v>0</v>
      </c>
      <c r="T844" s="148">
        <f t="shared" si="52"/>
        <v>0</v>
      </c>
      <c r="U844" s="148">
        <f>IF(LEN(C844)=0,0,IF(C844=Summary!$K$5,1,0))</f>
        <v>0</v>
      </c>
      <c r="V844" s="148">
        <f t="shared" si="53"/>
        <v>0</v>
      </c>
      <c r="W844" s="333"/>
      <c r="X844" s="148">
        <f t="shared" si="54"/>
        <v>0</v>
      </c>
      <c r="Y844" s="333"/>
      <c r="Z844" s="144"/>
      <c r="AA844" s="148">
        <f t="shared" si="55"/>
        <v>0</v>
      </c>
      <c r="AB844" s="336"/>
      <c r="AC844" s="144"/>
    </row>
    <row r="845" spans="2:29" s="134" customFormat="1" ht="20.100000000000001" customHeight="1" x14ac:dyDescent="0.25">
      <c r="B845" s="390"/>
      <c r="C845" s="391"/>
      <c r="D845" s="392"/>
      <c r="E845" s="393"/>
      <c r="F845" s="393"/>
      <c r="G845" s="394"/>
      <c r="H845" s="395"/>
      <c r="N845" s="144"/>
      <c r="O845" s="147" t="str">
        <f>IFERROR(IF(LEN(B845)=0,"",INDEX(Trainings!$C$6:$C$55,MATCH(Registration!$B845,Trainings!$B$6:$B$55,0),1)),"")</f>
        <v/>
      </c>
      <c r="P845" s="148" t="str">
        <f>IFERROR(IF(LEN(H845)=0,"",INDEX(Dashboard!$I$17:$I$26,MATCH($H845,Dashboard!$J$17:$J$26,0))),"")</f>
        <v/>
      </c>
      <c r="Q845" s="144"/>
      <c r="R845" s="148">
        <f>IF(LEN(O845)=0,0,IF(OR(Summary!$D$5="All",Summary!$D$5=""),1,IF(Summary!$D$5=O845,1,0)))</f>
        <v>0</v>
      </c>
      <c r="S845" s="148">
        <f>IF(LEN(B845)=0,0,IF(OR(Summary!$G$5="All",Summary!$G$5=""),1,IF(Summary!$G$5=B845,1,0)))</f>
        <v>0</v>
      </c>
      <c r="T845" s="148">
        <f t="shared" si="52"/>
        <v>0</v>
      </c>
      <c r="U845" s="148">
        <f>IF(LEN(C845)=0,0,IF(C845=Summary!$K$5,1,0))</f>
        <v>0</v>
      </c>
      <c r="V845" s="148">
        <f t="shared" si="53"/>
        <v>0</v>
      </c>
      <c r="W845" s="333"/>
      <c r="X845" s="148">
        <f t="shared" si="54"/>
        <v>0</v>
      </c>
      <c r="Y845" s="333"/>
      <c r="Z845" s="144"/>
      <c r="AA845" s="148">
        <f t="shared" si="55"/>
        <v>0</v>
      </c>
      <c r="AB845" s="336"/>
      <c r="AC845" s="144"/>
    </row>
    <row r="846" spans="2:29" s="134" customFormat="1" ht="20.100000000000001" customHeight="1" x14ac:dyDescent="0.25">
      <c r="B846" s="390"/>
      <c r="C846" s="391"/>
      <c r="D846" s="392"/>
      <c r="E846" s="393"/>
      <c r="F846" s="393"/>
      <c r="G846" s="394"/>
      <c r="H846" s="395"/>
      <c r="N846" s="144"/>
      <c r="O846" s="147" t="str">
        <f>IFERROR(IF(LEN(B846)=0,"",INDEX(Trainings!$C$6:$C$55,MATCH(Registration!$B846,Trainings!$B$6:$B$55,0),1)),"")</f>
        <v/>
      </c>
      <c r="P846" s="148" t="str">
        <f>IFERROR(IF(LEN(H846)=0,"",INDEX(Dashboard!$I$17:$I$26,MATCH($H846,Dashboard!$J$17:$J$26,0))),"")</f>
        <v/>
      </c>
      <c r="Q846" s="144"/>
      <c r="R846" s="148">
        <f>IF(LEN(O846)=0,0,IF(OR(Summary!$D$5="All",Summary!$D$5=""),1,IF(Summary!$D$5=O846,1,0)))</f>
        <v>0</v>
      </c>
      <c r="S846" s="148">
        <f>IF(LEN(B846)=0,0,IF(OR(Summary!$G$5="All",Summary!$G$5=""),1,IF(Summary!$G$5=B846,1,0)))</f>
        <v>0</v>
      </c>
      <c r="T846" s="148">
        <f t="shared" si="52"/>
        <v>0</v>
      </c>
      <c r="U846" s="148">
        <f>IF(LEN(C846)=0,0,IF(C846=Summary!$K$5,1,0))</f>
        <v>0</v>
      </c>
      <c r="V846" s="148">
        <f t="shared" si="53"/>
        <v>0</v>
      </c>
      <c r="W846" s="333"/>
      <c r="X846" s="148">
        <f t="shared" si="54"/>
        <v>0</v>
      </c>
      <c r="Y846" s="333"/>
      <c r="Z846" s="144"/>
      <c r="AA846" s="148">
        <f t="shared" si="55"/>
        <v>0</v>
      </c>
      <c r="AB846" s="336"/>
      <c r="AC846" s="144"/>
    </row>
    <row r="847" spans="2:29" s="134" customFormat="1" ht="20.100000000000001" customHeight="1" x14ac:dyDescent="0.25">
      <c r="B847" s="390"/>
      <c r="C847" s="391"/>
      <c r="D847" s="392"/>
      <c r="E847" s="393"/>
      <c r="F847" s="393"/>
      <c r="G847" s="394"/>
      <c r="H847" s="395"/>
      <c r="N847" s="144"/>
      <c r="O847" s="147" t="str">
        <f>IFERROR(IF(LEN(B847)=0,"",INDEX(Trainings!$C$6:$C$55,MATCH(Registration!$B847,Trainings!$B$6:$B$55,0),1)),"")</f>
        <v/>
      </c>
      <c r="P847" s="148" t="str">
        <f>IFERROR(IF(LEN(H847)=0,"",INDEX(Dashboard!$I$17:$I$26,MATCH($H847,Dashboard!$J$17:$J$26,0))),"")</f>
        <v/>
      </c>
      <c r="Q847" s="144"/>
      <c r="R847" s="148">
        <f>IF(LEN(O847)=0,0,IF(OR(Summary!$D$5="All",Summary!$D$5=""),1,IF(Summary!$D$5=O847,1,0)))</f>
        <v>0</v>
      </c>
      <c r="S847" s="148">
        <f>IF(LEN(B847)=0,0,IF(OR(Summary!$G$5="All",Summary!$G$5=""),1,IF(Summary!$G$5=B847,1,0)))</f>
        <v>0</v>
      </c>
      <c r="T847" s="148">
        <f t="shared" si="52"/>
        <v>0</v>
      </c>
      <c r="U847" s="148">
        <f>IF(LEN(C847)=0,0,IF(C847=Summary!$K$5,1,0))</f>
        <v>0</v>
      </c>
      <c r="V847" s="148">
        <f t="shared" si="53"/>
        <v>0</v>
      </c>
      <c r="W847" s="333"/>
      <c r="X847" s="148">
        <f t="shared" si="54"/>
        <v>0</v>
      </c>
      <c r="Y847" s="333"/>
      <c r="Z847" s="144"/>
      <c r="AA847" s="148">
        <f t="shared" si="55"/>
        <v>0</v>
      </c>
      <c r="AB847" s="336"/>
      <c r="AC847" s="144"/>
    </row>
    <row r="848" spans="2:29" s="134" customFormat="1" ht="20.100000000000001" customHeight="1" x14ac:dyDescent="0.25">
      <c r="B848" s="390"/>
      <c r="C848" s="391"/>
      <c r="D848" s="392"/>
      <c r="E848" s="393"/>
      <c r="F848" s="393"/>
      <c r="G848" s="394"/>
      <c r="H848" s="395"/>
      <c r="N848" s="144"/>
      <c r="O848" s="147" t="str">
        <f>IFERROR(IF(LEN(B848)=0,"",INDEX(Trainings!$C$6:$C$55,MATCH(Registration!$B848,Trainings!$B$6:$B$55,0),1)),"")</f>
        <v/>
      </c>
      <c r="P848" s="148" t="str">
        <f>IFERROR(IF(LEN(H848)=0,"",INDEX(Dashboard!$I$17:$I$26,MATCH($H848,Dashboard!$J$17:$J$26,0))),"")</f>
        <v/>
      </c>
      <c r="Q848" s="144"/>
      <c r="R848" s="148">
        <f>IF(LEN(O848)=0,0,IF(OR(Summary!$D$5="All",Summary!$D$5=""),1,IF(Summary!$D$5=O848,1,0)))</f>
        <v>0</v>
      </c>
      <c r="S848" s="148">
        <f>IF(LEN(B848)=0,0,IF(OR(Summary!$G$5="All",Summary!$G$5=""),1,IF(Summary!$G$5=B848,1,0)))</f>
        <v>0</v>
      </c>
      <c r="T848" s="148">
        <f t="shared" si="52"/>
        <v>0</v>
      </c>
      <c r="U848" s="148">
        <f>IF(LEN(C848)=0,0,IF(C848=Summary!$K$5,1,0))</f>
        <v>0</v>
      </c>
      <c r="V848" s="148">
        <f t="shared" si="53"/>
        <v>0</v>
      </c>
      <c r="W848" s="333"/>
      <c r="X848" s="148">
        <f t="shared" si="54"/>
        <v>0</v>
      </c>
      <c r="Y848" s="333"/>
      <c r="Z848" s="144"/>
      <c r="AA848" s="148">
        <f t="shared" si="55"/>
        <v>0</v>
      </c>
      <c r="AB848" s="336"/>
      <c r="AC848" s="144"/>
    </row>
    <row r="849" spans="2:29" s="134" customFormat="1" ht="20.100000000000001" customHeight="1" x14ac:dyDescent="0.25">
      <c r="B849" s="390"/>
      <c r="C849" s="391"/>
      <c r="D849" s="392"/>
      <c r="E849" s="393"/>
      <c r="F849" s="393"/>
      <c r="G849" s="394"/>
      <c r="H849" s="395"/>
      <c r="N849" s="144"/>
      <c r="O849" s="147" t="str">
        <f>IFERROR(IF(LEN(B849)=0,"",INDEX(Trainings!$C$6:$C$55,MATCH(Registration!$B849,Trainings!$B$6:$B$55,0),1)),"")</f>
        <v/>
      </c>
      <c r="P849" s="148" t="str">
        <f>IFERROR(IF(LEN(H849)=0,"",INDEX(Dashboard!$I$17:$I$26,MATCH($H849,Dashboard!$J$17:$J$26,0))),"")</f>
        <v/>
      </c>
      <c r="Q849" s="144"/>
      <c r="R849" s="148">
        <f>IF(LEN(O849)=0,0,IF(OR(Summary!$D$5="All",Summary!$D$5=""),1,IF(Summary!$D$5=O849,1,0)))</f>
        <v>0</v>
      </c>
      <c r="S849" s="148">
        <f>IF(LEN(B849)=0,0,IF(OR(Summary!$G$5="All",Summary!$G$5=""),1,IF(Summary!$G$5=B849,1,0)))</f>
        <v>0</v>
      </c>
      <c r="T849" s="148">
        <f t="shared" si="52"/>
        <v>0</v>
      </c>
      <c r="U849" s="148">
        <f>IF(LEN(C849)=0,0,IF(C849=Summary!$K$5,1,0))</f>
        <v>0</v>
      </c>
      <c r="V849" s="148">
        <f t="shared" si="53"/>
        <v>0</v>
      </c>
      <c r="W849" s="333"/>
      <c r="X849" s="148">
        <f t="shared" si="54"/>
        <v>0</v>
      </c>
      <c r="Y849" s="333"/>
      <c r="Z849" s="144"/>
      <c r="AA849" s="148">
        <f t="shared" si="55"/>
        <v>0</v>
      </c>
      <c r="AB849" s="336"/>
      <c r="AC849" s="144"/>
    </row>
    <row r="850" spans="2:29" s="134" customFormat="1" ht="20.100000000000001" customHeight="1" x14ac:dyDescent="0.25">
      <c r="B850" s="390"/>
      <c r="C850" s="391"/>
      <c r="D850" s="392"/>
      <c r="E850" s="393"/>
      <c r="F850" s="393"/>
      <c r="G850" s="394"/>
      <c r="H850" s="395"/>
      <c r="N850" s="144"/>
      <c r="O850" s="147" t="str">
        <f>IFERROR(IF(LEN(B850)=0,"",INDEX(Trainings!$C$6:$C$55,MATCH(Registration!$B850,Trainings!$B$6:$B$55,0),1)),"")</f>
        <v/>
      </c>
      <c r="P850" s="148" t="str">
        <f>IFERROR(IF(LEN(H850)=0,"",INDEX(Dashboard!$I$17:$I$26,MATCH($H850,Dashboard!$J$17:$J$26,0))),"")</f>
        <v/>
      </c>
      <c r="Q850" s="144"/>
      <c r="R850" s="148">
        <f>IF(LEN(O850)=0,0,IF(OR(Summary!$D$5="All",Summary!$D$5=""),1,IF(Summary!$D$5=O850,1,0)))</f>
        <v>0</v>
      </c>
      <c r="S850" s="148">
        <f>IF(LEN(B850)=0,0,IF(OR(Summary!$G$5="All",Summary!$G$5=""),1,IF(Summary!$G$5=B850,1,0)))</f>
        <v>0</v>
      </c>
      <c r="T850" s="148">
        <f t="shared" si="52"/>
        <v>0</v>
      </c>
      <c r="U850" s="148">
        <f>IF(LEN(C850)=0,0,IF(C850=Summary!$K$5,1,0))</f>
        <v>0</v>
      </c>
      <c r="V850" s="148">
        <f t="shared" si="53"/>
        <v>0</v>
      </c>
      <c r="W850" s="333"/>
      <c r="X850" s="148">
        <f t="shared" si="54"/>
        <v>0</v>
      </c>
      <c r="Y850" s="333"/>
      <c r="Z850" s="144"/>
      <c r="AA850" s="148">
        <f t="shared" si="55"/>
        <v>0</v>
      </c>
      <c r="AB850" s="336"/>
      <c r="AC850" s="144"/>
    </row>
    <row r="851" spans="2:29" s="134" customFormat="1" ht="20.100000000000001" customHeight="1" x14ac:dyDescent="0.25">
      <c r="B851" s="390"/>
      <c r="C851" s="391"/>
      <c r="D851" s="392"/>
      <c r="E851" s="393"/>
      <c r="F851" s="393"/>
      <c r="G851" s="394"/>
      <c r="H851" s="395"/>
      <c r="N851" s="144"/>
      <c r="O851" s="147" t="str">
        <f>IFERROR(IF(LEN(B851)=0,"",INDEX(Trainings!$C$6:$C$55,MATCH(Registration!$B851,Trainings!$B$6:$B$55,0),1)),"")</f>
        <v/>
      </c>
      <c r="P851" s="148" t="str">
        <f>IFERROR(IF(LEN(H851)=0,"",INDEX(Dashboard!$I$17:$I$26,MATCH($H851,Dashboard!$J$17:$J$26,0))),"")</f>
        <v/>
      </c>
      <c r="Q851" s="144"/>
      <c r="R851" s="148">
        <f>IF(LEN(O851)=0,0,IF(OR(Summary!$D$5="All",Summary!$D$5=""),1,IF(Summary!$D$5=O851,1,0)))</f>
        <v>0</v>
      </c>
      <c r="S851" s="148">
        <f>IF(LEN(B851)=0,0,IF(OR(Summary!$G$5="All",Summary!$G$5=""),1,IF(Summary!$G$5=B851,1,0)))</f>
        <v>0</v>
      </c>
      <c r="T851" s="148">
        <f t="shared" si="52"/>
        <v>0</v>
      </c>
      <c r="U851" s="148">
        <f>IF(LEN(C851)=0,0,IF(C851=Summary!$K$5,1,0))</f>
        <v>0</v>
      </c>
      <c r="V851" s="148">
        <f t="shared" si="53"/>
        <v>0</v>
      </c>
      <c r="W851" s="333"/>
      <c r="X851" s="148">
        <f t="shared" si="54"/>
        <v>0</v>
      </c>
      <c r="Y851" s="333"/>
      <c r="Z851" s="144"/>
      <c r="AA851" s="148">
        <f t="shared" si="55"/>
        <v>0</v>
      </c>
      <c r="AB851" s="336"/>
      <c r="AC851" s="144"/>
    </row>
    <row r="852" spans="2:29" s="134" customFormat="1" ht="20.100000000000001" customHeight="1" x14ac:dyDescent="0.25">
      <c r="B852" s="390"/>
      <c r="C852" s="391"/>
      <c r="D852" s="392"/>
      <c r="E852" s="393"/>
      <c r="F852" s="393"/>
      <c r="G852" s="394"/>
      <c r="H852" s="395"/>
      <c r="N852" s="144"/>
      <c r="O852" s="147" t="str">
        <f>IFERROR(IF(LEN(B852)=0,"",INDEX(Trainings!$C$6:$C$55,MATCH(Registration!$B852,Trainings!$B$6:$B$55,0),1)),"")</f>
        <v/>
      </c>
      <c r="P852" s="148" t="str">
        <f>IFERROR(IF(LEN(H852)=0,"",INDEX(Dashboard!$I$17:$I$26,MATCH($H852,Dashboard!$J$17:$J$26,0))),"")</f>
        <v/>
      </c>
      <c r="Q852" s="144"/>
      <c r="R852" s="148">
        <f>IF(LEN(O852)=0,0,IF(OR(Summary!$D$5="All",Summary!$D$5=""),1,IF(Summary!$D$5=O852,1,0)))</f>
        <v>0</v>
      </c>
      <c r="S852" s="148">
        <f>IF(LEN(B852)=0,0,IF(OR(Summary!$G$5="All",Summary!$G$5=""),1,IF(Summary!$G$5=B852,1,0)))</f>
        <v>0</v>
      </c>
      <c r="T852" s="148">
        <f t="shared" si="52"/>
        <v>0</v>
      </c>
      <c r="U852" s="148">
        <f>IF(LEN(C852)=0,0,IF(C852=Summary!$K$5,1,0))</f>
        <v>0</v>
      </c>
      <c r="V852" s="148">
        <f t="shared" si="53"/>
        <v>0</v>
      </c>
      <c r="W852" s="333"/>
      <c r="X852" s="148">
        <f t="shared" si="54"/>
        <v>0</v>
      </c>
      <c r="Y852" s="333"/>
      <c r="Z852" s="144"/>
      <c r="AA852" s="148">
        <f t="shared" si="55"/>
        <v>0</v>
      </c>
      <c r="AB852" s="336"/>
      <c r="AC852" s="144"/>
    </row>
    <row r="853" spans="2:29" s="134" customFormat="1" ht="20.100000000000001" customHeight="1" x14ac:dyDescent="0.25">
      <c r="B853" s="390"/>
      <c r="C853" s="391"/>
      <c r="D853" s="392"/>
      <c r="E853" s="393"/>
      <c r="F853" s="393"/>
      <c r="G853" s="394"/>
      <c r="H853" s="395"/>
      <c r="N853" s="144"/>
      <c r="O853" s="147" t="str">
        <f>IFERROR(IF(LEN(B853)=0,"",INDEX(Trainings!$C$6:$C$55,MATCH(Registration!$B853,Trainings!$B$6:$B$55,0),1)),"")</f>
        <v/>
      </c>
      <c r="P853" s="148" t="str">
        <f>IFERROR(IF(LEN(H853)=0,"",INDEX(Dashboard!$I$17:$I$26,MATCH($H853,Dashboard!$J$17:$J$26,0))),"")</f>
        <v/>
      </c>
      <c r="Q853" s="144"/>
      <c r="R853" s="148">
        <f>IF(LEN(O853)=0,0,IF(OR(Summary!$D$5="All",Summary!$D$5=""),1,IF(Summary!$D$5=O853,1,0)))</f>
        <v>0</v>
      </c>
      <c r="S853" s="148">
        <f>IF(LEN(B853)=0,0,IF(OR(Summary!$G$5="All",Summary!$G$5=""),1,IF(Summary!$G$5=B853,1,0)))</f>
        <v>0</v>
      </c>
      <c r="T853" s="148">
        <f t="shared" si="52"/>
        <v>0</v>
      </c>
      <c r="U853" s="148">
        <f>IF(LEN(C853)=0,0,IF(C853=Summary!$K$5,1,0))</f>
        <v>0</v>
      </c>
      <c r="V853" s="148">
        <f t="shared" si="53"/>
        <v>0</v>
      </c>
      <c r="W853" s="333"/>
      <c r="X853" s="148">
        <f t="shared" si="54"/>
        <v>0</v>
      </c>
      <c r="Y853" s="333"/>
      <c r="Z853" s="144"/>
      <c r="AA853" s="148">
        <f t="shared" si="55"/>
        <v>0</v>
      </c>
      <c r="AB853" s="336"/>
      <c r="AC853" s="144"/>
    </row>
    <row r="854" spans="2:29" s="134" customFormat="1" ht="20.100000000000001" customHeight="1" x14ac:dyDescent="0.25">
      <c r="B854" s="390"/>
      <c r="C854" s="391"/>
      <c r="D854" s="392"/>
      <c r="E854" s="393"/>
      <c r="F854" s="393"/>
      <c r="G854" s="394"/>
      <c r="H854" s="395"/>
      <c r="N854" s="144"/>
      <c r="O854" s="147" t="str">
        <f>IFERROR(IF(LEN(B854)=0,"",INDEX(Trainings!$C$6:$C$55,MATCH(Registration!$B854,Trainings!$B$6:$B$55,0),1)),"")</f>
        <v/>
      </c>
      <c r="P854" s="148" t="str">
        <f>IFERROR(IF(LEN(H854)=0,"",INDEX(Dashboard!$I$17:$I$26,MATCH($H854,Dashboard!$J$17:$J$26,0))),"")</f>
        <v/>
      </c>
      <c r="Q854" s="144"/>
      <c r="R854" s="148">
        <f>IF(LEN(O854)=0,0,IF(OR(Summary!$D$5="All",Summary!$D$5=""),1,IF(Summary!$D$5=O854,1,0)))</f>
        <v>0</v>
      </c>
      <c r="S854" s="148">
        <f>IF(LEN(B854)=0,0,IF(OR(Summary!$G$5="All",Summary!$G$5=""),1,IF(Summary!$G$5=B854,1,0)))</f>
        <v>0</v>
      </c>
      <c r="T854" s="148">
        <f t="shared" si="52"/>
        <v>0</v>
      </c>
      <c r="U854" s="148">
        <f>IF(LEN(C854)=0,0,IF(C854=Summary!$K$5,1,0))</f>
        <v>0</v>
      </c>
      <c r="V854" s="148">
        <f t="shared" si="53"/>
        <v>0</v>
      </c>
      <c r="W854" s="333"/>
      <c r="X854" s="148">
        <f t="shared" si="54"/>
        <v>0</v>
      </c>
      <c r="Y854" s="333"/>
      <c r="Z854" s="144"/>
      <c r="AA854" s="148">
        <f t="shared" si="55"/>
        <v>0</v>
      </c>
      <c r="AB854" s="336"/>
      <c r="AC854" s="144"/>
    </row>
    <row r="855" spans="2:29" s="134" customFormat="1" ht="20.100000000000001" customHeight="1" x14ac:dyDescent="0.25">
      <c r="B855" s="390"/>
      <c r="C855" s="391"/>
      <c r="D855" s="392"/>
      <c r="E855" s="393"/>
      <c r="F855" s="393"/>
      <c r="G855" s="394"/>
      <c r="H855" s="395"/>
      <c r="N855" s="144"/>
      <c r="O855" s="147" t="str">
        <f>IFERROR(IF(LEN(B855)=0,"",INDEX(Trainings!$C$6:$C$55,MATCH(Registration!$B855,Trainings!$B$6:$B$55,0),1)),"")</f>
        <v/>
      </c>
      <c r="P855" s="148" t="str">
        <f>IFERROR(IF(LEN(H855)=0,"",INDEX(Dashboard!$I$17:$I$26,MATCH($H855,Dashboard!$J$17:$J$26,0))),"")</f>
        <v/>
      </c>
      <c r="Q855" s="144"/>
      <c r="R855" s="148">
        <f>IF(LEN(O855)=0,0,IF(OR(Summary!$D$5="All",Summary!$D$5=""),1,IF(Summary!$D$5=O855,1,0)))</f>
        <v>0</v>
      </c>
      <c r="S855" s="148">
        <f>IF(LEN(B855)=0,0,IF(OR(Summary!$G$5="All",Summary!$G$5=""),1,IF(Summary!$G$5=B855,1,0)))</f>
        <v>0</v>
      </c>
      <c r="T855" s="148">
        <f t="shared" si="52"/>
        <v>0</v>
      </c>
      <c r="U855" s="148">
        <f>IF(LEN(C855)=0,0,IF(C855=Summary!$K$5,1,0))</f>
        <v>0</v>
      </c>
      <c r="V855" s="148">
        <f t="shared" si="53"/>
        <v>0</v>
      </c>
      <c r="W855" s="333"/>
      <c r="X855" s="148">
        <f t="shared" si="54"/>
        <v>0</v>
      </c>
      <c r="Y855" s="333"/>
      <c r="Z855" s="144"/>
      <c r="AA855" s="148">
        <f t="shared" si="55"/>
        <v>0</v>
      </c>
      <c r="AB855" s="336"/>
      <c r="AC855" s="144"/>
    </row>
    <row r="856" spans="2:29" s="134" customFormat="1" ht="20.100000000000001" customHeight="1" x14ac:dyDescent="0.25">
      <c r="B856" s="390"/>
      <c r="C856" s="391"/>
      <c r="D856" s="392"/>
      <c r="E856" s="393"/>
      <c r="F856" s="393"/>
      <c r="G856" s="394"/>
      <c r="H856" s="395"/>
      <c r="N856" s="144"/>
      <c r="O856" s="147" t="str">
        <f>IFERROR(IF(LEN(B856)=0,"",INDEX(Trainings!$C$6:$C$55,MATCH(Registration!$B856,Trainings!$B$6:$B$55,0),1)),"")</f>
        <v/>
      </c>
      <c r="P856" s="148" t="str">
        <f>IFERROR(IF(LEN(H856)=0,"",INDEX(Dashboard!$I$17:$I$26,MATCH($H856,Dashboard!$J$17:$J$26,0))),"")</f>
        <v/>
      </c>
      <c r="Q856" s="144"/>
      <c r="R856" s="148">
        <f>IF(LEN(O856)=0,0,IF(OR(Summary!$D$5="All",Summary!$D$5=""),1,IF(Summary!$D$5=O856,1,0)))</f>
        <v>0</v>
      </c>
      <c r="S856" s="148">
        <f>IF(LEN(B856)=0,0,IF(OR(Summary!$G$5="All",Summary!$G$5=""),1,IF(Summary!$G$5=B856,1,0)))</f>
        <v>0</v>
      </c>
      <c r="T856" s="148">
        <f t="shared" si="52"/>
        <v>0</v>
      </c>
      <c r="U856" s="148">
        <f>IF(LEN(C856)=0,0,IF(C856=Summary!$K$5,1,0))</f>
        <v>0</v>
      </c>
      <c r="V856" s="148">
        <f t="shared" si="53"/>
        <v>0</v>
      </c>
      <c r="W856" s="333"/>
      <c r="X856" s="148">
        <f t="shared" si="54"/>
        <v>0</v>
      </c>
      <c r="Y856" s="333"/>
      <c r="Z856" s="144"/>
      <c r="AA856" s="148">
        <f t="shared" si="55"/>
        <v>0</v>
      </c>
      <c r="AB856" s="336"/>
      <c r="AC856" s="144"/>
    </row>
    <row r="857" spans="2:29" s="134" customFormat="1" ht="20.100000000000001" customHeight="1" x14ac:dyDescent="0.25">
      <c r="B857" s="390"/>
      <c r="C857" s="391"/>
      <c r="D857" s="392"/>
      <c r="E857" s="393"/>
      <c r="F857" s="393"/>
      <c r="G857" s="394"/>
      <c r="H857" s="395"/>
      <c r="N857" s="144"/>
      <c r="O857" s="147" t="str">
        <f>IFERROR(IF(LEN(B857)=0,"",INDEX(Trainings!$C$6:$C$55,MATCH(Registration!$B857,Trainings!$B$6:$B$55,0),1)),"")</f>
        <v/>
      </c>
      <c r="P857" s="148" t="str">
        <f>IFERROR(IF(LEN(H857)=0,"",INDEX(Dashboard!$I$17:$I$26,MATCH($H857,Dashboard!$J$17:$J$26,0))),"")</f>
        <v/>
      </c>
      <c r="Q857" s="144"/>
      <c r="R857" s="148">
        <f>IF(LEN(O857)=0,0,IF(OR(Summary!$D$5="All",Summary!$D$5=""),1,IF(Summary!$D$5=O857,1,0)))</f>
        <v>0</v>
      </c>
      <c r="S857" s="148">
        <f>IF(LEN(B857)=0,0,IF(OR(Summary!$G$5="All",Summary!$G$5=""),1,IF(Summary!$G$5=B857,1,0)))</f>
        <v>0</v>
      </c>
      <c r="T857" s="148">
        <f t="shared" si="52"/>
        <v>0</v>
      </c>
      <c r="U857" s="148">
        <f>IF(LEN(C857)=0,0,IF(C857=Summary!$K$5,1,0))</f>
        <v>0</v>
      </c>
      <c r="V857" s="148">
        <f t="shared" si="53"/>
        <v>0</v>
      </c>
      <c r="W857" s="333"/>
      <c r="X857" s="148">
        <f t="shared" si="54"/>
        <v>0</v>
      </c>
      <c r="Y857" s="333"/>
      <c r="Z857" s="144"/>
      <c r="AA857" s="148">
        <f t="shared" si="55"/>
        <v>0</v>
      </c>
      <c r="AB857" s="336"/>
      <c r="AC857" s="144"/>
    </row>
    <row r="858" spans="2:29" s="134" customFormat="1" ht="20.100000000000001" customHeight="1" x14ac:dyDescent="0.25">
      <c r="B858" s="390"/>
      <c r="C858" s="391"/>
      <c r="D858" s="392"/>
      <c r="E858" s="393"/>
      <c r="F858" s="393"/>
      <c r="G858" s="394"/>
      <c r="H858" s="395"/>
      <c r="N858" s="144"/>
      <c r="O858" s="147" t="str">
        <f>IFERROR(IF(LEN(B858)=0,"",INDEX(Trainings!$C$6:$C$55,MATCH(Registration!$B858,Trainings!$B$6:$B$55,0),1)),"")</f>
        <v/>
      </c>
      <c r="P858" s="148" t="str">
        <f>IFERROR(IF(LEN(H858)=0,"",INDEX(Dashboard!$I$17:$I$26,MATCH($H858,Dashboard!$J$17:$J$26,0))),"")</f>
        <v/>
      </c>
      <c r="Q858" s="144"/>
      <c r="R858" s="148">
        <f>IF(LEN(O858)=0,0,IF(OR(Summary!$D$5="All",Summary!$D$5=""),1,IF(Summary!$D$5=O858,1,0)))</f>
        <v>0</v>
      </c>
      <c r="S858" s="148">
        <f>IF(LEN(B858)=0,0,IF(OR(Summary!$G$5="All",Summary!$G$5=""),1,IF(Summary!$G$5=B858,1,0)))</f>
        <v>0</v>
      </c>
      <c r="T858" s="148">
        <f t="shared" si="52"/>
        <v>0</v>
      </c>
      <c r="U858" s="148">
        <f>IF(LEN(C858)=0,0,IF(C858=Summary!$K$5,1,0))</f>
        <v>0</v>
      </c>
      <c r="V858" s="148">
        <f t="shared" si="53"/>
        <v>0</v>
      </c>
      <c r="W858" s="333"/>
      <c r="X858" s="148">
        <f t="shared" si="54"/>
        <v>0</v>
      </c>
      <c r="Y858" s="333"/>
      <c r="Z858" s="144"/>
      <c r="AA858" s="148">
        <f t="shared" si="55"/>
        <v>0</v>
      </c>
      <c r="AB858" s="336"/>
      <c r="AC858" s="144"/>
    </row>
    <row r="859" spans="2:29" s="134" customFormat="1" ht="20.100000000000001" customHeight="1" x14ac:dyDescent="0.25">
      <c r="B859" s="390"/>
      <c r="C859" s="391"/>
      <c r="D859" s="392"/>
      <c r="E859" s="393"/>
      <c r="F859" s="393"/>
      <c r="G859" s="394"/>
      <c r="H859" s="395"/>
      <c r="N859" s="144"/>
      <c r="O859" s="147" t="str">
        <f>IFERROR(IF(LEN(B859)=0,"",INDEX(Trainings!$C$6:$C$55,MATCH(Registration!$B859,Trainings!$B$6:$B$55,0),1)),"")</f>
        <v/>
      </c>
      <c r="P859" s="148" t="str">
        <f>IFERROR(IF(LEN(H859)=0,"",INDEX(Dashboard!$I$17:$I$26,MATCH($H859,Dashboard!$J$17:$J$26,0))),"")</f>
        <v/>
      </c>
      <c r="Q859" s="144"/>
      <c r="R859" s="148">
        <f>IF(LEN(O859)=0,0,IF(OR(Summary!$D$5="All",Summary!$D$5=""),1,IF(Summary!$D$5=O859,1,0)))</f>
        <v>0</v>
      </c>
      <c r="S859" s="148">
        <f>IF(LEN(B859)=0,0,IF(OR(Summary!$G$5="All",Summary!$G$5=""),1,IF(Summary!$G$5=B859,1,0)))</f>
        <v>0</v>
      </c>
      <c r="T859" s="148">
        <f t="shared" si="52"/>
        <v>0</v>
      </c>
      <c r="U859" s="148">
        <f>IF(LEN(C859)=0,0,IF(C859=Summary!$K$5,1,0))</f>
        <v>0</v>
      </c>
      <c r="V859" s="148">
        <f t="shared" si="53"/>
        <v>0</v>
      </c>
      <c r="W859" s="333"/>
      <c r="X859" s="148">
        <f t="shared" si="54"/>
        <v>0</v>
      </c>
      <c r="Y859" s="333"/>
      <c r="Z859" s="144"/>
      <c r="AA859" s="148">
        <f t="shared" si="55"/>
        <v>0</v>
      </c>
      <c r="AB859" s="336"/>
      <c r="AC859" s="144"/>
    </row>
    <row r="860" spans="2:29" s="134" customFormat="1" ht="20.100000000000001" customHeight="1" x14ac:dyDescent="0.25">
      <c r="B860" s="390"/>
      <c r="C860" s="391"/>
      <c r="D860" s="392"/>
      <c r="E860" s="393"/>
      <c r="F860" s="393"/>
      <c r="G860" s="394"/>
      <c r="H860" s="395"/>
      <c r="N860" s="144"/>
      <c r="O860" s="147" t="str">
        <f>IFERROR(IF(LEN(B860)=0,"",INDEX(Trainings!$C$6:$C$55,MATCH(Registration!$B860,Trainings!$B$6:$B$55,0),1)),"")</f>
        <v/>
      </c>
      <c r="P860" s="148" t="str">
        <f>IFERROR(IF(LEN(H860)=0,"",INDEX(Dashboard!$I$17:$I$26,MATCH($H860,Dashboard!$J$17:$J$26,0))),"")</f>
        <v/>
      </c>
      <c r="Q860" s="144"/>
      <c r="R860" s="148">
        <f>IF(LEN(O860)=0,0,IF(OR(Summary!$D$5="All",Summary!$D$5=""),1,IF(Summary!$D$5=O860,1,0)))</f>
        <v>0</v>
      </c>
      <c r="S860" s="148">
        <f>IF(LEN(B860)=0,0,IF(OR(Summary!$G$5="All",Summary!$G$5=""),1,IF(Summary!$G$5=B860,1,0)))</f>
        <v>0</v>
      </c>
      <c r="T860" s="148">
        <f t="shared" si="52"/>
        <v>0</v>
      </c>
      <c r="U860" s="148">
        <f>IF(LEN(C860)=0,0,IF(C860=Summary!$K$5,1,0))</f>
        <v>0</v>
      </c>
      <c r="V860" s="148">
        <f t="shared" si="53"/>
        <v>0</v>
      </c>
      <c r="W860" s="333"/>
      <c r="X860" s="148">
        <f t="shared" si="54"/>
        <v>0</v>
      </c>
      <c r="Y860" s="333"/>
      <c r="Z860" s="144"/>
      <c r="AA860" s="148">
        <f t="shared" si="55"/>
        <v>0</v>
      </c>
      <c r="AB860" s="336"/>
      <c r="AC860" s="144"/>
    </row>
    <row r="861" spans="2:29" s="134" customFormat="1" ht="20.100000000000001" customHeight="1" x14ac:dyDescent="0.25">
      <c r="B861" s="390"/>
      <c r="C861" s="391"/>
      <c r="D861" s="392"/>
      <c r="E861" s="393"/>
      <c r="F861" s="393"/>
      <c r="G861" s="394"/>
      <c r="H861" s="395"/>
      <c r="N861" s="144"/>
      <c r="O861" s="147" t="str">
        <f>IFERROR(IF(LEN(B861)=0,"",INDEX(Trainings!$C$6:$C$55,MATCH(Registration!$B861,Trainings!$B$6:$B$55,0),1)),"")</f>
        <v/>
      </c>
      <c r="P861" s="148" t="str">
        <f>IFERROR(IF(LEN(H861)=0,"",INDEX(Dashboard!$I$17:$I$26,MATCH($H861,Dashboard!$J$17:$J$26,0))),"")</f>
        <v/>
      </c>
      <c r="Q861" s="144"/>
      <c r="R861" s="148">
        <f>IF(LEN(O861)=0,0,IF(OR(Summary!$D$5="All",Summary!$D$5=""),1,IF(Summary!$D$5=O861,1,0)))</f>
        <v>0</v>
      </c>
      <c r="S861" s="148">
        <f>IF(LEN(B861)=0,0,IF(OR(Summary!$G$5="All",Summary!$G$5=""),1,IF(Summary!$G$5=B861,1,0)))</f>
        <v>0</v>
      </c>
      <c r="T861" s="148">
        <f t="shared" si="52"/>
        <v>0</v>
      </c>
      <c r="U861" s="148">
        <f>IF(LEN(C861)=0,0,IF(C861=Summary!$K$5,1,0))</f>
        <v>0</v>
      </c>
      <c r="V861" s="148">
        <f t="shared" si="53"/>
        <v>0</v>
      </c>
      <c r="W861" s="333"/>
      <c r="X861" s="148">
        <f t="shared" si="54"/>
        <v>0</v>
      </c>
      <c r="Y861" s="333"/>
      <c r="Z861" s="144"/>
      <c r="AA861" s="148">
        <f t="shared" si="55"/>
        <v>0</v>
      </c>
      <c r="AB861" s="336"/>
      <c r="AC861" s="144"/>
    </row>
    <row r="862" spans="2:29" s="134" customFormat="1" ht="20.100000000000001" customHeight="1" x14ac:dyDescent="0.25">
      <c r="B862" s="390"/>
      <c r="C862" s="391"/>
      <c r="D862" s="392"/>
      <c r="E862" s="393"/>
      <c r="F862" s="393"/>
      <c r="G862" s="394"/>
      <c r="H862" s="395"/>
      <c r="N862" s="144"/>
      <c r="O862" s="147" t="str">
        <f>IFERROR(IF(LEN(B862)=0,"",INDEX(Trainings!$C$6:$C$55,MATCH(Registration!$B862,Trainings!$B$6:$B$55,0),1)),"")</f>
        <v/>
      </c>
      <c r="P862" s="148" t="str">
        <f>IFERROR(IF(LEN(H862)=0,"",INDEX(Dashboard!$I$17:$I$26,MATCH($H862,Dashboard!$J$17:$J$26,0))),"")</f>
        <v/>
      </c>
      <c r="Q862" s="144"/>
      <c r="R862" s="148">
        <f>IF(LEN(O862)=0,0,IF(OR(Summary!$D$5="All",Summary!$D$5=""),1,IF(Summary!$D$5=O862,1,0)))</f>
        <v>0</v>
      </c>
      <c r="S862" s="148">
        <f>IF(LEN(B862)=0,0,IF(OR(Summary!$G$5="All",Summary!$G$5=""),1,IF(Summary!$G$5=B862,1,0)))</f>
        <v>0</v>
      </c>
      <c r="T862" s="148">
        <f t="shared" si="52"/>
        <v>0</v>
      </c>
      <c r="U862" s="148">
        <f>IF(LEN(C862)=0,0,IF(C862=Summary!$K$5,1,0))</f>
        <v>0</v>
      </c>
      <c r="V862" s="148">
        <f t="shared" si="53"/>
        <v>0</v>
      </c>
      <c r="W862" s="333"/>
      <c r="X862" s="148">
        <f t="shared" si="54"/>
        <v>0</v>
      </c>
      <c r="Y862" s="333"/>
      <c r="Z862" s="144"/>
      <c r="AA862" s="148">
        <f t="shared" si="55"/>
        <v>0</v>
      </c>
      <c r="AB862" s="336"/>
      <c r="AC862" s="144"/>
    </row>
    <row r="863" spans="2:29" s="134" customFormat="1" ht="20.100000000000001" customHeight="1" x14ac:dyDescent="0.25">
      <c r="B863" s="390"/>
      <c r="C863" s="391"/>
      <c r="D863" s="392"/>
      <c r="E863" s="393"/>
      <c r="F863" s="393"/>
      <c r="G863" s="394"/>
      <c r="H863" s="395"/>
      <c r="N863" s="144"/>
      <c r="O863" s="147" t="str">
        <f>IFERROR(IF(LEN(B863)=0,"",INDEX(Trainings!$C$6:$C$55,MATCH(Registration!$B863,Trainings!$B$6:$B$55,0),1)),"")</f>
        <v/>
      </c>
      <c r="P863" s="148" t="str">
        <f>IFERROR(IF(LEN(H863)=0,"",INDEX(Dashboard!$I$17:$I$26,MATCH($H863,Dashboard!$J$17:$J$26,0))),"")</f>
        <v/>
      </c>
      <c r="Q863" s="144"/>
      <c r="R863" s="148">
        <f>IF(LEN(O863)=0,0,IF(OR(Summary!$D$5="All",Summary!$D$5=""),1,IF(Summary!$D$5=O863,1,0)))</f>
        <v>0</v>
      </c>
      <c r="S863" s="148">
        <f>IF(LEN(B863)=0,0,IF(OR(Summary!$G$5="All",Summary!$G$5=""),1,IF(Summary!$G$5=B863,1,0)))</f>
        <v>0</v>
      </c>
      <c r="T863" s="148">
        <f t="shared" si="52"/>
        <v>0</v>
      </c>
      <c r="U863" s="148">
        <f>IF(LEN(C863)=0,0,IF(C863=Summary!$K$5,1,0))</f>
        <v>0</v>
      </c>
      <c r="V863" s="148">
        <f t="shared" si="53"/>
        <v>0</v>
      </c>
      <c r="W863" s="333"/>
      <c r="X863" s="148">
        <f t="shared" si="54"/>
        <v>0</v>
      </c>
      <c r="Y863" s="333"/>
      <c r="Z863" s="144"/>
      <c r="AA863" s="148">
        <f t="shared" si="55"/>
        <v>0</v>
      </c>
      <c r="AB863" s="336"/>
      <c r="AC863" s="144"/>
    </row>
    <row r="864" spans="2:29" s="134" customFormat="1" ht="20.100000000000001" customHeight="1" x14ac:dyDescent="0.25">
      <c r="B864" s="390"/>
      <c r="C864" s="391"/>
      <c r="D864" s="392"/>
      <c r="E864" s="393"/>
      <c r="F864" s="393"/>
      <c r="G864" s="394"/>
      <c r="H864" s="395"/>
      <c r="N864" s="144"/>
      <c r="O864" s="147" t="str">
        <f>IFERROR(IF(LEN(B864)=0,"",INDEX(Trainings!$C$6:$C$55,MATCH(Registration!$B864,Trainings!$B$6:$B$55,0),1)),"")</f>
        <v/>
      </c>
      <c r="P864" s="148" t="str">
        <f>IFERROR(IF(LEN(H864)=0,"",INDEX(Dashboard!$I$17:$I$26,MATCH($H864,Dashboard!$J$17:$J$26,0))),"")</f>
        <v/>
      </c>
      <c r="Q864" s="144"/>
      <c r="R864" s="148">
        <f>IF(LEN(O864)=0,0,IF(OR(Summary!$D$5="All",Summary!$D$5=""),1,IF(Summary!$D$5=O864,1,0)))</f>
        <v>0</v>
      </c>
      <c r="S864" s="148">
        <f>IF(LEN(B864)=0,0,IF(OR(Summary!$G$5="All",Summary!$G$5=""),1,IF(Summary!$G$5=B864,1,0)))</f>
        <v>0</v>
      </c>
      <c r="T864" s="148">
        <f t="shared" si="52"/>
        <v>0</v>
      </c>
      <c r="U864" s="148">
        <f>IF(LEN(C864)=0,0,IF(C864=Summary!$K$5,1,0))</f>
        <v>0</v>
      </c>
      <c r="V864" s="148">
        <f t="shared" si="53"/>
        <v>0</v>
      </c>
      <c r="W864" s="333"/>
      <c r="X864" s="148">
        <f t="shared" si="54"/>
        <v>0</v>
      </c>
      <c r="Y864" s="333"/>
      <c r="Z864" s="144"/>
      <c r="AA864" s="148">
        <f t="shared" si="55"/>
        <v>0</v>
      </c>
      <c r="AB864" s="336"/>
      <c r="AC864" s="144"/>
    </row>
    <row r="865" spans="2:29" s="134" customFormat="1" ht="20.100000000000001" customHeight="1" x14ac:dyDescent="0.25">
      <c r="B865" s="390"/>
      <c r="C865" s="391"/>
      <c r="D865" s="392"/>
      <c r="E865" s="393"/>
      <c r="F865" s="393"/>
      <c r="G865" s="394"/>
      <c r="H865" s="395"/>
      <c r="N865" s="144"/>
      <c r="O865" s="147" t="str">
        <f>IFERROR(IF(LEN(B865)=0,"",INDEX(Trainings!$C$6:$C$55,MATCH(Registration!$B865,Trainings!$B$6:$B$55,0),1)),"")</f>
        <v/>
      </c>
      <c r="P865" s="148" t="str">
        <f>IFERROR(IF(LEN(H865)=0,"",INDEX(Dashboard!$I$17:$I$26,MATCH($H865,Dashboard!$J$17:$J$26,0))),"")</f>
        <v/>
      </c>
      <c r="Q865" s="144"/>
      <c r="R865" s="148">
        <f>IF(LEN(O865)=0,0,IF(OR(Summary!$D$5="All",Summary!$D$5=""),1,IF(Summary!$D$5=O865,1,0)))</f>
        <v>0</v>
      </c>
      <c r="S865" s="148">
        <f>IF(LEN(B865)=0,0,IF(OR(Summary!$G$5="All",Summary!$G$5=""),1,IF(Summary!$G$5=B865,1,0)))</f>
        <v>0</v>
      </c>
      <c r="T865" s="148">
        <f t="shared" si="52"/>
        <v>0</v>
      </c>
      <c r="U865" s="148">
        <f>IF(LEN(C865)=0,0,IF(C865=Summary!$K$5,1,0))</f>
        <v>0</v>
      </c>
      <c r="V865" s="148">
        <f t="shared" si="53"/>
        <v>0</v>
      </c>
      <c r="W865" s="333"/>
      <c r="X865" s="148">
        <f t="shared" si="54"/>
        <v>0</v>
      </c>
      <c r="Y865" s="333"/>
      <c r="Z865" s="144"/>
      <c r="AA865" s="148">
        <f t="shared" si="55"/>
        <v>0</v>
      </c>
      <c r="AB865" s="336"/>
      <c r="AC865" s="144"/>
    </row>
    <row r="866" spans="2:29" s="134" customFormat="1" ht="20.100000000000001" customHeight="1" x14ac:dyDescent="0.25">
      <c r="B866" s="390"/>
      <c r="C866" s="391"/>
      <c r="D866" s="392"/>
      <c r="E866" s="393"/>
      <c r="F866" s="393"/>
      <c r="G866" s="394"/>
      <c r="H866" s="395"/>
      <c r="N866" s="144"/>
      <c r="O866" s="147" t="str">
        <f>IFERROR(IF(LEN(B866)=0,"",INDEX(Trainings!$C$6:$C$55,MATCH(Registration!$B866,Trainings!$B$6:$B$55,0),1)),"")</f>
        <v/>
      </c>
      <c r="P866" s="148" t="str">
        <f>IFERROR(IF(LEN(H866)=0,"",INDEX(Dashboard!$I$17:$I$26,MATCH($H866,Dashboard!$J$17:$J$26,0))),"")</f>
        <v/>
      </c>
      <c r="Q866" s="144"/>
      <c r="R866" s="148">
        <f>IF(LEN(O866)=0,0,IF(OR(Summary!$D$5="All",Summary!$D$5=""),1,IF(Summary!$D$5=O866,1,0)))</f>
        <v>0</v>
      </c>
      <c r="S866" s="148">
        <f>IF(LEN(B866)=0,0,IF(OR(Summary!$G$5="All",Summary!$G$5=""),1,IF(Summary!$G$5=B866,1,0)))</f>
        <v>0</v>
      </c>
      <c r="T866" s="148">
        <f t="shared" si="52"/>
        <v>0</v>
      </c>
      <c r="U866" s="148">
        <f>IF(LEN(C866)=0,0,IF(C866=Summary!$K$5,1,0))</f>
        <v>0</v>
      </c>
      <c r="V866" s="148">
        <f t="shared" si="53"/>
        <v>0</v>
      </c>
      <c r="W866" s="333"/>
      <c r="X866" s="148">
        <f t="shared" si="54"/>
        <v>0</v>
      </c>
      <c r="Y866" s="333"/>
      <c r="Z866" s="144"/>
      <c r="AA866" s="148">
        <f t="shared" si="55"/>
        <v>0</v>
      </c>
      <c r="AB866" s="336"/>
      <c r="AC866" s="144"/>
    </row>
    <row r="867" spans="2:29" s="134" customFormat="1" ht="20.100000000000001" customHeight="1" x14ac:dyDescent="0.25">
      <c r="B867" s="390"/>
      <c r="C867" s="391"/>
      <c r="D867" s="392"/>
      <c r="E867" s="393"/>
      <c r="F867" s="393"/>
      <c r="G867" s="394"/>
      <c r="H867" s="395"/>
      <c r="N867" s="144"/>
      <c r="O867" s="147" t="str">
        <f>IFERROR(IF(LEN(B867)=0,"",INDEX(Trainings!$C$6:$C$55,MATCH(Registration!$B867,Trainings!$B$6:$B$55,0),1)),"")</f>
        <v/>
      </c>
      <c r="P867" s="148" t="str">
        <f>IFERROR(IF(LEN(H867)=0,"",INDEX(Dashboard!$I$17:$I$26,MATCH($H867,Dashboard!$J$17:$J$26,0))),"")</f>
        <v/>
      </c>
      <c r="Q867" s="144"/>
      <c r="R867" s="148">
        <f>IF(LEN(O867)=0,0,IF(OR(Summary!$D$5="All",Summary!$D$5=""),1,IF(Summary!$D$5=O867,1,0)))</f>
        <v>0</v>
      </c>
      <c r="S867" s="148">
        <f>IF(LEN(B867)=0,0,IF(OR(Summary!$G$5="All",Summary!$G$5=""),1,IF(Summary!$G$5=B867,1,0)))</f>
        <v>0</v>
      </c>
      <c r="T867" s="148">
        <f t="shared" si="52"/>
        <v>0</v>
      </c>
      <c r="U867" s="148">
        <f>IF(LEN(C867)=0,0,IF(C867=Summary!$K$5,1,0))</f>
        <v>0</v>
      </c>
      <c r="V867" s="148">
        <f t="shared" si="53"/>
        <v>0</v>
      </c>
      <c r="W867" s="333"/>
      <c r="X867" s="148">
        <f t="shared" si="54"/>
        <v>0</v>
      </c>
      <c r="Y867" s="333"/>
      <c r="Z867" s="144"/>
      <c r="AA867" s="148">
        <f t="shared" si="55"/>
        <v>0</v>
      </c>
      <c r="AB867" s="336"/>
      <c r="AC867" s="144"/>
    </row>
    <row r="868" spans="2:29" s="134" customFormat="1" ht="20.100000000000001" customHeight="1" x14ac:dyDescent="0.25">
      <c r="B868" s="390"/>
      <c r="C868" s="391"/>
      <c r="D868" s="392"/>
      <c r="E868" s="393"/>
      <c r="F868" s="393"/>
      <c r="G868" s="394"/>
      <c r="H868" s="395"/>
      <c r="N868" s="144"/>
      <c r="O868" s="147" t="str">
        <f>IFERROR(IF(LEN(B868)=0,"",INDEX(Trainings!$C$6:$C$55,MATCH(Registration!$B868,Trainings!$B$6:$B$55,0),1)),"")</f>
        <v/>
      </c>
      <c r="P868" s="148" t="str">
        <f>IFERROR(IF(LEN(H868)=0,"",INDEX(Dashboard!$I$17:$I$26,MATCH($H868,Dashboard!$J$17:$J$26,0))),"")</f>
        <v/>
      </c>
      <c r="Q868" s="144"/>
      <c r="R868" s="148">
        <f>IF(LEN(O868)=0,0,IF(OR(Summary!$D$5="All",Summary!$D$5=""),1,IF(Summary!$D$5=O868,1,0)))</f>
        <v>0</v>
      </c>
      <c r="S868" s="148">
        <f>IF(LEN(B868)=0,0,IF(OR(Summary!$G$5="All",Summary!$G$5=""),1,IF(Summary!$G$5=B868,1,0)))</f>
        <v>0</v>
      </c>
      <c r="T868" s="148">
        <f t="shared" si="52"/>
        <v>0</v>
      </c>
      <c r="U868" s="148">
        <f>IF(LEN(C868)=0,0,IF(C868=Summary!$K$5,1,0))</f>
        <v>0</v>
      </c>
      <c r="V868" s="148">
        <f t="shared" si="53"/>
        <v>0</v>
      </c>
      <c r="W868" s="333"/>
      <c r="X868" s="148">
        <f t="shared" si="54"/>
        <v>0</v>
      </c>
      <c r="Y868" s="333"/>
      <c r="Z868" s="144"/>
      <c r="AA868" s="148">
        <f t="shared" si="55"/>
        <v>0</v>
      </c>
      <c r="AB868" s="336"/>
      <c r="AC868" s="144"/>
    </row>
    <row r="869" spans="2:29" s="134" customFormat="1" ht="20.100000000000001" customHeight="1" x14ac:dyDescent="0.25">
      <c r="B869" s="390"/>
      <c r="C869" s="391"/>
      <c r="D869" s="392"/>
      <c r="E869" s="393"/>
      <c r="F869" s="393"/>
      <c r="G869" s="394"/>
      <c r="H869" s="395"/>
      <c r="N869" s="144"/>
      <c r="O869" s="147" t="str">
        <f>IFERROR(IF(LEN(B869)=0,"",INDEX(Trainings!$C$6:$C$55,MATCH(Registration!$B869,Trainings!$B$6:$B$55,0),1)),"")</f>
        <v/>
      </c>
      <c r="P869" s="148" t="str">
        <f>IFERROR(IF(LEN(H869)=0,"",INDEX(Dashboard!$I$17:$I$26,MATCH($H869,Dashboard!$J$17:$J$26,0))),"")</f>
        <v/>
      </c>
      <c r="Q869" s="144"/>
      <c r="R869" s="148">
        <f>IF(LEN(O869)=0,0,IF(OR(Summary!$D$5="All",Summary!$D$5=""),1,IF(Summary!$D$5=O869,1,0)))</f>
        <v>0</v>
      </c>
      <c r="S869" s="148">
        <f>IF(LEN(B869)=0,0,IF(OR(Summary!$G$5="All",Summary!$G$5=""),1,IF(Summary!$G$5=B869,1,0)))</f>
        <v>0</v>
      </c>
      <c r="T869" s="148">
        <f t="shared" si="52"/>
        <v>0</v>
      </c>
      <c r="U869" s="148">
        <f>IF(LEN(C869)=0,0,IF(C869=Summary!$K$5,1,0))</f>
        <v>0</v>
      </c>
      <c r="V869" s="148">
        <f t="shared" si="53"/>
        <v>0</v>
      </c>
      <c r="W869" s="333"/>
      <c r="X869" s="148">
        <f t="shared" si="54"/>
        <v>0</v>
      </c>
      <c r="Y869" s="333"/>
      <c r="Z869" s="144"/>
      <c r="AA869" s="148">
        <f t="shared" si="55"/>
        <v>0</v>
      </c>
      <c r="AB869" s="336"/>
      <c r="AC869" s="144"/>
    </row>
    <row r="870" spans="2:29" s="134" customFormat="1" ht="20.100000000000001" customHeight="1" x14ac:dyDescent="0.25">
      <c r="B870" s="390"/>
      <c r="C870" s="391"/>
      <c r="D870" s="392"/>
      <c r="E870" s="393"/>
      <c r="F870" s="393"/>
      <c r="G870" s="394"/>
      <c r="H870" s="395"/>
      <c r="N870" s="144"/>
      <c r="O870" s="147" t="str">
        <f>IFERROR(IF(LEN(B870)=0,"",INDEX(Trainings!$C$6:$C$55,MATCH(Registration!$B870,Trainings!$B$6:$B$55,0),1)),"")</f>
        <v/>
      </c>
      <c r="P870" s="148" t="str">
        <f>IFERROR(IF(LEN(H870)=0,"",INDEX(Dashboard!$I$17:$I$26,MATCH($H870,Dashboard!$J$17:$J$26,0))),"")</f>
        <v/>
      </c>
      <c r="Q870" s="144"/>
      <c r="R870" s="148">
        <f>IF(LEN(O870)=0,0,IF(OR(Summary!$D$5="All",Summary!$D$5=""),1,IF(Summary!$D$5=O870,1,0)))</f>
        <v>0</v>
      </c>
      <c r="S870" s="148">
        <f>IF(LEN(B870)=0,0,IF(OR(Summary!$G$5="All",Summary!$G$5=""),1,IF(Summary!$G$5=B870,1,0)))</f>
        <v>0</v>
      </c>
      <c r="T870" s="148">
        <f t="shared" si="52"/>
        <v>0</v>
      </c>
      <c r="U870" s="148">
        <f>IF(LEN(C870)=0,0,IF(C870=Summary!$K$5,1,0))</f>
        <v>0</v>
      </c>
      <c r="V870" s="148">
        <f t="shared" si="53"/>
        <v>0</v>
      </c>
      <c r="W870" s="333"/>
      <c r="X870" s="148">
        <f t="shared" si="54"/>
        <v>0</v>
      </c>
      <c r="Y870" s="333"/>
      <c r="Z870" s="144"/>
      <c r="AA870" s="148">
        <f t="shared" si="55"/>
        <v>0</v>
      </c>
      <c r="AB870" s="336"/>
      <c r="AC870" s="144"/>
    </row>
    <row r="871" spans="2:29" s="134" customFormat="1" ht="20.100000000000001" customHeight="1" x14ac:dyDescent="0.25">
      <c r="B871" s="390"/>
      <c r="C871" s="391"/>
      <c r="D871" s="392"/>
      <c r="E871" s="393"/>
      <c r="F871" s="393"/>
      <c r="G871" s="394"/>
      <c r="H871" s="395"/>
      <c r="N871" s="144"/>
      <c r="O871" s="147" t="str">
        <f>IFERROR(IF(LEN(B871)=0,"",INDEX(Trainings!$C$6:$C$55,MATCH(Registration!$B871,Trainings!$B$6:$B$55,0),1)),"")</f>
        <v/>
      </c>
      <c r="P871" s="148" t="str">
        <f>IFERROR(IF(LEN(H871)=0,"",INDEX(Dashboard!$I$17:$I$26,MATCH($H871,Dashboard!$J$17:$J$26,0))),"")</f>
        <v/>
      </c>
      <c r="Q871" s="144"/>
      <c r="R871" s="148">
        <f>IF(LEN(O871)=0,0,IF(OR(Summary!$D$5="All",Summary!$D$5=""),1,IF(Summary!$D$5=O871,1,0)))</f>
        <v>0</v>
      </c>
      <c r="S871" s="148">
        <f>IF(LEN(B871)=0,0,IF(OR(Summary!$G$5="All",Summary!$G$5=""),1,IF(Summary!$G$5=B871,1,0)))</f>
        <v>0</v>
      </c>
      <c r="T871" s="148">
        <f t="shared" si="52"/>
        <v>0</v>
      </c>
      <c r="U871" s="148">
        <f>IF(LEN(C871)=0,0,IF(C871=Summary!$K$5,1,0))</f>
        <v>0</v>
      </c>
      <c r="V871" s="148">
        <f t="shared" si="53"/>
        <v>0</v>
      </c>
      <c r="W871" s="333"/>
      <c r="X871" s="148">
        <f t="shared" si="54"/>
        <v>0</v>
      </c>
      <c r="Y871" s="333"/>
      <c r="Z871" s="144"/>
      <c r="AA871" s="148">
        <f t="shared" si="55"/>
        <v>0</v>
      </c>
      <c r="AB871" s="336"/>
      <c r="AC871" s="144"/>
    </row>
    <row r="872" spans="2:29" s="134" customFormat="1" ht="20.100000000000001" customHeight="1" x14ac:dyDescent="0.25">
      <c r="B872" s="390"/>
      <c r="C872" s="391"/>
      <c r="D872" s="392"/>
      <c r="E872" s="393"/>
      <c r="F872" s="393"/>
      <c r="G872" s="394"/>
      <c r="H872" s="395"/>
      <c r="N872" s="144"/>
      <c r="O872" s="147" t="str">
        <f>IFERROR(IF(LEN(B872)=0,"",INDEX(Trainings!$C$6:$C$55,MATCH(Registration!$B872,Trainings!$B$6:$B$55,0),1)),"")</f>
        <v/>
      </c>
      <c r="P872" s="148" t="str">
        <f>IFERROR(IF(LEN(H872)=0,"",INDEX(Dashboard!$I$17:$I$26,MATCH($H872,Dashboard!$J$17:$J$26,0))),"")</f>
        <v/>
      </c>
      <c r="Q872" s="144"/>
      <c r="R872" s="148">
        <f>IF(LEN(O872)=0,0,IF(OR(Summary!$D$5="All",Summary!$D$5=""),1,IF(Summary!$D$5=O872,1,0)))</f>
        <v>0</v>
      </c>
      <c r="S872" s="148">
        <f>IF(LEN(B872)=0,0,IF(OR(Summary!$G$5="All",Summary!$G$5=""),1,IF(Summary!$G$5=B872,1,0)))</f>
        <v>0</v>
      </c>
      <c r="T872" s="148">
        <f t="shared" si="52"/>
        <v>0</v>
      </c>
      <c r="U872" s="148">
        <f>IF(LEN(C872)=0,0,IF(C872=Summary!$K$5,1,0))</f>
        <v>0</v>
      </c>
      <c r="V872" s="148">
        <f t="shared" si="53"/>
        <v>0</v>
      </c>
      <c r="W872" s="333"/>
      <c r="X872" s="148">
        <f t="shared" si="54"/>
        <v>0</v>
      </c>
      <c r="Y872" s="333"/>
      <c r="Z872" s="144"/>
      <c r="AA872" s="148">
        <f t="shared" si="55"/>
        <v>0</v>
      </c>
      <c r="AB872" s="336"/>
      <c r="AC872" s="144"/>
    </row>
    <row r="873" spans="2:29" s="134" customFormat="1" ht="20.100000000000001" customHeight="1" x14ac:dyDescent="0.25">
      <c r="B873" s="390"/>
      <c r="C873" s="391"/>
      <c r="D873" s="392"/>
      <c r="E873" s="393"/>
      <c r="F873" s="393"/>
      <c r="G873" s="394"/>
      <c r="H873" s="395"/>
      <c r="N873" s="144"/>
      <c r="O873" s="147" t="str">
        <f>IFERROR(IF(LEN(B873)=0,"",INDEX(Trainings!$C$6:$C$55,MATCH(Registration!$B873,Trainings!$B$6:$B$55,0),1)),"")</f>
        <v/>
      </c>
      <c r="P873" s="148" t="str">
        <f>IFERROR(IF(LEN(H873)=0,"",INDEX(Dashboard!$I$17:$I$26,MATCH($H873,Dashboard!$J$17:$J$26,0))),"")</f>
        <v/>
      </c>
      <c r="Q873" s="144"/>
      <c r="R873" s="148">
        <f>IF(LEN(O873)=0,0,IF(OR(Summary!$D$5="All",Summary!$D$5=""),1,IF(Summary!$D$5=O873,1,0)))</f>
        <v>0</v>
      </c>
      <c r="S873" s="148">
        <f>IF(LEN(B873)=0,0,IF(OR(Summary!$G$5="All",Summary!$G$5=""),1,IF(Summary!$G$5=B873,1,0)))</f>
        <v>0</v>
      </c>
      <c r="T873" s="148">
        <f t="shared" si="52"/>
        <v>0</v>
      </c>
      <c r="U873" s="148">
        <f>IF(LEN(C873)=0,0,IF(C873=Summary!$K$5,1,0))</f>
        <v>0</v>
      </c>
      <c r="V873" s="148">
        <f t="shared" si="53"/>
        <v>0</v>
      </c>
      <c r="W873" s="333"/>
      <c r="X873" s="148">
        <f t="shared" si="54"/>
        <v>0</v>
      </c>
      <c r="Y873" s="333"/>
      <c r="Z873" s="144"/>
      <c r="AA873" s="148">
        <f t="shared" si="55"/>
        <v>0</v>
      </c>
      <c r="AB873" s="336"/>
      <c r="AC873" s="144"/>
    </row>
    <row r="874" spans="2:29" s="134" customFormat="1" ht="20.100000000000001" customHeight="1" x14ac:dyDescent="0.25">
      <c r="B874" s="390"/>
      <c r="C874" s="391"/>
      <c r="D874" s="392"/>
      <c r="E874" s="393"/>
      <c r="F874" s="393"/>
      <c r="G874" s="394"/>
      <c r="H874" s="395"/>
      <c r="N874" s="144"/>
      <c r="O874" s="147" t="str">
        <f>IFERROR(IF(LEN(B874)=0,"",INDEX(Trainings!$C$6:$C$55,MATCH(Registration!$B874,Trainings!$B$6:$B$55,0),1)),"")</f>
        <v/>
      </c>
      <c r="P874" s="148" t="str">
        <f>IFERROR(IF(LEN(H874)=0,"",INDEX(Dashboard!$I$17:$I$26,MATCH($H874,Dashboard!$J$17:$J$26,0))),"")</f>
        <v/>
      </c>
      <c r="Q874" s="144"/>
      <c r="R874" s="148">
        <f>IF(LEN(O874)=0,0,IF(OR(Summary!$D$5="All",Summary!$D$5=""),1,IF(Summary!$D$5=O874,1,0)))</f>
        <v>0</v>
      </c>
      <c r="S874" s="148">
        <f>IF(LEN(B874)=0,0,IF(OR(Summary!$G$5="All",Summary!$G$5=""),1,IF(Summary!$G$5=B874,1,0)))</f>
        <v>0</v>
      </c>
      <c r="T874" s="148">
        <f t="shared" si="52"/>
        <v>0</v>
      </c>
      <c r="U874" s="148">
        <f>IF(LEN(C874)=0,0,IF(C874=Summary!$K$5,1,0))</f>
        <v>0</v>
      </c>
      <c r="V874" s="148">
        <f t="shared" si="53"/>
        <v>0</v>
      </c>
      <c r="W874" s="333"/>
      <c r="X874" s="148">
        <f t="shared" si="54"/>
        <v>0</v>
      </c>
      <c r="Y874" s="333"/>
      <c r="Z874" s="144"/>
      <c r="AA874" s="148">
        <f t="shared" si="55"/>
        <v>0</v>
      </c>
      <c r="AB874" s="336"/>
      <c r="AC874" s="144"/>
    </row>
    <row r="875" spans="2:29" s="134" customFormat="1" ht="20.100000000000001" customHeight="1" x14ac:dyDescent="0.25">
      <c r="B875" s="390"/>
      <c r="C875" s="391"/>
      <c r="D875" s="392"/>
      <c r="E875" s="393"/>
      <c r="F875" s="393"/>
      <c r="G875" s="394"/>
      <c r="H875" s="395"/>
      <c r="N875" s="144"/>
      <c r="O875" s="147" t="str">
        <f>IFERROR(IF(LEN(B875)=0,"",INDEX(Trainings!$C$6:$C$55,MATCH(Registration!$B875,Trainings!$B$6:$B$55,0),1)),"")</f>
        <v/>
      </c>
      <c r="P875" s="148" t="str">
        <f>IFERROR(IF(LEN(H875)=0,"",INDEX(Dashboard!$I$17:$I$26,MATCH($H875,Dashboard!$J$17:$J$26,0))),"")</f>
        <v/>
      </c>
      <c r="Q875" s="144"/>
      <c r="R875" s="148">
        <f>IF(LEN(O875)=0,0,IF(OR(Summary!$D$5="All",Summary!$D$5=""),1,IF(Summary!$D$5=O875,1,0)))</f>
        <v>0</v>
      </c>
      <c r="S875" s="148">
        <f>IF(LEN(B875)=0,0,IF(OR(Summary!$G$5="All",Summary!$G$5=""),1,IF(Summary!$G$5=B875,1,0)))</f>
        <v>0</v>
      </c>
      <c r="T875" s="148">
        <f t="shared" si="52"/>
        <v>0</v>
      </c>
      <c r="U875" s="148">
        <f>IF(LEN(C875)=0,0,IF(C875=Summary!$K$5,1,0))</f>
        <v>0</v>
      </c>
      <c r="V875" s="148">
        <f t="shared" si="53"/>
        <v>0</v>
      </c>
      <c r="W875" s="333"/>
      <c r="X875" s="148">
        <f t="shared" si="54"/>
        <v>0</v>
      </c>
      <c r="Y875" s="333"/>
      <c r="Z875" s="144"/>
      <c r="AA875" s="148">
        <f t="shared" si="55"/>
        <v>0</v>
      </c>
      <c r="AB875" s="336"/>
      <c r="AC875" s="144"/>
    </row>
    <row r="876" spans="2:29" s="134" customFormat="1" ht="20.100000000000001" customHeight="1" x14ac:dyDescent="0.25">
      <c r="B876" s="390"/>
      <c r="C876" s="391"/>
      <c r="D876" s="392"/>
      <c r="E876" s="393"/>
      <c r="F876" s="393"/>
      <c r="G876" s="394"/>
      <c r="H876" s="395"/>
      <c r="N876" s="144"/>
      <c r="O876" s="147" t="str">
        <f>IFERROR(IF(LEN(B876)=0,"",INDEX(Trainings!$C$6:$C$55,MATCH(Registration!$B876,Trainings!$B$6:$B$55,0),1)),"")</f>
        <v/>
      </c>
      <c r="P876" s="148" t="str">
        <f>IFERROR(IF(LEN(H876)=0,"",INDEX(Dashboard!$I$17:$I$26,MATCH($H876,Dashboard!$J$17:$J$26,0))),"")</f>
        <v/>
      </c>
      <c r="Q876" s="144"/>
      <c r="R876" s="148">
        <f>IF(LEN(O876)=0,0,IF(OR(Summary!$D$5="All",Summary!$D$5=""),1,IF(Summary!$D$5=O876,1,0)))</f>
        <v>0</v>
      </c>
      <c r="S876" s="148">
        <f>IF(LEN(B876)=0,0,IF(OR(Summary!$G$5="All",Summary!$G$5=""),1,IF(Summary!$G$5=B876,1,0)))</f>
        <v>0</v>
      </c>
      <c r="T876" s="148">
        <f t="shared" si="52"/>
        <v>0</v>
      </c>
      <c r="U876" s="148">
        <f>IF(LEN(C876)=0,0,IF(C876=Summary!$K$5,1,0))</f>
        <v>0</v>
      </c>
      <c r="V876" s="148">
        <f t="shared" si="53"/>
        <v>0</v>
      </c>
      <c r="W876" s="333"/>
      <c r="X876" s="148">
        <f t="shared" si="54"/>
        <v>0</v>
      </c>
      <c r="Y876" s="333"/>
      <c r="Z876" s="144"/>
      <c r="AA876" s="148">
        <f t="shared" si="55"/>
        <v>0</v>
      </c>
      <c r="AB876" s="336"/>
      <c r="AC876" s="144"/>
    </row>
    <row r="877" spans="2:29" s="134" customFormat="1" ht="20.100000000000001" customHeight="1" x14ac:dyDescent="0.25">
      <c r="B877" s="390"/>
      <c r="C877" s="391"/>
      <c r="D877" s="392"/>
      <c r="E877" s="393"/>
      <c r="F877" s="393"/>
      <c r="G877" s="394"/>
      <c r="H877" s="395"/>
      <c r="N877" s="144"/>
      <c r="O877" s="147" t="str">
        <f>IFERROR(IF(LEN(B877)=0,"",INDEX(Trainings!$C$6:$C$55,MATCH(Registration!$B877,Trainings!$B$6:$B$55,0),1)),"")</f>
        <v/>
      </c>
      <c r="P877" s="148" t="str">
        <f>IFERROR(IF(LEN(H877)=0,"",INDEX(Dashboard!$I$17:$I$26,MATCH($H877,Dashboard!$J$17:$J$26,0))),"")</f>
        <v/>
      </c>
      <c r="Q877" s="144"/>
      <c r="R877" s="148">
        <f>IF(LEN(O877)=0,0,IF(OR(Summary!$D$5="All",Summary!$D$5=""),1,IF(Summary!$D$5=O877,1,0)))</f>
        <v>0</v>
      </c>
      <c r="S877" s="148">
        <f>IF(LEN(B877)=0,0,IF(OR(Summary!$G$5="All",Summary!$G$5=""),1,IF(Summary!$G$5=B877,1,0)))</f>
        <v>0</v>
      </c>
      <c r="T877" s="148">
        <f t="shared" si="52"/>
        <v>0</v>
      </c>
      <c r="U877" s="148">
        <f>IF(LEN(C877)=0,0,IF(C877=Summary!$K$5,1,0))</f>
        <v>0</v>
      </c>
      <c r="V877" s="148">
        <f t="shared" si="53"/>
        <v>0</v>
      </c>
      <c r="W877" s="333"/>
      <c r="X877" s="148">
        <f t="shared" si="54"/>
        <v>0</v>
      </c>
      <c r="Y877" s="333"/>
      <c r="Z877" s="144"/>
      <c r="AA877" s="148">
        <f t="shared" si="55"/>
        <v>0</v>
      </c>
      <c r="AB877" s="336"/>
      <c r="AC877" s="144"/>
    </row>
    <row r="878" spans="2:29" s="134" customFormat="1" ht="20.100000000000001" customHeight="1" x14ac:dyDescent="0.25">
      <c r="B878" s="390"/>
      <c r="C878" s="391"/>
      <c r="D878" s="392"/>
      <c r="E878" s="393"/>
      <c r="F878" s="393"/>
      <c r="G878" s="394"/>
      <c r="H878" s="395"/>
      <c r="N878" s="144"/>
      <c r="O878" s="147" t="str">
        <f>IFERROR(IF(LEN(B878)=0,"",INDEX(Trainings!$C$6:$C$55,MATCH(Registration!$B878,Trainings!$B$6:$B$55,0),1)),"")</f>
        <v/>
      </c>
      <c r="P878" s="148" t="str">
        <f>IFERROR(IF(LEN(H878)=0,"",INDEX(Dashboard!$I$17:$I$26,MATCH($H878,Dashboard!$J$17:$J$26,0))),"")</f>
        <v/>
      </c>
      <c r="Q878" s="144"/>
      <c r="R878" s="148">
        <f>IF(LEN(O878)=0,0,IF(OR(Summary!$D$5="All",Summary!$D$5=""),1,IF(Summary!$D$5=O878,1,0)))</f>
        <v>0</v>
      </c>
      <c r="S878" s="148">
        <f>IF(LEN(B878)=0,0,IF(OR(Summary!$G$5="All",Summary!$G$5=""),1,IF(Summary!$G$5=B878,1,0)))</f>
        <v>0</v>
      </c>
      <c r="T878" s="148">
        <f t="shared" si="52"/>
        <v>0</v>
      </c>
      <c r="U878" s="148">
        <f>IF(LEN(C878)=0,0,IF(C878=Summary!$K$5,1,0))</f>
        <v>0</v>
      </c>
      <c r="V878" s="148">
        <f t="shared" si="53"/>
        <v>0</v>
      </c>
      <c r="W878" s="333"/>
      <c r="X878" s="148">
        <f t="shared" si="54"/>
        <v>0</v>
      </c>
      <c r="Y878" s="333"/>
      <c r="Z878" s="144"/>
      <c r="AA878" s="148">
        <f t="shared" si="55"/>
        <v>0</v>
      </c>
      <c r="AB878" s="336"/>
      <c r="AC878" s="144"/>
    </row>
    <row r="879" spans="2:29" s="134" customFormat="1" ht="20.100000000000001" customHeight="1" x14ac:dyDescent="0.25">
      <c r="B879" s="390"/>
      <c r="C879" s="391"/>
      <c r="D879" s="392"/>
      <c r="E879" s="393"/>
      <c r="F879" s="393"/>
      <c r="G879" s="394"/>
      <c r="H879" s="395"/>
      <c r="N879" s="144"/>
      <c r="O879" s="147" t="str">
        <f>IFERROR(IF(LEN(B879)=0,"",INDEX(Trainings!$C$6:$C$55,MATCH(Registration!$B879,Trainings!$B$6:$B$55,0),1)),"")</f>
        <v/>
      </c>
      <c r="P879" s="148" t="str">
        <f>IFERROR(IF(LEN(H879)=0,"",INDEX(Dashboard!$I$17:$I$26,MATCH($H879,Dashboard!$J$17:$J$26,0))),"")</f>
        <v/>
      </c>
      <c r="Q879" s="144"/>
      <c r="R879" s="148">
        <f>IF(LEN(O879)=0,0,IF(OR(Summary!$D$5="All",Summary!$D$5=""),1,IF(Summary!$D$5=O879,1,0)))</f>
        <v>0</v>
      </c>
      <c r="S879" s="148">
        <f>IF(LEN(B879)=0,0,IF(OR(Summary!$G$5="All",Summary!$G$5=""),1,IF(Summary!$G$5=B879,1,0)))</f>
        <v>0</v>
      </c>
      <c r="T879" s="148">
        <f t="shared" si="52"/>
        <v>0</v>
      </c>
      <c r="U879" s="148">
        <f>IF(LEN(C879)=0,0,IF(C879=Summary!$K$5,1,0))</f>
        <v>0</v>
      </c>
      <c r="V879" s="148">
        <f t="shared" si="53"/>
        <v>0</v>
      </c>
      <c r="W879" s="333"/>
      <c r="X879" s="148">
        <f t="shared" si="54"/>
        <v>0</v>
      </c>
      <c r="Y879" s="333"/>
      <c r="Z879" s="144"/>
      <c r="AA879" s="148">
        <f t="shared" si="55"/>
        <v>0</v>
      </c>
      <c r="AB879" s="336"/>
      <c r="AC879" s="144"/>
    </row>
    <row r="880" spans="2:29" s="134" customFormat="1" ht="20.100000000000001" customHeight="1" x14ac:dyDescent="0.25">
      <c r="B880" s="390"/>
      <c r="C880" s="391"/>
      <c r="D880" s="392"/>
      <c r="E880" s="393"/>
      <c r="F880" s="393"/>
      <c r="G880" s="394"/>
      <c r="H880" s="395"/>
      <c r="N880" s="144"/>
      <c r="O880" s="147" t="str">
        <f>IFERROR(IF(LEN(B880)=0,"",INDEX(Trainings!$C$6:$C$55,MATCH(Registration!$B880,Trainings!$B$6:$B$55,0),1)),"")</f>
        <v/>
      </c>
      <c r="P880" s="148" t="str">
        <f>IFERROR(IF(LEN(H880)=0,"",INDEX(Dashboard!$I$17:$I$26,MATCH($H880,Dashboard!$J$17:$J$26,0))),"")</f>
        <v/>
      </c>
      <c r="Q880" s="144"/>
      <c r="R880" s="148">
        <f>IF(LEN(O880)=0,0,IF(OR(Summary!$D$5="All",Summary!$D$5=""),1,IF(Summary!$D$5=O880,1,0)))</f>
        <v>0</v>
      </c>
      <c r="S880" s="148">
        <f>IF(LEN(B880)=0,0,IF(OR(Summary!$G$5="All",Summary!$G$5=""),1,IF(Summary!$G$5=B880,1,0)))</f>
        <v>0</v>
      </c>
      <c r="T880" s="148">
        <f t="shared" si="52"/>
        <v>0</v>
      </c>
      <c r="U880" s="148">
        <f>IF(LEN(C880)=0,0,IF(C880=Summary!$K$5,1,0))</f>
        <v>0</v>
      </c>
      <c r="V880" s="148">
        <f t="shared" si="53"/>
        <v>0</v>
      </c>
      <c r="W880" s="333"/>
      <c r="X880" s="148">
        <f t="shared" si="54"/>
        <v>0</v>
      </c>
      <c r="Y880" s="333"/>
      <c r="Z880" s="144"/>
      <c r="AA880" s="148">
        <f t="shared" si="55"/>
        <v>0</v>
      </c>
      <c r="AB880" s="336"/>
      <c r="AC880" s="144"/>
    </row>
    <row r="881" spans="2:29" s="134" customFormat="1" ht="20.100000000000001" customHeight="1" x14ac:dyDescent="0.25">
      <c r="B881" s="390"/>
      <c r="C881" s="391"/>
      <c r="D881" s="392"/>
      <c r="E881" s="393"/>
      <c r="F881" s="393"/>
      <c r="G881" s="394"/>
      <c r="H881" s="395"/>
      <c r="N881" s="144"/>
      <c r="O881" s="147" t="str">
        <f>IFERROR(IF(LEN(B881)=0,"",INDEX(Trainings!$C$6:$C$55,MATCH(Registration!$B881,Trainings!$B$6:$B$55,0),1)),"")</f>
        <v/>
      </c>
      <c r="P881" s="148" t="str">
        <f>IFERROR(IF(LEN(H881)=0,"",INDEX(Dashboard!$I$17:$I$26,MATCH($H881,Dashboard!$J$17:$J$26,0))),"")</f>
        <v/>
      </c>
      <c r="Q881" s="144"/>
      <c r="R881" s="148">
        <f>IF(LEN(O881)=0,0,IF(OR(Summary!$D$5="All",Summary!$D$5=""),1,IF(Summary!$D$5=O881,1,0)))</f>
        <v>0</v>
      </c>
      <c r="S881" s="148">
        <f>IF(LEN(B881)=0,0,IF(OR(Summary!$G$5="All",Summary!$G$5=""),1,IF(Summary!$G$5=B881,1,0)))</f>
        <v>0</v>
      </c>
      <c r="T881" s="148">
        <f t="shared" si="52"/>
        <v>0</v>
      </c>
      <c r="U881" s="148">
        <f>IF(LEN(C881)=0,0,IF(C881=Summary!$K$5,1,0))</f>
        <v>0</v>
      </c>
      <c r="V881" s="148">
        <f t="shared" si="53"/>
        <v>0</v>
      </c>
      <c r="W881" s="333"/>
      <c r="X881" s="148">
        <f t="shared" si="54"/>
        <v>0</v>
      </c>
      <c r="Y881" s="333"/>
      <c r="Z881" s="144"/>
      <c r="AA881" s="148">
        <f t="shared" si="55"/>
        <v>0</v>
      </c>
      <c r="AB881" s="336"/>
      <c r="AC881" s="144"/>
    </row>
    <row r="882" spans="2:29" s="134" customFormat="1" ht="20.100000000000001" customHeight="1" x14ac:dyDescent="0.25">
      <c r="B882" s="390"/>
      <c r="C882" s="391"/>
      <c r="D882" s="392"/>
      <c r="E882" s="393"/>
      <c r="F882" s="393"/>
      <c r="G882" s="394"/>
      <c r="H882" s="395"/>
      <c r="N882" s="144"/>
      <c r="O882" s="147" t="str">
        <f>IFERROR(IF(LEN(B882)=0,"",INDEX(Trainings!$C$6:$C$55,MATCH(Registration!$B882,Trainings!$B$6:$B$55,0),1)),"")</f>
        <v/>
      </c>
      <c r="P882" s="148" t="str">
        <f>IFERROR(IF(LEN(H882)=0,"",INDEX(Dashboard!$I$17:$I$26,MATCH($H882,Dashboard!$J$17:$J$26,0))),"")</f>
        <v/>
      </c>
      <c r="Q882" s="144"/>
      <c r="R882" s="148">
        <f>IF(LEN(O882)=0,0,IF(OR(Summary!$D$5="All",Summary!$D$5=""),1,IF(Summary!$D$5=O882,1,0)))</f>
        <v>0</v>
      </c>
      <c r="S882" s="148">
        <f>IF(LEN(B882)=0,0,IF(OR(Summary!$G$5="All",Summary!$G$5=""),1,IF(Summary!$G$5=B882,1,0)))</f>
        <v>0</v>
      </c>
      <c r="T882" s="148">
        <f t="shared" si="52"/>
        <v>0</v>
      </c>
      <c r="U882" s="148">
        <f>IF(LEN(C882)=0,0,IF(C882=Summary!$K$5,1,0))</f>
        <v>0</v>
      </c>
      <c r="V882" s="148">
        <f t="shared" si="53"/>
        <v>0</v>
      </c>
      <c r="W882" s="333"/>
      <c r="X882" s="148">
        <f t="shared" si="54"/>
        <v>0</v>
      </c>
      <c r="Y882" s="333"/>
      <c r="Z882" s="144"/>
      <c r="AA882" s="148">
        <f t="shared" si="55"/>
        <v>0</v>
      </c>
      <c r="AB882" s="336"/>
      <c r="AC882" s="144"/>
    </row>
    <row r="883" spans="2:29" s="134" customFormat="1" ht="20.100000000000001" customHeight="1" x14ac:dyDescent="0.25">
      <c r="B883" s="390"/>
      <c r="C883" s="391"/>
      <c r="D883" s="392"/>
      <c r="E883" s="393"/>
      <c r="F883" s="393"/>
      <c r="G883" s="394"/>
      <c r="H883" s="395"/>
      <c r="N883" s="144"/>
      <c r="O883" s="147" t="str">
        <f>IFERROR(IF(LEN(B883)=0,"",INDEX(Trainings!$C$6:$C$55,MATCH(Registration!$B883,Trainings!$B$6:$B$55,0),1)),"")</f>
        <v/>
      </c>
      <c r="P883" s="148" t="str">
        <f>IFERROR(IF(LEN(H883)=0,"",INDEX(Dashboard!$I$17:$I$26,MATCH($H883,Dashboard!$J$17:$J$26,0))),"")</f>
        <v/>
      </c>
      <c r="Q883" s="144"/>
      <c r="R883" s="148">
        <f>IF(LEN(O883)=0,0,IF(OR(Summary!$D$5="All",Summary!$D$5=""),1,IF(Summary!$D$5=O883,1,0)))</f>
        <v>0</v>
      </c>
      <c r="S883" s="148">
        <f>IF(LEN(B883)=0,0,IF(OR(Summary!$G$5="All",Summary!$G$5=""),1,IF(Summary!$G$5=B883,1,0)))</f>
        <v>0</v>
      </c>
      <c r="T883" s="148">
        <f t="shared" si="52"/>
        <v>0</v>
      </c>
      <c r="U883" s="148">
        <f>IF(LEN(C883)=0,0,IF(C883=Summary!$K$5,1,0))</f>
        <v>0</v>
      </c>
      <c r="V883" s="148">
        <f t="shared" si="53"/>
        <v>0</v>
      </c>
      <c r="W883" s="333"/>
      <c r="X883" s="148">
        <f t="shared" si="54"/>
        <v>0</v>
      </c>
      <c r="Y883" s="333"/>
      <c r="Z883" s="144"/>
      <c r="AA883" s="148">
        <f t="shared" si="55"/>
        <v>0</v>
      </c>
      <c r="AB883" s="336"/>
      <c r="AC883" s="144"/>
    </row>
    <row r="884" spans="2:29" s="134" customFormat="1" ht="20.100000000000001" customHeight="1" x14ac:dyDescent="0.25">
      <c r="B884" s="390"/>
      <c r="C884" s="391"/>
      <c r="D884" s="392"/>
      <c r="E884" s="393"/>
      <c r="F884" s="393"/>
      <c r="G884" s="394"/>
      <c r="H884" s="395"/>
      <c r="N884" s="144"/>
      <c r="O884" s="147" t="str">
        <f>IFERROR(IF(LEN(B884)=0,"",INDEX(Trainings!$C$6:$C$55,MATCH(Registration!$B884,Trainings!$B$6:$B$55,0),1)),"")</f>
        <v/>
      </c>
      <c r="P884" s="148" t="str">
        <f>IFERROR(IF(LEN(H884)=0,"",INDEX(Dashboard!$I$17:$I$26,MATCH($H884,Dashboard!$J$17:$J$26,0))),"")</f>
        <v/>
      </c>
      <c r="Q884" s="144"/>
      <c r="R884" s="148">
        <f>IF(LEN(O884)=0,0,IF(OR(Summary!$D$5="All",Summary!$D$5=""),1,IF(Summary!$D$5=O884,1,0)))</f>
        <v>0</v>
      </c>
      <c r="S884" s="148">
        <f>IF(LEN(B884)=0,0,IF(OR(Summary!$G$5="All",Summary!$G$5=""),1,IF(Summary!$G$5=B884,1,0)))</f>
        <v>0</v>
      </c>
      <c r="T884" s="148">
        <f t="shared" si="52"/>
        <v>0</v>
      </c>
      <c r="U884" s="148">
        <f>IF(LEN(C884)=0,0,IF(C884=Summary!$K$5,1,0))</f>
        <v>0</v>
      </c>
      <c r="V884" s="148">
        <f t="shared" si="53"/>
        <v>0</v>
      </c>
      <c r="W884" s="333"/>
      <c r="X884" s="148">
        <f t="shared" si="54"/>
        <v>0</v>
      </c>
      <c r="Y884" s="333"/>
      <c r="Z884" s="144"/>
      <c r="AA884" s="148">
        <f t="shared" si="55"/>
        <v>0</v>
      </c>
      <c r="AB884" s="336"/>
      <c r="AC884" s="144"/>
    </row>
    <row r="885" spans="2:29" s="134" customFormat="1" ht="20.100000000000001" customHeight="1" x14ac:dyDescent="0.25">
      <c r="B885" s="390"/>
      <c r="C885" s="391"/>
      <c r="D885" s="392"/>
      <c r="E885" s="393"/>
      <c r="F885" s="393"/>
      <c r="G885" s="394"/>
      <c r="H885" s="395"/>
      <c r="N885" s="144"/>
      <c r="O885" s="147" t="str">
        <f>IFERROR(IF(LEN(B885)=0,"",INDEX(Trainings!$C$6:$C$55,MATCH(Registration!$B885,Trainings!$B$6:$B$55,0),1)),"")</f>
        <v/>
      </c>
      <c r="P885" s="148" t="str">
        <f>IFERROR(IF(LEN(H885)=0,"",INDEX(Dashboard!$I$17:$I$26,MATCH($H885,Dashboard!$J$17:$J$26,0))),"")</f>
        <v/>
      </c>
      <c r="Q885" s="144"/>
      <c r="R885" s="148">
        <f>IF(LEN(O885)=0,0,IF(OR(Summary!$D$5="All",Summary!$D$5=""),1,IF(Summary!$D$5=O885,1,0)))</f>
        <v>0</v>
      </c>
      <c r="S885" s="148">
        <f>IF(LEN(B885)=0,0,IF(OR(Summary!$G$5="All",Summary!$G$5=""),1,IF(Summary!$G$5=B885,1,0)))</f>
        <v>0</v>
      </c>
      <c r="T885" s="148">
        <f t="shared" si="52"/>
        <v>0</v>
      </c>
      <c r="U885" s="148">
        <f>IF(LEN(C885)=0,0,IF(C885=Summary!$K$5,1,0))</f>
        <v>0</v>
      </c>
      <c r="V885" s="148">
        <f t="shared" si="53"/>
        <v>0</v>
      </c>
      <c r="W885" s="333"/>
      <c r="X885" s="148">
        <f t="shared" si="54"/>
        <v>0</v>
      </c>
      <c r="Y885" s="333"/>
      <c r="Z885" s="144"/>
      <c r="AA885" s="148">
        <f t="shared" si="55"/>
        <v>0</v>
      </c>
      <c r="AB885" s="336"/>
      <c r="AC885" s="144"/>
    </row>
    <row r="886" spans="2:29" s="134" customFormat="1" ht="20.100000000000001" customHeight="1" x14ac:dyDescent="0.25">
      <c r="B886" s="390"/>
      <c r="C886" s="391"/>
      <c r="D886" s="392"/>
      <c r="E886" s="393"/>
      <c r="F886" s="393"/>
      <c r="G886" s="394"/>
      <c r="H886" s="395"/>
      <c r="N886" s="144"/>
      <c r="O886" s="147" t="str">
        <f>IFERROR(IF(LEN(B886)=0,"",INDEX(Trainings!$C$6:$C$55,MATCH(Registration!$B886,Trainings!$B$6:$B$55,0),1)),"")</f>
        <v/>
      </c>
      <c r="P886" s="148" t="str">
        <f>IFERROR(IF(LEN(H886)=0,"",INDEX(Dashboard!$I$17:$I$26,MATCH($H886,Dashboard!$J$17:$J$26,0))),"")</f>
        <v/>
      </c>
      <c r="Q886" s="144"/>
      <c r="R886" s="148">
        <f>IF(LEN(O886)=0,0,IF(OR(Summary!$D$5="All",Summary!$D$5=""),1,IF(Summary!$D$5=O886,1,0)))</f>
        <v>0</v>
      </c>
      <c r="S886" s="148">
        <f>IF(LEN(B886)=0,0,IF(OR(Summary!$G$5="All",Summary!$G$5=""),1,IF(Summary!$G$5=B886,1,0)))</f>
        <v>0</v>
      </c>
      <c r="T886" s="148">
        <f t="shared" si="52"/>
        <v>0</v>
      </c>
      <c r="U886" s="148">
        <f>IF(LEN(C886)=0,0,IF(C886=Summary!$K$5,1,0))</f>
        <v>0</v>
      </c>
      <c r="V886" s="148">
        <f t="shared" si="53"/>
        <v>0</v>
      </c>
      <c r="W886" s="333"/>
      <c r="X886" s="148">
        <f t="shared" si="54"/>
        <v>0</v>
      </c>
      <c r="Y886" s="333"/>
      <c r="Z886" s="144"/>
      <c r="AA886" s="148">
        <f t="shared" si="55"/>
        <v>0</v>
      </c>
      <c r="AB886" s="336"/>
      <c r="AC886" s="144"/>
    </row>
    <row r="887" spans="2:29" s="134" customFormat="1" ht="20.100000000000001" customHeight="1" x14ac:dyDescent="0.25">
      <c r="B887" s="390"/>
      <c r="C887" s="391"/>
      <c r="D887" s="392"/>
      <c r="E887" s="393"/>
      <c r="F887" s="393"/>
      <c r="G887" s="394"/>
      <c r="H887" s="395"/>
      <c r="N887" s="144"/>
      <c r="O887" s="147" t="str">
        <f>IFERROR(IF(LEN(B887)=0,"",INDEX(Trainings!$C$6:$C$55,MATCH(Registration!$B887,Trainings!$B$6:$B$55,0),1)),"")</f>
        <v/>
      </c>
      <c r="P887" s="148" t="str">
        <f>IFERROR(IF(LEN(H887)=0,"",INDEX(Dashboard!$I$17:$I$26,MATCH($H887,Dashboard!$J$17:$J$26,0))),"")</f>
        <v/>
      </c>
      <c r="Q887" s="144"/>
      <c r="R887" s="148">
        <f>IF(LEN(O887)=0,0,IF(OR(Summary!$D$5="All",Summary!$D$5=""),1,IF(Summary!$D$5=O887,1,0)))</f>
        <v>0</v>
      </c>
      <c r="S887" s="148">
        <f>IF(LEN(B887)=0,0,IF(OR(Summary!$G$5="All",Summary!$G$5=""),1,IF(Summary!$G$5=B887,1,0)))</f>
        <v>0</v>
      </c>
      <c r="T887" s="148">
        <f t="shared" si="52"/>
        <v>0</v>
      </c>
      <c r="U887" s="148">
        <f>IF(LEN(C887)=0,0,IF(C887=Summary!$K$5,1,0))</f>
        <v>0</v>
      </c>
      <c r="V887" s="148">
        <f t="shared" si="53"/>
        <v>0</v>
      </c>
      <c r="W887" s="333"/>
      <c r="X887" s="148">
        <f t="shared" si="54"/>
        <v>0</v>
      </c>
      <c r="Y887" s="333"/>
      <c r="Z887" s="144"/>
      <c r="AA887" s="148">
        <f t="shared" si="55"/>
        <v>0</v>
      </c>
      <c r="AB887" s="336"/>
      <c r="AC887" s="144"/>
    </row>
    <row r="888" spans="2:29" s="134" customFormat="1" ht="20.100000000000001" customHeight="1" x14ac:dyDescent="0.25">
      <c r="B888" s="390"/>
      <c r="C888" s="391"/>
      <c r="D888" s="392"/>
      <c r="E888" s="393"/>
      <c r="F888" s="393"/>
      <c r="G888" s="394"/>
      <c r="H888" s="395"/>
      <c r="N888" s="144"/>
      <c r="O888" s="147" t="str">
        <f>IFERROR(IF(LEN(B888)=0,"",INDEX(Trainings!$C$6:$C$55,MATCH(Registration!$B888,Trainings!$B$6:$B$55,0),1)),"")</f>
        <v/>
      </c>
      <c r="P888" s="148" t="str">
        <f>IFERROR(IF(LEN(H888)=0,"",INDEX(Dashboard!$I$17:$I$26,MATCH($H888,Dashboard!$J$17:$J$26,0))),"")</f>
        <v/>
      </c>
      <c r="Q888" s="144"/>
      <c r="R888" s="148">
        <f>IF(LEN(O888)=0,0,IF(OR(Summary!$D$5="All",Summary!$D$5=""),1,IF(Summary!$D$5=O888,1,0)))</f>
        <v>0</v>
      </c>
      <c r="S888" s="148">
        <f>IF(LEN(B888)=0,0,IF(OR(Summary!$G$5="All",Summary!$G$5=""),1,IF(Summary!$G$5=B888,1,0)))</f>
        <v>0</v>
      </c>
      <c r="T888" s="148">
        <f t="shared" si="52"/>
        <v>0</v>
      </c>
      <c r="U888" s="148">
        <f>IF(LEN(C888)=0,0,IF(C888=Summary!$K$5,1,0))</f>
        <v>0</v>
      </c>
      <c r="V888" s="148">
        <f t="shared" si="53"/>
        <v>0</v>
      </c>
      <c r="W888" s="333"/>
      <c r="X888" s="148">
        <f t="shared" si="54"/>
        <v>0</v>
      </c>
      <c r="Y888" s="333"/>
      <c r="Z888" s="144"/>
      <c r="AA888" s="148">
        <f t="shared" si="55"/>
        <v>0</v>
      </c>
      <c r="AB888" s="336"/>
      <c r="AC888" s="144"/>
    </row>
    <row r="889" spans="2:29" s="134" customFormat="1" ht="20.100000000000001" customHeight="1" x14ac:dyDescent="0.25">
      <c r="B889" s="390"/>
      <c r="C889" s="391"/>
      <c r="D889" s="392"/>
      <c r="E889" s="393"/>
      <c r="F889" s="393"/>
      <c r="G889" s="394"/>
      <c r="H889" s="395"/>
      <c r="N889" s="144"/>
      <c r="O889" s="147" t="str">
        <f>IFERROR(IF(LEN(B889)=0,"",INDEX(Trainings!$C$6:$C$55,MATCH(Registration!$B889,Trainings!$B$6:$B$55,0),1)),"")</f>
        <v/>
      </c>
      <c r="P889" s="148" t="str">
        <f>IFERROR(IF(LEN(H889)=0,"",INDEX(Dashboard!$I$17:$I$26,MATCH($H889,Dashboard!$J$17:$J$26,0))),"")</f>
        <v/>
      </c>
      <c r="Q889" s="144"/>
      <c r="R889" s="148">
        <f>IF(LEN(O889)=0,0,IF(OR(Summary!$D$5="All",Summary!$D$5=""),1,IF(Summary!$D$5=O889,1,0)))</f>
        <v>0</v>
      </c>
      <c r="S889" s="148">
        <f>IF(LEN(B889)=0,0,IF(OR(Summary!$G$5="All",Summary!$G$5=""),1,IF(Summary!$G$5=B889,1,0)))</f>
        <v>0</v>
      </c>
      <c r="T889" s="148">
        <f t="shared" si="52"/>
        <v>0</v>
      </c>
      <c r="U889" s="148">
        <f>IF(LEN(C889)=0,0,IF(C889=Summary!$K$5,1,0))</f>
        <v>0</v>
      </c>
      <c r="V889" s="148">
        <f t="shared" si="53"/>
        <v>0</v>
      </c>
      <c r="W889" s="333"/>
      <c r="X889" s="148">
        <f t="shared" si="54"/>
        <v>0</v>
      </c>
      <c r="Y889" s="333"/>
      <c r="Z889" s="144"/>
      <c r="AA889" s="148">
        <f t="shared" si="55"/>
        <v>0</v>
      </c>
      <c r="AB889" s="336"/>
      <c r="AC889" s="144"/>
    </row>
    <row r="890" spans="2:29" s="134" customFormat="1" ht="20.100000000000001" customHeight="1" x14ac:dyDescent="0.25">
      <c r="B890" s="390"/>
      <c r="C890" s="391"/>
      <c r="D890" s="392"/>
      <c r="E890" s="393"/>
      <c r="F890" s="393"/>
      <c r="G890" s="394"/>
      <c r="H890" s="395"/>
      <c r="N890" s="144"/>
      <c r="O890" s="147" t="str">
        <f>IFERROR(IF(LEN(B890)=0,"",INDEX(Trainings!$C$6:$C$55,MATCH(Registration!$B890,Trainings!$B$6:$B$55,0),1)),"")</f>
        <v/>
      </c>
      <c r="P890" s="148" t="str">
        <f>IFERROR(IF(LEN(H890)=0,"",INDEX(Dashboard!$I$17:$I$26,MATCH($H890,Dashboard!$J$17:$J$26,0))),"")</f>
        <v/>
      </c>
      <c r="Q890" s="144"/>
      <c r="R890" s="148">
        <f>IF(LEN(O890)=0,0,IF(OR(Summary!$D$5="All",Summary!$D$5=""),1,IF(Summary!$D$5=O890,1,0)))</f>
        <v>0</v>
      </c>
      <c r="S890" s="148">
        <f>IF(LEN(B890)=0,0,IF(OR(Summary!$G$5="All",Summary!$G$5=""),1,IF(Summary!$G$5=B890,1,0)))</f>
        <v>0</v>
      </c>
      <c r="T890" s="148">
        <f t="shared" si="52"/>
        <v>0</v>
      </c>
      <c r="U890" s="148">
        <f>IF(LEN(C890)=0,0,IF(C890=Summary!$K$5,1,0))</f>
        <v>0</v>
      </c>
      <c r="V890" s="148">
        <f t="shared" si="53"/>
        <v>0</v>
      </c>
      <c r="W890" s="333"/>
      <c r="X890" s="148">
        <f t="shared" si="54"/>
        <v>0</v>
      </c>
      <c r="Y890" s="333"/>
      <c r="Z890" s="144"/>
      <c r="AA890" s="148">
        <f t="shared" si="55"/>
        <v>0</v>
      </c>
      <c r="AB890" s="336"/>
      <c r="AC890" s="144"/>
    </row>
    <row r="891" spans="2:29" s="134" customFormat="1" ht="20.100000000000001" customHeight="1" x14ac:dyDescent="0.25">
      <c r="B891" s="390"/>
      <c r="C891" s="391"/>
      <c r="D891" s="392"/>
      <c r="E891" s="393"/>
      <c r="F891" s="393"/>
      <c r="G891" s="394"/>
      <c r="H891" s="395"/>
      <c r="N891" s="144"/>
      <c r="O891" s="147" t="str">
        <f>IFERROR(IF(LEN(B891)=0,"",INDEX(Trainings!$C$6:$C$55,MATCH(Registration!$B891,Trainings!$B$6:$B$55,0),1)),"")</f>
        <v/>
      </c>
      <c r="P891" s="148" t="str">
        <f>IFERROR(IF(LEN(H891)=0,"",INDEX(Dashboard!$I$17:$I$26,MATCH($H891,Dashboard!$J$17:$J$26,0))),"")</f>
        <v/>
      </c>
      <c r="Q891" s="144"/>
      <c r="R891" s="148">
        <f>IF(LEN(O891)=0,0,IF(OR(Summary!$D$5="All",Summary!$D$5=""),1,IF(Summary!$D$5=O891,1,0)))</f>
        <v>0</v>
      </c>
      <c r="S891" s="148">
        <f>IF(LEN(B891)=0,0,IF(OR(Summary!$G$5="All",Summary!$G$5=""),1,IF(Summary!$G$5=B891,1,0)))</f>
        <v>0</v>
      </c>
      <c r="T891" s="148">
        <f t="shared" si="52"/>
        <v>0</v>
      </c>
      <c r="U891" s="148">
        <f>IF(LEN(C891)=0,0,IF(C891=Summary!$K$5,1,0))</f>
        <v>0</v>
      </c>
      <c r="V891" s="148">
        <f t="shared" si="53"/>
        <v>0</v>
      </c>
      <c r="W891" s="333"/>
      <c r="X891" s="148">
        <f t="shared" si="54"/>
        <v>0</v>
      </c>
      <c r="Y891" s="333"/>
      <c r="Z891" s="144"/>
      <c r="AA891" s="148">
        <f t="shared" si="55"/>
        <v>0</v>
      </c>
      <c r="AB891" s="336"/>
      <c r="AC891" s="144"/>
    </row>
    <row r="892" spans="2:29" s="134" customFormat="1" ht="20.100000000000001" customHeight="1" x14ac:dyDescent="0.25">
      <c r="B892" s="390"/>
      <c r="C892" s="391"/>
      <c r="D892" s="392"/>
      <c r="E892" s="393"/>
      <c r="F892" s="393"/>
      <c r="G892" s="394"/>
      <c r="H892" s="395"/>
      <c r="N892" s="144"/>
      <c r="O892" s="147" t="str">
        <f>IFERROR(IF(LEN(B892)=0,"",INDEX(Trainings!$C$6:$C$55,MATCH(Registration!$B892,Trainings!$B$6:$B$55,0),1)),"")</f>
        <v/>
      </c>
      <c r="P892" s="148" t="str">
        <f>IFERROR(IF(LEN(H892)=0,"",INDEX(Dashboard!$I$17:$I$26,MATCH($H892,Dashboard!$J$17:$J$26,0))),"")</f>
        <v/>
      </c>
      <c r="Q892" s="144"/>
      <c r="R892" s="148">
        <f>IF(LEN(O892)=0,0,IF(OR(Summary!$D$5="All",Summary!$D$5=""),1,IF(Summary!$D$5=O892,1,0)))</f>
        <v>0</v>
      </c>
      <c r="S892" s="148">
        <f>IF(LEN(B892)=0,0,IF(OR(Summary!$G$5="All",Summary!$G$5=""),1,IF(Summary!$G$5=B892,1,0)))</f>
        <v>0</v>
      </c>
      <c r="T892" s="148">
        <f t="shared" si="52"/>
        <v>0</v>
      </c>
      <c r="U892" s="148">
        <f>IF(LEN(C892)=0,0,IF(C892=Summary!$K$5,1,0))</f>
        <v>0</v>
      </c>
      <c r="V892" s="148">
        <f t="shared" si="53"/>
        <v>0</v>
      </c>
      <c r="W892" s="333"/>
      <c r="X892" s="148">
        <f t="shared" si="54"/>
        <v>0</v>
      </c>
      <c r="Y892" s="333"/>
      <c r="Z892" s="144"/>
      <c r="AA892" s="148">
        <f t="shared" si="55"/>
        <v>0</v>
      </c>
      <c r="AB892" s="336"/>
      <c r="AC892" s="144"/>
    </row>
    <row r="893" spans="2:29" s="134" customFormat="1" ht="20.100000000000001" customHeight="1" x14ac:dyDescent="0.25">
      <c r="B893" s="390"/>
      <c r="C893" s="391"/>
      <c r="D893" s="392"/>
      <c r="E893" s="393"/>
      <c r="F893" s="393"/>
      <c r="G893" s="394"/>
      <c r="H893" s="395"/>
      <c r="N893" s="144"/>
      <c r="O893" s="147" t="str">
        <f>IFERROR(IF(LEN(B893)=0,"",INDEX(Trainings!$C$6:$C$55,MATCH(Registration!$B893,Trainings!$B$6:$B$55,0),1)),"")</f>
        <v/>
      </c>
      <c r="P893" s="148" t="str">
        <f>IFERROR(IF(LEN(H893)=0,"",INDEX(Dashboard!$I$17:$I$26,MATCH($H893,Dashboard!$J$17:$J$26,0))),"")</f>
        <v/>
      </c>
      <c r="Q893" s="144"/>
      <c r="R893" s="148">
        <f>IF(LEN(O893)=0,0,IF(OR(Summary!$D$5="All",Summary!$D$5=""),1,IF(Summary!$D$5=O893,1,0)))</f>
        <v>0</v>
      </c>
      <c r="S893" s="148">
        <f>IF(LEN(B893)=0,0,IF(OR(Summary!$G$5="All",Summary!$G$5=""),1,IF(Summary!$G$5=B893,1,0)))</f>
        <v>0</v>
      </c>
      <c r="T893" s="148">
        <f t="shared" si="52"/>
        <v>0</v>
      </c>
      <c r="U893" s="148">
        <f>IF(LEN(C893)=0,0,IF(C893=Summary!$K$5,1,0))</f>
        <v>0</v>
      </c>
      <c r="V893" s="148">
        <f t="shared" si="53"/>
        <v>0</v>
      </c>
      <c r="W893" s="333"/>
      <c r="X893" s="148">
        <f t="shared" si="54"/>
        <v>0</v>
      </c>
      <c r="Y893" s="333"/>
      <c r="Z893" s="144"/>
      <c r="AA893" s="148">
        <f t="shared" si="55"/>
        <v>0</v>
      </c>
      <c r="AB893" s="336"/>
      <c r="AC893" s="144"/>
    </row>
    <row r="894" spans="2:29" s="134" customFormat="1" ht="20.100000000000001" customHeight="1" x14ac:dyDescent="0.25">
      <c r="B894" s="390"/>
      <c r="C894" s="391"/>
      <c r="D894" s="392"/>
      <c r="E894" s="393"/>
      <c r="F894" s="393"/>
      <c r="G894" s="394"/>
      <c r="H894" s="395"/>
      <c r="N894" s="144"/>
      <c r="O894" s="147" t="str">
        <f>IFERROR(IF(LEN(B894)=0,"",INDEX(Trainings!$C$6:$C$55,MATCH(Registration!$B894,Trainings!$B$6:$B$55,0),1)),"")</f>
        <v/>
      </c>
      <c r="P894" s="148" t="str">
        <f>IFERROR(IF(LEN(H894)=0,"",INDEX(Dashboard!$I$17:$I$26,MATCH($H894,Dashboard!$J$17:$J$26,0))),"")</f>
        <v/>
      </c>
      <c r="Q894" s="144"/>
      <c r="R894" s="148">
        <f>IF(LEN(O894)=0,0,IF(OR(Summary!$D$5="All",Summary!$D$5=""),1,IF(Summary!$D$5=O894,1,0)))</f>
        <v>0</v>
      </c>
      <c r="S894" s="148">
        <f>IF(LEN(B894)=0,0,IF(OR(Summary!$G$5="All",Summary!$G$5=""),1,IF(Summary!$G$5=B894,1,0)))</f>
        <v>0</v>
      </c>
      <c r="T894" s="148">
        <f t="shared" si="52"/>
        <v>0</v>
      </c>
      <c r="U894" s="148">
        <f>IF(LEN(C894)=0,0,IF(C894=Summary!$K$5,1,0))</f>
        <v>0</v>
      </c>
      <c r="V894" s="148">
        <f t="shared" si="53"/>
        <v>0</v>
      </c>
      <c r="W894" s="333"/>
      <c r="X894" s="148">
        <f t="shared" si="54"/>
        <v>0</v>
      </c>
      <c r="Y894" s="333"/>
      <c r="Z894" s="144"/>
      <c r="AA894" s="148">
        <f t="shared" si="55"/>
        <v>0</v>
      </c>
      <c r="AB894" s="336"/>
      <c r="AC894" s="144"/>
    </row>
    <row r="895" spans="2:29" s="134" customFormat="1" ht="20.100000000000001" customHeight="1" x14ac:dyDescent="0.25">
      <c r="B895" s="390"/>
      <c r="C895" s="391"/>
      <c r="D895" s="392"/>
      <c r="E895" s="393"/>
      <c r="F895" s="393"/>
      <c r="G895" s="394"/>
      <c r="H895" s="395"/>
      <c r="N895" s="144"/>
      <c r="O895" s="147" t="str">
        <f>IFERROR(IF(LEN(B895)=0,"",INDEX(Trainings!$C$6:$C$55,MATCH(Registration!$B895,Trainings!$B$6:$B$55,0),1)),"")</f>
        <v/>
      </c>
      <c r="P895" s="148" t="str">
        <f>IFERROR(IF(LEN(H895)=0,"",INDEX(Dashboard!$I$17:$I$26,MATCH($H895,Dashboard!$J$17:$J$26,0))),"")</f>
        <v/>
      </c>
      <c r="Q895" s="144"/>
      <c r="R895" s="148">
        <f>IF(LEN(O895)=0,0,IF(OR(Summary!$D$5="All",Summary!$D$5=""),1,IF(Summary!$D$5=O895,1,0)))</f>
        <v>0</v>
      </c>
      <c r="S895" s="148">
        <f>IF(LEN(B895)=0,0,IF(OR(Summary!$G$5="All",Summary!$G$5=""),1,IF(Summary!$G$5=B895,1,0)))</f>
        <v>0</v>
      </c>
      <c r="T895" s="148">
        <f t="shared" si="52"/>
        <v>0</v>
      </c>
      <c r="U895" s="148">
        <f>IF(LEN(C895)=0,0,IF(C895=Summary!$K$5,1,0))</f>
        <v>0</v>
      </c>
      <c r="V895" s="148">
        <f t="shared" si="53"/>
        <v>0</v>
      </c>
      <c r="W895" s="333"/>
      <c r="X895" s="148">
        <f t="shared" si="54"/>
        <v>0</v>
      </c>
      <c r="Y895" s="333"/>
      <c r="Z895" s="144"/>
      <c r="AA895" s="148">
        <f t="shared" si="55"/>
        <v>0</v>
      </c>
      <c r="AB895" s="336"/>
      <c r="AC895" s="144"/>
    </row>
    <row r="896" spans="2:29" s="134" customFormat="1" ht="20.100000000000001" customHeight="1" x14ac:dyDescent="0.25">
      <c r="B896" s="390"/>
      <c r="C896" s="391"/>
      <c r="D896" s="392"/>
      <c r="E896" s="393"/>
      <c r="F896" s="393"/>
      <c r="G896" s="394"/>
      <c r="H896" s="395"/>
      <c r="N896" s="144"/>
      <c r="O896" s="147" t="str">
        <f>IFERROR(IF(LEN(B896)=0,"",INDEX(Trainings!$C$6:$C$55,MATCH(Registration!$B896,Trainings!$B$6:$B$55,0),1)),"")</f>
        <v/>
      </c>
      <c r="P896" s="148" t="str">
        <f>IFERROR(IF(LEN(H896)=0,"",INDEX(Dashboard!$I$17:$I$26,MATCH($H896,Dashboard!$J$17:$J$26,0))),"")</f>
        <v/>
      </c>
      <c r="Q896" s="144"/>
      <c r="R896" s="148">
        <f>IF(LEN(O896)=0,0,IF(OR(Summary!$D$5="All",Summary!$D$5=""),1,IF(Summary!$D$5=O896,1,0)))</f>
        <v>0</v>
      </c>
      <c r="S896" s="148">
        <f>IF(LEN(B896)=0,0,IF(OR(Summary!$G$5="All",Summary!$G$5=""),1,IF(Summary!$G$5=B896,1,0)))</f>
        <v>0</v>
      </c>
      <c r="T896" s="148">
        <f t="shared" si="52"/>
        <v>0</v>
      </c>
      <c r="U896" s="148">
        <f>IF(LEN(C896)=0,0,IF(C896=Summary!$K$5,1,0))</f>
        <v>0</v>
      </c>
      <c r="V896" s="148">
        <f t="shared" si="53"/>
        <v>0</v>
      </c>
      <c r="W896" s="333"/>
      <c r="X896" s="148">
        <f t="shared" si="54"/>
        <v>0</v>
      </c>
      <c r="Y896" s="333"/>
      <c r="Z896" s="144"/>
      <c r="AA896" s="148">
        <f t="shared" si="55"/>
        <v>0</v>
      </c>
      <c r="AB896" s="336"/>
      <c r="AC896" s="144"/>
    </row>
    <row r="897" spans="2:29" s="134" customFormat="1" ht="20.100000000000001" customHeight="1" x14ac:dyDescent="0.25">
      <c r="B897" s="390"/>
      <c r="C897" s="391"/>
      <c r="D897" s="392"/>
      <c r="E897" s="393"/>
      <c r="F897" s="393"/>
      <c r="G897" s="394"/>
      <c r="H897" s="395"/>
      <c r="N897" s="144"/>
      <c r="O897" s="147" t="str">
        <f>IFERROR(IF(LEN(B897)=0,"",INDEX(Trainings!$C$6:$C$55,MATCH(Registration!$B897,Trainings!$B$6:$B$55,0),1)),"")</f>
        <v/>
      </c>
      <c r="P897" s="148" t="str">
        <f>IFERROR(IF(LEN(H897)=0,"",INDEX(Dashboard!$I$17:$I$26,MATCH($H897,Dashboard!$J$17:$J$26,0))),"")</f>
        <v/>
      </c>
      <c r="Q897" s="144"/>
      <c r="R897" s="148">
        <f>IF(LEN(O897)=0,0,IF(OR(Summary!$D$5="All",Summary!$D$5=""),1,IF(Summary!$D$5=O897,1,0)))</f>
        <v>0</v>
      </c>
      <c r="S897" s="148">
        <f>IF(LEN(B897)=0,0,IF(OR(Summary!$G$5="All",Summary!$G$5=""),1,IF(Summary!$G$5=B897,1,0)))</f>
        <v>0</v>
      </c>
      <c r="T897" s="148">
        <f t="shared" si="52"/>
        <v>0</v>
      </c>
      <c r="U897" s="148">
        <f>IF(LEN(C897)=0,0,IF(C897=Summary!$K$5,1,0))</f>
        <v>0</v>
      </c>
      <c r="V897" s="148">
        <f t="shared" si="53"/>
        <v>0</v>
      </c>
      <c r="W897" s="333"/>
      <c r="X897" s="148">
        <f t="shared" si="54"/>
        <v>0</v>
      </c>
      <c r="Y897" s="333"/>
      <c r="Z897" s="144"/>
      <c r="AA897" s="148">
        <f t="shared" si="55"/>
        <v>0</v>
      </c>
      <c r="AB897" s="336"/>
      <c r="AC897" s="144"/>
    </row>
    <row r="898" spans="2:29" s="134" customFormat="1" ht="20.100000000000001" customHeight="1" x14ac:dyDescent="0.25">
      <c r="B898" s="390"/>
      <c r="C898" s="391"/>
      <c r="D898" s="392"/>
      <c r="E898" s="393"/>
      <c r="F898" s="393"/>
      <c r="G898" s="394"/>
      <c r="H898" s="395"/>
      <c r="N898" s="144"/>
      <c r="O898" s="147" t="str">
        <f>IFERROR(IF(LEN(B898)=0,"",INDEX(Trainings!$C$6:$C$55,MATCH(Registration!$B898,Trainings!$B$6:$B$55,0),1)),"")</f>
        <v/>
      </c>
      <c r="P898" s="148" t="str">
        <f>IFERROR(IF(LEN(H898)=0,"",INDEX(Dashboard!$I$17:$I$26,MATCH($H898,Dashboard!$J$17:$J$26,0))),"")</f>
        <v/>
      </c>
      <c r="Q898" s="144"/>
      <c r="R898" s="148">
        <f>IF(LEN(O898)=0,0,IF(OR(Summary!$D$5="All",Summary!$D$5=""),1,IF(Summary!$D$5=O898,1,0)))</f>
        <v>0</v>
      </c>
      <c r="S898" s="148">
        <f>IF(LEN(B898)=0,0,IF(OR(Summary!$G$5="All",Summary!$G$5=""),1,IF(Summary!$G$5=B898,1,0)))</f>
        <v>0</v>
      </c>
      <c r="T898" s="148">
        <f t="shared" si="52"/>
        <v>0</v>
      </c>
      <c r="U898" s="148">
        <f>IF(LEN(C898)=0,0,IF(C898=Summary!$K$5,1,0))</f>
        <v>0</v>
      </c>
      <c r="V898" s="148">
        <f t="shared" si="53"/>
        <v>0</v>
      </c>
      <c r="W898" s="333"/>
      <c r="X898" s="148">
        <f t="shared" si="54"/>
        <v>0</v>
      </c>
      <c r="Y898" s="333"/>
      <c r="Z898" s="144"/>
      <c r="AA898" s="148">
        <f t="shared" si="55"/>
        <v>0</v>
      </c>
      <c r="AB898" s="336"/>
      <c r="AC898" s="144"/>
    </row>
    <row r="899" spans="2:29" s="134" customFormat="1" ht="20.100000000000001" customHeight="1" x14ac:dyDescent="0.25">
      <c r="B899" s="390"/>
      <c r="C899" s="391"/>
      <c r="D899" s="392"/>
      <c r="E899" s="393"/>
      <c r="F899" s="393"/>
      <c r="G899" s="394"/>
      <c r="H899" s="395"/>
      <c r="N899" s="144"/>
      <c r="O899" s="147" t="str">
        <f>IFERROR(IF(LEN(B899)=0,"",INDEX(Trainings!$C$6:$C$55,MATCH(Registration!$B899,Trainings!$B$6:$B$55,0),1)),"")</f>
        <v/>
      </c>
      <c r="P899" s="148" t="str">
        <f>IFERROR(IF(LEN(H899)=0,"",INDEX(Dashboard!$I$17:$I$26,MATCH($H899,Dashboard!$J$17:$J$26,0))),"")</f>
        <v/>
      </c>
      <c r="Q899" s="144"/>
      <c r="R899" s="148">
        <f>IF(LEN(O899)=0,0,IF(OR(Summary!$D$5="All",Summary!$D$5=""),1,IF(Summary!$D$5=O899,1,0)))</f>
        <v>0</v>
      </c>
      <c r="S899" s="148">
        <f>IF(LEN(B899)=0,0,IF(OR(Summary!$G$5="All",Summary!$G$5=""),1,IF(Summary!$G$5=B899,1,0)))</f>
        <v>0</v>
      </c>
      <c r="T899" s="148">
        <f t="shared" si="52"/>
        <v>0</v>
      </c>
      <c r="U899" s="148">
        <f>IF(LEN(C899)=0,0,IF(C899=Summary!$K$5,1,0))</f>
        <v>0</v>
      </c>
      <c r="V899" s="148">
        <f t="shared" si="53"/>
        <v>0</v>
      </c>
      <c r="W899" s="333"/>
      <c r="X899" s="148">
        <f t="shared" si="54"/>
        <v>0</v>
      </c>
      <c r="Y899" s="333"/>
      <c r="Z899" s="144"/>
      <c r="AA899" s="148">
        <f t="shared" si="55"/>
        <v>0</v>
      </c>
      <c r="AB899" s="336"/>
      <c r="AC899" s="144"/>
    </row>
    <row r="900" spans="2:29" s="134" customFormat="1" ht="20.100000000000001" customHeight="1" x14ac:dyDescent="0.25">
      <c r="B900" s="390"/>
      <c r="C900" s="391"/>
      <c r="D900" s="392"/>
      <c r="E900" s="393"/>
      <c r="F900" s="393"/>
      <c r="G900" s="394"/>
      <c r="H900" s="395"/>
      <c r="N900" s="144"/>
      <c r="O900" s="147" t="str">
        <f>IFERROR(IF(LEN(B900)=0,"",INDEX(Trainings!$C$6:$C$55,MATCH(Registration!$B900,Trainings!$B$6:$B$55,0),1)),"")</f>
        <v/>
      </c>
      <c r="P900" s="148" t="str">
        <f>IFERROR(IF(LEN(H900)=0,"",INDEX(Dashboard!$I$17:$I$26,MATCH($H900,Dashboard!$J$17:$J$26,0))),"")</f>
        <v/>
      </c>
      <c r="Q900" s="144"/>
      <c r="R900" s="148">
        <f>IF(LEN(O900)=0,0,IF(OR(Summary!$D$5="All",Summary!$D$5=""),1,IF(Summary!$D$5=O900,1,0)))</f>
        <v>0</v>
      </c>
      <c r="S900" s="148">
        <f>IF(LEN(B900)=0,0,IF(OR(Summary!$G$5="All",Summary!$G$5=""),1,IF(Summary!$G$5=B900,1,0)))</f>
        <v>0</v>
      </c>
      <c r="T900" s="148">
        <f t="shared" si="52"/>
        <v>0</v>
      </c>
      <c r="U900" s="148">
        <f>IF(LEN(C900)=0,0,IF(C900=Summary!$K$5,1,0))</f>
        <v>0</v>
      </c>
      <c r="V900" s="148">
        <f t="shared" si="53"/>
        <v>0</v>
      </c>
      <c r="W900" s="333"/>
      <c r="X900" s="148">
        <f t="shared" si="54"/>
        <v>0</v>
      </c>
      <c r="Y900" s="333"/>
      <c r="Z900" s="144"/>
      <c r="AA900" s="148">
        <f t="shared" si="55"/>
        <v>0</v>
      </c>
      <c r="AB900" s="336"/>
      <c r="AC900" s="144"/>
    </row>
    <row r="901" spans="2:29" s="134" customFormat="1" ht="20.100000000000001" customHeight="1" x14ac:dyDescent="0.25">
      <c r="B901" s="390"/>
      <c r="C901" s="391"/>
      <c r="D901" s="392"/>
      <c r="E901" s="393"/>
      <c r="F901" s="393"/>
      <c r="G901" s="394"/>
      <c r="H901" s="395"/>
      <c r="N901" s="144"/>
      <c r="O901" s="147" t="str">
        <f>IFERROR(IF(LEN(B901)=0,"",INDEX(Trainings!$C$6:$C$55,MATCH(Registration!$B901,Trainings!$B$6:$B$55,0),1)),"")</f>
        <v/>
      </c>
      <c r="P901" s="148" t="str">
        <f>IFERROR(IF(LEN(H901)=0,"",INDEX(Dashboard!$I$17:$I$26,MATCH($H901,Dashboard!$J$17:$J$26,0))),"")</f>
        <v/>
      </c>
      <c r="Q901" s="144"/>
      <c r="R901" s="148">
        <f>IF(LEN(O901)=0,0,IF(OR(Summary!$D$5="All",Summary!$D$5=""),1,IF(Summary!$D$5=O901,1,0)))</f>
        <v>0</v>
      </c>
      <c r="S901" s="148">
        <f>IF(LEN(B901)=0,0,IF(OR(Summary!$G$5="All",Summary!$G$5=""),1,IF(Summary!$G$5=B901,1,0)))</f>
        <v>0</v>
      </c>
      <c r="T901" s="148">
        <f t="shared" si="52"/>
        <v>0</v>
      </c>
      <c r="U901" s="148">
        <f>IF(LEN(C901)=0,0,IF(C901=Summary!$K$5,1,0))</f>
        <v>0</v>
      </c>
      <c r="V901" s="148">
        <f t="shared" si="53"/>
        <v>0</v>
      </c>
      <c r="W901" s="333"/>
      <c r="X901" s="148">
        <f t="shared" si="54"/>
        <v>0</v>
      </c>
      <c r="Y901" s="333"/>
      <c r="Z901" s="144"/>
      <c r="AA901" s="148">
        <f t="shared" si="55"/>
        <v>0</v>
      </c>
      <c r="AB901" s="336"/>
      <c r="AC901" s="144"/>
    </row>
    <row r="902" spans="2:29" s="134" customFormat="1" ht="20.100000000000001" customHeight="1" x14ac:dyDescent="0.25">
      <c r="B902" s="390"/>
      <c r="C902" s="391"/>
      <c r="D902" s="392"/>
      <c r="E902" s="393"/>
      <c r="F902" s="393"/>
      <c r="G902" s="394"/>
      <c r="H902" s="395"/>
      <c r="N902" s="144"/>
      <c r="O902" s="147" t="str">
        <f>IFERROR(IF(LEN(B902)=0,"",INDEX(Trainings!$C$6:$C$55,MATCH(Registration!$B902,Trainings!$B$6:$B$55,0),1)),"")</f>
        <v/>
      </c>
      <c r="P902" s="148" t="str">
        <f>IFERROR(IF(LEN(H902)=0,"",INDEX(Dashboard!$I$17:$I$26,MATCH($H902,Dashboard!$J$17:$J$26,0))),"")</f>
        <v/>
      </c>
      <c r="Q902" s="144"/>
      <c r="R902" s="148">
        <f>IF(LEN(O902)=0,0,IF(OR(Summary!$D$5="All",Summary!$D$5=""),1,IF(Summary!$D$5=O902,1,0)))</f>
        <v>0</v>
      </c>
      <c r="S902" s="148">
        <f>IF(LEN(B902)=0,0,IF(OR(Summary!$G$5="All",Summary!$G$5=""),1,IF(Summary!$G$5=B902,1,0)))</f>
        <v>0</v>
      </c>
      <c r="T902" s="148">
        <f t="shared" ref="T902:T965" si="56">IF(G902="Yes",1,0)</f>
        <v>0</v>
      </c>
      <c r="U902" s="148">
        <f>IF(LEN(C902)=0,0,IF(C902=Summary!$K$5,1,0))</f>
        <v>0</v>
      </c>
      <c r="V902" s="148">
        <f t="shared" si="53"/>
        <v>0</v>
      </c>
      <c r="W902" s="333"/>
      <c r="X902" s="148">
        <f t="shared" si="54"/>
        <v>0</v>
      </c>
      <c r="Y902" s="333"/>
      <c r="Z902" s="144"/>
      <c r="AA902" s="148">
        <f t="shared" si="55"/>
        <v>0</v>
      </c>
      <c r="AB902" s="336"/>
      <c r="AC902" s="144"/>
    </row>
    <row r="903" spans="2:29" s="134" customFormat="1" ht="20.100000000000001" customHeight="1" x14ac:dyDescent="0.25">
      <c r="B903" s="390"/>
      <c r="C903" s="391"/>
      <c r="D903" s="392"/>
      <c r="E903" s="393"/>
      <c r="F903" s="393"/>
      <c r="G903" s="394"/>
      <c r="H903" s="395"/>
      <c r="N903" s="144"/>
      <c r="O903" s="147" t="str">
        <f>IFERROR(IF(LEN(B903)=0,"",INDEX(Trainings!$C$6:$C$55,MATCH(Registration!$B903,Trainings!$B$6:$B$55,0),1)),"")</f>
        <v/>
      </c>
      <c r="P903" s="148" t="str">
        <f>IFERROR(IF(LEN(H903)=0,"",INDEX(Dashboard!$I$17:$I$26,MATCH($H903,Dashboard!$J$17:$J$26,0))),"")</f>
        <v/>
      </c>
      <c r="Q903" s="144"/>
      <c r="R903" s="148">
        <f>IF(LEN(O903)=0,0,IF(OR(Summary!$D$5="All",Summary!$D$5=""),1,IF(Summary!$D$5=O903,1,0)))</f>
        <v>0</v>
      </c>
      <c r="S903" s="148">
        <f>IF(LEN(B903)=0,0,IF(OR(Summary!$G$5="All",Summary!$G$5=""),1,IF(Summary!$G$5=B903,1,0)))</f>
        <v>0</v>
      </c>
      <c r="T903" s="148">
        <f t="shared" si="56"/>
        <v>0</v>
      </c>
      <c r="U903" s="148">
        <f>IF(LEN(C903)=0,0,IF(C903=Summary!$K$5,1,0))</f>
        <v>0</v>
      </c>
      <c r="V903" s="148">
        <f t="shared" ref="V903:V966" si="57">R903*S903*T903*U903</f>
        <v>0</v>
      </c>
      <c r="W903" s="333"/>
      <c r="X903" s="148">
        <f t="shared" ref="X903:X966" si="58">V903*(IF(LEN(P903)=0,0,1))</f>
        <v>0</v>
      </c>
      <c r="Y903" s="333"/>
      <c r="Z903" s="144"/>
      <c r="AA903" s="148">
        <f t="shared" ref="AA903:AA966" si="59">IF(G903="Yes",1,0)</f>
        <v>0</v>
      </c>
      <c r="AB903" s="336"/>
      <c r="AC903" s="144"/>
    </row>
    <row r="904" spans="2:29" s="134" customFormat="1" ht="20.100000000000001" customHeight="1" x14ac:dyDescent="0.25">
      <c r="B904" s="390"/>
      <c r="C904" s="391"/>
      <c r="D904" s="392"/>
      <c r="E904" s="393"/>
      <c r="F904" s="393"/>
      <c r="G904" s="394"/>
      <c r="H904" s="395"/>
      <c r="N904" s="144"/>
      <c r="O904" s="147" t="str">
        <f>IFERROR(IF(LEN(B904)=0,"",INDEX(Trainings!$C$6:$C$55,MATCH(Registration!$B904,Trainings!$B$6:$B$55,0),1)),"")</f>
        <v/>
      </c>
      <c r="P904" s="148" t="str">
        <f>IFERROR(IF(LEN(H904)=0,"",INDEX(Dashboard!$I$17:$I$26,MATCH($H904,Dashboard!$J$17:$J$26,0))),"")</f>
        <v/>
      </c>
      <c r="Q904" s="144"/>
      <c r="R904" s="148">
        <f>IF(LEN(O904)=0,0,IF(OR(Summary!$D$5="All",Summary!$D$5=""),1,IF(Summary!$D$5=O904,1,0)))</f>
        <v>0</v>
      </c>
      <c r="S904" s="148">
        <f>IF(LEN(B904)=0,0,IF(OR(Summary!$G$5="All",Summary!$G$5=""),1,IF(Summary!$G$5=B904,1,0)))</f>
        <v>0</v>
      </c>
      <c r="T904" s="148">
        <f t="shared" si="56"/>
        <v>0</v>
      </c>
      <c r="U904" s="148">
        <f>IF(LEN(C904)=0,0,IF(C904=Summary!$K$5,1,0))</f>
        <v>0</v>
      </c>
      <c r="V904" s="148">
        <f t="shared" si="57"/>
        <v>0</v>
      </c>
      <c r="W904" s="333"/>
      <c r="X904" s="148">
        <f t="shared" si="58"/>
        <v>0</v>
      </c>
      <c r="Y904" s="333"/>
      <c r="Z904" s="144"/>
      <c r="AA904" s="148">
        <f t="shared" si="59"/>
        <v>0</v>
      </c>
      <c r="AB904" s="336"/>
      <c r="AC904" s="144"/>
    </row>
    <row r="905" spans="2:29" s="134" customFormat="1" ht="20.100000000000001" customHeight="1" x14ac:dyDescent="0.25">
      <c r="B905" s="390"/>
      <c r="C905" s="391"/>
      <c r="D905" s="392"/>
      <c r="E905" s="393"/>
      <c r="F905" s="393"/>
      <c r="G905" s="394"/>
      <c r="H905" s="395"/>
      <c r="N905" s="144"/>
      <c r="O905" s="147" t="str">
        <f>IFERROR(IF(LEN(B905)=0,"",INDEX(Trainings!$C$6:$C$55,MATCH(Registration!$B905,Trainings!$B$6:$B$55,0),1)),"")</f>
        <v/>
      </c>
      <c r="P905" s="148" t="str">
        <f>IFERROR(IF(LEN(H905)=0,"",INDEX(Dashboard!$I$17:$I$26,MATCH($H905,Dashboard!$J$17:$J$26,0))),"")</f>
        <v/>
      </c>
      <c r="Q905" s="144"/>
      <c r="R905" s="148">
        <f>IF(LEN(O905)=0,0,IF(OR(Summary!$D$5="All",Summary!$D$5=""),1,IF(Summary!$D$5=O905,1,0)))</f>
        <v>0</v>
      </c>
      <c r="S905" s="148">
        <f>IF(LEN(B905)=0,0,IF(OR(Summary!$G$5="All",Summary!$G$5=""),1,IF(Summary!$G$5=B905,1,0)))</f>
        <v>0</v>
      </c>
      <c r="T905" s="148">
        <f t="shared" si="56"/>
        <v>0</v>
      </c>
      <c r="U905" s="148">
        <f>IF(LEN(C905)=0,0,IF(C905=Summary!$K$5,1,0))</f>
        <v>0</v>
      </c>
      <c r="V905" s="148">
        <f t="shared" si="57"/>
        <v>0</v>
      </c>
      <c r="W905" s="333"/>
      <c r="X905" s="148">
        <f t="shared" si="58"/>
        <v>0</v>
      </c>
      <c r="Y905" s="333"/>
      <c r="Z905" s="144"/>
      <c r="AA905" s="148">
        <f t="shared" si="59"/>
        <v>0</v>
      </c>
      <c r="AB905" s="336"/>
      <c r="AC905" s="144"/>
    </row>
    <row r="906" spans="2:29" s="134" customFormat="1" ht="20.100000000000001" customHeight="1" x14ac:dyDescent="0.25">
      <c r="B906" s="390"/>
      <c r="C906" s="391"/>
      <c r="D906" s="392"/>
      <c r="E906" s="393"/>
      <c r="F906" s="393"/>
      <c r="G906" s="394"/>
      <c r="H906" s="395"/>
      <c r="N906" s="144"/>
      <c r="O906" s="147" t="str">
        <f>IFERROR(IF(LEN(B906)=0,"",INDEX(Trainings!$C$6:$C$55,MATCH(Registration!$B906,Trainings!$B$6:$B$55,0),1)),"")</f>
        <v/>
      </c>
      <c r="P906" s="148" t="str">
        <f>IFERROR(IF(LEN(H906)=0,"",INDEX(Dashboard!$I$17:$I$26,MATCH($H906,Dashboard!$J$17:$J$26,0))),"")</f>
        <v/>
      </c>
      <c r="Q906" s="144"/>
      <c r="R906" s="148">
        <f>IF(LEN(O906)=0,0,IF(OR(Summary!$D$5="All",Summary!$D$5=""),1,IF(Summary!$D$5=O906,1,0)))</f>
        <v>0</v>
      </c>
      <c r="S906" s="148">
        <f>IF(LEN(B906)=0,0,IF(OR(Summary!$G$5="All",Summary!$G$5=""),1,IF(Summary!$G$5=B906,1,0)))</f>
        <v>0</v>
      </c>
      <c r="T906" s="148">
        <f t="shared" si="56"/>
        <v>0</v>
      </c>
      <c r="U906" s="148">
        <f>IF(LEN(C906)=0,0,IF(C906=Summary!$K$5,1,0))</f>
        <v>0</v>
      </c>
      <c r="V906" s="148">
        <f t="shared" si="57"/>
        <v>0</v>
      </c>
      <c r="W906" s="333"/>
      <c r="X906" s="148">
        <f t="shared" si="58"/>
        <v>0</v>
      </c>
      <c r="Y906" s="333"/>
      <c r="Z906" s="144"/>
      <c r="AA906" s="148">
        <f t="shared" si="59"/>
        <v>0</v>
      </c>
      <c r="AB906" s="336"/>
      <c r="AC906" s="144"/>
    </row>
    <row r="907" spans="2:29" s="134" customFormat="1" ht="20.100000000000001" customHeight="1" x14ac:dyDescent="0.25">
      <c r="B907" s="390"/>
      <c r="C907" s="391"/>
      <c r="D907" s="392"/>
      <c r="E907" s="393"/>
      <c r="F907" s="393"/>
      <c r="G907" s="394"/>
      <c r="H907" s="395"/>
      <c r="N907" s="144"/>
      <c r="O907" s="147" t="str">
        <f>IFERROR(IF(LEN(B907)=0,"",INDEX(Trainings!$C$6:$C$55,MATCH(Registration!$B907,Trainings!$B$6:$B$55,0),1)),"")</f>
        <v/>
      </c>
      <c r="P907" s="148" t="str">
        <f>IFERROR(IF(LEN(H907)=0,"",INDEX(Dashboard!$I$17:$I$26,MATCH($H907,Dashboard!$J$17:$J$26,0))),"")</f>
        <v/>
      </c>
      <c r="Q907" s="144"/>
      <c r="R907" s="148">
        <f>IF(LEN(O907)=0,0,IF(OR(Summary!$D$5="All",Summary!$D$5=""),1,IF(Summary!$D$5=O907,1,0)))</f>
        <v>0</v>
      </c>
      <c r="S907" s="148">
        <f>IF(LEN(B907)=0,0,IF(OR(Summary!$G$5="All",Summary!$G$5=""),1,IF(Summary!$G$5=B907,1,0)))</f>
        <v>0</v>
      </c>
      <c r="T907" s="148">
        <f t="shared" si="56"/>
        <v>0</v>
      </c>
      <c r="U907" s="148">
        <f>IF(LEN(C907)=0,0,IF(C907=Summary!$K$5,1,0))</f>
        <v>0</v>
      </c>
      <c r="V907" s="148">
        <f t="shared" si="57"/>
        <v>0</v>
      </c>
      <c r="W907" s="333"/>
      <c r="X907" s="148">
        <f t="shared" si="58"/>
        <v>0</v>
      </c>
      <c r="Y907" s="333"/>
      <c r="Z907" s="144"/>
      <c r="AA907" s="148">
        <f t="shared" si="59"/>
        <v>0</v>
      </c>
      <c r="AB907" s="336"/>
      <c r="AC907" s="144"/>
    </row>
    <row r="908" spans="2:29" s="134" customFormat="1" ht="20.100000000000001" customHeight="1" x14ac:dyDescent="0.25">
      <c r="B908" s="390"/>
      <c r="C908" s="391"/>
      <c r="D908" s="392"/>
      <c r="E908" s="393"/>
      <c r="F908" s="393"/>
      <c r="G908" s="394"/>
      <c r="H908" s="395"/>
      <c r="N908" s="144"/>
      <c r="O908" s="147" t="str">
        <f>IFERROR(IF(LEN(B908)=0,"",INDEX(Trainings!$C$6:$C$55,MATCH(Registration!$B908,Trainings!$B$6:$B$55,0),1)),"")</f>
        <v/>
      </c>
      <c r="P908" s="148" t="str">
        <f>IFERROR(IF(LEN(H908)=0,"",INDEX(Dashboard!$I$17:$I$26,MATCH($H908,Dashboard!$J$17:$J$26,0))),"")</f>
        <v/>
      </c>
      <c r="Q908" s="144"/>
      <c r="R908" s="148">
        <f>IF(LEN(O908)=0,0,IF(OR(Summary!$D$5="All",Summary!$D$5=""),1,IF(Summary!$D$5=O908,1,0)))</f>
        <v>0</v>
      </c>
      <c r="S908" s="148">
        <f>IF(LEN(B908)=0,0,IF(OR(Summary!$G$5="All",Summary!$G$5=""),1,IF(Summary!$G$5=B908,1,0)))</f>
        <v>0</v>
      </c>
      <c r="T908" s="148">
        <f t="shared" si="56"/>
        <v>0</v>
      </c>
      <c r="U908" s="148">
        <f>IF(LEN(C908)=0,0,IF(C908=Summary!$K$5,1,0))</f>
        <v>0</v>
      </c>
      <c r="V908" s="148">
        <f t="shared" si="57"/>
        <v>0</v>
      </c>
      <c r="W908" s="333"/>
      <c r="X908" s="148">
        <f t="shared" si="58"/>
        <v>0</v>
      </c>
      <c r="Y908" s="333"/>
      <c r="Z908" s="144"/>
      <c r="AA908" s="148">
        <f t="shared" si="59"/>
        <v>0</v>
      </c>
      <c r="AB908" s="336"/>
      <c r="AC908" s="144"/>
    </row>
    <row r="909" spans="2:29" s="134" customFormat="1" ht="20.100000000000001" customHeight="1" x14ac:dyDescent="0.25">
      <c r="B909" s="390"/>
      <c r="C909" s="391"/>
      <c r="D909" s="392"/>
      <c r="E909" s="393"/>
      <c r="F909" s="393"/>
      <c r="G909" s="394"/>
      <c r="H909" s="395"/>
      <c r="N909" s="144"/>
      <c r="O909" s="147" t="str">
        <f>IFERROR(IF(LEN(B909)=0,"",INDEX(Trainings!$C$6:$C$55,MATCH(Registration!$B909,Trainings!$B$6:$B$55,0),1)),"")</f>
        <v/>
      </c>
      <c r="P909" s="148" t="str">
        <f>IFERROR(IF(LEN(H909)=0,"",INDEX(Dashboard!$I$17:$I$26,MATCH($H909,Dashboard!$J$17:$J$26,0))),"")</f>
        <v/>
      </c>
      <c r="Q909" s="144"/>
      <c r="R909" s="148">
        <f>IF(LEN(O909)=0,0,IF(OR(Summary!$D$5="All",Summary!$D$5=""),1,IF(Summary!$D$5=O909,1,0)))</f>
        <v>0</v>
      </c>
      <c r="S909" s="148">
        <f>IF(LEN(B909)=0,0,IF(OR(Summary!$G$5="All",Summary!$G$5=""),1,IF(Summary!$G$5=B909,1,0)))</f>
        <v>0</v>
      </c>
      <c r="T909" s="148">
        <f t="shared" si="56"/>
        <v>0</v>
      </c>
      <c r="U909" s="148">
        <f>IF(LEN(C909)=0,0,IF(C909=Summary!$K$5,1,0))</f>
        <v>0</v>
      </c>
      <c r="V909" s="148">
        <f t="shared" si="57"/>
        <v>0</v>
      </c>
      <c r="W909" s="333"/>
      <c r="X909" s="148">
        <f t="shared" si="58"/>
        <v>0</v>
      </c>
      <c r="Y909" s="333"/>
      <c r="Z909" s="144"/>
      <c r="AA909" s="148">
        <f t="shared" si="59"/>
        <v>0</v>
      </c>
      <c r="AB909" s="336"/>
      <c r="AC909" s="144"/>
    </row>
    <row r="910" spans="2:29" s="134" customFormat="1" ht="20.100000000000001" customHeight="1" x14ac:dyDescent="0.25">
      <c r="B910" s="390"/>
      <c r="C910" s="391"/>
      <c r="D910" s="392"/>
      <c r="E910" s="393"/>
      <c r="F910" s="393"/>
      <c r="G910" s="394"/>
      <c r="H910" s="395"/>
      <c r="N910" s="144"/>
      <c r="O910" s="147" t="str">
        <f>IFERROR(IF(LEN(B910)=0,"",INDEX(Trainings!$C$6:$C$55,MATCH(Registration!$B910,Trainings!$B$6:$B$55,0),1)),"")</f>
        <v/>
      </c>
      <c r="P910" s="148" t="str">
        <f>IFERROR(IF(LEN(H910)=0,"",INDEX(Dashboard!$I$17:$I$26,MATCH($H910,Dashboard!$J$17:$J$26,0))),"")</f>
        <v/>
      </c>
      <c r="Q910" s="144"/>
      <c r="R910" s="148">
        <f>IF(LEN(O910)=0,0,IF(OR(Summary!$D$5="All",Summary!$D$5=""),1,IF(Summary!$D$5=O910,1,0)))</f>
        <v>0</v>
      </c>
      <c r="S910" s="148">
        <f>IF(LEN(B910)=0,0,IF(OR(Summary!$G$5="All",Summary!$G$5=""),1,IF(Summary!$G$5=B910,1,0)))</f>
        <v>0</v>
      </c>
      <c r="T910" s="148">
        <f t="shared" si="56"/>
        <v>0</v>
      </c>
      <c r="U910" s="148">
        <f>IF(LEN(C910)=0,0,IF(C910=Summary!$K$5,1,0))</f>
        <v>0</v>
      </c>
      <c r="V910" s="148">
        <f t="shared" si="57"/>
        <v>0</v>
      </c>
      <c r="W910" s="333"/>
      <c r="X910" s="148">
        <f t="shared" si="58"/>
        <v>0</v>
      </c>
      <c r="Y910" s="333"/>
      <c r="Z910" s="144"/>
      <c r="AA910" s="148">
        <f t="shared" si="59"/>
        <v>0</v>
      </c>
      <c r="AB910" s="336"/>
      <c r="AC910" s="144"/>
    </row>
    <row r="911" spans="2:29" s="134" customFormat="1" ht="20.100000000000001" customHeight="1" x14ac:dyDescent="0.25">
      <c r="B911" s="390"/>
      <c r="C911" s="391"/>
      <c r="D911" s="392"/>
      <c r="E911" s="393"/>
      <c r="F911" s="393"/>
      <c r="G911" s="394"/>
      <c r="H911" s="395"/>
      <c r="N911" s="144"/>
      <c r="O911" s="147" t="str">
        <f>IFERROR(IF(LEN(B911)=0,"",INDEX(Trainings!$C$6:$C$55,MATCH(Registration!$B911,Trainings!$B$6:$B$55,0),1)),"")</f>
        <v/>
      </c>
      <c r="P911" s="148" t="str">
        <f>IFERROR(IF(LEN(H911)=0,"",INDEX(Dashboard!$I$17:$I$26,MATCH($H911,Dashboard!$J$17:$J$26,0))),"")</f>
        <v/>
      </c>
      <c r="Q911" s="144"/>
      <c r="R911" s="148">
        <f>IF(LEN(O911)=0,0,IF(OR(Summary!$D$5="All",Summary!$D$5=""),1,IF(Summary!$D$5=O911,1,0)))</f>
        <v>0</v>
      </c>
      <c r="S911" s="148">
        <f>IF(LEN(B911)=0,0,IF(OR(Summary!$G$5="All",Summary!$G$5=""),1,IF(Summary!$G$5=B911,1,0)))</f>
        <v>0</v>
      </c>
      <c r="T911" s="148">
        <f t="shared" si="56"/>
        <v>0</v>
      </c>
      <c r="U911" s="148">
        <f>IF(LEN(C911)=0,0,IF(C911=Summary!$K$5,1,0))</f>
        <v>0</v>
      </c>
      <c r="V911" s="148">
        <f t="shared" si="57"/>
        <v>0</v>
      </c>
      <c r="W911" s="333"/>
      <c r="X911" s="148">
        <f t="shared" si="58"/>
        <v>0</v>
      </c>
      <c r="Y911" s="333"/>
      <c r="Z911" s="144"/>
      <c r="AA911" s="148">
        <f t="shared" si="59"/>
        <v>0</v>
      </c>
      <c r="AB911" s="336"/>
      <c r="AC911" s="144"/>
    </row>
    <row r="912" spans="2:29" s="134" customFormat="1" ht="20.100000000000001" customHeight="1" x14ac:dyDescent="0.25">
      <c r="B912" s="390"/>
      <c r="C912" s="391"/>
      <c r="D912" s="392"/>
      <c r="E912" s="393"/>
      <c r="F912" s="393"/>
      <c r="G912" s="394"/>
      <c r="H912" s="395"/>
      <c r="N912" s="144"/>
      <c r="O912" s="147" t="str">
        <f>IFERROR(IF(LEN(B912)=0,"",INDEX(Trainings!$C$6:$C$55,MATCH(Registration!$B912,Trainings!$B$6:$B$55,0),1)),"")</f>
        <v/>
      </c>
      <c r="P912" s="148" t="str">
        <f>IFERROR(IF(LEN(H912)=0,"",INDEX(Dashboard!$I$17:$I$26,MATCH($H912,Dashboard!$J$17:$J$26,0))),"")</f>
        <v/>
      </c>
      <c r="Q912" s="144"/>
      <c r="R912" s="148">
        <f>IF(LEN(O912)=0,0,IF(OR(Summary!$D$5="All",Summary!$D$5=""),1,IF(Summary!$D$5=O912,1,0)))</f>
        <v>0</v>
      </c>
      <c r="S912" s="148">
        <f>IF(LEN(B912)=0,0,IF(OR(Summary!$G$5="All",Summary!$G$5=""),1,IF(Summary!$G$5=B912,1,0)))</f>
        <v>0</v>
      </c>
      <c r="T912" s="148">
        <f t="shared" si="56"/>
        <v>0</v>
      </c>
      <c r="U912" s="148">
        <f>IF(LEN(C912)=0,0,IF(C912=Summary!$K$5,1,0))</f>
        <v>0</v>
      </c>
      <c r="V912" s="148">
        <f t="shared" si="57"/>
        <v>0</v>
      </c>
      <c r="W912" s="333"/>
      <c r="X912" s="148">
        <f t="shared" si="58"/>
        <v>0</v>
      </c>
      <c r="Y912" s="333"/>
      <c r="Z912" s="144"/>
      <c r="AA912" s="148">
        <f t="shared" si="59"/>
        <v>0</v>
      </c>
      <c r="AB912" s="336"/>
      <c r="AC912" s="144"/>
    </row>
    <row r="913" spans="2:29" s="134" customFormat="1" ht="20.100000000000001" customHeight="1" x14ac:dyDescent="0.25">
      <c r="B913" s="390"/>
      <c r="C913" s="391"/>
      <c r="D913" s="392"/>
      <c r="E913" s="393"/>
      <c r="F913" s="393"/>
      <c r="G913" s="394"/>
      <c r="H913" s="395"/>
      <c r="N913" s="144"/>
      <c r="O913" s="147" t="str">
        <f>IFERROR(IF(LEN(B913)=0,"",INDEX(Trainings!$C$6:$C$55,MATCH(Registration!$B913,Trainings!$B$6:$B$55,0),1)),"")</f>
        <v/>
      </c>
      <c r="P913" s="148" t="str">
        <f>IFERROR(IF(LEN(H913)=0,"",INDEX(Dashboard!$I$17:$I$26,MATCH($H913,Dashboard!$J$17:$J$26,0))),"")</f>
        <v/>
      </c>
      <c r="Q913" s="144"/>
      <c r="R913" s="148">
        <f>IF(LEN(O913)=0,0,IF(OR(Summary!$D$5="All",Summary!$D$5=""),1,IF(Summary!$D$5=O913,1,0)))</f>
        <v>0</v>
      </c>
      <c r="S913" s="148">
        <f>IF(LEN(B913)=0,0,IF(OR(Summary!$G$5="All",Summary!$G$5=""),1,IF(Summary!$G$5=B913,1,0)))</f>
        <v>0</v>
      </c>
      <c r="T913" s="148">
        <f t="shared" si="56"/>
        <v>0</v>
      </c>
      <c r="U913" s="148">
        <f>IF(LEN(C913)=0,0,IF(C913=Summary!$K$5,1,0))</f>
        <v>0</v>
      </c>
      <c r="V913" s="148">
        <f t="shared" si="57"/>
        <v>0</v>
      </c>
      <c r="W913" s="333"/>
      <c r="X913" s="148">
        <f t="shared" si="58"/>
        <v>0</v>
      </c>
      <c r="Y913" s="333"/>
      <c r="Z913" s="144"/>
      <c r="AA913" s="148">
        <f t="shared" si="59"/>
        <v>0</v>
      </c>
      <c r="AB913" s="336"/>
      <c r="AC913" s="144"/>
    </row>
    <row r="914" spans="2:29" s="134" customFormat="1" ht="20.100000000000001" customHeight="1" x14ac:dyDescent="0.25">
      <c r="B914" s="390"/>
      <c r="C914" s="391"/>
      <c r="D914" s="392"/>
      <c r="E914" s="393"/>
      <c r="F914" s="393"/>
      <c r="G914" s="394"/>
      <c r="H914" s="395"/>
      <c r="N914" s="144"/>
      <c r="O914" s="147" t="str">
        <f>IFERROR(IF(LEN(B914)=0,"",INDEX(Trainings!$C$6:$C$55,MATCH(Registration!$B914,Trainings!$B$6:$B$55,0),1)),"")</f>
        <v/>
      </c>
      <c r="P914" s="148" t="str">
        <f>IFERROR(IF(LEN(H914)=0,"",INDEX(Dashboard!$I$17:$I$26,MATCH($H914,Dashboard!$J$17:$J$26,0))),"")</f>
        <v/>
      </c>
      <c r="Q914" s="144"/>
      <c r="R914" s="148">
        <f>IF(LEN(O914)=0,0,IF(OR(Summary!$D$5="All",Summary!$D$5=""),1,IF(Summary!$D$5=O914,1,0)))</f>
        <v>0</v>
      </c>
      <c r="S914" s="148">
        <f>IF(LEN(B914)=0,0,IF(OR(Summary!$G$5="All",Summary!$G$5=""),1,IF(Summary!$G$5=B914,1,0)))</f>
        <v>0</v>
      </c>
      <c r="T914" s="148">
        <f t="shared" si="56"/>
        <v>0</v>
      </c>
      <c r="U914" s="148">
        <f>IF(LEN(C914)=0,0,IF(C914=Summary!$K$5,1,0))</f>
        <v>0</v>
      </c>
      <c r="V914" s="148">
        <f t="shared" si="57"/>
        <v>0</v>
      </c>
      <c r="W914" s="333"/>
      <c r="X914" s="148">
        <f t="shared" si="58"/>
        <v>0</v>
      </c>
      <c r="Y914" s="333"/>
      <c r="Z914" s="144"/>
      <c r="AA914" s="148">
        <f t="shared" si="59"/>
        <v>0</v>
      </c>
      <c r="AB914" s="336"/>
      <c r="AC914" s="144"/>
    </row>
    <row r="915" spans="2:29" s="134" customFormat="1" ht="20.100000000000001" customHeight="1" x14ac:dyDescent="0.25">
      <c r="B915" s="390"/>
      <c r="C915" s="391"/>
      <c r="D915" s="392"/>
      <c r="E915" s="393"/>
      <c r="F915" s="393"/>
      <c r="G915" s="394"/>
      <c r="H915" s="395"/>
      <c r="N915" s="144"/>
      <c r="O915" s="147" t="str">
        <f>IFERROR(IF(LEN(B915)=0,"",INDEX(Trainings!$C$6:$C$55,MATCH(Registration!$B915,Trainings!$B$6:$B$55,0),1)),"")</f>
        <v/>
      </c>
      <c r="P915" s="148" t="str">
        <f>IFERROR(IF(LEN(H915)=0,"",INDEX(Dashboard!$I$17:$I$26,MATCH($H915,Dashboard!$J$17:$J$26,0))),"")</f>
        <v/>
      </c>
      <c r="Q915" s="144"/>
      <c r="R915" s="148">
        <f>IF(LEN(O915)=0,0,IF(OR(Summary!$D$5="All",Summary!$D$5=""),1,IF(Summary!$D$5=O915,1,0)))</f>
        <v>0</v>
      </c>
      <c r="S915" s="148">
        <f>IF(LEN(B915)=0,0,IF(OR(Summary!$G$5="All",Summary!$G$5=""),1,IF(Summary!$G$5=B915,1,0)))</f>
        <v>0</v>
      </c>
      <c r="T915" s="148">
        <f t="shared" si="56"/>
        <v>0</v>
      </c>
      <c r="U915" s="148">
        <f>IF(LEN(C915)=0,0,IF(C915=Summary!$K$5,1,0))</f>
        <v>0</v>
      </c>
      <c r="V915" s="148">
        <f t="shared" si="57"/>
        <v>0</v>
      </c>
      <c r="W915" s="333"/>
      <c r="X915" s="148">
        <f t="shared" si="58"/>
        <v>0</v>
      </c>
      <c r="Y915" s="333"/>
      <c r="Z915" s="144"/>
      <c r="AA915" s="148">
        <f t="shared" si="59"/>
        <v>0</v>
      </c>
      <c r="AB915" s="336"/>
      <c r="AC915" s="144"/>
    </row>
    <row r="916" spans="2:29" s="134" customFormat="1" ht="20.100000000000001" customHeight="1" x14ac:dyDescent="0.25">
      <c r="B916" s="390"/>
      <c r="C916" s="391"/>
      <c r="D916" s="392"/>
      <c r="E916" s="393"/>
      <c r="F916" s="393"/>
      <c r="G916" s="394"/>
      <c r="H916" s="395"/>
      <c r="N916" s="144"/>
      <c r="O916" s="147" t="str">
        <f>IFERROR(IF(LEN(B916)=0,"",INDEX(Trainings!$C$6:$C$55,MATCH(Registration!$B916,Trainings!$B$6:$B$55,0),1)),"")</f>
        <v/>
      </c>
      <c r="P916" s="148" t="str">
        <f>IFERROR(IF(LEN(H916)=0,"",INDEX(Dashboard!$I$17:$I$26,MATCH($H916,Dashboard!$J$17:$J$26,0))),"")</f>
        <v/>
      </c>
      <c r="Q916" s="144"/>
      <c r="R916" s="148">
        <f>IF(LEN(O916)=0,0,IF(OR(Summary!$D$5="All",Summary!$D$5=""),1,IF(Summary!$D$5=O916,1,0)))</f>
        <v>0</v>
      </c>
      <c r="S916" s="148">
        <f>IF(LEN(B916)=0,0,IF(OR(Summary!$G$5="All",Summary!$G$5=""),1,IF(Summary!$G$5=B916,1,0)))</f>
        <v>0</v>
      </c>
      <c r="T916" s="148">
        <f t="shared" si="56"/>
        <v>0</v>
      </c>
      <c r="U916" s="148">
        <f>IF(LEN(C916)=0,0,IF(C916=Summary!$K$5,1,0))</f>
        <v>0</v>
      </c>
      <c r="V916" s="148">
        <f t="shared" si="57"/>
        <v>0</v>
      </c>
      <c r="W916" s="333"/>
      <c r="X916" s="148">
        <f t="shared" si="58"/>
        <v>0</v>
      </c>
      <c r="Y916" s="333"/>
      <c r="Z916" s="144"/>
      <c r="AA916" s="148">
        <f t="shared" si="59"/>
        <v>0</v>
      </c>
      <c r="AB916" s="336"/>
      <c r="AC916" s="144"/>
    </row>
    <row r="917" spans="2:29" s="134" customFormat="1" ht="20.100000000000001" customHeight="1" x14ac:dyDescent="0.25">
      <c r="B917" s="390"/>
      <c r="C917" s="391"/>
      <c r="D917" s="392"/>
      <c r="E917" s="393"/>
      <c r="F917" s="393"/>
      <c r="G917" s="394"/>
      <c r="H917" s="395"/>
      <c r="N917" s="144"/>
      <c r="O917" s="147" t="str">
        <f>IFERROR(IF(LEN(B917)=0,"",INDEX(Trainings!$C$6:$C$55,MATCH(Registration!$B917,Trainings!$B$6:$B$55,0),1)),"")</f>
        <v/>
      </c>
      <c r="P917" s="148" t="str">
        <f>IFERROR(IF(LEN(H917)=0,"",INDEX(Dashboard!$I$17:$I$26,MATCH($H917,Dashboard!$J$17:$J$26,0))),"")</f>
        <v/>
      </c>
      <c r="Q917" s="144"/>
      <c r="R917" s="148">
        <f>IF(LEN(O917)=0,0,IF(OR(Summary!$D$5="All",Summary!$D$5=""),1,IF(Summary!$D$5=O917,1,0)))</f>
        <v>0</v>
      </c>
      <c r="S917" s="148">
        <f>IF(LEN(B917)=0,0,IF(OR(Summary!$G$5="All",Summary!$G$5=""),1,IF(Summary!$G$5=B917,1,0)))</f>
        <v>0</v>
      </c>
      <c r="T917" s="148">
        <f t="shared" si="56"/>
        <v>0</v>
      </c>
      <c r="U917" s="148">
        <f>IF(LEN(C917)=0,0,IF(C917=Summary!$K$5,1,0))</f>
        <v>0</v>
      </c>
      <c r="V917" s="148">
        <f t="shared" si="57"/>
        <v>0</v>
      </c>
      <c r="W917" s="333"/>
      <c r="X917" s="148">
        <f t="shared" si="58"/>
        <v>0</v>
      </c>
      <c r="Y917" s="333"/>
      <c r="Z917" s="144"/>
      <c r="AA917" s="148">
        <f t="shared" si="59"/>
        <v>0</v>
      </c>
      <c r="AB917" s="336"/>
      <c r="AC917" s="144"/>
    </row>
    <row r="918" spans="2:29" s="134" customFormat="1" ht="20.100000000000001" customHeight="1" x14ac:dyDescent="0.25">
      <c r="B918" s="390"/>
      <c r="C918" s="391"/>
      <c r="D918" s="392"/>
      <c r="E918" s="393"/>
      <c r="F918" s="393"/>
      <c r="G918" s="394"/>
      <c r="H918" s="395"/>
      <c r="N918" s="144"/>
      <c r="O918" s="147" t="str">
        <f>IFERROR(IF(LEN(B918)=0,"",INDEX(Trainings!$C$6:$C$55,MATCH(Registration!$B918,Trainings!$B$6:$B$55,0),1)),"")</f>
        <v/>
      </c>
      <c r="P918" s="148" t="str">
        <f>IFERROR(IF(LEN(H918)=0,"",INDEX(Dashboard!$I$17:$I$26,MATCH($H918,Dashboard!$J$17:$J$26,0))),"")</f>
        <v/>
      </c>
      <c r="Q918" s="144"/>
      <c r="R918" s="148">
        <f>IF(LEN(O918)=0,0,IF(OR(Summary!$D$5="All",Summary!$D$5=""),1,IF(Summary!$D$5=O918,1,0)))</f>
        <v>0</v>
      </c>
      <c r="S918" s="148">
        <f>IF(LEN(B918)=0,0,IF(OR(Summary!$G$5="All",Summary!$G$5=""),1,IF(Summary!$G$5=B918,1,0)))</f>
        <v>0</v>
      </c>
      <c r="T918" s="148">
        <f t="shared" si="56"/>
        <v>0</v>
      </c>
      <c r="U918" s="148">
        <f>IF(LEN(C918)=0,0,IF(C918=Summary!$K$5,1,0))</f>
        <v>0</v>
      </c>
      <c r="V918" s="148">
        <f t="shared" si="57"/>
        <v>0</v>
      </c>
      <c r="W918" s="333"/>
      <c r="X918" s="148">
        <f t="shared" si="58"/>
        <v>0</v>
      </c>
      <c r="Y918" s="333"/>
      <c r="Z918" s="144"/>
      <c r="AA918" s="148">
        <f t="shared" si="59"/>
        <v>0</v>
      </c>
      <c r="AB918" s="336"/>
      <c r="AC918" s="144"/>
    </row>
    <row r="919" spans="2:29" s="134" customFormat="1" ht="20.100000000000001" customHeight="1" x14ac:dyDescent="0.25">
      <c r="B919" s="390"/>
      <c r="C919" s="391"/>
      <c r="D919" s="392"/>
      <c r="E919" s="393"/>
      <c r="F919" s="393"/>
      <c r="G919" s="394"/>
      <c r="H919" s="395"/>
      <c r="N919" s="144"/>
      <c r="O919" s="147" t="str">
        <f>IFERROR(IF(LEN(B919)=0,"",INDEX(Trainings!$C$6:$C$55,MATCH(Registration!$B919,Trainings!$B$6:$B$55,0),1)),"")</f>
        <v/>
      </c>
      <c r="P919" s="148" t="str">
        <f>IFERROR(IF(LEN(H919)=0,"",INDEX(Dashboard!$I$17:$I$26,MATCH($H919,Dashboard!$J$17:$J$26,0))),"")</f>
        <v/>
      </c>
      <c r="Q919" s="144"/>
      <c r="R919" s="148">
        <f>IF(LEN(O919)=0,0,IF(OR(Summary!$D$5="All",Summary!$D$5=""),1,IF(Summary!$D$5=O919,1,0)))</f>
        <v>0</v>
      </c>
      <c r="S919" s="148">
        <f>IF(LEN(B919)=0,0,IF(OR(Summary!$G$5="All",Summary!$G$5=""),1,IF(Summary!$G$5=B919,1,0)))</f>
        <v>0</v>
      </c>
      <c r="T919" s="148">
        <f t="shared" si="56"/>
        <v>0</v>
      </c>
      <c r="U919" s="148">
        <f>IF(LEN(C919)=0,0,IF(C919=Summary!$K$5,1,0))</f>
        <v>0</v>
      </c>
      <c r="V919" s="148">
        <f t="shared" si="57"/>
        <v>0</v>
      </c>
      <c r="W919" s="333"/>
      <c r="X919" s="148">
        <f t="shared" si="58"/>
        <v>0</v>
      </c>
      <c r="Y919" s="333"/>
      <c r="Z919" s="144"/>
      <c r="AA919" s="148">
        <f t="shared" si="59"/>
        <v>0</v>
      </c>
      <c r="AB919" s="336"/>
      <c r="AC919" s="144"/>
    </row>
    <row r="920" spans="2:29" s="134" customFormat="1" ht="20.100000000000001" customHeight="1" x14ac:dyDescent="0.25">
      <c r="B920" s="390"/>
      <c r="C920" s="391"/>
      <c r="D920" s="392"/>
      <c r="E920" s="393"/>
      <c r="F920" s="393"/>
      <c r="G920" s="394"/>
      <c r="H920" s="395"/>
      <c r="N920" s="144"/>
      <c r="O920" s="147" t="str">
        <f>IFERROR(IF(LEN(B920)=0,"",INDEX(Trainings!$C$6:$C$55,MATCH(Registration!$B920,Trainings!$B$6:$B$55,0),1)),"")</f>
        <v/>
      </c>
      <c r="P920" s="148" t="str">
        <f>IFERROR(IF(LEN(H920)=0,"",INDEX(Dashboard!$I$17:$I$26,MATCH($H920,Dashboard!$J$17:$J$26,0))),"")</f>
        <v/>
      </c>
      <c r="Q920" s="144"/>
      <c r="R920" s="148">
        <f>IF(LEN(O920)=0,0,IF(OR(Summary!$D$5="All",Summary!$D$5=""),1,IF(Summary!$D$5=O920,1,0)))</f>
        <v>0</v>
      </c>
      <c r="S920" s="148">
        <f>IF(LEN(B920)=0,0,IF(OR(Summary!$G$5="All",Summary!$G$5=""),1,IF(Summary!$G$5=B920,1,0)))</f>
        <v>0</v>
      </c>
      <c r="T920" s="148">
        <f t="shared" si="56"/>
        <v>0</v>
      </c>
      <c r="U920" s="148">
        <f>IF(LEN(C920)=0,0,IF(C920=Summary!$K$5,1,0))</f>
        <v>0</v>
      </c>
      <c r="V920" s="148">
        <f t="shared" si="57"/>
        <v>0</v>
      </c>
      <c r="W920" s="333"/>
      <c r="X920" s="148">
        <f t="shared" si="58"/>
        <v>0</v>
      </c>
      <c r="Y920" s="333"/>
      <c r="Z920" s="144"/>
      <c r="AA920" s="148">
        <f t="shared" si="59"/>
        <v>0</v>
      </c>
      <c r="AB920" s="336"/>
      <c r="AC920" s="144"/>
    </row>
    <row r="921" spans="2:29" s="134" customFormat="1" ht="20.100000000000001" customHeight="1" x14ac:dyDescent="0.25">
      <c r="B921" s="390"/>
      <c r="C921" s="391"/>
      <c r="D921" s="392"/>
      <c r="E921" s="393"/>
      <c r="F921" s="393"/>
      <c r="G921" s="394"/>
      <c r="H921" s="395"/>
      <c r="N921" s="144"/>
      <c r="O921" s="147" t="str">
        <f>IFERROR(IF(LEN(B921)=0,"",INDEX(Trainings!$C$6:$C$55,MATCH(Registration!$B921,Trainings!$B$6:$B$55,0),1)),"")</f>
        <v/>
      </c>
      <c r="P921" s="148" t="str">
        <f>IFERROR(IF(LEN(H921)=0,"",INDEX(Dashboard!$I$17:$I$26,MATCH($H921,Dashboard!$J$17:$J$26,0))),"")</f>
        <v/>
      </c>
      <c r="Q921" s="144"/>
      <c r="R921" s="148">
        <f>IF(LEN(O921)=0,0,IF(OR(Summary!$D$5="All",Summary!$D$5=""),1,IF(Summary!$D$5=O921,1,0)))</f>
        <v>0</v>
      </c>
      <c r="S921" s="148">
        <f>IF(LEN(B921)=0,0,IF(OR(Summary!$G$5="All",Summary!$G$5=""),1,IF(Summary!$G$5=B921,1,0)))</f>
        <v>0</v>
      </c>
      <c r="T921" s="148">
        <f t="shared" si="56"/>
        <v>0</v>
      </c>
      <c r="U921" s="148">
        <f>IF(LEN(C921)=0,0,IF(C921=Summary!$K$5,1,0))</f>
        <v>0</v>
      </c>
      <c r="V921" s="148">
        <f t="shared" si="57"/>
        <v>0</v>
      </c>
      <c r="W921" s="333"/>
      <c r="X921" s="148">
        <f t="shared" si="58"/>
        <v>0</v>
      </c>
      <c r="Y921" s="333"/>
      <c r="Z921" s="144"/>
      <c r="AA921" s="148">
        <f t="shared" si="59"/>
        <v>0</v>
      </c>
      <c r="AB921" s="336"/>
      <c r="AC921" s="144"/>
    </row>
    <row r="922" spans="2:29" s="134" customFormat="1" ht="20.100000000000001" customHeight="1" x14ac:dyDescent="0.25">
      <c r="B922" s="390"/>
      <c r="C922" s="391"/>
      <c r="D922" s="392"/>
      <c r="E922" s="393"/>
      <c r="F922" s="393"/>
      <c r="G922" s="394"/>
      <c r="H922" s="395"/>
      <c r="N922" s="144"/>
      <c r="O922" s="147" t="str">
        <f>IFERROR(IF(LEN(B922)=0,"",INDEX(Trainings!$C$6:$C$55,MATCH(Registration!$B922,Trainings!$B$6:$B$55,0),1)),"")</f>
        <v/>
      </c>
      <c r="P922" s="148" t="str">
        <f>IFERROR(IF(LEN(H922)=0,"",INDEX(Dashboard!$I$17:$I$26,MATCH($H922,Dashboard!$J$17:$J$26,0))),"")</f>
        <v/>
      </c>
      <c r="Q922" s="144"/>
      <c r="R922" s="148">
        <f>IF(LEN(O922)=0,0,IF(OR(Summary!$D$5="All",Summary!$D$5=""),1,IF(Summary!$D$5=O922,1,0)))</f>
        <v>0</v>
      </c>
      <c r="S922" s="148">
        <f>IF(LEN(B922)=0,0,IF(OR(Summary!$G$5="All",Summary!$G$5=""),1,IF(Summary!$G$5=B922,1,0)))</f>
        <v>0</v>
      </c>
      <c r="T922" s="148">
        <f t="shared" si="56"/>
        <v>0</v>
      </c>
      <c r="U922" s="148">
        <f>IF(LEN(C922)=0,0,IF(C922=Summary!$K$5,1,0))</f>
        <v>0</v>
      </c>
      <c r="V922" s="148">
        <f t="shared" si="57"/>
        <v>0</v>
      </c>
      <c r="W922" s="333"/>
      <c r="X922" s="148">
        <f t="shared" si="58"/>
        <v>0</v>
      </c>
      <c r="Y922" s="333"/>
      <c r="Z922" s="144"/>
      <c r="AA922" s="148">
        <f t="shared" si="59"/>
        <v>0</v>
      </c>
      <c r="AB922" s="336"/>
      <c r="AC922" s="144"/>
    </row>
    <row r="923" spans="2:29" s="134" customFormat="1" ht="20.100000000000001" customHeight="1" x14ac:dyDescent="0.25">
      <c r="B923" s="390"/>
      <c r="C923" s="391"/>
      <c r="D923" s="392"/>
      <c r="E923" s="393"/>
      <c r="F923" s="393"/>
      <c r="G923" s="394"/>
      <c r="H923" s="395"/>
      <c r="N923" s="144"/>
      <c r="O923" s="147" t="str">
        <f>IFERROR(IF(LEN(B923)=0,"",INDEX(Trainings!$C$6:$C$55,MATCH(Registration!$B923,Trainings!$B$6:$B$55,0),1)),"")</f>
        <v/>
      </c>
      <c r="P923" s="148" t="str">
        <f>IFERROR(IF(LEN(H923)=0,"",INDEX(Dashboard!$I$17:$I$26,MATCH($H923,Dashboard!$J$17:$J$26,0))),"")</f>
        <v/>
      </c>
      <c r="Q923" s="144"/>
      <c r="R923" s="148">
        <f>IF(LEN(O923)=0,0,IF(OR(Summary!$D$5="All",Summary!$D$5=""),1,IF(Summary!$D$5=O923,1,0)))</f>
        <v>0</v>
      </c>
      <c r="S923" s="148">
        <f>IF(LEN(B923)=0,0,IF(OR(Summary!$G$5="All",Summary!$G$5=""),1,IF(Summary!$G$5=B923,1,0)))</f>
        <v>0</v>
      </c>
      <c r="T923" s="148">
        <f t="shared" si="56"/>
        <v>0</v>
      </c>
      <c r="U923" s="148">
        <f>IF(LEN(C923)=0,0,IF(C923=Summary!$K$5,1,0))</f>
        <v>0</v>
      </c>
      <c r="V923" s="148">
        <f t="shared" si="57"/>
        <v>0</v>
      </c>
      <c r="W923" s="333"/>
      <c r="X923" s="148">
        <f t="shared" si="58"/>
        <v>0</v>
      </c>
      <c r="Y923" s="333"/>
      <c r="Z923" s="144"/>
      <c r="AA923" s="148">
        <f t="shared" si="59"/>
        <v>0</v>
      </c>
      <c r="AB923" s="336"/>
      <c r="AC923" s="144"/>
    </row>
    <row r="924" spans="2:29" s="134" customFormat="1" ht="20.100000000000001" customHeight="1" x14ac:dyDescent="0.25">
      <c r="B924" s="390"/>
      <c r="C924" s="391"/>
      <c r="D924" s="392"/>
      <c r="E924" s="393"/>
      <c r="F924" s="393"/>
      <c r="G924" s="394"/>
      <c r="H924" s="395"/>
      <c r="N924" s="144"/>
      <c r="O924" s="147" t="str">
        <f>IFERROR(IF(LEN(B924)=0,"",INDEX(Trainings!$C$6:$C$55,MATCH(Registration!$B924,Trainings!$B$6:$B$55,0),1)),"")</f>
        <v/>
      </c>
      <c r="P924" s="148" t="str">
        <f>IFERROR(IF(LEN(H924)=0,"",INDEX(Dashboard!$I$17:$I$26,MATCH($H924,Dashboard!$J$17:$J$26,0))),"")</f>
        <v/>
      </c>
      <c r="Q924" s="144"/>
      <c r="R924" s="148">
        <f>IF(LEN(O924)=0,0,IF(OR(Summary!$D$5="All",Summary!$D$5=""),1,IF(Summary!$D$5=O924,1,0)))</f>
        <v>0</v>
      </c>
      <c r="S924" s="148">
        <f>IF(LEN(B924)=0,0,IF(OR(Summary!$G$5="All",Summary!$G$5=""),1,IF(Summary!$G$5=B924,1,0)))</f>
        <v>0</v>
      </c>
      <c r="T924" s="148">
        <f t="shared" si="56"/>
        <v>0</v>
      </c>
      <c r="U924" s="148">
        <f>IF(LEN(C924)=0,0,IF(C924=Summary!$K$5,1,0))</f>
        <v>0</v>
      </c>
      <c r="V924" s="148">
        <f t="shared" si="57"/>
        <v>0</v>
      </c>
      <c r="W924" s="333"/>
      <c r="X924" s="148">
        <f t="shared" si="58"/>
        <v>0</v>
      </c>
      <c r="Y924" s="333"/>
      <c r="Z924" s="144"/>
      <c r="AA924" s="148">
        <f t="shared" si="59"/>
        <v>0</v>
      </c>
      <c r="AB924" s="336"/>
      <c r="AC924" s="144"/>
    </row>
    <row r="925" spans="2:29" s="134" customFormat="1" ht="20.100000000000001" customHeight="1" x14ac:dyDescent="0.25">
      <c r="B925" s="390"/>
      <c r="C925" s="391"/>
      <c r="D925" s="392"/>
      <c r="E925" s="393"/>
      <c r="F925" s="393"/>
      <c r="G925" s="394"/>
      <c r="H925" s="395"/>
      <c r="N925" s="144"/>
      <c r="O925" s="147" t="str">
        <f>IFERROR(IF(LEN(B925)=0,"",INDEX(Trainings!$C$6:$C$55,MATCH(Registration!$B925,Trainings!$B$6:$B$55,0),1)),"")</f>
        <v/>
      </c>
      <c r="P925" s="148" t="str">
        <f>IFERROR(IF(LEN(H925)=0,"",INDEX(Dashboard!$I$17:$I$26,MATCH($H925,Dashboard!$J$17:$J$26,0))),"")</f>
        <v/>
      </c>
      <c r="Q925" s="144"/>
      <c r="R925" s="148">
        <f>IF(LEN(O925)=0,0,IF(OR(Summary!$D$5="All",Summary!$D$5=""),1,IF(Summary!$D$5=O925,1,0)))</f>
        <v>0</v>
      </c>
      <c r="S925" s="148">
        <f>IF(LEN(B925)=0,0,IF(OR(Summary!$G$5="All",Summary!$G$5=""),1,IF(Summary!$G$5=B925,1,0)))</f>
        <v>0</v>
      </c>
      <c r="T925" s="148">
        <f t="shared" si="56"/>
        <v>0</v>
      </c>
      <c r="U925" s="148">
        <f>IF(LEN(C925)=0,0,IF(C925=Summary!$K$5,1,0))</f>
        <v>0</v>
      </c>
      <c r="V925" s="148">
        <f t="shared" si="57"/>
        <v>0</v>
      </c>
      <c r="W925" s="333"/>
      <c r="X925" s="148">
        <f t="shared" si="58"/>
        <v>0</v>
      </c>
      <c r="Y925" s="333"/>
      <c r="Z925" s="144"/>
      <c r="AA925" s="148">
        <f t="shared" si="59"/>
        <v>0</v>
      </c>
      <c r="AB925" s="336"/>
      <c r="AC925" s="144"/>
    </row>
    <row r="926" spans="2:29" s="134" customFormat="1" ht="20.100000000000001" customHeight="1" x14ac:dyDescent="0.25">
      <c r="B926" s="390"/>
      <c r="C926" s="391"/>
      <c r="D926" s="392"/>
      <c r="E926" s="393"/>
      <c r="F926" s="393"/>
      <c r="G926" s="394"/>
      <c r="H926" s="395"/>
      <c r="N926" s="144"/>
      <c r="O926" s="147" t="str">
        <f>IFERROR(IF(LEN(B926)=0,"",INDEX(Trainings!$C$6:$C$55,MATCH(Registration!$B926,Trainings!$B$6:$B$55,0),1)),"")</f>
        <v/>
      </c>
      <c r="P926" s="148" t="str">
        <f>IFERROR(IF(LEN(H926)=0,"",INDEX(Dashboard!$I$17:$I$26,MATCH($H926,Dashboard!$J$17:$J$26,0))),"")</f>
        <v/>
      </c>
      <c r="Q926" s="144"/>
      <c r="R926" s="148">
        <f>IF(LEN(O926)=0,0,IF(OR(Summary!$D$5="All",Summary!$D$5=""),1,IF(Summary!$D$5=O926,1,0)))</f>
        <v>0</v>
      </c>
      <c r="S926" s="148">
        <f>IF(LEN(B926)=0,0,IF(OR(Summary!$G$5="All",Summary!$G$5=""),1,IF(Summary!$G$5=B926,1,0)))</f>
        <v>0</v>
      </c>
      <c r="T926" s="148">
        <f t="shared" si="56"/>
        <v>0</v>
      </c>
      <c r="U926" s="148">
        <f>IF(LEN(C926)=0,0,IF(C926=Summary!$K$5,1,0))</f>
        <v>0</v>
      </c>
      <c r="V926" s="148">
        <f t="shared" si="57"/>
        <v>0</v>
      </c>
      <c r="W926" s="333"/>
      <c r="X926" s="148">
        <f t="shared" si="58"/>
        <v>0</v>
      </c>
      <c r="Y926" s="333"/>
      <c r="Z926" s="144"/>
      <c r="AA926" s="148">
        <f t="shared" si="59"/>
        <v>0</v>
      </c>
      <c r="AB926" s="336"/>
      <c r="AC926" s="144"/>
    </row>
    <row r="927" spans="2:29" s="134" customFormat="1" ht="20.100000000000001" customHeight="1" x14ac:dyDescent="0.25">
      <c r="B927" s="390"/>
      <c r="C927" s="391"/>
      <c r="D927" s="392"/>
      <c r="E927" s="393"/>
      <c r="F927" s="393"/>
      <c r="G927" s="394"/>
      <c r="H927" s="395"/>
      <c r="N927" s="144"/>
      <c r="O927" s="147" t="str">
        <f>IFERROR(IF(LEN(B927)=0,"",INDEX(Trainings!$C$6:$C$55,MATCH(Registration!$B927,Trainings!$B$6:$B$55,0),1)),"")</f>
        <v/>
      </c>
      <c r="P927" s="148" t="str">
        <f>IFERROR(IF(LEN(H927)=0,"",INDEX(Dashboard!$I$17:$I$26,MATCH($H927,Dashboard!$J$17:$J$26,0))),"")</f>
        <v/>
      </c>
      <c r="Q927" s="144"/>
      <c r="R927" s="148">
        <f>IF(LEN(O927)=0,0,IF(OR(Summary!$D$5="All",Summary!$D$5=""),1,IF(Summary!$D$5=O927,1,0)))</f>
        <v>0</v>
      </c>
      <c r="S927" s="148">
        <f>IF(LEN(B927)=0,0,IF(OR(Summary!$G$5="All",Summary!$G$5=""),1,IF(Summary!$G$5=B927,1,0)))</f>
        <v>0</v>
      </c>
      <c r="T927" s="148">
        <f t="shared" si="56"/>
        <v>0</v>
      </c>
      <c r="U927" s="148">
        <f>IF(LEN(C927)=0,0,IF(C927=Summary!$K$5,1,0))</f>
        <v>0</v>
      </c>
      <c r="V927" s="148">
        <f t="shared" si="57"/>
        <v>0</v>
      </c>
      <c r="W927" s="333"/>
      <c r="X927" s="148">
        <f t="shared" si="58"/>
        <v>0</v>
      </c>
      <c r="Y927" s="333"/>
      <c r="Z927" s="144"/>
      <c r="AA927" s="148">
        <f t="shared" si="59"/>
        <v>0</v>
      </c>
      <c r="AB927" s="336"/>
      <c r="AC927" s="144"/>
    </row>
    <row r="928" spans="2:29" s="134" customFormat="1" ht="20.100000000000001" customHeight="1" x14ac:dyDescent="0.25">
      <c r="B928" s="390"/>
      <c r="C928" s="391"/>
      <c r="D928" s="392"/>
      <c r="E928" s="393"/>
      <c r="F928" s="393"/>
      <c r="G928" s="394"/>
      <c r="H928" s="395"/>
      <c r="N928" s="144"/>
      <c r="O928" s="147" t="str">
        <f>IFERROR(IF(LEN(B928)=0,"",INDEX(Trainings!$C$6:$C$55,MATCH(Registration!$B928,Trainings!$B$6:$B$55,0),1)),"")</f>
        <v/>
      </c>
      <c r="P928" s="148" t="str">
        <f>IFERROR(IF(LEN(H928)=0,"",INDEX(Dashboard!$I$17:$I$26,MATCH($H928,Dashboard!$J$17:$J$26,0))),"")</f>
        <v/>
      </c>
      <c r="Q928" s="144"/>
      <c r="R928" s="148">
        <f>IF(LEN(O928)=0,0,IF(OR(Summary!$D$5="All",Summary!$D$5=""),1,IF(Summary!$D$5=O928,1,0)))</f>
        <v>0</v>
      </c>
      <c r="S928" s="148">
        <f>IF(LEN(B928)=0,0,IF(OR(Summary!$G$5="All",Summary!$G$5=""),1,IF(Summary!$G$5=B928,1,0)))</f>
        <v>0</v>
      </c>
      <c r="T928" s="148">
        <f t="shared" si="56"/>
        <v>0</v>
      </c>
      <c r="U928" s="148">
        <f>IF(LEN(C928)=0,0,IF(C928=Summary!$K$5,1,0))</f>
        <v>0</v>
      </c>
      <c r="V928" s="148">
        <f t="shared" si="57"/>
        <v>0</v>
      </c>
      <c r="W928" s="333"/>
      <c r="X928" s="148">
        <f t="shared" si="58"/>
        <v>0</v>
      </c>
      <c r="Y928" s="333"/>
      <c r="Z928" s="144"/>
      <c r="AA928" s="148">
        <f t="shared" si="59"/>
        <v>0</v>
      </c>
      <c r="AB928" s="336"/>
      <c r="AC928" s="144"/>
    </row>
    <row r="929" spans="2:29" s="134" customFormat="1" ht="20.100000000000001" customHeight="1" x14ac:dyDescent="0.25">
      <c r="B929" s="390"/>
      <c r="C929" s="391"/>
      <c r="D929" s="392"/>
      <c r="E929" s="393"/>
      <c r="F929" s="393"/>
      <c r="G929" s="394"/>
      <c r="H929" s="395"/>
      <c r="N929" s="144"/>
      <c r="O929" s="147" t="str">
        <f>IFERROR(IF(LEN(B929)=0,"",INDEX(Trainings!$C$6:$C$55,MATCH(Registration!$B929,Trainings!$B$6:$B$55,0),1)),"")</f>
        <v/>
      </c>
      <c r="P929" s="148" t="str">
        <f>IFERROR(IF(LEN(H929)=0,"",INDEX(Dashboard!$I$17:$I$26,MATCH($H929,Dashboard!$J$17:$J$26,0))),"")</f>
        <v/>
      </c>
      <c r="Q929" s="144"/>
      <c r="R929" s="148">
        <f>IF(LEN(O929)=0,0,IF(OR(Summary!$D$5="All",Summary!$D$5=""),1,IF(Summary!$D$5=O929,1,0)))</f>
        <v>0</v>
      </c>
      <c r="S929" s="148">
        <f>IF(LEN(B929)=0,0,IF(OR(Summary!$G$5="All",Summary!$G$5=""),1,IF(Summary!$G$5=B929,1,0)))</f>
        <v>0</v>
      </c>
      <c r="T929" s="148">
        <f t="shared" si="56"/>
        <v>0</v>
      </c>
      <c r="U929" s="148">
        <f>IF(LEN(C929)=0,0,IF(C929=Summary!$K$5,1,0))</f>
        <v>0</v>
      </c>
      <c r="V929" s="148">
        <f t="shared" si="57"/>
        <v>0</v>
      </c>
      <c r="W929" s="333"/>
      <c r="X929" s="148">
        <f t="shared" si="58"/>
        <v>0</v>
      </c>
      <c r="Y929" s="333"/>
      <c r="Z929" s="144"/>
      <c r="AA929" s="148">
        <f t="shared" si="59"/>
        <v>0</v>
      </c>
      <c r="AB929" s="336"/>
      <c r="AC929" s="144"/>
    </row>
    <row r="930" spans="2:29" s="134" customFormat="1" ht="20.100000000000001" customHeight="1" x14ac:dyDescent="0.25">
      <c r="B930" s="390"/>
      <c r="C930" s="391"/>
      <c r="D930" s="392"/>
      <c r="E930" s="393"/>
      <c r="F930" s="393"/>
      <c r="G930" s="394"/>
      <c r="H930" s="395"/>
      <c r="N930" s="144"/>
      <c r="O930" s="147" t="str">
        <f>IFERROR(IF(LEN(B930)=0,"",INDEX(Trainings!$C$6:$C$55,MATCH(Registration!$B930,Trainings!$B$6:$B$55,0),1)),"")</f>
        <v/>
      </c>
      <c r="P930" s="148" t="str">
        <f>IFERROR(IF(LEN(H930)=0,"",INDEX(Dashboard!$I$17:$I$26,MATCH($H930,Dashboard!$J$17:$J$26,0))),"")</f>
        <v/>
      </c>
      <c r="Q930" s="144"/>
      <c r="R930" s="148">
        <f>IF(LEN(O930)=0,0,IF(OR(Summary!$D$5="All",Summary!$D$5=""),1,IF(Summary!$D$5=O930,1,0)))</f>
        <v>0</v>
      </c>
      <c r="S930" s="148">
        <f>IF(LEN(B930)=0,0,IF(OR(Summary!$G$5="All",Summary!$G$5=""),1,IF(Summary!$G$5=B930,1,0)))</f>
        <v>0</v>
      </c>
      <c r="T930" s="148">
        <f t="shared" si="56"/>
        <v>0</v>
      </c>
      <c r="U930" s="148">
        <f>IF(LEN(C930)=0,0,IF(C930=Summary!$K$5,1,0))</f>
        <v>0</v>
      </c>
      <c r="V930" s="148">
        <f t="shared" si="57"/>
        <v>0</v>
      </c>
      <c r="W930" s="333"/>
      <c r="X930" s="148">
        <f t="shared" si="58"/>
        <v>0</v>
      </c>
      <c r="Y930" s="333"/>
      <c r="Z930" s="144"/>
      <c r="AA930" s="148">
        <f t="shared" si="59"/>
        <v>0</v>
      </c>
      <c r="AB930" s="336"/>
      <c r="AC930" s="144"/>
    </row>
    <row r="931" spans="2:29" s="134" customFormat="1" ht="20.100000000000001" customHeight="1" x14ac:dyDescent="0.25">
      <c r="B931" s="390"/>
      <c r="C931" s="391"/>
      <c r="D931" s="392"/>
      <c r="E931" s="393"/>
      <c r="F931" s="393"/>
      <c r="G931" s="394"/>
      <c r="H931" s="395"/>
      <c r="N931" s="144"/>
      <c r="O931" s="147" t="str">
        <f>IFERROR(IF(LEN(B931)=0,"",INDEX(Trainings!$C$6:$C$55,MATCH(Registration!$B931,Trainings!$B$6:$B$55,0),1)),"")</f>
        <v/>
      </c>
      <c r="P931" s="148" t="str">
        <f>IFERROR(IF(LEN(H931)=0,"",INDEX(Dashboard!$I$17:$I$26,MATCH($H931,Dashboard!$J$17:$J$26,0))),"")</f>
        <v/>
      </c>
      <c r="Q931" s="144"/>
      <c r="R931" s="148">
        <f>IF(LEN(O931)=0,0,IF(OR(Summary!$D$5="All",Summary!$D$5=""),1,IF(Summary!$D$5=O931,1,0)))</f>
        <v>0</v>
      </c>
      <c r="S931" s="148">
        <f>IF(LEN(B931)=0,0,IF(OR(Summary!$G$5="All",Summary!$G$5=""),1,IF(Summary!$G$5=B931,1,0)))</f>
        <v>0</v>
      </c>
      <c r="T931" s="148">
        <f t="shared" si="56"/>
        <v>0</v>
      </c>
      <c r="U931" s="148">
        <f>IF(LEN(C931)=0,0,IF(C931=Summary!$K$5,1,0))</f>
        <v>0</v>
      </c>
      <c r="V931" s="148">
        <f t="shared" si="57"/>
        <v>0</v>
      </c>
      <c r="W931" s="333"/>
      <c r="X931" s="148">
        <f t="shared" si="58"/>
        <v>0</v>
      </c>
      <c r="Y931" s="333"/>
      <c r="Z931" s="144"/>
      <c r="AA931" s="148">
        <f t="shared" si="59"/>
        <v>0</v>
      </c>
      <c r="AB931" s="336"/>
      <c r="AC931" s="144"/>
    </row>
    <row r="932" spans="2:29" s="134" customFormat="1" ht="20.100000000000001" customHeight="1" x14ac:dyDescent="0.25">
      <c r="B932" s="390"/>
      <c r="C932" s="391"/>
      <c r="D932" s="392"/>
      <c r="E932" s="393"/>
      <c r="F932" s="393"/>
      <c r="G932" s="394"/>
      <c r="H932" s="395"/>
      <c r="N932" s="144"/>
      <c r="O932" s="147" t="str">
        <f>IFERROR(IF(LEN(B932)=0,"",INDEX(Trainings!$C$6:$C$55,MATCH(Registration!$B932,Trainings!$B$6:$B$55,0),1)),"")</f>
        <v/>
      </c>
      <c r="P932" s="148" t="str">
        <f>IFERROR(IF(LEN(H932)=0,"",INDEX(Dashboard!$I$17:$I$26,MATCH($H932,Dashboard!$J$17:$J$26,0))),"")</f>
        <v/>
      </c>
      <c r="Q932" s="144"/>
      <c r="R932" s="148">
        <f>IF(LEN(O932)=0,0,IF(OR(Summary!$D$5="All",Summary!$D$5=""),1,IF(Summary!$D$5=O932,1,0)))</f>
        <v>0</v>
      </c>
      <c r="S932" s="148">
        <f>IF(LEN(B932)=0,0,IF(OR(Summary!$G$5="All",Summary!$G$5=""),1,IF(Summary!$G$5=B932,1,0)))</f>
        <v>0</v>
      </c>
      <c r="T932" s="148">
        <f t="shared" si="56"/>
        <v>0</v>
      </c>
      <c r="U932" s="148">
        <f>IF(LEN(C932)=0,0,IF(C932=Summary!$K$5,1,0))</f>
        <v>0</v>
      </c>
      <c r="V932" s="148">
        <f t="shared" si="57"/>
        <v>0</v>
      </c>
      <c r="W932" s="333"/>
      <c r="X932" s="148">
        <f t="shared" si="58"/>
        <v>0</v>
      </c>
      <c r="Y932" s="333"/>
      <c r="Z932" s="144"/>
      <c r="AA932" s="148">
        <f t="shared" si="59"/>
        <v>0</v>
      </c>
      <c r="AB932" s="336"/>
      <c r="AC932" s="144"/>
    </row>
    <row r="933" spans="2:29" s="134" customFormat="1" ht="20.100000000000001" customHeight="1" x14ac:dyDescent="0.25">
      <c r="B933" s="390"/>
      <c r="C933" s="391"/>
      <c r="D933" s="392"/>
      <c r="E933" s="393"/>
      <c r="F933" s="393"/>
      <c r="G933" s="394"/>
      <c r="H933" s="395"/>
      <c r="N933" s="144"/>
      <c r="O933" s="147" t="str">
        <f>IFERROR(IF(LEN(B933)=0,"",INDEX(Trainings!$C$6:$C$55,MATCH(Registration!$B933,Trainings!$B$6:$B$55,0),1)),"")</f>
        <v/>
      </c>
      <c r="P933" s="148" t="str">
        <f>IFERROR(IF(LEN(H933)=0,"",INDEX(Dashboard!$I$17:$I$26,MATCH($H933,Dashboard!$J$17:$J$26,0))),"")</f>
        <v/>
      </c>
      <c r="Q933" s="144"/>
      <c r="R933" s="148">
        <f>IF(LEN(O933)=0,0,IF(OR(Summary!$D$5="All",Summary!$D$5=""),1,IF(Summary!$D$5=O933,1,0)))</f>
        <v>0</v>
      </c>
      <c r="S933" s="148">
        <f>IF(LEN(B933)=0,0,IF(OR(Summary!$G$5="All",Summary!$G$5=""),1,IF(Summary!$G$5=B933,1,0)))</f>
        <v>0</v>
      </c>
      <c r="T933" s="148">
        <f t="shared" si="56"/>
        <v>0</v>
      </c>
      <c r="U933" s="148">
        <f>IF(LEN(C933)=0,0,IF(C933=Summary!$K$5,1,0))</f>
        <v>0</v>
      </c>
      <c r="V933" s="148">
        <f t="shared" si="57"/>
        <v>0</v>
      </c>
      <c r="W933" s="333"/>
      <c r="X933" s="148">
        <f t="shared" si="58"/>
        <v>0</v>
      </c>
      <c r="Y933" s="333"/>
      <c r="Z933" s="144"/>
      <c r="AA933" s="148">
        <f t="shared" si="59"/>
        <v>0</v>
      </c>
      <c r="AB933" s="336"/>
      <c r="AC933" s="144"/>
    </row>
    <row r="934" spans="2:29" s="134" customFormat="1" ht="20.100000000000001" customHeight="1" x14ac:dyDescent="0.25">
      <c r="B934" s="390"/>
      <c r="C934" s="391"/>
      <c r="D934" s="392"/>
      <c r="E934" s="393"/>
      <c r="F934" s="393"/>
      <c r="G934" s="394"/>
      <c r="H934" s="395"/>
      <c r="N934" s="144"/>
      <c r="O934" s="147" t="str">
        <f>IFERROR(IF(LEN(B934)=0,"",INDEX(Trainings!$C$6:$C$55,MATCH(Registration!$B934,Trainings!$B$6:$B$55,0),1)),"")</f>
        <v/>
      </c>
      <c r="P934" s="148" t="str">
        <f>IFERROR(IF(LEN(H934)=0,"",INDEX(Dashboard!$I$17:$I$26,MATCH($H934,Dashboard!$J$17:$J$26,0))),"")</f>
        <v/>
      </c>
      <c r="Q934" s="144"/>
      <c r="R934" s="148">
        <f>IF(LEN(O934)=0,0,IF(OR(Summary!$D$5="All",Summary!$D$5=""),1,IF(Summary!$D$5=O934,1,0)))</f>
        <v>0</v>
      </c>
      <c r="S934" s="148">
        <f>IF(LEN(B934)=0,0,IF(OR(Summary!$G$5="All",Summary!$G$5=""),1,IF(Summary!$G$5=B934,1,0)))</f>
        <v>0</v>
      </c>
      <c r="T934" s="148">
        <f t="shared" si="56"/>
        <v>0</v>
      </c>
      <c r="U934" s="148">
        <f>IF(LEN(C934)=0,0,IF(C934=Summary!$K$5,1,0))</f>
        <v>0</v>
      </c>
      <c r="V934" s="148">
        <f t="shared" si="57"/>
        <v>0</v>
      </c>
      <c r="W934" s="333"/>
      <c r="X934" s="148">
        <f t="shared" si="58"/>
        <v>0</v>
      </c>
      <c r="Y934" s="333"/>
      <c r="Z934" s="144"/>
      <c r="AA934" s="148">
        <f t="shared" si="59"/>
        <v>0</v>
      </c>
      <c r="AB934" s="336"/>
      <c r="AC934" s="144"/>
    </row>
    <row r="935" spans="2:29" s="134" customFormat="1" ht="20.100000000000001" customHeight="1" x14ac:dyDescent="0.25">
      <c r="B935" s="390"/>
      <c r="C935" s="391"/>
      <c r="D935" s="392"/>
      <c r="E935" s="393"/>
      <c r="F935" s="393"/>
      <c r="G935" s="394"/>
      <c r="H935" s="395"/>
      <c r="N935" s="144"/>
      <c r="O935" s="147" t="str">
        <f>IFERROR(IF(LEN(B935)=0,"",INDEX(Trainings!$C$6:$C$55,MATCH(Registration!$B935,Trainings!$B$6:$B$55,0),1)),"")</f>
        <v/>
      </c>
      <c r="P935" s="148" t="str">
        <f>IFERROR(IF(LEN(H935)=0,"",INDEX(Dashboard!$I$17:$I$26,MATCH($H935,Dashboard!$J$17:$J$26,0))),"")</f>
        <v/>
      </c>
      <c r="Q935" s="144"/>
      <c r="R935" s="148">
        <f>IF(LEN(O935)=0,0,IF(OR(Summary!$D$5="All",Summary!$D$5=""),1,IF(Summary!$D$5=O935,1,0)))</f>
        <v>0</v>
      </c>
      <c r="S935" s="148">
        <f>IF(LEN(B935)=0,0,IF(OR(Summary!$G$5="All",Summary!$G$5=""),1,IF(Summary!$G$5=B935,1,0)))</f>
        <v>0</v>
      </c>
      <c r="T935" s="148">
        <f t="shared" si="56"/>
        <v>0</v>
      </c>
      <c r="U935" s="148">
        <f>IF(LEN(C935)=0,0,IF(C935=Summary!$K$5,1,0))</f>
        <v>0</v>
      </c>
      <c r="V935" s="148">
        <f t="shared" si="57"/>
        <v>0</v>
      </c>
      <c r="W935" s="333"/>
      <c r="X935" s="148">
        <f t="shared" si="58"/>
        <v>0</v>
      </c>
      <c r="Y935" s="333"/>
      <c r="Z935" s="144"/>
      <c r="AA935" s="148">
        <f t="shared" si="59"/>
        <v>0</v>
      </c>
      <c r="AB935" s="336"/>
      <c r="AC935" s="144"/>
    </row>
    <row r="936" spans="2:29" s="134" customFormat="1" ht="20.100000000000001" customHeight="1" x14ac:dyDescent="0.25">
      <c r="B936" s="390"/>
      <c r="C936" s="391"/>
      <c r="D936" s="392"/>
      <c r="E936" s="393"/>
      <c r="F936" s="393"/>
      <c r="G936" s="394"/>
      <c r="H936" s="395"/>
      <c r="N936" s="144"/>
      <c r="O936" s="147" t="str">
        <f>IFERROR(IF(LEN(B936)=0,"",INDEX(Trainings!$C$6:$C$55,MATCH(Registration!$B936,Trainings!$B$6:$B$55,0),1)),"")</f>
        <v/>
      </c>
      <c r="P936" s="148" t="str">
        <f>IFERROR(IF(LEN(H936)=0,"",INDEX(Dashboard!$I$17:$I$26,MATCH($H936,Dashboard!$J$17:$J$26,0))),"")</f>
        <v/>
      </c>
      <c r="Q936" s="144"/>
      <c r="R936" s="148">
        <f>IF(LEN(O936)=0,0,IF(OR(Summary!$D$5="All",Summary!$D$5=""),1,IF(Summary!$D$5=O936,1,0)))</f>
        <v>0</v>
      </c>
      <c r="S936" s="148">
        <f>IF(LEN(B936)=0,0,IF(OR(Summary!$G$5="All",Summary!$G$5=""),1,IF(Summary!$G$5=B936,1,0)))</f>
        <v>0</v>
      </c>
      <c r="T936" s="148">
        <f t="shared" si="56"/>
        <v>0</v>
      </c>
      <c r="U936" s="148">
        <f>IF(LEN(C936)=0,0,IF(C936=Summary!$K$5,1,0))</f>
        <v>0</v>
      </c>
      <c r="V936" s="148">
        <f t="shared" si="57"/>
        <v>0</v>
      </c>
      <c r="W936" s="333"/>
      <c r="X936" s="148">
        <f t="shared" si="58"/>
        <v>0</v>
      </c>
      <c r="Y936" s="333"/>
      <c r="Z936" s="144"/>
      <c r="AA936" s="148">
        <f t="shared" si="59"/>
        <v>0</v>
      </c>
      <c r="AB936" s="336"/>
      <c r="AC936" s="144"/>
    </row>
    <row r="937" spans="2:29" s="134" customFormat="1" ht="20.100000000000001" customHeight="1" x14ac:dyDescent="0.25">
      <c r="B937" s="390"/>
      <c r="C937" s="391"/>
      <c r="D937" s="392"/>
      <c r="E937" s="393"/>
      <c r="F937" s="393"/>
      <c r="G937" s="394"/>
      <c r="H937" s="395"/>
      <c r="N937" s="144"/>
      <c r="O937" s="147" t="str">
        <f>IFERROR(IF(LEN(B937)=0,"",INDEX(Trainings!$C$6:$C$55,MATCH(Registration!$B937,Trainings!$B$6:$B$55,0),1)),"")</f>
        <v/>
      </c>
      <c r="P937" s="148" t="str">
        <f>IFERROR(IF(LEN(H937)=0,"",INDEX(Dashboard!$I$17:$I$26,MATCH($H937,Dashboard!$J$17:$J$26,0))),"")</f>
        <v/>
      </c>
      <c r="Q937" s="144"/>
      <c r="R937" s="148">
        <f>IF(LEN(O937)=0,0,IF(OR(Summary!$D$5="All",Summary!$D$5=""),1,IF(Summary!$D$5=O937,1,0)))</f>
        <v>0</v>
      </c>
      <c r="S937" s="148">
        <f>IF(LEN(B937)=0,0,IF(OR(Summary!$G$5="All",Summary!$G$5=""),1,IF(Summary!$G$5=B937,1,0)))</f>
        <v>0</v>
      </c>
      <c r="T937" s="148">
        <f t="shared" si="56"/>
        <v>0</v>
      </c>
      <c r="U937" s="148">
        <f>IF(LEN(C937)=0,0,IF(C937=Summary!$K$5,1,0))</f>
        <v>0</v>
      </c>
      <c r="V937" s="148">
        <f t="shared" si="57"/>
        <v>0</v>
      </c>
      <c r="W937" s="333"/>
      <c r="X937" s="148">
        <f t="shared" si="58"/>
        <v>0</v>
      </c>
      <c r="Y937" s="333"/>
      <c r="Z937" s="144"/>
      <c r="AA937" s="148">
        <f t="shared" si="59"/>
        <v>0</v>
      </c>
      <c r="AB937" s="336"/>
      <c r="AC937" s="144"/>
    </row>
    <row r="938" spans="2:29" s="134" customFormat="1" ht="20.100000000000001" customHeight="1" x14ac:dyDescent="0.25">
      <c r="B938" s="390"/>
      <c r="C938" s="391"/>
      <c r="D938" s="392"/>
      <c r="E938" s="393"/>
      <c r="F938" s="393"/>
      <c r="G938" s="394"/>
      <c r="H938" s="395"/>
      <c r="N938" s="144"/>
      <c r="O938" s="147" t="str">
        <f>IFERROR(IF(LEN(B938)=0,"",INDEX(Trainings!$C$6:$C$55,MATCH(Registration!$B938,Trainings!$B$6:$B$55,0),1)),"")</f>
        <v/>
      </c>
      <c r="P938" s="148" t="str">
        <f>IFERROR(IF(LEN(H938)=0,"",INDEX(Dashboard!$I$17:$I$26,MATCH($H938,Dashboard!$J$17:$J$26,0))),"")</f>
        <v/>
      </c>
      <c r="Q938" s="144"/>
      <c r="R938" s="148">
        <f>IF(LEN(O938)=0,0,IF(OR(Summary!$D$5="All",Summary!$D$5=""),1,IF(Summary!$D$5=O938,1,0)))</f>
        <v>0</v>
      </c>
      <c r="S938" s="148">
        <f>IF(LEN(B938)=0,0,IF(OR(Summary!$G$5="All",Summary!$G$5=""),1,IF(Summary!$G$5=B938,1,0)))</f>
        <v>0</v>
      </c>
      <c r="T938" s="148">
        <f t="shared" si="56"/>
        <v>0</v>
      </c>
      <c r="U938" s="148">
        <f>IF(LEN(C938)=0,0,IF(C938=Summary!$K$5,1,0))</f>
        <v>0</v>
      </c>
      <c r="V938" s="148">
        <f t="shared" si="57"/>
        <v>0</v>
      </c>
      <c r="W938" s="333"/>
      <c r="X938" s="148">
        <f t="shared" si="58"/>
        <v>0</v>
      </c>
      <c r="Y938" s="333"/>
      <c r="Z938" s="144"/>
      <c r="AA938" s="148">
        <f t="shared" si="59"/>
        <v>0</v>
      </c>
      <c r="AB938" s="336"/>
      <c r="AC938" s="144"/>
    </row>
    <row r="939" spans="2:29" s="134" customFormat="1" ht="20.100000000000001" customHeight="1" x14ac:dyDescent="0.25">
      <c r="B939" s="390"/>
      <c r="C939" s="391"/>
      <c r="D939" s="392"/>
      <c r="E939" s="393"/>
      <c r="F939" s="393"/>
      <c r="G939" s="394"/>
      <c r="H939" s="395"/>
      <c r="N939" s="144"/>
      <c r="O939" s="147" t="str">
        <f>IFERROR(IF(LEN(B939)=0,"",INDEX(Trainings!$C$6:$C$55,MATCH(Registration!$B939,Trainings!$B$6:$B$55,0),1)),"")</f>
        <v/>
      </c>
      <c r="P939" s="148" t="str">
        <f>IFERROR(IF(LEN(H939)=0,"",INDEX(Dashboard!$I$17:$I$26,MATCH($H939,Dashboard!$J$17:$J$26,0))),"")</f>
        <v/>
      </c>
      <c r="Q939" s="144"/>
      <c r="R939" s="148">
        <f>IF(LEN(O939)=0,0,IF(OR(Summary!$D$5="All",Summary!$D$5=""),1,IF(Summary!$D$5=O939,1,0)))</f>
        <v>0</v>
      </c>
      <c r="S939" s="148">
        <f>IF(LEN(B939)=0,0,IF(OR(Summary!$G$5="All",Summary!$G$5=""),1,IF(Summary!$G$5=B939,1,0)))</f>
        <v>0</v>
      </c>
      <c r="T939" s="148">
        <f t="shared" si="56"/>
        <v>0</v>
      </c>
      <c r="U939" s="148">
        <f>IF(LEN(C939)=0,0,IF(C939=Summary!$K$5,1,0))</f>
        <v>0</v>
      </c>
      <c r="V939" s="148">
        <f t="shared" si="57"/>
        <v>0</v>
      </c>
      <c r="W939" s="333"/>
      <c r="X939" s="148">
        <f t="shared" si="58"/>
        <v>0</v>
      </c>
      <c r="Y939" s="333"/>
      <c r="Z939" s="144"/>
      <c r="AA939" s="148">
        <f t="shared" si="59"/>
        <v>0</v>
      </c>
      <c r="AB939" s="336"/>
      <c r="AC939" s="144"/>
    </row>
    <row r="940" spans="2:29" s="134" customFormat="1" ht="20.100000000000001" customHeight="1" x14ac:dyDescent="0.25">
      <c r="B940" s="390"/>
      <c r="C940" s="391"/>
      <c r="D940" s="392"/>
      <c r="E940" s="393"/>
      <c r="F940" s="393"/>
      <c r="G940" s="394"/>
      <c r="H940" s="395"/>
      <c r="N940" s="144"/>
      <c r="O940" s="147" t="str">
        <f>IFERROR(IF(LEN(B940)=0,"",INDEX(Trainings!$C$6:$C$55,MATCH(Registration!$B940,Trainings!$B$6:$B$55,0),1)),"")</f>
        <v/>
      </c>
      <c r="P940" s="148" t="str">
        <f>IFERROR(IF(LEN(H940)=0,"",INDEX(Dashboard!$I$17:$I$26,MATCH($H940,Dashboard!$J$17:$J$26,0))),"")</f>
        <v/>
      </c>
      <c r="Q940" s="144"/>
      <c r="R940" s="148">
        <f>IF(LEN(O940)=0,0,IF(OR(Summary!$D$5="All",Summary!$D$5=""),1,IF(Summary!$D$5=O940,1,0)))</f>
        <v>0</v>
      </c>
      <c r="S940" s="148">
        <f>IF(LEN(B940)=0,0,IF(OR(Summary!$G$5="All",Summary!$G$5=""),1,IF(Summary!$G$5=B940,1,0)))</f>
        <v>0</v>
      </c>
      <c r="T940" s="148">
        <f t="shared" si="56"/>
        <v>0</v>
      </c>
      <c r="U940" s="148">
        <f>IF(LEN(C940)=0,0,IF(C940=Summary!$K$5,1,0))</f>
        <v>0</v>
      </c>
      <c r="V940" s="148">
        <f t="shared" si="57"/>
        <v>0</v>
      </c>
      <c r="W940" s="333"/>
      <c r="X940" s="148">
        <f t="shared" si="58"/>
        <v>0</v>
      </c>
      <c r="Y940" s="333"/>
      <c r="Z940" s="144"/>
      <c r="AA940" s="148">
        <f t="shared" si="59"/>
        <v>0</v>
      </c>
      <c r="AB940" s="336"/>
      <c r="AC940" s="144"/>
    </row>
    <row r="941" spans="2:29" s="134" customFormat="1" ht="20.100000000000001" customHeight="1" x14ac:dyDescent="0.25">
      <c r="B941" s="390"/>
      <c r="C941" s="391"/>
      <c r="D941" s="392"/>
      <c r="E941" s="393"/>
      <c r="F941" s="393"/>
      <c r="G941" s="394"/>
      <c r="H941" s="395"/>
      <c r="N941" s="144"/>
      <c r="O941" s="147" t="str">
        <f>IFERROR(IF(LEN(B941)=0,"",INDEX(Trainings!$C$6:$C$55,MATCH(Registration!$B941,Trainings!$B$6:$B$55,0),1)),"")</f>
        <v/>
      </c>
      <c r="P941" s="148" t="str">
        <f>IFERROR(IF(LEN(H941)=0,"",INDEX(Dashboard!$I$17:$I$26,MATCH($H941,Dashboard!$J$17:$J$26,0))),"")</f>
        <v/>
      </c>
      <c r="Q941" s="144"/>
      <c r="R941" s="148">
        <f>IF(LEN(O941)=0,0,IF(OR(Summary!$D$5="All",Summary!$D$5=""),1,IF(Summary!$D$5=O941,1,0)))</f>
        <v>0</v>
      </c>
      <c r="S941" s="148">
        <f>IF(LEN(B941)=0,0,IF(OR(Summary!$G$5="All",Summary!$G$5=""),1,IF(Summary!$G$5=B941,1,0)))</f>
        <v>0</v>
      </c>
      <c r="T941" s="148">
        <f t="shared" si="56"/>
        <v>0</v>
      </c>
      <c r="U941" s="148">
        <f>IF(LEN(C941)=0,0,IF(C941=Summary!$K$5,1,0))</f>
        <v>0</v>
      </c>
      <c r="V941" s="148">
        <f t="shared" si="57"/>
        <v>0</v>
      </c>
      <c r="W941" s="333"/>
      <c r="X941" s="148">
        <f t="shared" si="58"/>
        <v>0</v>
      </c>
      <c r="Y941" s="333"/>
      <c r="Z941" s="144"/>
      <c r="AA941" s="148">
        <f t="shared" si="59"/>
        <v>0</v>
      </c>
      <c r="AB941" s="336"/>
      <c r="AC941" s="144"/>
    </row>
    <row r="942" spans="2:29" s="134" customFormat="1" ht="20.100000000000001" customHeight="1" x14ac:dyDescent="0.25">
      <c r="B942" s="390"/>
      <c r="C942" s="391"/>
      <c r="D942" s="392"/>
      <c r="E942" s="393"/>
      <c r="F942" s="393"/>
      <c r="G942" s="394"/>
      <c r="H942" s="395"/>
      <c r="N942" s="144"/>
      <c r="O942" s="147" t="str">
        <f>IFERROR(IF(LEN(B942)=0,"",INDEX(Trainings!$C$6:$C$55,MATCH(Registration!$B942,Trainings!$B$6:$B$55,0),1)),"")</f>
        <v/>
      </c>
      <c r="P942" s="148" t="str">
        <f>IFERROR(IF(LEN(H942)=0,"",INDEX(Dashboard!$I$17:$I$26,MATCH($H942,Dashboard!$J$17:$J$26,0))),"")</f>
        <v/>
      </c>
      <c r="Q942" s="144"/>
      <c r="R942" s="148">
        <f>IF(LEN(O942)=0,0,IF(OR(Summary!$D$5="All",Summary!$D$5=""),1,IF(Summary!$D$5=O942,1,0)))</f>
        <v>0</v>
      </c>
      <c r="S942" s="148">
        <f>IF(LEN(B942)=0,0,IF(OR(Summary!$G$5="All",Summary!$G$5=""),1,IF(Summary!$G$5=B942,1,0)))</f>
        <v>0</v>
      </c>
      <c r="T942" s="148">
        <f t="shared" si="56"/>
        <v>0</v>
      </c>
      <c r="U942" s="148">
        <f>IF(LEN(C942)=0,0,IF(C942=Summary!$K$5,1,0))</f>
        <v>0</v>
      </c>
      <c r="V942" s="148">
        <f t="shared" si="57"/>
        <v>0</v>
      </c>
      <c r="W942" s="333"/>
      <c r="X942" s="148">
        <f t="shared" si="58"/>
        <v>0</v>
      </c>
      <c r="Y942" s="333"/>
      <c r="Z942" s="144"/>
      <c r="AA942" s="148">
        <f t="shared" si="59"/>
        <v>0</v>
      </c>
      <c r="AB942" s="336"/>
      <c r="AC942" s="144"/>
    </row>
    <row r="943" spans="2:29" s="134" customFormat="1" ht="20.100000000000001" customHeight="1" x14ac:dyDescent="0.25">
      <c r="B943" s="390"/>
      <c r="C943" s="391"/>
      <c r="D943" s="392"/>
      <c r="E943" s="393"/>
      <c r="F943" s="393"/>
      <c r="G943" s="394"/>
      <c r="H943" s="395"/>
      <c r="N943" s="144"/>
      <c r="O943" s="147" t="str">
        <f>IFERROR(IF(LEN(B943)=0,"",INDEX(Trainings!$C$6:$C$55,MATCH(Registration!$B943,Trainings!$B$6:$B$55,0),1)),"")</f>
        <v/>
      </c>
      <c r="P943" s="148" t="str">
        <f>IFERROR(IF(LEN(H943)=0,"",INDEX(Dashboard!$I$17:$I$26,MATCH($H943,Dashboard!$J$17:$J$26,0))),"")</f>
        <v/>
      </c>
      <c r="Q943" s="144"/>
      <c r="R943" s="148">
        <f>IF(LEN(O943)=0,0,IF(OR(Summary!$D$5="All",Summary!$D$5=""),1,IF(Summary!$D$5=O943,1,0)))</f>
        <v>0</v>
      </c>
      <c r="S943" s="148">
        <f>IF(LEN(B943)=0,0,IF(OR(Summary!$G$5="All",Summary!$G$5=""),1,IF(Summary!$G$5=B943,1,0)))</f>
        <v>0</v>
      </c>
      <c r="T943" s="148">
        <f t="shared" si="56"/>
        <v>0</v>
      </c>
      <c r="U943" s="148">
        <f>IF(LEN(C943)=0,0,IF(C943=Summary!$K$5,1,0))</f>
        <v>0</v>
      </c>
      <c r="V943" s="148">
        <f t="shared" si="57"/>
        <v>0</v>
      </c>
      <c r="W943" s="333"/>
      <c r="X943" s="148">
        <f t="shared" si="58"/>
        <v>0</v>
      </c>
      <c r="Y943" s="333"/>
      <c r="Z943" s="144"/>
      <c r="AA943" s="148">
        <f t="shared" si="59"/>
        <v>0</v>
      </c>
      <c r="AB943" s="336"/>
      <c r="AC943" s="144"/>
    </row>
    <row r="944" spans="2:29" s="134" customFormat="1" ht="20.100000000000001" customHeight="1" x14ac:dyDescent="0.25">
      <c r="B944" s="390"/>
      <c r="C944" s="391"/>
      <c r="D944" s="392"/>
      <c r="E944" s="393"/>
      <c r="F944" s="393"/>
      <c r="G944" s="394"/>
      <c r="H944" s="395"/>
      <c r="N944" s="144"/>
      <c r="O944" s="147" t="str">
        <f>IFERROR(IF(LEN(B944)=0,"",INDEX(Trainings!$C$6:$C$55,MATCH(Registration!$B944,Trainings!$B$6:$B$55,0),1)),"")</f>
        <v/>
      </c>
      <c r="P944" s="148" t="str">
        <f>IFERROR(IF(LEN(H944)=0,"",INDEX(Dashboard!$I$17:$I$26,MATCH($H944,Dashboard!$J$17:$J$26,0))),"")</f>
        <v/>
      </c>
      <c r="Q944" s="144"/>
      <c r="R944" s="148">
        <f>IF(LEN(O944)=0,0,IF(OR(Summary!$D$5="All",Summary!$D$5=""),1,IF(Summary!$D$5=O944,1,0)))</f>
        <v>0</v>
      </c>
      <c r="S944" s="148">
        <f>IF(LEN(B944)=0,0,IF(OR(Summary!$G$5="All",Summary!$G$5=""),1,IF(Summary!$G$5=B944,1,0)))</f>
        <v>0</v>
      </c>
      <c r="T944" s="148">
        <f t="shared" si="56"/>
        <v>0</v>
      </c>
      <c r="U944" s="148">
        <f>IF(LEN(C944)=0,0,IF(C944=Summary!$K$5,1,0))</f>
        <v>0</v>
      </c>
      <c r="V944" s="148">
        <f t="shared" si="57"/>
        <v>0</v>
      </c>
      <c r="W944" s="333"/>
      <c r="X944" s="148">
        <f t="shared" si="58"/>
        <v>0</v>
      </c>
      <c r="Y944" s="333"/>
      <c r="Z944" s="144"/>
      <c r="AA944" s="148">
        <f t="shared" si="59"/>
        <v>0</v>
      </c>
      <c r="AB944" s="336"/>
      <c r="AC944" s="144"/>
    </row>
    <row r="945" spans="2:29" s="134" customFormat="1" ht="20.100000000000001" customHeight="1" x14ac:dyDescent="0.25">
      <c r="B945" s="390"/>
      <c r="C945" s="391"/>
      <c r="D945" s="392"/>
      <c r="E945" s="393"/>
      <c r="F945" s="393"/>
      <c r="G945" s="394"/>
      <c r="H945" s="395"/>
      <c r="N945" s="144"/>
      <c r="O945" s="147" t="str">
        <f>IFERROR(IF(LEN(B945)=0,"",INDEX(Trainings!$C$6:$C$55,MATCH(Registration!$B945,Trainings!$B$6:$B$55,0),1)),"")</f>
        <v/>
      </c>
      <c r="P945" s="148" t="str">
        <f>IFERROR(IF(LEN(H945)=0,"",INDEX(Dashboard!$I$17:$I$26,MATCH($H945,Dashboard!$J$17:$J$26,0))),"")</f>
        <v/>
      </c>
      <c r="Q945" s="144"/>
      <c r="R945" s="148">
        <f>IF(LEN(O945)=0,0,IF(OR(Summary!$D$5="All",Summary!$D$5=""),1,IF(Summary!$D$5=O945,1,0)))</f>
        <v>0</v>
      </c>
      <c r="S945" s="148">
        <f>IF(LEN(B945)=0,0,IF(OR(Summary!$G$5="All",Summary!$G$5=""),1,IF(Summary!$G$5=B945,1,0)))</f>
        <v>0</v>
      </c>
      <c r="T945" s="148">
        <f t="shared" si="56"/>
        <v>0</v>
      </c>
      <c r="U945" s="148">
        <f>IF(LEN(C945)=0,0,IF(C945=Summary!$K$5,1,0))</f>
        <v>0</v>
      </c>
      <c r="V945" s="148">
        <f t="shared" si="57"/>
        <v>0</v>
      </c>
      <c r="W945" s="333"/>
      <c r="X945" s="148">
        <f t="shared" si="58"/>
        <v>0</v>
      </c>
      <c r="Y945" s="333"/>
      <c r="Z945" s="144"/>
      <c r="AA945" s="148">
        <f t="shared" si="59"/>
        <v>0</v>
      </c>
      <c r="AB945" s="336"/>
      <c r="AC945" s="144"/>
    </row>
    <row r="946" spans="2:29" s="134" customFormat="1" ht="20.100000000000001" customHeight="1" x14ac:dyDescent="0.25">
      <c r="B946" s="390"/>
      <c r="C946" s="391"/>
      <c r="D946" s="392"/>
      <c r="E946" s="393"/>
      <c r="F946" s="393"/>
      <c r="G946" s="394"/>
      <c r="H946" s="395"/>
      <c r="N946" s="144"/>
      <c r="O946" s="147" t="str">
        <f>IFERROR(IF(LEN(B946)=0,"",INDEX(Trainings!$C$6:$C$55,MATCH(Registration!$B946,Trainings!$B$6:$B$55,0),1)),"")</f>
        <v/>
      </c>
      <c r="P946" s="148" t="str">
        <f>IFERROR(IF(LEN(H946)=0,"",INDEX(Dashboard!$I$17:$I$26,MATCH($H946,Dashboard!$J$17:$J$26,0))),"")</f>
        <v/>
      </c>
      <c r="Q946" s="144"/>
      <c r="R946" s="148">
        <f>IF(LEN(O946)=0,0,IF(OR(Summary!$D$5="All",Summary!$D$5=""),1,IF(Summary!$D$5=O946,1,0)))</f>
        <v>0</v>
      </c>
      <c r="S946" s="148">
        <f>IF(LEN(B946)=0,0,IF(OR(Summary!$G$5="All",Summary!$G$5=""),1,IF(Summary!$G$5=B946,1,0)))</f>
        <v>0</v>
      </c>
      <c r="T946" s="148">
        <f t="shared" si="56"/>
        <v>0</v>
      </c>
      <c r="U946" s="148">
        <f>IF(LEN(C946)=0,0,IF(C946=Summary!$K$5,1,0))</f>
        <v>0</v>
      </c>
      <c r="V946" s="148">
        <f t="shared" si="57"/>
        <v>0</v>
      </c>
      <c r="W946" s="333"/>
      <c r="X946" s="148">
        <f t="shared" si="58"/>
        <v>0</v>
      </c>
      <c r="Y946" s="333"/>
      <c r="Z946" s="144"/>
      <c r="AA946" s="148">
        <f t="shared" si="59"/>
        <v>0</v>
      </c>
      <c r="AB946" s="336"/>
      <c r="AC946" s="144"/>
    </row>
    <row r="947" spans="2:29" s="134" customFormat="1" ht="20.100000000000001" customHeight="1" x14ac:dyDescent="0.25">
      <c r="B947" s="390"/>
      <c r="C947" s="391"/>
      <c r="D947" s="392"/>
      <c r="E947" s="393"/>
      <c r="F947" s="393"/>
      <c r="G947" s="394"/>
      <c r="H947" s="395"/>
      <c r="N947" s="144"/>
      <c r="O947" s="147" t="str">
        <f>IFERROR(IF(LEN(B947)=0,"",INDEX(Trainings!$C$6:$C$55,MATCH(Registration!$B947,Trainings!$B$6:$B$55,0),1)),"")</f>
        <v/>
      </c>
      <c r="P947" s="148" t="str">
        <f>IFERROR(IF(LEN(H947)=0,"",INDEX(Dashboard!$I$17:$I$26,MATCH($H947,Dashboard!$J$17:$J$26,0))),"")</f>
        <v/>
      </c>
      <c r="Q947" s="144"/>
      <c r="R947" s="148">
        <f>IF(LEN(O947)=0,0,IF(OR(Summary!$D$5="All",Summary!$D$5=""),1,IF(Summary!$D$5=O947,1,0)))</f>
        <v>0</v>
      </c>
      <c r="S947" s="148">
        <f>IF(LEN(B947)=0,0,IF(OR(Summary!$G$5="All",Summary!$G$5=""),1,IF(Summary!$G$5=B947,1,0)))</f>
        <v>0</v>
      </c>
      <c r="T947" s="148">
        <f t="shared" si="56"/>
        <v>0</v>
      </c>
      <c r="U947" s="148">
        <f>IF(LEN(C947)=0,0,IF(C947=Summary!$K$5,1,0))</f>
        <v>0</v>
      </c>
      <c r="V947" s="148">
        <f t="shared" si="57"/>
        <v>0</v>
      </c>
      <c r="W947" s="333"/>
      <c r="X947" s="148">
        <f t="shared" si="58"/>
        <v>0</v>
      </c>
      <c r="Y947" s="333"/>
      <c r="Z947" s="144"/>
      <c r="AA947" s="148">
        <f t="shared" si="59"/>
        <v>0</v>
      </c>
      <c r="AB947" s="336"/>
      <c r="AC947" s="144"/>
    </row>
    <row r="948" spans="2:29" s="134" customFormat="1" ht="20.100000000000001" customHeight="1" x14ac:dyDescent="0.25">
      <c r="B948" s="390"/>
      <c r="C948" s="391"/>
      <c r="D948" s="392"/>
      <c r="E948" s="393"/>
      <c r="F948" s="393"/>
      <c r="G948" s="394"/>
      <c r="H948" s="395"/>
      <c r="N948" s="144"/>
      <c r="O948" s="147" t="str">
        <f>IFERROR(IF(LEN(B948)=0,"",INDEX(Trainings!$C$6:$C$55,MATCH(Registration!$B948,Trainings!$B$6:$B$55,0),1)),"")</f>
        <v/>
      </c>
      <c r="P948" s="148" t="str">
        <f>IFERROR(IF(LEN(H948)=0,"",INDEX(Dashboard!$I$17:$I$26,MATCH($H948,Dashboard!$J$17:$J$26,0))),"")</f>
        <v/>
      </c>
      <c r="Q948" s="144"/>
      <c r="R948" s="148">
        <f>IF(LEN(O948)=0,0,IF(OR(Summary!$D$5="All",Summary!$D$5=""),1,IF(Summary!$D$5=O948,1,0)))</f>
        <v>0</v>
      </c>
      <c r="S948" s="148">
        <f>IF(LEN(B948)=0,0,IF(OR(Summary!$G$5="All",Summary!$G$5=""),1,IF(Summary!$G$5=B948,1,0)))</f>
        <v>0</v>
      </c>
      <c r="T948" s="148">
        <f t="shared" si="56"/>
        <v>0</v>
      </c>
      <c r="U948" s="148">
        <f>IF(LEN(C948)=0,0,IF(C948=Summary!$K$5,1,0))</f>
        <v>0</v>
      </c>
      <c r="V948" s="148">
        <f t="shared" si="57"/>
        <v>0</v>
      </c>
      <c r="W948" s="333"/>
      <c r="X948" s="148">
        <f t="shared" si="58"/>
        <v>0</v>
      </c>
      <c r="Y948" s="333"/>
      <c r="Z948" s="144"/>
      <c r="AA948" s="148">
        <f t="shared" si="59"/>
        <v>0</v>
      </c>
      <c r="AB948" s="336"/>
      <c r="AC948" s="144"/>
    </row>
    <row r="949" spans="2:29" s="134" customFormat="1" ht="20.100000000000001" customHeight="1" x14ac:dyDescent="0.25">
      <c r="B949" s="390"/>
      <c r="C949" s="391"/>
      <c r="D949" s="392"/>
      <c r="E949" s="393"/>
      <c r="F949" s="393"/>
      <c r="G949" s="394"/>
      <c r="H949" s="395"/>
      <c r="N949" s="144"/>
      <c r="O949" s="147" t="str">
        <f>IFERROR(IF(LEN(B949)=0,"",INDEX(Trainings!$C$6:$C$55,MATCH(Registration!$B949,Trainings!$B$6:$B$55,0),1)),"")</f>
        <v/>
      </c>
      <c r="P949" s="148" t="str">
        <f>IFERROR(IF(LEN(H949)=0,"",INDEX(Dashboard!$I$17:$I$26,MATCH($H949,Dashboard!$J$17:$J$26,0))),"")</f>
        <v/>
      </c>
      <c r="Q949" s="144"/>
      <c r="R949" s="148">
        <f>IF(LEN(O949)=0,0,IF(OR(Summary!$D$5="All",Summary!$D$5=""),1,IF(Summary!$D$5=O949,1,0)))</f>
        <v>0</v>
      </c>
      <c r="S949" s="148">
        <f>IF(LEN(B949)=0,0,IF(OR(Summary!$G$5="All",Summary!$G$5=""),1,IF(Summary!$G$5=B949,1,0)))</f>
        <v>0</v>
      </c>
      <c r="T949" s="148">
        <f t="shared" si="56"/>
        <v>0</v>
      </c>
      <c r="U949" s="148">
        <f>IF(LEN(C949)=0,0,IF(C949=Summary!$K$5,1,0))</f>
        <v>0</v>
      </c>
      <c r="V949" s="148">
        <f t="shared" si="57"/>
        <v>0</v>
      </c>
      <c r="W949" s="333"/>
      <c r="X949" s="148">
        <f t="shared" si="58"/>
        <v>0</v>
      </c>
      <c r="Y949" s="333"/>
      <c r="Z949" s="144"/>
      <c r="AA949" s="148">
        <f t="shared" si="59"/>
        <v>0</v>
      </c>
      <c r="AB949" s="336"/>
      <c r="AC949" s="144"/>
    </row>
    <row r="950" spans="2:29" s="134" customFormat="1" ht="20.100000000000001" customHeight="1" x14ac:dyDescent="0.25">
      <c r="B950" s="390"/>
      <c r="C950" s="391"/>
      <c r="D950" s="392"/>
      <c r="E950" s="393"/>
      <c r="F950" s="393"/>
      <c r="G950" s="394"/>
      <c r="H950" s="395"/>
      <c r="N950" s="144"/>
      <c r="O950" s="147" t="str">
        <f>IFERROR(IF(LEN(B950)=0,"",INDEX(Trainings!$C$6:$C$55,MATCH(Registration!$B950,Trainings!$B$6:$B$55,0),1)),"")</f>
        <v/>
      </c>
      <c r="P950" s="148" t="str">
        <f>IFERROR(IF(LEN(H950)=0,"",INDEX(Dashboard!$I$17:$I$26,MATCH($H950,Dashboard!$J$17:$J$26,0))),"")</f>
        <v/>
      </c>
      <c r="Q950" s="144"/>
      <c r="R950" s="148">
        <f>IF(LEN(O950)=0,0,IF(OR(Summary!$D$5="All",Summary!$D$5=""),1,IF(Summary!$D$5=O950,1,0)))</f>
        <v>0</v>
      </c>
      <c r="S950" s="148">
        <f>IF(LEN(B950)=0,0,IF(OR(Summary!$G$5="All",Summary!$G$5=""),1,IF(Summary!$G$5=B950,1,0)))</f>
        <v>0</v>
      </c>
      <c r="T950" s="148">
        <f t="shared" si="56"/>
        <v>0</v>
      </c>
      <c r="U950" s="148">
        <f>IF(LEN(C950)=0,0,IF(C950=Summary!$K$5,1,0))</f>
        <v>0</v>
      </c>
      <c r="V950" s="148">
        <f t="shared" si="57"/>
        <v>0</v>
      </c>
      <c r="W950" s="333"/>
      <c r="X950" s="148">
        <f t="shared" si="58"/>
        <v>0</v>
      </c>
      <c r="Y950" s="333"/>
      <c r="Z950" s="144"/>
      <c r="AA950" s="148">
        <f t="shared" si="59"/>
        <v>0</v>
      </c>
      <c r="AB950" s="336"/>
      <c r="AC950" s="144"/>
    </row>
    <row r="951" spans="2:29" s="134" customFormat="1" ht="20.100000000000001" customHeight="1" x14ac:dyDescent="0.25">
      <c r="B951" s="390"/>
      <c r="C951" s="391"/>
      <c r="D951" s="392"/>
      <c r="E951" s="393"/>
      <c r="F951" s="393"/>
      <c r="G951" s="394"/>
      <c r="H951" s="395"/>
      <c r="N951" s="144"/>
      <c r="O951" s="147" t="str">
        <f>IFERROR(IF(LEN(B951)=0,"",INDEX(Trainings!$C$6:$C$55,MATCH(Registration!$B951,Trainings!$B$6:$B$55,0),1)),"")</f>
        <v/>
      </c>
      <c r="P951" s="148" t="str">
        <f>IFERROR(IF(LEN(H951)=0,"",INDEX(Dashboard!$I$17:$I$26,MATCH($H951,Dashboard!$J$17:$J$26,0))),"")</f>
        <v/>
      </c>
      <c r="Q951" s="144"/>
      <c r="R951" s="148">
        <f>IF(LEN(O951)=0,0,IF(OR(Summary!$D$5="All",Summary!$D$5=""),1,IF(Summary!$D$5=O951,1,0)))</f>
        <v>0</v>
      </c>
      <c r="S951" s="148">
        <f>IF(LEN(B951)=0,0,IF(OR(Summary!$G$5="All",Summary!$G$5=""),1,IF(Summary!$G$5=B951,1,0)))</f>
        <v>0</v>
      </c>
      <c r="T951" s="148">
        <f t="shared" si="56"/>
        <v>0</v>
      </c>
      <c r="U951" s="148">
        <f>IF(LEN(C951)=0,0,IF(C951=Summary!$K$5,1,0))</f>
        <v>0</v>
      </c>
      <c r="V951" s="148">
        <f t="shared" si="57"/>
        <v>0</v>
      </c>
      <c r="W951" s="333"/>
      <c r="X951" s="148">
        <f t="shared" si="58"/>
        <v>0</v>
      </c>
      <c r="Y951" s="333"/>
      <c r="Z951" s="144"/>
      <c r="AA951" s="148">
        <f t="shared" si="59"/>
        <v>0</v>
      </c>
      <c r="AB951" s="336"/>
      <c r="AC951" s="144"/>
    </row>
    <row r="952" spans="2:29" s="134" customFormat="1" ht="20.100000000000001" customHeight="1" x14ac:dyDescent="0.25">
      <c r="B952" s="390"/>
      <c r="C952" s="391"/>
      <c r="D952" s="392"/>
      <c r="E952" s="393"/>
      <c r="F952" s="393"/>
      <c r="G952" s="394"/>
      <c r="H952" s="395"/>
      <c r="N952" s="144"/>
      <c r="O952" s="147" t="str">
        <f>IFERROR(IF(LEN(B952)=0,"",INDEX(Trainings!$C$6:$C$55,MATCH(Registration!$B952,Trainings!$B$6:$B$55,0),1)),"")</f>
        <v/>
      </c>
      <c r="P952" s="148" t="str">
        <f>IFERROR(IF(LEN(H952)=0,"",INDEX(Dashboard!$I$17:$I$26,MATCH($H952,Dashboard!$J$17:$J$26,0))),"")</f>
        <v/>
      </c>
      <c r="Q952" s="144"/>
      <c r="R952" s="148">
        <f>IF(LEN(O952)=0,0,IF(OR(Summary!$D$5="All",Summary!$D$5=""),1,IF(Summary!$D$5=O952,1,0)))</f>
        <v>0</v>
      </c>
      <c r="S952" s="148">
        <f>IF(LEN(B952)=0,0,IF(OR(Summary!$G$5="All",Summary!$G$5=""),1,IF(Summary!$G$5=B952,1,0)))</f>
        <v>0</v>
      </c>
      <c r="T952" s="148">
        <f t="shared" si="56"/>
        <v>0</v>
      </c>
      <c r="U952" s="148">
        <f>IF(LEN(C952)=0,0,IF(C952=Summary!$K$5,1,0))</f>
        <v>0</v>
      </c>
      <c r="V952" s="148">
        <f t="shared" si="57"/>
        <v>0</v>
      </c>
      <c r="W952" s="333"/>
      <c r="X952" s="148">
        <f t="shared" si="58"/>
        <v>0</v>
      </c>
      <c r="Y952" s="333"/>
      <c r="Z952" s="144"/>
      <c r="AA952" s="148">
        <f t="shared" si="59"/>
        <v>0</v>
      </c>
      <c r="AB952" s="336"/>
      <c r="AC952" s="144"/>
    </row>
    <row r="953" spans="2:29" s="134" customFormat="1" ht="20.100000000000001" customHeight="1" x14ac:dyDescent="0.25">
      <c r="B953" s="390"/>
      <c r="C953" s="391"/>
      <c r="D953" s="392"/>
      <c r="E953" s="393"/>
      <c r="F953" s="393"/>
      <c r="G953" s="394"/>
      <c r="H953" s="395"/>
      <c r="N953" s="144"/>
      <c r="O953" s="147" t="str">
        <f>IFERROR(IF(LEN(B953)=0,"",INDEX(Trainings!$C$6:$C$55,MATCH(Registration!$B953,Trainings!$B$6:$B$55,0),1)),"")</f>
        <v/>
      </c>
      <c r="P953" s="148" t="str">
        <f>IFERROR(IF(LEN(H953)=0,"",INDEX(Dashboard!$I$17:$I$26,MATCH($H953,Dashboard!$J$17:$J$26,0))),"")</f>
        <v/>
      </c>
      <c r="Q953" s="144"/>
      <c r="R953" s="148">
        <f>IF(LEN(O953)=0,0,IF(OR(Summary!$D$5="All",Summary!$D$5=""),1,IF(Summary!$D$5=O953,1,0)))</f>
        <v>0</v>
      </c>
      <c r="S953" s="148">
        <f>IF(LEN(B953)=0,0,IF(OR(Summary!$G$5="All",Summary!$G$5=""),1,IF(Summary!$G$5=B953,1,0)))</f>
        <v>0</v>
      </c>
      <c r="T953" s="148">
        <f t="shared" si="56"/>
        <v>0</v>
      </c>
      <c r="U953" s="148">
        <f>IF(LEN(C953)=0,0,IF(C953=Summary!$K$5,1,0))</f>
        <v>0</v>
      </c>
      <c r="V953" s="148">
        <f t="shared" si="57"/>
        <v>0</v>
      </c>
      <c r="W953" s="333"/>
      <c r="X953" s="148">
        <f t="shared" si="58"/>
        <v>0</v>
      </c>
      <c r="Y953" s="333"/>
      <c r="Z953" s="144"/>
      <c r="AA953" s="148">
        <f t="shared" si="59"/>
        <v>0</v>
      </c>
      <c r="AB953" s="336"/>
      <c r="AC953" s="144"/>
    </row>
    <row r="954" spans="2:29" s="134" customFormat="1" ht="20.100000000000001" customHeight="1" x14ac:dyDescent="0.25">
      <c r="B954" s="390"/>
      <c r="C954" s="391"/>
      <c r="D954" s="392"/>
      <c r="E954" s="393"/>
      <c r="F954" s="393"/>
      <c r="G954" s="394"/>
      <c r="H954" s="395"/>
      <c r="N954" s="144"/>
      <c r="O954" s="147" t="str">
        <f>IFERROR(IF(LEN(B954)=0,"",INDEX(Trainings!$C$6:$C$55,MATCH(Registration!$B954,Trainings!$B$6:$B$55,0),1)),"")</f>
        <v/>
      </c>
      <c r="P954" s="148" t="str">
        <f>IFERROR(IF(LEN(H954)=0,"",INDEX(Dashboard!$I$17:$I$26,MATCH($H954,Dashboard!$J$17:$J$26,0))),"")</f>
        <v/>
      </c>
      <c r="Q954" s="144"/>
      <c r="R954" s="148">
        <f>IF(LEN(O954)=0,0,IF(OR(Summary!$D$5="All",Summary!$D$5=""),1,IF(Summary!$D$5=O954,1,0)))</f>
        <v>0</v>
      </c>
      <c r="S954" s="148">
        <f>IF(LEN(B954)=0,0,IF(OR(Summary!$G$5="All",Summary!$G$5=""),1,IF(Summary!$G$5=B954,1,0)))</f>
        <v>0</v>
      </c>
      <c r="T954" s="148">
        <f t="shared" si="56"/>
        <v>0</v>
      </c>
      <c r="U954" s="148">
        <f>IF(LEN(C954)=0,0,IF(C954=Summary!$K$5,1,0))</f>
        <v>0</v>
      </c>
      <c r="V954" s="148">
        <f t="shared" si="57"/>
        <v>0</v>
      </c>
      <c r="W954" s="333"/>
      <c r="X954" s="148">
        <f t="shared" si="58"/>
        <v>0</v>
      </c>
      <c r="Y954" s="333"/>
      <c r="Z954" s="144"/>
      <c r="AA954" s="148">
        <f t="shared" si="59"/>
        <v>0</v>
      </c>
      <c r="AB954" s="336"/>
      <c r="AC954" s="144"/>
    </row>
    <row r="955" spans="2:29" s="134" customFormat="1" ht="20.100000000000001" customHeight="1" x14ac:dyDescent="0.25">
      <c r="B955" s="390"/>
      <c r="C955" s="391"/>
      <c r="D955" s="392"/>
      <c r="E955" s="393"/>
      <c r="F955" s="393"/>
      <c r="G955" s="394"/>
      <c r="H955" s="395"/>
      <c r="N955" s="144"/>
      <c r="O955" s="147" t="str">
        <f>IFERROR(IF(LEN(B955)=0,"",INDEX(Trainings!$C$6:$C$55,MATCH(Registration!$B955,Trainings!$B$6:$B$55,0),1)),"")</f>
        <v/>
      </c>
      <c r="P955" s="148" t="str">
        <f>IFERROR(IF(LEN(H955)=0,"",INDEX(Dashboard!$I$17:$I$26,MATCH($H955,Dashboard!$J$17:$J$26,0))),"")</f>
        <v/>
      </c>
      <c r="Q955" s="144"/>
      <c r="R955" s="148">
        <f>IF(LEN(O955)=0,0,IF(OR(Summary!$D$5="All",Summary!$D$5=""),1,IF(Summary!$D$5=O955,1,0)))</f>
        <v>0</v>
      </c>
      <c r="S955" s="148">
        <f>IF(LEN(B955)=0,0,IF(OR(Summary!$G$5="All",Summary!$G$5=""),1,IF(Summary!$G$5=B955,1,0)))</f>
        <v>0</v>
      </c>
      <c r="T955" s="148">
        <f t="shared" si="56"/>
        <v>0</v>
      </c>
      <c r="U955" s="148">
        <f>IF(LEN(C955)=0,0,IF(C955=Summary!$K$5,1,0))</f>
        <v>0</v>
      </c>
      <c r="V955" s="148">
        <f t="shared" si="57"/>
        <v>0</v>
      </c>
      <c r="W955" s="333"/>
      <c r="X955" s="148">
        <f t="shared" si="58"/>
        <v>0</v>
      </c>
      <c r="Y955" s="333"/>
      <c r="Z955" s="144"/>
      <c r="AA955" s="148">
        <f t="shared" si="59"/>
        <v>0</v>
      </c>
      <c r="AB955" s="336"/>
      <c r="AC955" s="144"/>
    </row>
    <row r="956" spans="2:29" s="134" customFormat="1" ht="20.100000000000001" customHeight="1" x14ac:dyDescent="0.25">
      <c r="B956" s="390"/>
      <c r="C956" s="391"/>
      <c r="D956" s="392"/>
      <c r="E956" s="393"/>
      <c r="F956" s="393"/>
      <c r="G956" s="394"/>
      <c r="H956" s="395"/>
      <c r="N956" s="144"/>
      <c r="O956" s="147" t="str">
        <f>IFERROR(IF(LEN(B956)=0,"",INDEX(Trainings!$C$6:$C$55,MATCH(Registration!$B956,Trainings!$B$6:$B$55,0),1)),"")</f>
        <v/>
      </c>
      <c r="P956" s="148" t="str">
        <f>IFERROR(IF(LEN(H956)=0,"",INDEX(Dashboard!$I$17:$I$26,MATCH($H956,Dashboard!$J$17:$J$26,0))),"")</f>
        <v/>
      </c>
      <c r="Q956" s="144"/>
      <c r="R956" s="148">
        <f>IF(LEN(O956)=0,0,IF(OR(Summary!$D$5="All",Summary!$D$5=""),1,IF(Summary!$D$5=O956,1,0)))</f>
        <v>0</v>
      </c>
      <c r="S956" s="148">
        <f>IF(LEN(B956)=0,0,IF(OR(Summary!$G$5="All",Summary!$G$5=""),1,IF(Summary!$G$5=B956,1,0)))</f>
        <v>0</v>
      </c>
      <c r="T956" s="148">
        <f t="shared" si="56"/>
        <v>0</v>
      </c>
      <c r="U956" s="148">
        <f>IF(LEN(C956)=0,0,IF(C956=Summary!$K$5,1,0))</f>
        <v>0</v>
      </c>
      <c r="V956" s="148">
        <f t="shared" si="57"/>
        <v>0</v>
      </c>
      <c r="W956" s="333"/>
      <c r="X956" s="148">
        <f t="shared" si="58"/>
        <v>0</v>
      </c>
      <c r="Y956" s="333"/>
      <c r="Z956" s="144"/>
      <c r="AA956" s="148">
        <f t="shared" si="59"/>
        <v>0</v>
      </c>
      <c r="AB956" s="336"/>
      <c r="AC956" s="144"/>
    </row>
    <row r="957" spans="2:29" s="134" customFormat="1" ht="20.100000000000001" customHeight="1" x14ac:dyDescent="0.25">
      <c r="B957" s="390"/>
      <c r="C957" s="391"/>
      <c r="D957" s="392"/>
      <c r="E957" s="393"/>
      <c r="F957" s="393"/>
      <c r="G957" s="394"/>
      <c r="H957" s="395"/>
      <c r="N957" s="144"/>
      <c r="O957" s="147" t="str">
        <f>IFERROR(IF(LEN(B957)=0,"",INDEX(Trainings!$C$6:$C$55,MATCH(Registration!$B957,Trainings!$B$6:$B$55,0),1)),"")</f>
        <v/>
      </c>
      <c r="P957" s="148" t="str">
        <f>IFERROR(IF(LEN(H957)=0,"",INDEX(Dashboard!$I$17:$I$26,MATCH($H957,Dashboard!$J$17:$J$26,0))),"")</f>
        <v/>
      </c>
      <c r="Q957" s="144"/>
      <c r="R957" s="148">
        <f>IF(LEN(O957)=0,0,IF(OR(Summary!$D$5="All",Summary!$D$5=""),1,IF(Summary!$D$5=O957,1,0)))</f>
        <v>0</v>
      </c>
      <c r="S957" s="148">
        <f>IF(LEN(B957)=0,0,IF(OR(Summary!$G$5="All",Summary!$G$5=""),1,IF(Summary!$G$5=B957,1,0)))</f>
        <v>0</v>
      </c>
      <c r="T957" s="148">
        <f t="shared" si="56"/>
        <v>0</v>
      </c>
      <c r="U957" s="148">
        <f>IF(LEN(C957)=0,0,IF(C957=Summary!$K$5,1,0))</f>
        <v>0</v>
      </c>
      <c r="V957" s="148">
        <f t="shared" si="57"/>
        <v>0</v>
      </c>
      <c r="W957" s="333"/>
      <c r="X957" s="148">
        <f t="shared" si="58"/>
        <v>0</v>
      </c>
      <c r="Y957" s="333"/>
      <c r="Z957" s="144"/>
      <c r="AA957" s="148">
        <f t="shared" si="59"/>
        <v>0</v>
      </c>
      <c r="AB957" s="336"/>
      <c r="AC957" s="144"/>
    </row>
    <row r="958" spans="2:29" s="134" customFormat="1" ht="20.100000000000001" customHeight="1" x14ac:dyDescent="0.25">
      <c r="B958" s="390"/>
      <c r="C958" s="391"/>
      <c r="D958" s="392"/>
      <c r="E958" s="393"/>
      <c r="F958" s="393"/>
      <c r="G958" s="394"/>
      <c r="H958" s="395"/>
      <c r="N958" s="144"/>
      <c r="O958" s="147" t="str">
        <f>IFERROR(IF(LEN(B958)=0,"",INDEX(Trainings!$C$6:$C$55,MATCH(Registration!$B958,Trainings!$B$6:$B$55,0),1)),"")</f>
        <v/>
      </c>
      <c r="P958" s="148" t="str">
        <f>IFERROR(IF(LEN(H958)=0,"",INDEX(Dashboard!$I$17:$I$26,MATCH($H958,Dashboard!$J$17:$J$26,0))),"")</f>
        <v/>
      </c>
      <c r="Q958" s="144"/>
      <c r="R958" s="148">
        <f>IF(LEN(O958)=0,0,IF(OR(Summary!$D$5="All",Summary!$D$5=""),1,IF(Summary!$D$5=O958,1,0)))</f>
        <v>0</v>
      </c>
      <c r="S958" s="148">
        <f>IF(LEN(B958)=0,0,IF(OR(Summary!$G$5="All",Summary!$G$5=""),1,IF(Summary!$G$5=B958,1,0)))</f>
        <v>0</v>
      </c>
      <c r="T958" s="148">
        <f t="shared" si="56"/>
        <v>0</v>
      </c>
      <c r="U958" s="148">
        <f>IF(LEN(C958)=0,0,IF(C958=Summary!$K$5,1,0))</f>
        <v>0</v>
      </c>
      <c r="V958" s="148">
        <f t="shared" si="57"/>
        <v>0</v>
      </c>
      <c r="W958" s="333"/>
      <c r="X958" s="148">
        <f t="shared" si="58"/>
        <v>0</v>
      </c>
      <c r="Y958" s="333"/>
      <c r="Z958" s="144"/>
      <c r="AA958" s="148">
        <f t="shared" si="59"/>
        <v>0</v>
      </c>
      <c r="AB958" s="336"/>
      <c r="AC958" s="144"/>
    </row>
    <row r="959" spans="2:29" s="134" customFormat="1" ht="20.100000000000001" customHeight="1" x14ac:dyDescent="0.25">
      <c r="B959" s="390"/>
      <c r="C959" s="391"/>
      <c r="D959" s="392"/>
      <c r="E959" s="393"/>
      <c r="F959" s="393"/>
      <c r="G959" s="394"/>
      <c r="H959" s="395"/>
      <c r="N959" s="144"/>
      <c r="O959" s="147" t="str">
        <f>IFERROR(IF(LEN(B959)=0,"",INDEX(Trainings!$C$6:$C$55,MATCH(Registration!$B959,Trainings!$B$6:$B$55,0),1)),"")</f>
        <v/>
      </c>
      <c r="P959" s="148" t="str">
        <f>IFERROR(IF(LEN(H959)=0,"",INDEX(Dashboard!$I$17:$I$26,MATCH($H959,Dashboard!$J$17:$J$26,0))),"")</f>
        <v/>
      </c>
      <c r="Q959" s="144"/>
      <c r="R959" s="148">
        <f>IF(LEN(O959)=0,0,IF(OR(Summary!$D$5="All",Summary!$D$5=""),1,IF(Summary!$D$5=O959,1,0)))</f>
        <v>0</v>
      </c>
      <c r="S959" s="148">
        <f>IF(LEN(B959)=0,0,IF(OR(Summary!$G$5="All",Summary!$G$5=""),1,IF(Summary!$G$5=B959,1,0)))</f>
        <v>0</v>
      </c>
      <c r="T959" s="148">
        <f t="shared" si="56"/>
        <v>0</v>
      </c>
      <c r="U959" s="148">
        <f>IF(LEN(C959)=0,0,IF(C959=Summary!$K$5,1,0))</f>
        <v>0</v>
      </c>
      <c r="V959" s="148">
        <f t="shared" si="57"/>
        <v>0</v>
      </c>
      <c r="W959" s="333"/>
      <c r="X959" s="148">
        <f t="shared" si="58"/>
        <v>0</v>
      </c>
      <c r="Y959" s="333"/>
      <c r="Z959" s="144"/>
      <c r="AA959" s="148">
        <f t="shared" si="59"/>
        <v>0</v>
      </c>
      <c r="AB959" s="336"/>
      <c r="AC959" s="144"/>
    </row>
    <row r="960" spans="2:29" s="134" customFormat="1" ht="20.100000000000001" customHeight="1" x14ac:dyDescent="0.25">
      <c r="B960" s="390"/>
      <c r="C960" s="391"/>
      <c r="D960" s="392"/>
      <c r="E960" s="393"/>
      <c r="F960" s="393"/>
      <c r="G960" s="394"/>
      <c r="H960" s="395"/>
      <c r="N960" s="144"/>
      <c r="O960" s="147" t="str">
        <f>IFERROR(IF(LEN(B960)=0,"",INDEX(Trainings!$C$6:$C$55,MATCH(Registration!$B960,Trainings!$B$6:$B$55,0),1)),"")</f>
        <v/>
      </c>
      <c r="P960" s="148" t="str">
        <f>IFERROR(IF(LEN(H960)=0,"",INDEX(Dashboard!$I$17:$I$26,MATCH($H960,Dashboard!$J$17:$J$26,0))),"")</f>
        <v/>
      </c>
      <c r="Q960" s="144"/>
      <c r="R960" s="148">
        <f>IF(LEN(O960)=0,0,IF(OR(Summary!$D$5="All",Summary!$D$5=""),1,IF(Summary!$D$5=O960,1,0)))</f>
        <v>0</v>
      </c>
      <c r="S960" s="148">
        <f>IF(LEN(B960)=0,0,IF(OR(Summary!$G$5="All",Summary!$G$5=""),1,IF(Summary!$G$5=B960,1,0)))</f>
        <v>0</v>
      </c>
      <c r="T960" s="148">
        <f t="shared" si="56"/>
        <v>0</v>
      </c>
      <c r="U960" s="148">
        <f>IF(LEN(C960)=0,0,IF(C960=Summary!$K$5,1,0))</f>
        <v>0</v>
      </c>
      <c r="V960" s="148">
        <f t="shared" si="57"/>
        <v>0</v>
      </c>
      <c r="W960" s="333"/>
      <c r="X960" s="148">
        <f t="shared" si="58"/>
        <v>0</v>
      </c>
      <c r="Y960" s="333"/>
      <c r="Z960" s="144"/>
      <c r="AA960" s="148">
        <f t="shared" si="59"/>
        <v>0</v>
      </c>
      <c r="AB960" s="336"/>
      <c r="AC960" s="144"/>
    </row>
    <row r="961" spans="2:29" s="134" customFormat="1" ht="20.100000000000001" customHeight="1" x14ac:dyDescent="0.25">
      <c r="B961" s="390"/>
      <c r="C961" s="391"/>
      <c r="D961" s="392"/>
      <c r="E961" s="393"/>
      <c r="F961" s="393"/>
      <c r="G961" s="394"/>
      <c r="H961" s="395"/>
      <c r="N961" s="144"/>
      <c r="O961" s="147" t="str">
        <f>IFERROR(IF(LEN(B961)=0,"",INDEX(Trainings!$C$6:$C$55,MATCH(Registration!$B961,Trainings!$B$6:$B$55,0),1)),"")</f>
        <v/>
      </c>
      <c r="P961" s="148" t="str">
        <f>IFERROR(IF(LEN(H961)=0,"",INDEX(Dashboard!$I$17:$I$26,MATCH($H961,Dashboard!$J$17:$J$26,0))),"")</f>
        <v/>
      </c>
      <c r="Q961" s="144"/>
      <c r="R961" s="148">
        <f>IF(LEN(O961)=0,0,IF(OR(Summary!$D$5="All",Summary!$D$5=""),1,IF(Summary!$D$5=O961,1,0)))</f>
        <v>0</v>
      </c>
      <c r="S961" s="148">
        <f>IF(LEN(B961)=0,0,IF(OR(Summary!$G$5="All",Summary!$G$5=""),1,IF(Summary!$G$5=B961,1,0)))</f>
        <v>0</v>
      </c>
      <c r="T961" s="148">
        <f t="shared" si="56"/>
        <v>0</v>
      </c>
      <c r="U961" s="148">
        <f>IF(LEN(C961)=0,0,IF(C961=Summary!$K$5,1,0))</f>
        <v>0</v>
      </c>
      <c r="V961" s="148">
        <f t="shared" si="57"/>
        <v>0</v>
      </c>
      <c r="W961" s="333"/>
      <c r="X961" s="148">
        <f t="shared" si="58"/>
        <v>0</v>
      </c>
      <c r="Y961" s="333"/>
      <c r="Z961" s="144"/>
      <c r="AA961" s="148">
        <f t="shared" si="59"/>
        <v>0</v>
      </c>
      <c r="AB961" s="336"/>
      <c r="AC961" s="144"/>
    </row>
    <row r="962" spans="2:29" s="134" customFormat="1" ht="20.100000000000001" customHeight="1" x14ac:dyDescent="0.25">
      <c r="B962" s="390"/>
      <c r="C962" s="391"/>
      <c r="D962" s="392"/>
      <c r="E962" s="393"/>
      <c r="F962" s="393"/>
      <c r="G962" s="394"/>
      <c r="H962" s="395"/>
      <c r="N962" s="144"/>
      <c r="O962" s="147" t="str">
        <f>IFERROR(IF(LEN(B962)=0,"",INDEX(Trainings!$C$6:$C$55,MATCH(Registration!$B962,Trainings!$B$6:$B$55,0),1)),"")</f>
        <v/>
      </c>
      <c r="P962" s="148" t="str">
        <f>IFERROR(IF(LEN(H962)=0,"",INDEX(Dashboard!$I$17:$I$26,MATCH($H962,Dashboard!$J$17:$J$26,0))),"")</f>
        <v/>
      </c>
      <c r="Q962" s="144"/>
      <c r="R962" s="148">
        <f>IF(LEN(O962)=0,0,IF(OR(Summary!$D$5="All",Summary!$D$5=""),1,IF(Summary!$D$5=O962,1,0)))</f>
        <v>0</v>
      </c>
      <c r="S962" s="148">
        <f>IF(LEN(B962)=0,0,IF(OR(Summary!$G$5="All",Summary!$G$5=""),1,IF(Summary!$G$5=B962,1,0)))</f>
        <v>0</v>
      </c>
      <c r="T962" s="148">
        <f t="shared" si="56"/>
        <v>0</v>
      </c>
      <c r="U962" s="148">
        <f>IF(LEN(C962)=0,0,IF(C962=Summary!$K$5,1,0))</f>
        <v>0</v>
      </c>
      <c r="V962" s="148">
        <f t="shared" si="57"/>
        <v>0</v>
      </c>
      <c r="W962" s="333"/>
      <c r="X962" s="148">
        <f t="shared" si="58"/>
        <v>0</v>
      </c>
      <c r="Y962" s="333"/>
      <c r="Z962" s="144"/>
      <c r="AA962" s="148">
        <f t="shared" si="59"/>
        <v>0</v>
      </c>
      <c r="AB962" s="336"/>
      <c r="AC962" s="144"/>
    </row>
    <row r="963" spans="2:29" s="134" customFormat="1" ht="20.100000000000001" customHeight="1" x14ac:dyDescent="0.25">
      <c r="B963" s="390"/>
      <c r="C963" s="391"/>
      <c r="D963" s="392"/>
      <c r="E963" s="393"/>
      <c r="F963" s="393"/>
      <c r="G963" s="394"/>
      <c r="H963" s="395"/>
      <c r="N963" s="144"/>
      <c r="O963" s="147" t="str">
        <f>IFERROR(IF(LEN(B963)=0,"",INDEX(Trainings!$C$6:$C$55,MATCH(Registration!$B963,Trainings!$B$6:$B$55,0),1)),"")</f>
        <v/>
      </c>
      <c r="P963" s="148" t="str">
        <f>IFERROR(IF(LEN(H963)=0,"",INDEX(Dashboard!$I$17:$I$26,MATCH($H963,Dashboard!$J$17:$J$26,0))),"")</f>
        <v/>
      </c>
      <c r="Q963" s="144"/>
      <c r="R963" s="148">
        <f>IF(LEN(O963)=0,0,IF(OR(Summary!$D$5="All",Summary!$D$5=""),1,IF(Summary!$D$5=O963,1,0)))</f>
        <v>0</v>
      </c>
      <c r="S963" s="148">
        <f>IF(LEN(B963)=0,0,IF(OR(Summary!$G$5="All",Summary!$G$5=""),1,IF(Summary!$G$5=B963,1,0)))</f>
        <v>0</v>
      </c>
      <c r="T963" s="148">
        <f t="shared" si="56"/>
        <v>0</v>
      </c>
      <c r="U963" s="148">
        <f>IF(LEN(C963)=0,0,IF(C963=Summary!$K$5,1,0))</f>
        <v>0</v>
      </c>
      <c r="V963" s="148">
        <f t="shared" si="57"/>
        <v>0</v>
      </c>
      <c r="W963" s="333"/>
      <c r="X963" s="148">
        <f t="shared" si="58"/>
        <v>0</v>
      </c>
      <c r="Y963" s="333"/>
      <c r="Z963" s="144"/>
      <c r="AA963" s="148">
        <f t="shared" si="59"/>
        <v>0</v>
      </c>
      <c r="AB963" s="336"/>
      <c r="AC963" s="144"/>
    </row>
    <row r="964" spans="2:29" s="134" customFormat="1" ht="20.100000000000001" customHeight="1" x14ac:dyDescent="0.25">
      <c r="B964" s="390"/>
      <c r="C964" s="391"/>
      <c r="D964" s="392"/>
      <c r="E964" s="393"/>
      <c r="F964" s="393"/>
      <c r="G964" s="394"/>
      <c r="H964" s="395"/>
      <c r="N964" s="144"/>
      <c r="O964" s="147" t="str">
        <f>IFERROR(IF(LEN(B964)=0,"",INDEX(Trainings!$C$6:$C$55,MATCH(Registration!$B964,Trainings!$B$6:$B$55,0),1)),"")</f>
        <v/>
      </c>
      <c r="P964" s="148" t="str">
        <f>IFERROR(IF(LEN(H964)=0,"",INDEX(Dashboard!$I$17:$I$26,MATCH($H964,Dashboard!$J$17:$J$26,0))),"")</f>
        <v/>
      </c>
      <c r="Q964" s="144"/>
      <c r="R964" s="148">
        <f>IF(LEN(O964)=0,0,IF(OR(Summary!$D$5="All",Summary!$D$5=""),1,IF(Summary!$D$5=O964,1,0)))</f>
        <v>0</v>
      </c>
      <c r="S964" s="148">
        <f>IF(LEN(B964)=0,0,IF(OR(Summary!$G$5="All",Summary!$G$5=""),1,IF(Summary!$G$5=B964,1,0)))</f>
        <v>0</v>
      </c>
      <c r="T964" s="148">
        <f t="shared" si="56"/>
        <v>0</v>
      </c>
      <c r="U964" s="148">
        <f>IF(LEN(C964)=0,0,IF(C964=Summary!$K$5,1,0))</f>
        <v>0</v>
      </c>
      <c r="V964" s="148">
        <f t="shared" si="57"/>
        <v>0</v>
      </c>
      <c r="W964" s="333"/>
      <c r="X964" s="148">
        <f t="shared" si="58"/>
        <v>0</v>
      </c>
      <c r="Y964" s="333"/>
      <c r="Z964" s="144"/>
      <c r="AA964" s="148">
        <f t="shared" si="59"/>
        <v>0</v>
      </c>
      <c r="AB964" s="336"/>
      <c r="AC964" s="144"/>
    </row>
    <row r="965" spans="2:29" s="134" customFormat="1" ht="20.100000000000001" customHeight="1" x14ac:dyDescent="0.25">
      <c r="B965" s="390"/>
      <c r="C965" s="391"/>
      <c r="D965" s="392"/>
      <c r="E965" s="393"/>
      <c r="F965" s="393"/>
      <c r="G965" s="394"/>
      <c r="H965" s="395"/>
      <c r="N965" s="144"/>
      <c r="O965" s="147" t="str">
        <f>IFERROR(IF(LEN(B965)=0,"",INDEX(Trainings!$C$6:$C$55,MATCH(Registration!$B965,Trainings!$B$6:$B$55,0),1)),"")</f>
        <v/>
      </c>
      <c r="P965" s="148" t="str">
        <f>IFERROR(IF(LEN(H965)=0,"",INDEX(Dashboard!$I$17:$I$26,MATCH($H965,Dashboard!$J$17:$J$26,0))),"")</f>
        <v/>
      </c>
      <c r="Q965" s="144"/>
      <c r="R965" s="148">
        <f>IF(LEN(O965)=0,0,IF(OR(Summary!$D$5="All",Summary!$D$5=""),1,IF(Summary!$D$5=O965,1,0)))</f>
        <v>0</v>
      </c>
      <c r="S965" s="148">
        <f>IF(LEN(B965)=0,0,IF(OR(Summary!$G$5="All",Summary!$G$5=""),1,IF(Summary!$G$5=B965,1,0)))</f>
        <v>0</v>
      </c>
      <c r="T965" s="148">
        <f t="shared" si="56"/>
        <v>0</v>
      </c>
      <c r="U965" s="148">
        <f>IF(LEN(C965)=0,0,IF(C965=Summary!$K$5,1,0))</f>
        <v>0</v>
      </c>
      <c r="V965" s="148">
        <f t="shared" si="57"/>
        <v>0</v>
      </c>
      <c r="W965" s="333"/>
      <c r="X965" s="148">
        <f t="shared" si="58"/>
        <v>0</v>
      </c>
      <c r="Y965" s="333"/>
      <c r="Z965" s="144"/>
      <c r="AA965" s="148">
        <f t="shared" si="59"/>
        <v>0</v>
      </c>
      <c r="AB965" s="336"/>
      <c r="AC965" s="144"/>
    </row>
    <row r="966" spans="2:29" s="134" customFormat="1" ht="20.100000000000001" customHeight="1" x14ac:dyDescent="0.25">
      <c r="B966" s="390"/>
      <c r="C966" s="391"/>
      <c r="D966" s="392"/>
      <c r="E966" s="393"/>
      <c r="F966" s="393"/>
      <c r="G966" s="394"/>
      <c r="H966" s="395"/>
      <c r="N966" s="144"/>
      <c r="O966" s="147" t="str">
        <f>IFERROR(IF(LEN(B966)=0,"",INDEX(Trainings!$C$6:$C$55,MATCH(Registration!$B966,Trainings!$B$6:$B$55,0),1)),"")</f>
        <v/>
      </c>
      <c r="P966" s="148" t="str">
        <f>IFERROR(IF(LEN(H966)=0,"",INDEX(Dashboard!$I$17:$I$26,MATCH($H966,Dashboard!$J$17:$J$26,0))),"")</f>
        <v/>
      </c>
      <c r="Q966" s="144"/>
      <c r="R966" s="148">
        <f>IF(LEN(O966)=0,0,IF(OR(Summary!$D$5="All",Summary!$D$5=""),1,IF(Summary!$D$5=O966,1,0)))</f>
        <v>0</v>
      </c>
      <c r="S966" s="148">
        <f>IF(LEN(B966)=0,0,IF(OR(Summary!$G$5="All",Summary!$G$5=""),1,IF(Summary!$G$5=B966,1,0)))</f>
        <v>0</v>
      </c>
      <c r="T966" s="148">
        <f t="shared" ref="T966:T1029" si="60">IF(G966="Yes",1,0)</f>
        <v>0</v>
      </c>
      <c r="U966" s="148">
        <f>IF(LEN(C966)=0,0,IF(C966=Summary!$K$5,1,0))</f>
        <v>0</v>
      </c>
      <c r="V966" s="148">
        <f t="shared" si="57"/>
        <v>0</v>
      </c>
      <c r="W966" s="333"/>
      <c r="X966" s="148">
        <f t="shared" si="58"/>
        <v>0</v>
      </c>
      <c r="Y966" s="333"/>
      <c r="Z966" s="144"/>
      <c r="AA966" s="148">
        <f t="shared" si="59"/>
        <v>0</v>
      </c>
      <c r="AB966" s="336"/>
      <c r="AC966" s="144"/>
    </row>
    <row r="967" spans="2:29" s="134" customFormat="1" ht="20.100000000000001" customHeight="1" x14ac:dyDescent="0.25">
      <c r="B967" s="390"/>
      <c r="C967" s="391"/>
      <c r="D967" s="392"/>
      <c r="E967" s="393"/>
      <c r="F967" s="393"/>
      <c r="G967" s="394"/>
      <c r="H967" s="395"/>
      <c r="N967" s="144"/>
      <c r="O967" s="147" t="str">
        <f>IFERROR(IF(LEN(B967)=0,"",INDEX(Trainings!$C$6:$C$55,MATCH(Registration!$B967,Trainings!$B$6:$B$55,0),1)),"")</f>
        <v/>
      </c>
      <c r="P967" s="148" t="str">
        <f>IFERROR(IF(LEN(H967)=0,"",INDEX(Dashboard!$I$17:$I$26,MATCH($H967,Dashboard!$J$17:$J$26,0))),"")</f>
        <v/>
      </c>
      <c r="Q967" s="144"/>
      <c r="R967" s="148">
        <f>IF(LEN(O967)=0,0,IF(OR(Summary!$D$5="All",Summary!$D$5=""),1,IF(Summary!$D$5=O967,1,0)))</f>
        <v>0</v>
      </c>
      <c r="S967" s="148">
        <f>IF(LEN(B967)=0,0,IF(OR(Summary!$G$5="All",Summary!$G$5=""),1,IF(Summary!$G$5=B967,1,0)))</f>
        <v>0</v>
      </c>
      <c r="T967" s="148">
        <f t="shared" si="60"/>
        <v>0</v>
      </c>
      <c r="U967" s="148">
        <f>IF(LEN(C967)=0,0,IF(C967=Summary!$K$5,1,0))</f>
        <v>0</v>
      </c>
      <c r="V967" s="148">
        <f t="shared" ref="V967:V1030" si="61">R967*S967*T967*U967</f>
        <v>0</v>
      </c>
      <c r="W967" s="333"/>
      <c r="X967" s="148">
        <f t="shared" ref="X967:X1030" si="62">V967*(IF(LEN(P967)=0,0,1))</f>
        <v>0</v>
      </c>
      <c r="Y967" s="333"/>
      <c r="Z967" s="144"/>
      <c r="AA967" s="148">
        <f t="shared" ref="AA967:AA1030" si="63">IF(G967="Yes",1,0)</f>
        <v>0</v>
      </c>
      <c r="AB967" s="336"/>
      <c r="AC967" s="144"/>
    </row>
    <row r="968" spans="2:29" s="134" customFormat="1" ht="20.100000000000001" customHeight="1" x14ac:dyDescent="0.25">
      <c r="B968" s="390"/>
      <c r="C968" s="391"/>
      <c r="D968" s="392"/>
      <c r="E968" s="393"/>
      <c r="F968" s="393"/>
      <c r="G968" s="394"/>
      <c r="H968" s="395"/>
      <c r="N968" s="144"/>
      <c r="O968" s="147" t="str">
        <f>IFERROR(IF(LEN(B968)=0,"",INDEX(Trainings!$C$6:$C$55,MATCH(Registration!$B968,Trainings!$B$6:$B$55,0),1)),"")</f>
        <v/>
      </c>
      <c r="P968" s="148" t="str">
        <f>IFERROR(IF(LEN(H968)=0,"",INDEX(Dashboard!$I$17:$I$26,MATCH($H968,Dashboard!$J$17:$J$26,0))),"")</f>
        <v/>
      </c>
      <c r="Q968" s="144"/>
      <c r="R968" s="148">
        <f>IF(LEN(O968)=0,0,IF(OR(Summary!$D$5="All",Summary!$D$5=""),1,IF(Summary!$D$5=O968,1,0)))</f>
        <v>0</v>
      </c>
      <c r="S968" s="148">
        <f>IF(LEN(B968)=0,0,IF(OR(Summary!$G$5="All",Summary!$G$5=""),1,IF(Summary!$G$5=B968,1,0)))</f>
        <v>0</v>
      </c>
      <c r="T968" s="148">
        <f t="shared" si="60"/>
        <v>0</v>
      </c>
      <c r="U968" s="148">
        <f>IF(LEN(C968)=0,0,IF(C968=Summary!$K$5,1,0))</f>
        <v>0</v>
      </c>
      <c r="V968" s="148">
        <f t="shared" si="61"/>
        <v>0</v>
      </c>
      <c r="W968" s="333"/>
      <c r="X968" s="148">
        <f t="shared" si="62"/>
        <v>0</v>
      </c>
      <c r="Y968" s="333"/>
      <c r="Z968" s="144"/>
      <c r="AA968" s="148">
        <f t="shared" si="63"/>
        <v>0</v>
      </c>
      <c r="AB968" s="336"/>
      <c r="AC968" s="144"/>
    </row>
    <row r="969" spans="2:29" s="134" customFormat="1" ht="20.100000000000001" customHeight="1" x14ac:dyDescent="0.25">
      <c r="B969" s="390"/>
      <c r="C969" s="391"/>
      <c r="D969" s="392"/>
      <c r="E969" s="393"/>
      <c r="F969" s="393"/>
      <c r="G969" s="394"/>
      <c r="H969" s="395"/>
      <c r="N969" s="144"/>
      <c r="O969" s="147" t="str">
        <f>IFERROR(IF(LEN(B969)=0,"",INDEX(Trainings!$C$6:$C$55,MATCH(Registration!$B969,Trainings!$B$6:$B$55,0),1)),"")</f>
        <v/>
      </c>
      <c r="P969" s="148" t="str">
        <f>IFERROR(IF(LEN(H969)=0,"",INDEX(Dashboard!$I$17:$I$26,MATCH($H969,Dashboard!$J$17:$J$26,0))),"")</f>
        <v/>
      </c>
      <c r="Q969" s="144"/>
      <c r="R969" s="148">
        <f>IF(LEN(O969)=0,0,IF(OR(Summary!$D$5="All",Summary!$D$5=""),1,IF(Summary!$D$5=O969,1,0)))</f>
        <v>0</v>
      </c>
      <c r="S969" s="148">
        <f>IF(LEN(B969)=0,0,IF(OR(Summary!$G$5="All",Summary!$G$5=""),1,IF(Summary!$G$5=B969,1,0)))</f>
        <v>0</v>
      </c>
      <c r="T969" s="148">
        <f t="shared" si="60"/>
        <v>0</v>
      </c>
      <c r="U969" s="148">
        <f>IF(LEN(C969)=0,0,IF(C969=Summary!$K$5,1,0))</f>
        <v>0</v>
      </c>
      <c r="V969" s="148">
        <f t="shared" si="61"/>
        <v>0</v>
      </c>
      <c r="W969" s="333"/>
      <c r="X969" s="148">
        <f t="shared" si="62"/>
        <v>0</v>
      </c>
      <c r="Y969" s="333"/>
      <c r="Z969" s="144"/>
      <c r="AA969" s="148">
        <f t="shared" si="63"/>
        <v>0</v>
      </c>
      <c r="AB969" s="336"/>
      <c r="AC969" s="144"/>
    </row>
    <row r="970" spans="2:29" s="134" customFormat="1" ht="20.100000000000001" customHeight="1" x14ac:dyDescent="0.25">
      <c r="B970" s="390"/>
      <c r="C970" s="391"/>
      <c r="D970" s="392"/>
      <c r="E970" s="393"/>
      <c r="F970" s="393"/>
      <c r="G970" s="394"/>
      <c r="H970" s="395"/>
      <c r="N970" s="144"/>
      <c r="O970" s="147" t="str">
        <f>IFERROR(IF(LEN(B970)=0,"",INDEX(Trainings!$C$6:$C$55,MATCH(Registration!$B970,Trainings!$B$6:$B$55,0),1)),"")</f>
        <v/>
      </c>
      <c r="P970" s="148" t="str">
        <f>IFERROR(IF(LEN(H970)=0,"",INDEX(Dashboard!$I$17:$I$26,MATCH($H970,Dashboard!$J$17:$J$26,0))),"")</f>
        <v/>
      </c>
      <c r="Q970" s="144"/>
      <c r="R970" s="148">
        <f>IF(LEN(O970)=0,0,IF(OR(Summary!$D$5="All",Summary!$D$5=""),1,IF(Summary!$D$5=O970,1,0)))</f>
        <v>0</v>
      </c>
      <c r="S970" s="148">
        <f>IF(LEN(B970)=0,0,IF(OR(Summary!$G$5="All",Summary!$G$5=""),1,IF(Summary!$G$5=B970,1,0)))</f>
        <v>0</v>
      </c>
      <c r="T970" s="148">
        <f t="shared" si="60"/>
        <v>0</v>
      </c>
      <c r="U970" s="148">
        <f>IF(LEN(C970)=0,0,IF(C970=Summary!$K$5,1,0))</f>
        <v>0</v>
      </c>
      <c r="V970" s="148">
        <f t="shared" si="61"/>
        <v>0</v>
      </c>
      <c r="W970" s="333"/>
      <c r="X970" s="148">
        <f t="shared" si="62"/>
        <v>0</v>
      </c>
      <c r="Y970" s="333"/>
      <c r="Z970" s="144"/>
      <c r="AA970" s="148">
        <f t="shared" si="63"/>
        <v>0</v>
      </c>
      <c r="AB970" s="336"/>
      <c r="AC970" s="144"/>
    </row>
    <row r="971" spans="2:29" s="134" customFormat="1" ht="20.100000000000001" customHeight="1" x14ac:dyDescent="0.25">
      <c r="B971" s="390"/>
      <c r="C971" s="391"/>
      <c r="D971" s="392"/>
      <c r="E971" s="393"/>
      <c r="F971" s="393"/>
      <c r="G971" s="394"/>
      <c r="H971" s="395"/>
      <c r="N971" s="144"/>
      <c r="O971" s="147" t="str">
        <f>IFERROR(IF(LEN(B971)=0,"",INDEX(Trainings!$C$6:$C$55,MATCH(Registration!$B971,Trainings!$B$6:$B$55,0),1)),"")</f>
        <v/>
      </c>
      <c r="P971" s="148" t="str">
        <f>IFERROR(IF(LEN(H971)=0,"",INDEX(Dashboard!$I$17:$I$26,MATCH($H971,Dashboard!$J$17:$J$26,0))),"")</f>
        <v/>
      </c>
      <c r="Q971" s="144"/>
      <c r="R971" s="148">
        <f>IF(LEN(O971)=0,0,IF(OR(Summary!$D$5="All",Summary!$D$5=""),1,IF(Summary!$D$5=O971,1,0)))</f>
        <v>0</v>
      </c>
      <c r="S971" s="148">
        <f>IF(LEN(B971)=0,0,IF(OR(Summary!$G$5="All",Summary!$G$5=""),1,IF(Summary!$G$5=B971,1,0)))</f>
        <v>0</v>
      </c>
      <c r="T971" s="148">
        <f t="shared" si="60"/>
        <v>0</v>
      </c>
      <c r="U971" s="148">
        <f>IF(LEN(C971)=0,0,IF(C971=Summary!$K$5,1,0))</f>
        <v>0</v>
      </c>
      <c r="V971" s="148">
        <f t="shared" si="61"/>
        <v>0</v>
      </c>
      <c r="W971" s="333"/>
      <c r="X971" s="148">
        <f t="shared" si="62"/>
        <v>0</v>
      </c>
      <c r="Y971" s="333"/>
      <c r="Z971" s="144"/>
      <c r="AA971" s="148">
        <f t="shared" si="63"/>
        <v>0</v>
      </c>
      <c r="AB971" s="336"/>
      <c r="AC971" s="144"/>
    </row>
    <row r="972" spans="2:29" s="134" customFormat="1" ht="20.100000000000001" customHeight="1" x14ac:dyDescent="0.25">
      <c r="B972" s="390"/>
      <c r="C972" s="391"/>
      <c r="D972" s="392"/>
      <c r="E972" s="393"/>
      <c r="F972" s="393"/>
      <c r="G972" s="394"/>
      <c r="H972" s="395"/>
      <c r="N972" s="144"/>
      <c r="O972" s="147" t="str">
        <f>IFERROR(IF(LEN(B972)=0,"",INDEX(Trainings!$C$6:$C$55,MATCH(Registration!$B972,Trainings!$B$6:$B$55,0),1)),"")</f>
        <v/>
      </c>
      <c r="P972" s="148" t="str">
        <f>IFERROR(IF(LEN(H972)=0,"",INDEX(Dashboard!$I$17:$I$26,MATCH($H972,Dashboard!$J$17:$J$26,0))),"")</f>
        <v/>
      </c>
      <c r="Q972" s="144"/>
      <c r="R972" s="148">
        <f>IF(LEN(O972)=0,0,IF(OR(Summary!$D$5="All",Summary!$D$5=""),1,IF(Summary!$D$5=O972,1,0)))</f>
        <v>0</v>
      </c>
      <c r="S972" s="148">
        <f>IF(LEN(B972)=0,0,IF(OR(Summary!$G$5="All",Summary!$G$5=""),1,IF(Summary!$G$5=B972,1,0)))</f>
        <v>0</v>
      </c>
      <c r="T972" s="148">
        <f t="shared" si="60"/>
        <v>0</v>
      </c>
      <c r="U972" s="148">
        <f>IF(LEN(C972)=0,0,IF(C972=Summary!$K$5,1,0))</f>
        <v>0</v>
      </c>
      <c r="V972" s="148">
        <f t="shared" si="61"/>
        <v>0</v>
      </c>
      <c r="W972" s="333"/>
      <c r="X972" s="148">
        <f t="shared" si="62"/>
        <v>0</v>
      </c>
      <c r="Y972" s="333"/>
      <c r="Z972" s="144"/>
      <c r="AA972" s="148">
        <f t="shared" si="63"/>
        <v>0</v>
      </c>
      <c r="AB972" s="336"/>
      <c r="AC972" s="144"/>
    </row>
    <row r="973" spans="2:29" s="134" customFormat="1" ht="20.100000000000001" customHeight="1" x14ac:dyDescent="0.25">
      <c r="B973" s="390"/>
      <c r="C973" s="391"/>
      <c r="D973" s="392"/>
      <c r="E973" s="393"/>
      <c r="F973" s="393"/>
      <c r="G973" s="394"/>
      <c r="H973" s="395"/>
      <c r="N973" s="144"/>
      <c r="O973" s="147" t="str">
        <f>IFERROR(IF(LEN(B973)=0,"",INDEX(Trainings!$C$6:$C$55,MATCH(Registration!$B973,Trainings!$B$6:$B$55,0),1)),"")</f>
        <v/>
      </c>
      <c r="P973" s="148" t="str">
        <f>IFERROR(IF(LEN(H973)=0,"",INDEX(Dashboard!$I$17:$I$26,MATCH($H973,Dashboard!$J$17:$J$26,0))),"")</f>
        <v/>
      </c>
      <c r="Q973" s="144"/>
      <c r="R973" s="148">
        <f>IF(LEN(O973)=0,0,IF(OR(Summary!$D$5="All",Summary!$D$5=""),1,IF(Summary!$D$5=O973,1,0)))</f>
        <v>0</v>
      </c>
      <c r="S973" s="148">
        <f>IF(LEN(B973)=0,0,IF(OR(Summary!$G$5="All",Summary!$G$5=""),1,IF(Summary!$G$5=B973,1,0)))</f>
        <v>0</v>
      </c>
      <c r="T973" s="148">
        <f t="shared" si="60"/>
        <v>0</v>
      </c>
      <c r="U973" s="148">
        <f>IF(LEN(C973)=0,0,IF(C973=Summary!$K$5,1,0))</f>
        <v>0</v>
      </c>
      <c r="V973" s="148">
        <f t="shared" si="61"/>
        <v>0</v>
      </c>
      <c r="W973" s="333"/>
      <c r="X973" s="148">
        <f t="shared" si="62"/>
        <v>0</v>
      </c>
      <c r="Y973" s="333"/>
      <c r="Z973" s="144"/>
      <c r="AA973" s="148">
        <f t="shared" si="63"/>
        <v>0</v>
      </c>
      <c r="AB973" s="336"/>
      <c r="AC973" s="144"/>
    </row>
    <row r="974" spans="2:29" s="134" customFormat="1" ht="20.100000000000001" customHeight="1" x14ac:dyDescent="0.25">
      <c r="B974" s="390"/>
      <c r="C974" s="391"/>
      <c r="D974" s="392"/>
      <c r="E974" s="393"/>
      <c r="F974" s="393"/>
      <c r="G974" s="394"/>
      <c r="H974" s="395"/>
      <c r="N974" s="144"/>
      <c r="O974" s="147" t="str">
        <f>IFERROR(IF(LEN(B974)=0,"",INDEX(Trainings!$C$6:$C$55,MATCH(Registration!$B974,Trainings!$B$6:$B$55,0),1)),"")</f>
        <v/>
      </c>
      <c r="P974" s="148" t="str">
        <f>IFERROR(IF(LEN(H974)=0,"",INDEX(Dashboard!$I$17:$I$26,MATCH($H974,Dashboard!$J$17:$J$26,0))),"")</f>
        <v/>
      </c>
      <c r="Q974" s="144"/>
      <c r="R974" s="148">
        <f>IF(LEN(O974)=0,0,IF(OR(Summary!$D$5="All",Summary!$D$5=""),1,IF(Summary!$D$5=O974,1,0)))</f>
        <v>0</v>
      </c>
      <c r="S974" s="148">
        <f>IF(LEN(B974)=0,0,IF(OR(Summary!$G$5="All",Summary!$G$5=""),1,IF(Summary!$G$5=B974,1,0)))</f>
        <v>0</v>
      </c>
      <c r="T974" s="148">
        <f t="shared" si="60"/>
        <v>0</v>
      </c>
      <c r="U974" s="148">
        <f>IF(LEN(C974)=0,0,IF(C974=Summary!$K$5,1,0))</f>
        <v>0</v>
      </c>
      <c r="V974" s="148">
        <f t="shared" si="61"/>
        <v>0</v>
      </c>
      <c r="W974" s="333"/>
      <c r="X974" s="148">
        <f t="shared" si="62"/>
        <v>0</v>
      </c>
      <c r="Y974" s="333"/>
      <c r="Z974" s="144"/>
      <c r="AA974" s="148">
        <f t="shared" si="63"/>
        <v>0</v>
      </c>
      <c r="AB974" s="336"/>
      <c r="AC974" s="144"/>
    </row>
    <row r="975" spans="2:29" s="134" customFormat="1" ht="20.100000000000001" customHeight="1" x14ac:dyDescent="0.25">
      <c r="B975" s="390"/>
      <c r="C975" s="391"/>
      <c r="D975" s="392"/>
      <c r="E975" s="393"/>
      <c r="F975" s="393"/>
      <c r="G975" s="394"/>
      <c r="H975" s="395"/>
      <c r="N975" s="144"/>
      <c r="O975" s="147" t="str">
        <f>IFERROR(IF(LEN(B975)=0,"",INDEX(Trainings!$C$6:$C$55,MATCH(Registration!$B975,Trainings!$B$6:$B$55,0),1)),"")</f>
        <v/>
      </c>
      <c r="P975" s="148" t="str">
        <f>IFERROR(IF(LEN(H975)=0,"",INDEX(Dashboard!$I$17:$I$26,MATCH($H975,Dashboard!$J$17:$J$26,0))),"")</f>
        <v/>
      </c>
      <c r="Q975" s="144"/>
      <c r="R975" s="148">
        <f>IF(LEN(O975)=0,0,IF(OR(Summary!$D$5="All",Summary!$D$5=""),1,IF(Summary!$D$5=O975,1,0)))</f>
        <v>0</v>
      </c>
      <c r="S975" s="148">
        <f>IF(LEN(B975)=0,0,IF(OR(Summary!$G$5="All",Summary!$G$5=""),1,IF(Summary!$G$5=B975,1,0)))</f>
        <v>0</v>
      </c>
      <c r="T975" s="148">
        <f t="shared" si="60"/>
        <v>0</v>
      </c>
      <c r="U975" s="148">
        <f>IF(LEN(C975)=0,0,IF(C975=Summary!$K$5,1,0))</f>
        <v>0</v>
      </c>
      <c r="V975" s="148">
        <f t="shared" si="61"/>
        <v>0</v>
      </c>
      <c r="W975" s="333"/>
      <c r="X975" s="148">
        <f t="shared" si="62"/>
        <v>0</v>
      </c>
      <c r="Y975" s="333"/>
      <c r="Z975" s="144"/>
      <c r="AA975" s="148">
        <f t="shared" si="63"/>
        <v>0</v>
      </c>
      <c r="AB975" s="336"/>
      <c r="AC975" s="144"/>
    </row>
    <row r="976" spans="2:29" s="134" customFormat="1" ht="20.100000000000001" customHeight="1" x14ac:dyDescent="0.25">
      <c r="B976" s="390"/>
      <c r="C976" s="391"/>
      <c r="D976" s="392"/>
      <c r="E976" s="393"/>
      <c r="F976" s="393"/>
      <c r="G976" s="394"/>
      <c r="H976" s="395"/>
      <c r="N976" s="144"/>
      <c r="O976" s="147" t="str">
        <f>IFERROR(IF(LEN(B976)=0,"",INDEX(Trainings!$C$6:$C$55,MATCH(Registration!$B976,Trainings!$B$6:$B$55,0),1)),"")</f>
        <v/>
      </c>
      <c r="P976" s="148" t="str">
        <f>IFERROR(IF(LEN(H976)=0,"",INDEX(Dashboard!$I$17:$I$26,MATCH($H976,Dashboard!$J$17:$J$26,0))),"")</f>
        <v/>
      </c>
      <c r="Q976" s="144"/>
      <c r="R976" s="148">
        <f>IF(LEN(O976)=0,0,IF(OR(Summary!$D$5="All",Summary!$D$5=""),1,IF(Summary!$D$5=O976,1,0)))</f>
        <v>0</v>
      </c>
      <c r="S976" s="148">
        <f>IF(LEN(B976)=0,0,IF(OR(Summary!$G$5="All",Summary!$G$5=""),1,IF(Summary!$G$5=B976,1,0)))</f>
        <v>0</v>
      </c>
      <c r="T976" s="148">
        <f t="shared" si="60"/>
        <v>0</v>
      </c>
      <c r="U976" s="148">
        <f>IF(LEN(C976)=0,0,IF(C976=Summary!$K$5,1,0))</f>
        <v>0</v>
      </c>
      <c r="V976" s="148">
        <f t="shared" si="61"/>
        <v>0</v>
      </c>
      <c r="W976" s="333"/>
      <c r="X976" s="148">
        <f t="shared" si="62"/>
        <v>0</v>
      </c>
      <c r="Y976" s="333"/>
      <c r="Z976" s="144"/>
      <c r="AA976" s="148">
        <f t="shared" si="63"/>
        <v>0</v>
      </c>
      <c r="AB976" s="336"/>
      <c r="AC976" s="144"/>
    </row>
    <row r="977" spans="2:29" s="134" customFormat="1" ht="20.100000000000001" customHeight="1" x14ac:dyDescent="0.25">
      <c r="B977" s="390"/>
      <c r="C977" s="391"/>
      <c r="D977" s="392"/>
      <c r="E977" s="393"/>
      <c r="F977" s="393"/>
      <c r="G977" s="394"/>
      <c r="H977" s="395"/>
      <c r="N977" s="144"/>
      <c r="O977" s="147" t="str">
        <f>IFERROR(IF(LEN(B977)=0,"",INDEX(Trainings!$C$6:$C$55,MATCH(Registration!$B977,Trainings!$B$6:$B$55,0),1)),"")</f>
        <v/>
      </c>
      <c r="P977" s="148" t="str">
        <f>IFERROR(IF(LEN(H977)=0,"",INDEX(Dashboard!$I$17:$I$26,MATCH($H977,Dashboard!$J$17:$J$26,0))),"")</f>
        <v/>
      </c>
      <c r="Q977" s="144"/>
      <c r="R977" s="148">
        <f>IF(LEN(O977)=0,0,IF(OR(Summary!$D$5="All",Summary!$D$5=""),1,IF(Summary!$D$5=O977,1,0)))</f>
        <v>0</v>
      </c>
      <c r="S977" s="148">
        <f>IF(LEN(B977)=0,0,IF(OR(Summary!$G$5="All",Summary!$G$5=""),1,IF(Summary!$G$5=B977,1,0)))</f>
        <v>0</v>
      </c>
      <c r="T977" s="148">
        <f t="shared" si="60"/>
        <v>0</v>
      </c>
      <c r="U977" s="148">
        <f>IF(LEN(C977)=0,0,IF(C977=Summary!$K$5,1,0))</f>
        <v>0</v>
      </c>
      <c r="V977" s="148">
        <f t="shared" si="61"/>
        <v>0</v>
      </c>
      <c r="W977" s="333"/>
      <c r="X977" s="148">
        <f t="shared" si="62"/>
        <v>0</v>
      </c>
      <c r="Y977" s="333"/>
      <c r="Z977" s="144"/>
      <c r="AA977" s="148">
        <f t="shared" si="63"/>
        <v>0</v>
      </c>
      <c r="AB977" s="336"/>
      <c r="AC977" s="144"/>
    </row>
    <row r="978" spans="2:29" s="134" customFormat="1" ht="20.100000000000001" customHeight="1" x14ac:dyDescent="0.25">
      <c r="B978" s="390"/>
      <c r="C978" s="391"/>
      <c r="D978" s="392"/>
      <c r="E978" s="393"/>
      <c r="F978" s="393"/>
      <c r="G978" s="394"/>
      <c r="H978" s="395"/>
      <c r="N978" s="144"/>
      <c r="O978" s="147" t="str">
        <f>IFERROR(IF(LEN(B978)=0,"",INDEX(Trainings!$C$6:$C$55,MATCH(Registration!$B978,Trainings!$B$6:$B$55,0),1)),"")</f>
        <v/>
      </c>
      <c r="P978" s="148" t="str">
        <f>IFERROR(IF(LEN(H978)=0,"",INDEX(Dashboard!$I$17:$I$26,MATCH($H978,Dashboard!$J$17:$J$26,0))),"")</f>
        <v/>
      </c>
      <c r="Q978" s="144"/>
      <c r="R978" s="148">
        <f>IF(LEN(O978)=0,0,IF(OR(Summary!$D$5="All",Summary!$D$5=""),1,IF(Summary!$D$5=O978,1,0)))</f>
        <v>0</v>
      </c>
      <c r="S978" s="148">
        <f>IF(LEN(B978)=0,0,IF(OR(Summary!$G$5="All",Summary!$G$5=""),1,IF(Summary!$G$5=B978,1,0)))</f>
        <v>0</v>
      </c>
      <c r="T978" s="148">
        <f t="shared" si="60"/>
        <v>0</v>
      </c>
      <c r="U978" s="148">
        <f>IF(LEN(C978)=0,0,IF(C978=Summary!$K$5,1,0))</f>
        <v>0</v>
      </c>
      <c r="V978" s="148">
        <f t="shared" si="61"/>
        <v>0</v>
      </c>
      <c r="W978" s="333"/>
      <c r="X978" s="148">
        <f t="shared" si="62"/>
        <v>0</v>
      </c>
      <c r="Y978" s="333"/>
      <c r="Z978" s="144"/>
      <c r="AA978" s="148">
        <f t="shared" si="63"/>
        <v>0</v>
      </c>
      <c r="AB978" s="336"/>
      <c r="AC978" s="144"/>
    </row>
    <row r="979" spans="2:29" s="134" customFormat="1" ht="20.100000000000001" customHeight="1" x14ac:dyDescent="0.25">
      <c r="B979" s="390"/>
      <c r="C979" s="391"/>
      <c r="D979" s="392"/>
      <c r="E979" s="393"/>
      <c r="F979" s="393"/>
      <c r="G979" s="394"/>
      <c r="H979" s="395"/>
      <c r="N979" s="144"/>
      <c r="O979" s="147" t="str">
        <f>IFERROR(IF(LEN(B979)=0,"",INDEX(Trainings!$C$6:$C$55,MATCH(Registration!$B979,Trainings!$B$6:$B$55,0),1)),"")</f>
        <v/>
      </c>
      <c r="P979" s="148" t="str">
        <f>IFERROR(IF(LEN(H979)=0,"",INDEX(Dashboard!$I$17:$I$26,MATCH($H979,Dashboard!$J$17:$J$26,0))),"")</f>
        <v/>
      </c>
      <c r="Q979" s="144"/>
      <c r="R979" s="148">
        <f>IF(LEN(O979)=0,0,IF(OR(Summary!$D$5="All",Summary!$D$5=""),1,IF(Summary!$D$5=O979,1,0)))</f>
        <v>0</v>
      </c>
      <c r="S979" s="148">
        <f>IF(LEN(B979)=0,0,IF(OR(Summary!$G$5="All",Summary!$G$5=""),1,IF(Summary!$G$5=B979,1,0)))</f>
        <v>0</v>
      </c>
      <c r="T979" s="148">
        <f t="shared" si="60"/>
        <v>0</v>
      </c>
      <c r="U979" s="148">
        <f>IF(LEN(C979)=0,0,IF(C979=Summary!$K$5,1,0))</f>
        <v>0</v>
      </c>
      <c r="V979" s="148">
        <f t="shared" si="61"/>
        <v>0</v>
      </c>
      <c r="W979" s="333"/>
      <c r="X979" s="148">
        <f t="shared" si="62"/>
        <v>0</v>
      </c>
      <c r="Y979" s="333"/>
      <c r="Z979" s="144"/>
      <c r="AA979" s="148">
        <f t="shared" si="63"/>
        <v>0</v>
      </c>
      <c r="AB979" s="336"/>
      <c r="AC979" s="144"/>
    </row>
    <row r="980" spans="2:29" s="134" customFormat="1" ht="20.100000000000001" customHeight="1" x14ac:dyDescent="0.25">
      <c r="B980" s="390"/>
      <c r="C980" s="391"/>
      <c r="D980" s="392"/>
      <c r="E980" s="393"/>
      <c r="F980" s="393"/>
      <c r="G980" s="394"/>
      <c r="H980" s="395"/>
      <c r="N980" s="144"/>
      <c r="O980" s="147" t="str">
        <f>IFERROR(IF(LEN(B980)=0,"",INDEX(Trainings!$C$6:$C$55,MATCH(Registration!$B980,Trainings!$B$6:$B$55,0),1)),"")</f>
        <v/>
      </c>
      <c r="P980" s="148" t="str">
        <f>IFERROR(IF(LEN(H980)=0,"",INDEX(Dashboard!$I$17:$I$26,MATCH($H980,Dashboard!$J$17:$J$26,0))),"")</f>
        <v/>
      </c>
      <c r="Q980" s="144"/>
      <c r="R980" s="148">
        <f>IF(LEN(O980)=0,0,IF(OR(Summary!$D$5="All",Summary!$D$5=""),1,IF(Summary!$D$5=O980,1,0)))</f>
        <v>0</v>
      </c>
      <c r="S980" s="148">
        <f>IF(LEN(B980)=0,0,IF(OR(Summary!$G$5="All",Summary!$G$5=""),1,IF(Summary!$G$5=B980,1,0)))</f>
        <v>0</v>
      </c>
      <c r="T980" s="148">
        <f t="shared" si="60"/>
        <v>0</v>
      </c>
      <c r="U980" s="148">
        <f>IF(LEN(C980)=0,0,IF(C980=Summary!$K$5,1,0))</f>
        <v>0</v>
      </c>
      <c r="V980" s="148">
        <f t="shared" si="61"/>
        <v>0</v>
      </c>
      <c r="W980" s="333"/>
      <c r="X980" s="148">
        <f t="shared" si="62"/>
        <v>0</v>
      </c>
      <c r="Y980" s="333"/>
      <c r="Z980" s="144"/>
      <c r="AA980" s="148">
        <f t="shared" si="63"/>
        <v>0</v>
      </c>
      <c r="AB980" s="336"/>
      <c r="AC980" s="144"/>
    </row>
    <row r="981" spans="2:29" s="134" customFormat="1" ht="20.100000000000001" customHeight="1" x14ac:dyDescent="0.25">
      <c r="B981" s="390"/>
      <c r="C981" s="391"/>
      <c r="D981" s="392"/>
      <c r="E981" s="393"/>
      <c r="F981" s="393"/>
      <c r="G981" s="394"/>
      <c r="H981" s="395"/>
      <c r="N981" s="144"/>
      <c r="O981" s="147" t="str">
        <f>IFERROR(IF(LEN(B981)=0,"",INDEX(Trainings!$C$6:$C$55,MATCH(Registration!$B981,Trainings!$B$6:$B$55,0),1)),"")</f>
        <v/>
      </c>
      <c r="P981" s="148" t="str">
        <f>IFERROR(IF(LEN(H981)=0,"",INDEX(Dashboard!$I$17:$I$26,MATCH($H981,Dashboard!$J$17:$J$26,0))),"")</f>
        <v/>
      </c>
      <c r="Q981" s="144"/>
      <c r="R981" s="148">
        <f>IF(LEN(O981)=0,0,IF(OR(Summary!$D$5="All",Summary!$D$5=""),1,IF(Summary!$D$5=O981,1,0)))</f>
        <v>0</v>
      </c>
      <c r="S981" s="148">
        <f>IF(LEN(B981)=0,0,IF(OR(Summary!$G$5="All",Summary!$G$5=""),1,IF(Summary!$G$5=B981,1,0)))</f>
        <v>0</v>
      </c>
      <c r="T981" s="148">
        <f t="shared" si="60"/>
        <v>0</v>
      </c>
      <c r="U981" s="148">
        <f>IF(LEN(C981)=0,0,IF(C981=Summary!$K$5,1,0))</f>
        <v>0</v>
      </c>
      <c r="V981" s="148">
        <f t="shared" si="61"/>
        <v>0</v>
      </c>
      <c r="W981" s="333"/>
      <c r="X981" s="148">
        <f t="shared" si="62"/>
        <v>0</v>
      </c>
      <c r="Y981" s="333"/>
      <c r="Z981" s="144"/>
      <c r="AA981" s="148">
        <f t="shared" si="63"/>
        <v>0</v>
      </c>
      <c r="AB981" s="336"/>
      <c r="AC981" s="144"/>
    </row>
    <row r="982" spans="2:29" s="134" customFormat="1" ht="20.100000000000001" customHeight="1" x14ac:dyDescent="0.25">
      <c r="B982" s="390"/>
      <c r="C982" s="391"/>
      <c r="D982" s="392"/>
      <c r="E982" s="393"/>
      <c r="F982" s="393"/>
      <c r="G982" s="394"/>
      <c r="H982" s="395"/>
      <c r="N982" s="144"/>
      <c r="O982" s="147" t="str">
        <f>IFERROR(IF(LEN(B982)=0,"",INDEX(Trainings!$C$6:$C$55,MATCH(Registration!$B982,Trainings!$B$6:$B$55,0),1)),"")</f>
        <v/>
      </c>
      <c r="P982" s="148" t="str">
        <f>IFERROR(IF(LEN(H982)=0,"",INDEX(Dashboard!$I$17:$I$26,MATCH($H982,Dashboard!$J$17:$J$26,0))),"")</f>
        <v/>
      </c>
      <c r="Q982" s="144"/>
      <c r="R982" s="148">
        <f>IF(LEN(O982)=0,0,IF(OR(Summary!$D$5="All",Summary!$D$5=""),1,IF(Summary!$D$5=O982,1,0)))</f>
        <v>0</v>
      </c>
      <c r="S982" s="148">
        <f>IF(LEN(B982)=0,0,IF(OR(Summary!$G$5="All",Summary!$G$5=""),1,IF(Summary!$G$5=B982,1,0)))</f>
        <v>0</v>
      </c>
      <c r="T982" s="148">
        <f t="shared" si="60"/>
        <v>0</v>
      </c>
      <c r="U982" s="148">
        <f>IF(LEN(C982)=0,0,IF(C982=Summary!$K$5,1,0))</f>
        <v>0</v>
      </c>
      <c r="V982" s="148">
        <f t="shared" si="61"/>
        <v>0</v>
      </c>
      <c r="W982" s="333"/>
      <c r="X982" s="148">
        <f t="shared" si="62"/>
        <v>0</v>
      </c>
      <c r="Y982" s="333"/>
      <c r="Z982" s="144"/>
      <c r="AA982" s="148">
        <f t="shared" si="63"/>
        <v>0</v>
      </c>
      <c r="AB982" s="336"/>
      <c r="AC982" s="144"/>
    </row>
    <row r="983" spans="2:29" s="134" customFormat="1" ht="20.100000000000001" customHeight="1" x14ac:dyDescent="0.25">
      <c r="B983" s="390"/>
      <c r="C983" s="391"/>
      <c r="D983" s="392"/>
      <c r="E983" s="393"/>
      <c r="F983" s="393"/>
      <c r="G983" s="394"/>
      <c r="H983" s="395"/>
      <c r="N983" s="144"/>
      <c r="O983" s="147" t="str">
        <f>IFERROR(IF(LEN(B983)=0,"",INDEX(Trainings!$C$6:$C$55,MATCH(Registration!$B983,Trainings!$B$6:$B$55,0),1)),"")</f>
        <v/>
      </c>
      <c r="P983" s="148" t="str">
        <f>IFERROR(IF(LEN(H983)=0,"",INDEX(Dashboard!$I$17:$I$26,MATCH($H983,Dashboard!$J$17:$J$26,0))),"")</f>
        <v/>
      </c>
      <c r="Q983" s="144"/>
      <c r="R983" s="148">
        <f>IF(LEN(O983)=0,0,IF(OR(Summary!$D$5="All",Summary!$D$5=""),1,IF(Summary!$D$5=O983,1,0)))</f>
        <v>0</v>
      </c>
      <c r="S983" s="148">
        <f>IF(LEN(B983)=0,0,IF(OR(Summary!$G$5="All",Summary!$G$5=""),1,IF(Summary!$G$5=B983,1,0)))</f>
        <v>0</v>
      </c>
      <c r="T983" s="148">
        <f t="shared" si="60"/>
        <v>0</v>
      </c>
      <c r="U983" s="148">
        <f>IF(LEN(C983)=0,0,IF(C983=Summary!$K$5,1,0))</f>
        <v>0</v>
      </c>
      <c r="V983" s="148">
        <f t="shared" si="61"/>
        <v>0</v>
      </c>
      <c r="W983" s="333"/>
      <c r="X983" s="148">
        <f t="shared" si="62"/>
        <v>0</v>
      </c>
      <c r="Y983" s="333"/>
      <c r="Z983" s="144"/>
      <c r="AA983" s="148">
        <f t="shared" si="63"/>
        <v>0</v>
      </c>
      <c r="AB983" s="336"/>
      <c r="AC983" s="144"/>
    </row>
    <row r="984" spans="2:29" s="134" customFormat="1" ht="20.100000000000001" customHeight="1" x14ac:dyDescent="0.25">
      <c r="B984" s="390"/>
      <c r="C984" s="391"/>
      <c r="D984" s="392"/>
      <c r="E984" s="393"/>
      <c r="F984" s="393"/>
      <c r="G984" s="394"/>
      <c r="H984" s="395"/>
      <c r="N984" s="144"/>
      <c r="O984" s="147" t="str">
        <f>IFERROR(IF(LEN(B984)=0,"",INDEX(Trainings!$C$6:$C$55,MATCH(Registration!$B984,Trainings!$B$6:$B$55,0),1)),"")</f>
        <v/>
      </c>
      <c r="P984" s="148" t="str">
        <f>IFERROR(IF(LEN(H984)=0,"",INDEX(Dashboard!$I$17:$I$26,MATCH($H984,Dashboard!$J$17:$J$26,0))),"")</f>
        <v/>
      </c>
      <c r="Q984" s="144"/>
      <c r="R984" s="148">
        <f>IF(LEN(O984)=0,0,IF(OR(Summary!$D$5="All",Summary!$D$5=""),1,IF(Summary!$D$5=O984,1,0)))</f>
        <v>0</v>
      </c>
      <c r="S984" s="148">
        <f>IF(LEN(B984)=0,0,IF(OR(Summary!$G$5="All",Summary!$G$5=""),1,IF(Summary!$G$5=B984,1,0)))</f>
        <v>0</v>
      </c>
      <c r="T984" s="148">
        <f t="shared" si="60"/>
        <v>0</v>
      </c>
      <c r="U984" s="148">
        <f>IF(LEN(C984)=0,0,IF(C984=Summary!$K$5,1,0))</f>
        <v>0</v>
      </c>
      <c r="V984" s="148">
        <f t="shared" si="61"/>
        <v>0</v>
      </c>
      <c r="W984" s="333"/>
      <c r="X984" s="148">
        <f t="shared" si="62"/>
        <v>0</v>
      </c>
      <c r="Y984" s="333"/>
      <c r="Z984" s="144"/>
      <c r="AA984" s="148">
        <f t="shared" si="63"/>
        <v>0</v>
      </c>
      <c r="AB984" s="336"/>
      <c r="AC984" s="144"/>
    </row>
    <row r="985" spans="2:29" s="134" customFormat="1" ht="20.100000000000001" customHeight="1" x14ac:dyDescent="0.25">
      <c r="B985" s="390"/>
      <c r="C985" s="391"/>
      <c r="D985" s="392"/>
      <c r="E985" s="393"/>
      <c r="F985" s="393"/>
      <c r="G985" s="394"/>
      <c r="H985" s="395"/>
      <c r="N985" s="144"/>
      <c r="O985" s="147" t="str">
        <f>IFERROR(IF(LEN(B985)=0,"",INDEX(Trainings!$C$6:$C$55,MATCH(Registration!$B985,Trainings!$B$6:$B$55,0),1)),"")</f>
        <v/>
      </c>
      <c r="P985" s="148" t="str">
        <f>IFERROR(IF(LEN(H985)=0,"",INDEX(Dashboard!$I$17:$I$26,MATCH($H985,Dashboard!$J$17:$J$26,0))),"")</f>
        <v/>
      </c>
      <c r="Q985" s="144"/>
      <c r="R985" s="148">
        <f>IF(LEN(O985)=0,0,IF(OR(Summary!$D$5="All",Summary!$D$5=""),1,IF(Summary!$D$5=O985,1,0)))</f>
        <v>0</v>
      </c>
      <c r="S985" s="148">
        <f>IF(LEN(B985)=0,0,IF(OR(Summary!$G$5="All",Summary!$G$5=""),1,IF(Summary!$G$5=B985,1,0)))</f>
        <v>0</v>
      </c>
      <c r="T985" s="148">
        <f t="shared" si="60"/>
        <v>0</v>
      </c>
      <c r="U985" s="148">
        <f>IF(LEN(C985)=0,0,IF(C985=Summary!$K$5,1,0))</f>
        <v>0</v>
      </c>
      <c r="V985" s="148">
        <f t="shared" si="61"/>
        <v>0</v>
      </c>
      <c r="W985" s="333"/>
      <c r="X985" s="148">
        <f t="shared" si="62"/>
        <v>0</v>
      </c>
      <c r="Y985" s="333"/>
      <c r="Z985" s="144"/>
      <c r="AA985" s="148">
        <f t="shared" si="63"/>
        <v>0</v>
      </c>
      <c r="AB985" s="336"/>
      <c r="AC985" s="144"/>
    </row>
    <row r="986" spans="2:29" s="134" customFormat="1" ht="20.100000000000001" customHeight="1" x14ac:dyDescent="0.25">
      <c r="B986" s="390"/>
      <c r="C986" s="391"/>
      <c r="D986" s="392"/>
      <c r="E986" s="393"/>
      <c r="F986" s="393"/>
      <c r="G986" s="394"/>
      <c r="H986" s="395"/>
      <c r="N986" s="144"/>
      <c r="O986" s="147" t="str">
        <f>IFERROR(IF(LEN(B986)=0,"",INDEX(Trainings!$C$6:$C$55,MATCH(Registration!$B986,Trainings!$B$6:$B$55,0),1)),"")</f>
        <v/>
      </c>
      <c r="P986" s="148" t="str">
        <f>IFERROR(IF(LEN(H986)=0,"",INDEX(Dashboard!$I$17:$I$26,MATCH($H986,Dashboard!$J$17:$J$26,0))),"")</f>
        <v/>
      </c>
      <c r="Q986" s="144"/>
      <c r="R986" s="148">
        <f>IF(LEN(O986)=0,0,IF(OR(Summary!$D$5="All",Summary!$D$5=""),1,IF(Summary!$D$5=O986,1,0)))</f>
        <v>0</v>
      </c>
      <c r="S986" s="148">
        <f>IF(LEN(B986)=0,0,IF(OR(Summary!$G$5="All",Summary!$G$5=""),1,IF(Summary!$G$5=B986,1,0)))</f>
        <v>0</v>
      </c>
      <c r="T986" s="148">
        <f t="shared" si="60"/>
        <v>0</v>
      </c>
      <c r="U986" s="148">
        <f>IF(LEN(C986)=0,0,IF(C986=Summary!$K$5,1,0))</f>
        <v>0</v>
      </c>
      <c r="V986" s="148">
        <f t="shared" si="61"/>
        <v>0</v>
      </c>
      <c r="W986" s="333"/>
      <c r="X986" s="148">
        <f t="shared" si="62"/>
        <v>0</v>
      </c>
      <c r="Y986" s="333"/>
      <c r="Z986" s="144"/>
      <c r="AA986" s="148">
        <f t="shared" si="63"/>
        <v>0</v>
      </c>
      <c r="AB986" s="336"/>
      <c r="AC986" s="144"/>
    </row>
    <row r="987" spans="2:29" s="134" customFormat="1" ht="20.100000000000001" customHeight="1" x14ac:dyDescent="0.25">
      <c r="B987" s="390"/>
      <c r="C987" s="391"/>
      <c r="D987" s="392"/>
      <c r="E987" s="393"/>
      <c r="F987" s="393"/>
      <c r="G987" s="394"/>
      <c r="H987" s="395"/>
      <c r="N987" s="144"/>
      <c r="O987" s="147" t="str">
        <f>IFERROR(IF(LEN(B987)=0,"",INDEX(Trainings!$C$6:$C$55,MATCH(Registration!$B987,Trainings!$B$6:$B$55,0),1)),"")</f>
        <v/>
      </c>
      <c r="P987" s="148" t="str">
        <f>IFERROR(IF(LEN(H987)=0,"",INDEX(Dashboard!$I$17:$I$26,MATCH($H987,Dashboard!$J$17:$J$26,0))),"")</f>
        <v/>
      </c>
      <c r="Q987" s="144"/>
      <c r="R987" s="148">
        <f>IF(LEN(O987)=0,0,IF(OR(Summary!$D$5="All",Summary!$D$5=""),1,IF(Summary!$D$5=O987,1,0)))</f>
        <v>0</v>
      </c>
      <c r="S987" s="148">
        <f>IF(LEN(B987)=0,0,IF(OR(Summary!$G$5="All",Summary!$G$5=""),1,IF(Summary!$G$5=B987,1,0)))</f>
        <v>0</v>
      </c>
      <c r="T987" s="148">
        <f t="shared" si="60"/>
        <v>0</v>
      </c>
      <c r="U987" s="148">
        <f>IF(LEN(C987)=0,0,IF(C987=Summary!$K$5,1,0))</f>
        <v>0</v>
      </c>
      <c r="V987" s="148">
        <f t="shared" si="61"/>
        <v>0</v>
      </c>
      <c r="W987" s="333"/>
      <c r="X987" s="148">
        <f t="shared" si="62"/>
        <v>0</v>
      </c>
      <c r="Y987" s="333"/>
      <c r="Z987" s="144"/>
      <c r="AA987" s="148">
        <f t="shared" si="63"/>
        <v>0</v>
      </c>
      <c r="AB987" s="336"/>
      <c r="AC987" s="144"/>
    </row>
    <row r="988" spans="2:29" s="134" customFormat="1" ht="20.100000000000001" customHeight="1" x14ac:dyDescent="0.25">
      <c r="B988" s="390"/>
      <c r="C988" s="391"/>
      <c r="D988" s="392"/>
      <c r="E988" s="393"/>
      <c r="F988" s="393"/>
      <c r="G988" s="394"/>
      <c r="H988" s="395"/>
      <c r="N988" s="144"/>
      <c r="O988" s="147" t="str">
        <f>IFERROR(IF(LEN(B988)=0,"",INDEX(Trainings!$C$6:$C$55,MATCH(Registration!$B988,Trainings!$B$6:$B$55,0),1)),"")</f>
        <v/>
      </c>
      <c r="P988" s="148" t="str">
        <f>IFERROR(IF(LEN(H988)=0,"",INDEX(Dashboard!$I$17:$I$26,MATCH($H988,Dashboard!$J$17:$J$26,0))),"")</f>
        <v/>
      </c>
      <c r="Q988" s="144"/>
      <c r="R988" s="148">
        <f>IF(LEN(O988)=0,0,IF(OR(Summary!$D$5="All",Summary!$D$5=""),1,IF(Summary!$D$5=O988,1,0)))</f>
        <v>0</v>
      </c>
      <c r="S988" s="148">
        <f>IF(LEN(B988)=0,0,IF(OR(Summary!$G$5="All",Summary!$G$5=""),1,IF(Summary!$G$5=B988,1,0)))</f>
        <v>0</v>
      </c>
      <c r="T988" s="148">
        <f t="shared" si="60"/>
        <v>0</v>
      </c>
      <c r="U988" s="148">
        <f>IF(LEN(C988)=0,0,IF(C988=Summary!$K$5,1,0))</f>
        <v>0</v>
      </c>
      <c r="V988" s="148">
        <f t="shared" si="61"/>
        <v>0</v>
      </c>
      <c r="W988" s="333"/>
      <c r="X988" s="148">
        <f t="shared" si="62"/>
        <v>0</v>
      </c>
      <c r="Y988" s="333"/>
      <c r="Z988" s="144"/>
      <c r="AA988" s="148">
        <f t="shared" si="63"/>
        <v>0</v>
      </c>
      <c r="AB988" s="336"/>
      <c r="AC988" s="144"/>
    </row>
    <row r="989" spans="2:29" s="134" customFormat="1" ht="20.100000000000001" customHeight="1" x14ac:dyDescent="0.25">
      <c r="B989" s="390"/>
      <c r="C989" s="391"/>
      <c r="D989" s="392"/>
      <c r="E989" s="393"/>
      <c r="F989" s="393"/>
      <c r="G989" s="394"/>
      <c r="H989" s="395"/>
      <c r="N989" s="144"/>
      <c r="O989" s="147" t="str">
        <f>IFERROR(IF(LEN(B989)=0,"",INDEX(Trainings!$C$6:$C$55,MATCH(Registration!$B989,Trainings!$B$6:$B$55,0),1)),"")</f>
        <v/>
      </c>
      <c r="P989" s="148" t="str">
        <f>IFERROR(IF(LEN(H989)=0,"",INDEX(Dashboard!$I$17:$I$26,MATCH($H989,Dashboard!$J$17:$J$26,0))),"")</f>
        <v/>
      </c>
      <c r="Q989" s="144"/>
      <c r="R989" s="148">
        <f>IF(LEN(O989)=0,0,IF(OR(Summary!$D$5="All",Summary!$D$5=""),1,IF(Summary!$D$5=O989,1,0)))</f>
        <v>0</v>
      </c>
      <c r="S989" s="148">
        <f>IF(LEN(B989)=0,0,IF(OR(Summary!$G$5="All",Summary!$G$5=""),1,IF(Summary!$G$5=B989,1,0)))</f>
        <v>0</v>
      </c>
      <c r="T989" s="148">
        <f t="shared" si="60"/>
        <v>0</v>
      </c>
      <c r="U989" s="148">
        <f>IF(LEN(C989)=0,0,IF(C989=Summary!$K$5,1,0))</f>
        <v>0</v>
      </c>
      <c r="V989" s="148">
        <f t="shared" si="61"/>
        <v>0</v>
      </c>
      <c r="W989" s="333"/>
      <c r="X989" s="148">
        <f t="shared" si="62"/>
        <v>0</v>
      </c>
      <c r="Y989" s="333"/>
      <c r="Z989" s="144"/>
      <c r="AA989" s="148">
        <f t="shared" si="63"/>
        <v>0</v>
      </c>
      <c r="AB989" s="336"/>
      <c r="AC989" s="144"/>
    </row>
    <row r="990" spans="2:29" s="134" customFormat="1" ht="20.100000000000001" customHeight="1" x14ac:dyDescent="0.25">
      <c r="B990" s="390"/>
      <c r="C990" s="391"/>
      <c r="D990" s="392"/>
      <c r="E990" s="393"/>
      <c r="F990" s="393"/>
      <c r="G990" s="394"/>
      <c r="H990" s="395"/>
      <c r="N990" s="144"/>
      <c r="O990" s="147" t="str">
        <f>IFERROR(IF(LEN(B990)=0,"",INDEX(Trainings!$C$6:$C$55,MATCH(Registration!$B990,Trainings!$B$6:$B$55,0),1)),"")</f>
        <v/>
      </c>
      <c r="P990" s="148" t="str">
        <f>IFERROR(IF(LEN(H990)=0,"",INDEX(Dashboard!$I$17:$I$26,MATCH($H990,Dashboard!$J$17:$J$26,0))),"")</f>
        <v/>
      </c>
      <c r="Q990" s="144"/>
      <c r="R990" s="148">
        <f>IF(LEN(O990)=0,0,IF(OR(Summary!$D$5="All",Summary!$D$5=""),1,IF(Summary!$D$5=O990,1,0)))</f>
        <v>0</v>
      </c>
      <c r="S990" s="148">
        <f>IF(LEN(B990)=0,0,IF(OR(Summary!$G$5="All",Summary!$G$5=""),1,IF(Summary!$G$5=B990,1,0)))</f>
        <v>0</v>
      </c>
      <c r="T990" s="148">
        <f t="shared" si="60"/>
        <v>0</v>
      </c>
      <c r="U990" s="148">
        <f>IF(LEN(C990)=0,0,IF(C990=Summary!$K$5,1,0))</f>
        <v>0</v>
      </c>
      <c r="V990" s="148">
        <f t="shared" si="61"/>
        <v>0</v>
      </c>
      <c r="W990" s="333"/>
      <c r="X990" s="148">
        <f t="shared" si="62"/>
        <v>0</v>
      </c>
      <c r="Y990" s="333"/>
      <c r="Z990" s="144"/>
      <c r="AA990" s="148">
        <f t="shared" si="63"/>
        <v>0</v>
      </c>
      <c r="AB990" s="336"/>
      <c r="AC990" s="144"/>
    </row>
    <row r="991" spans="2:29" s="134" customFormat="1" ht="20.100000000000001" customHeight="1" x14ac:dyDescent="0.25">
      <c r="B991" s="390"/>
      <c r="C991" s="391"/>
      <c r="D991" s="392"/>
      <c r="E991" s="393"/>
      <c r="F991" s="393"/>
      <c r="G991" s="394"/>
      <c r="H991" s="395"/>
      <c r="N991" s="144"/>
      <c r="O991" s="147" t="str">
        <f>IFERROR(IF(LEN(B991)=0,"",INDEX(Trainings!$C$6:$C$55,MATCH(Registration!$B991,Trainings!$B$6:$B$55,0),1)),"")</f>
        <v/>
      </c>
      <c r="P991" s="148" t="str">
        <f>IFERROR(IF(LEN(H991)=0,"",INDEX(Dashboard!$I$17:$I$26,MATCH($H991,Dashboard!$J$17:$J$26,0))),"")</f>
        <v/>
      </c>
      <c r="Q991" s="144"/>
      <c r="R991" s="148">
        <f>IF(LEN(O991)=0,0,IF(OR(Summary!$D$5="All",Summary!$D$5=""),1,IF(Summary!$D$5=O991,1,0)))</f>
        <v>0</v>
      </c>
      <c r="S991" s="148">
        <f>IF(LEN(B991)=0,0,IF(OR(Summary!$G$5="All",Summary!$G$5=""),1,IF(Summary!$G$5=B991,1,0)))</f>
        <v>0</v>
      </c>
      <c r="T991" s="148">
        <f t="shared" si="60"/>
        <v>0</v>
      </c>
      <c r="U991" s="148">
        <f>IF(LEN(C991)=0,0,IF(C991=Summary!$K$5,1,0))</f>
        <v>0</v>
      </c>
      <c r="V991" s="148">
        <f t="shared" si="61"/>
        <v>0</v>
      </c>
      <c r="W991" s="333"/>
      <c r="X991" s="148">
        <f t="shared" si="62"/>
        <v>0</v>
      </c>
      <c r="Y991" s="333"/>
      <c r="Z991" s="144"/>
      <c r="AA991" s="148">
        <f t="shared" si="63"/>
        <v>0</v>
      </c>
      <c r="AB991" s="336"/>
      <c r="AC991" s="144"/>
    </row>
    <row r="992" spans="2:29" s="134" customFormat="1" ht="20.100000000000001" customHeight="1" x14ac:dyDescent="0.25">
      <c r="B992" s="390"/>
      <c r="C992" s="391"/>
      <c r="D992" s="392"/>
      <c r="E992" s="393"/>
      <c r="F992" s="393"/>
      <c r="G992" s="394"/>
      <c r="H992" s="395"/>
      <c r="N992" s="144"/>
      <c r="O992" s="147" t="str">
        <f>IFERROR(IF(LEN(B992)=0,"",INDEX(Trainings!$C$6:$C$55,MATCH(Registration!$B992,Trainings!$B$6:$B$55,0),1)),"")</f>
        <v/>
      </c>
      <c r="P992" s="148" t="str">
        <f>IFERROR(IF(LEN(H992)=0,"",INDEX(Dashboard!$I$17:$I$26,MATCH($H992,Dashboard!$J$17:$J$26,0))),"")</f>
        <v/>
      </c>
      <c r="Q992" s="144"/>
      <c r="R992" s="148">
        <f>IF(LEN(O992)=0,0,IF(OR(Summary!$D$5="All",Summary!$D$5=""),1,IF(Summary!$D$5=O992,1,0)))</f>
        <v>0</v>
      </c>
      <c r="S992" s="148">
        <f>IF(LEN(B992)=0,0,IF(OR(Summary!$G$5="All",Summary!$G$5=""),1,IF(Summary!$G$5=B992,1,0)))</f>
        <v>0</v>
      </c>
      <c r="T992" s="148">
        <f t="shared" si="60"/>
        <v>0</v>
      </c>
      <c r="U992" s="148">
        <f>IF(LEN(C992)=0,0,IF(C992=Summary!$K$5,1,0))</f>
        <v>0</v>
      </c>
      <c r="V992" s="148">
        <f t="shared" si="61"/>
        <v>0</v>
      </c>
      <c r="W992" s="333"/>
      <c r="X992" s="148">
        <f t="shared" si="62"/>
        <v>0</v>
      </c>
      <c r="Y992" s="333"/>
      <c r="Z992" s="144"/>
      <c r="AA992" s="148">
        <f t="shared" si="63"/>
        <v>0</v>
      </c>
      <c r="AB992" s="336"/>
      <c r="AC992" s="144"/>
    </row>
    <row r="993" spans="2:29" s="134" customFormat="1" ht="20.100000000000001" customHeight="1" x14ac:dyDescent="0.25">
      <c r="B993" s="390"/>
      <c r="C993" s="391"/>
      <c r="D993" s="392"/>
      <c r="E993" s="393"/>
      <c r="F993" s="393"/>
      <c r="G993" s="394"/>
      <c r="H993" s="395"/>
      <c r="N993" s="144"/>
      <c r="O993" s="147" t="str">
        <f>IFERROR(IF(LEN(B993)=0,"",INDEX(Trainings!$C$6:$C$55,MATCH(Registration!$B993,Trainings!$B$6:$B$55,0),1)),"")</f>
        <v/>
      </c>
      <c r="P993" s="148" t="str">
        <f>IFERROR(IF(LEN(H993)=0,"",INDEX(Dashboard!$I$17:$I$26,MATCH($H993,Dashboard!$J$17:$J$26,0))),"")</f>
        <v/>
      </c>
      <c r="Q993" s="144"/>
      <c r="R993" s="148">
        <f>IF(LEN(O993)=0,0,IF(OR(Summary!$D$5="All",Summary!$D$5=""),1,IF(Summary!$D$5=O993,1,0)))</f>
        <v>0</v>
      </c>
      <c r="S993" s="148">
        <f>IF(LEN(B993)=0,0,IF(OR(Summary!$G$5="All",Summary!$G$5=""),1,IF(Summary!$G$5=B993,1,0)))</f>
        <v>0</v>
      </c>
      <c r="T993" s="148">
        <f t="shared" si="60"/>
        <v>0</v>
      </c>
      <c r="U993" s="148">
        <f>IF(LEN(C993)=0,0,IF(C993=Summary!$K$5,1,0))</f>
        <v>0</v>
      </c>
      <c r="V993" s="148">
        <f t="shared" si="61"/>
        <v>0</v>
      </c>
      <c r="W993" s="333"/>
      <c r="X993" s="148">
        <f t="shared" si="62"/>
        <v>0</v>
      </c>
      <c r="Y993" s="333"/>
      <c r="Z993" s="144"/>
      <c r="AA993" s="148">
        <f t="shared" si="63"/>
        <v>0</v>
      </c>
      <c r="AB993" s="336"/>
      <c r="AC993" s="144"/>
    </row>
    <row r="994" spans="2:29" s="134" customFormat="1" ht="20.100000000000001" customHeight="1" x14ac:dyDescent="0.25">
      <c r="B994" s="390"/>
      <c r="C994" s="391"/>
      <c r="D994" s="392"/>
      <c r="E994" s="393"/>
      <c r="F994" s="393"/>
      <c r="G994" s="394"/>
      <c r="H994" s="395"/>
      <c r="N994" s="144"/>
      <c r="O994" s="147" t="str">
        <f>IFERROR(IF(LEN(B994)=0,"",INDEX(Trainings!$C$6:$C$55,MATCH(Registration!$B994,Trainings!$B$6:$B$55,0),1)),"")</f>
        <v/>
      </c>
      <c r="P994" s="148" t="str">
        <f>IFERROR(IF(LEN(H994)=0,"",INDEX(Dashboard!$I$17:$I$26,MATCH($H994,Dashboard!$J$17:$J$26,0))),"")</f>
        <v/>
      </c>
      <c r="Q994" s="144"/>
      <c r="R994" s="148">
        <f>IF(LEN(O994)=0,0,IF(OR(Summary!$D$5="All",Summary!$D$5=""),1,IF(Summary!$D$5=O994,1,0)))</f>
        <v>0</v>
      </c>
      <c r="S994" s="148">
        <f>IF(LEN(B994)=0,0,IF(OR(Summary!$G$5="All",Summary!$G$5=""),1,IF(Summary!$G$5=B994,1,0)))</f>
        <v>0</v>
      </c>
      <c r="T994" s="148">
        <f t="shared" si="60"/>
        <v>0</v>
      </c>
      <c r="U994" s="148">
        <f>IF(LEN(C994)=0,0,IF(C994=Summary!$K$5,1,0))</f>
        <v>0</v>
      </c>
      <c r="V994" s="148">
        <f t="shared" si="61"/>
        <v>0</v>
      </c>
      <c r="W994" s="333"/>
      <c r="X994" s="148">
        <f t="shared" si="62"/>
        <v>0</v>
      </c>
      <c r="Y994" s="333"/>
      <c r="Z994" s="144"/>
      <c r="AA994" s="148">
        <f t="shared" si="63"/>
        <v>0</v>
      </c>
      <c r="AB994" s="336"/>
      <c r="AC994" s="144"/>
    </row>
    <row r="995" spans="2:29" s="134" customFormat="1" ht="20.100000000000001" customHeight="1" x14ac:dyDescent="0.25">
      <c r="B995" s="390"/>
      <c r="C995" s="391"/>
      <c r="D995" s="392"/>
      <c r="E995" s="393"/>
      <c r="F995" s="393"/>
      <c r="G995" s="394"/>
      <c r="H995" s="395"/>
      <c r="N995" s="144"/>
      <c r="O995" s="147" t="str">
        <f>IFERROR(IF(LEN(B995)=0,"",INDEX(Trainings!$C$6:$C$55,MATCH(Registration!$B995,Trainings!$B$6:$B$55,0),1)),"")</f>
        <v/>
      </c>
      <c r="P995" s="148" t="str">
        <f>IFERROR(IF(LEN(H995)=0,"",INDEX(Dashboard!$I$17:$I$26,MATCH($H995,Dashboard!$J$17:$J$26,0))),"")</f>
        <v/>
      </c>
      <c r="Q995" s="144"/>
      <c r="R995" s="148">
        <f>IF(LEN(O995)=0,0,IF(OR(Summary!$D$5="All",Summary!$D$5=""),1,IF(Summary!$D$5=O995,1,0)))</f>
        <v>0</v>
      </c>
      <c r="S995" s="148">
        <f>IF(LEN(B995)=0,0,IF(OR(Summary!$G$5="All",Summary!$G$5=""),1,IF(Summary!$G$5=B995,1,0)))</f>
        <v>0</v>
      </c>
      <c r="T995" s="148">
        <f t="shared" si="60"/>
        <v>0</v>
      </c>
      <c r="U995" s="148">
        <f>IF(LEN(C995)=0,0,IF(C995=Summary!$K$5,1,0))</f>
        <v>0</v>
      </c>
      <c r="V995" s="148">
        <f t="shared" si="61"/>
        <v>0</v>
      </c>
      <c r="W995" s="333"/>
      <c r="X995" s="148">
        <f t="shared" si="62"/>
        <v>0</v>
      </c>
      <c r="Y995" s="333"/>
      <c r="Z995" s="144"/>
      <c r="AA995" s="148">
        <f t="shared" si="63"/>
        <v>0</v>
      </c>
      <c r="AB995" s="336"/>
      <c r="AC995" s="144"/>
    </row>
    <row r="996" spans="2:29" s="134" customFormat="1" ht="20.100000000000001" customHeight="1" x14ac:dyDescent="0.25">
      <c r="B996" s="390"/>
      <c r="C996" s="391"/>
      <c r="D996" s="392"/>
      <c r="E996" s="393"/>
      <c r="F996" s="393"/>
      <c r="G996" s="394"/>
      <c r="H996" s="395"/>
      <c r="N996" s="144"/>
      <c r="O996" s="147" t="str">
        <f>IFERROR(IF(LEN(B996)=0,"",INDEX(Trainings!$C$6:$C$55,MATCH(Registration!$B996,Trainings!$B$6:$B$55,0),1)),"")</f>
        <v/>
      </c>
      <c r="P996" s="148" t="str">
        <f>IFERROR(IF(LEN(H996)=0,"",INDEX(Dashboard!$I$17:$I$26,MATCH($H996,Dashboard!$J$17:$J$26,0))),"")</f>
        <v/>
      </c>
      <c r="Q996" s="144"/>
      <c r="R996" s="148">
        <f>IF(LEN(O996)=0,0,IF(OR(Summary!$D$5="All",Summary!$D$5=""),1,IF(Summary!$D$5=O996,1,0)))</f>
        <v>0</v>
      </c>
      <c r="S996" s="148">
        <f>IF(LEN(B996)=0,0,IF(OR(Summary!$G$5="All",Summary!$G$5=""),1,IF(Summary!$G$5=B996,1,0)))</f>
        <v>0</v>
      </c>
      <c r="T996" s="148">
        <f t="shared" si="60"/>
        <v>0</v>
      </c>
      <c r="U996" s="148">
        <f>IF(LEN(C996)=0,0,IF(C996=Summary!$K$5,1,0))</f>
        <v>0</v>
      </c>
      <c r="V996" s="148">
        <f t="shared" si="61"/>
        <v>0</v>
      </c>
      <c r="W996" s="333"/>
      <c r="X996" s="148">
        <f t="shared" si="62"/>
        <v>0</v>
      </c>
      <c r="Y996" s="333"/>
      <c r="Z996" s="144"/>
      <c r="AA996" s="148">
        <f t="shared" si="63"/>
        <v>0</v>
      </c>
      <c r="AB996" s="336"/>
      <c r="AC996" s="144"/>
    </row>
    <row r="997" spans="2:29" s="134" customFormat="1" ht="20.100000000000001" customHeight="1" x14ac:dyDescent="0.25">
      <c r="B997" s="390"/>
      <c r="C997" s="391"/>
      <c r="D997" s="392"/>
      <c r="E997" s="393"/>
      <c r="F997" s="393"/>
      <c r="G997" s="394"/>
      <c r="H997" s="395"/>
      <c r="N997" s="144"/>
      <c r="O997" s="147" t="str">
        <f>IFERROR(IF(LEN(B997)=0,"",INDEX(Trainings!$C$6:$C$55,MATCH(Registration!$B997,Trainings!$B$6:$B$55,0),1)),"")</f>
        <v/>
      </c>
      <c r="P997" s="148" t="str">
        <f>IFERROR(IF(LEN(H997)=0,"",INDEX(Dashboard!$I$17:$I$26,MATCH($H997,Dashboard!$J$17:$J$26,0))),"")</f>
        <v/>
      </c>
      <c r="Q997" s="144"/>
      <c r="R997" s="148">
        <f>IF(LEN(O997)=0,0,IF(OR(Summary!$D$5="All",Summary!$D$5=""),1,IF(Summary!$D$5=O997,1,0)))</f>
        <v>0</v>
      </c>
      <c r="S997" s="148">
        <f>IF(LEN(B997)=0,0,IF(OR(Summary!$G$5="All",Summary!$G$5=""),1,IF(Summary!$G$5=B997,1,0)))</f>
        <v>0</v>
      </c>
      <c r="T997" s="148">
        <f t="shared" si="60"/>
        <v>0</v>
      </c>
      <c r="U997" s="148">
        <f>IF(LEN(C997)=0,0,IF(C997=Summary!$K$5,1,0))</f>
        <v>0</v>
      </c>
      <c r="V997" s="148">
        <f t="shared" si="61"/>
        <v>0</v>
      </c>
      <c r="W997" s="333"/>
      <c r="X997" s="148">
        <f t="shared" si="62"/>
        <v>0</v>
      </c>
      <c r="Y997" s="333"/>
      <c r="Z997" s="144"/>
      <c r="AA997" s="148">
        <f t="shared" si="63"/>
        <v>0</v>
      </c>
      <c r="AB997" s="336"/>
      <c r="AC997" s="144"/>
    </row>
    <row r="998" spans="2:29" s="134" customFormat="1" ht="20.100000000000001" customHeight="1" x14ac:dyDescent="0.25">
      <c r="B998" s="390"/>
      <c r="C998" s="391"/>
      <c r="D998" s="392"/>
      <c r="E998" s="393"/>
      <c r="F998" s="393"/>
      <c r="G998" s="394"/>
      <c r="H998" s="395"/>
      <c r="N998" s="144"/>
      <c r="O998" s="147" t="str">
        <f>IFERROR(IF(LEN(B998)=0,"",INDEX(Trainings!$C$6:$C$55,MATCH(Registration!$B998,Trainings!$B$6:$B$55,0),1)),"")</f>
        <v/>
      </c>
      <c r="P998" s="148" t="str">
        <f>IFERROR(IF(LEN(H998)=0,"",INDEX(Dashboard!$I$17:$I$26,MATCH($H998,Dashboard!$J$17:$J$26,0))),"")</f>
        <v/>
      </c>
      <c r="Q998" s="144"/>
      <c r="R998" s="148">
        <f>IF(LEN(O998)=0,0,IF(OR(Summary!$D$5="All",Summary!$D$5=""),1,IF(Summary!$D$5=O998,1,0)))</f>
        <v>0</v>
      </c>
      <c r="S998" s="148">
        <f>IF(LEN(B998)=0,0,IF(OR(Summary!$G$5="All",Summary!$G$5=""),1,IF(Summary!$G$5=B998,1,0)))</f>
        <v>0</v>
      </c>
      <c r="T998" s="148">
        <f t="shared" si="60"/>
        <v>0</v>
      </c>
      <c r="U998" s="148">
        <f>IF(LEN(C998)=0,0,IF(C998=Summary!$K$5,1,0))</f>
        <v>0</v>
      </c>
      <c r="V998" s="148">
        <f t="shared" si="61"/>
        <v>0</v>
      </c>
      <c r="W998" s="333"/>
      <c r="X998" s="148">
        <f t="shared" si="62"/>
        <v>0</v>
      </c>
      <c r="Y998" s="333"/>
      <c r="Z998" s="144"/>
      <c r="AA998" s="148">
        <f t="shared" si="63"/>
        <v>0</v>
      </c>
      <c r="AB998" s="336"/>
      <c r="AC998" s="144"/>
    </row>
    <row r="999" spans="2:29" s="134" customFormat="1" ht="20.100000000000001" customHeight="1" x14ac:dyDescent="0.25">
      <c r="B999" s="390"/>
      <c r="C999" s="391"/>
      <c r="D999" s="392"/>
      <c r="E999" s="393"/>
      <c r="F999" s="393"/>
      <c r="G999" s="394"/>
      <c r="H999" s="395"/>
      <c r="N999" s="144"/>
      <c r="O999" s="147" t="str">
        <f>IFERROR(IF(LEN(B999)=0,"",INDEX(Trainings!$C$6:$C$55,MATCH(Registration!$B999,Trainings!$B$6:$B$55,0),1)),"")</f>
        <v/>
      </c>
      <c r="P999" s="148" t="str">
        <f>IFERROR(IF(LEN(H999)=0,"",INDEX(Dashboard!$I$17:$I$26,MATCH($H999,Dashboard!$J$17:$J$26,0))),"")</f>
        <v/>
      </c>
      <c r="Q999" s="144"/>
      <c r="R999" s="148">
        <f>IF(LEN(O999)=0,0,IF(OR(Summary!$D$5="All",Summary!$D$5=""),1,IF(Summary!$D$5=O999,1,0)))</f>
        <v>0</v>
      </c>
      <c r="S999" s="148">
        <f>IF(LEN(B999)=0,0,IF(OR(Summary!$G$5="All",Summary!$G$5=""),1,IF(Summary!$G$5=B999,1,0)))</f>
        <v>0</v>
      </c>
      <c r="T999" s="148">
        <f t="shared" si="60"/>
        <v>0</v>
      </c>
      <c r="U999" s="148">
        <f>IF(LEN(C999)=0,0,IF(C999=Summary!$K$5,1,0))</f>
        <v>0</v>
      </c>
      <c r="V999" s="148">
        <f t="shared" si="61"/>
        <v>0</v>
      </c>
      <c r="W999" s="333"/>
      <c r="X999" s="148">
        <f t="shared" si="62"/>
        <v>0</v>
      </c>
      <c r="Y999" s="333"/>
      <c r="Z999" s="144"/>
      <c r="AA999" s="148">
        <f t="shared" si="63"/>
        <v>0</v>
      </c>
      <c r="AB999" s="336"/>
      <c r="AC999" s="144"/>
    </row>
    <row r="1000" spans="2:29" s="134" customFormat="1" ht="20.100000000000001" customHeight="1" x14ac:dyDescent="0.25">
      <c r="B1000" s="390"/>
      <c r="C1000" s="391"/>
      <c r="D1000" s="392"/>
      <c r="E1000" s="393"/>
      <c r="F1000" s="393"/>
      <c r="G1000" s="394"/>
      <c r="H1000" s="395"/>
      <c r="N1000" s="144"/>
      <c r="O1000" s="147" t="str">
        <f>IFERROR(IF(LEN(B1000)=0,"",INDEX(Trainings!$C$6:$C$55,MATCH(Registration!$B1000,Trainings!$B$6:$B$55,0),1)),"")</f>
        <v/>
      </c>
      <c r="P1000" s="148" t="str">
        <f>IFERROR(IF(LEN(H1000)=0,"",INDEX(Dashboard!$I$17:$I$26,MATCH($H1000,Dashboard!$J$17:$J$26,0))),"")</f>
        <v/>
      </c>
      <c r="Q1000" s="144"/>
      <c r="R1000" s="148">
        <f>IF(LEN(O1000)=0,0,IF(OR(Summary!$D$5="All",Summary!$D$5=""),1,IF(Summary!$D$5=O1000,1,0)))</f>
        <v>0</v>
      </c>
      <c r="S1000" s="148">
        <f>IF(LEN(B1000)=0,0,IF(OR(Summary!$G$5="All",Summary!$G$5=""),1,IF(Summary!$G$5=B1000,1,0)))</f>
        <v>0</v>
      </c>
      <c r="T1000" s="148">
        <f t="shared" si="60"/>
        <v>0</v>
      </c>
      <c r="U1000" s="148">
        <f>IF(LEN(C1000)=0,0,IF(C1000=Summary!$K$5,1,0))</f>
        <v>0</v>
      </c>
      <c r="V1000" s="148">
        <f t="shared" si="61"/>
        <v>0</v>
      </c>
      <c r="W1000" s="333"/>
      <c r="X1000" s="148">
        <f t="shared" si="62"/>
        <v>0</v>
      </c>
      <c r="Y1000" s="333"/>
      <c r="Z1000" s="144"/>
      <c r="AA1000" s="148">
        <f t="shared" si="63"/>
        <v>0</v>
      </c>
      <c r="AB1000" s="336"/>
      <c r="AC1000" s="144"/>
    </row>
    <row r="1001" spans="2:29" s="134" customFormat="1" ht="20.100000000000001" customHeight="1" x14ac:dyDescent="0.25">
      <c r="B1001" s="390"/>
      <c r="C1001" s="391"/>
      <c r="D1001" s="392"/>
      <c r="E1001" s="393"/>
      <c r="F1001" s="393"/>
      <c r="G1001" s="394"/>
      <c r="H1001" s="395"/>
      <c r="N1001" s="144"/>
      <c r="O1001" s="147" t="str">
        <f>IFERROR(IF(LEN(B1001)=0,"",INDEX(Trainings!$C$6:$C$55,MATCH(Registration!$B1001,Trainings!$B$6:$B$55,0),1)),"")</f>
        <v/>
      </c>
      <c r="P1001" s="148" t="str">
        <f>IFERROR(IF(LEN(H1001)=0,"",INDEX(Dashboard!$I$17:$I$26,MATCH($H1001,Dashboard!$J$17:$J$26,0))),"")</f>
        <v/>
      </c>
      <c r="Q1001" s="144"/>
      <c r="R1001" s="148">
        <f>IF(LEN(O1001)=0,0,IF(OR(Summary!$D$5="All",Summary!$D$5=""),1,IF(Summary!$D$5=O1001,1,0)))</f>
        <v>0</v>
      </c>
      <c r="S1001" s="148">
        <f>IF(LEN(B1001)=0,0,IF(OR(Summary!$G$5="All",Summary!$G$5=""),1,IF(Summary!$G$5=B1001,1,0)))</f>
        <v>0</v>
      </c>
      <c r="T1001" s="148">
        <f t="shared" si="60"/>
        <v>0</v>
      </c>
      <c r="U1001" s="148">
        <f>IF(LEN(C1001)=0,0,IF(C1001=Summary!$K$5,1,0))</f>
        <v>0</v>
      </c>
      <c r="V1001" s="148">
        <f t="shared" si="61"/>
        <v>0</v>
      </c>
      <c r="W1001" s="333"/>
      <c r="X1001" s="148">
        <f t="shared" si="62"/>
        <v>0</v>
      </c>
      <c r="Y1001" s="333"/>
      <c r="Z1001" s="144"/>
      <c r="AA1001" s="148">
        <f t="shared" si="63"/>
        <v>0</v>
      </c>
      <c r="AB1001" s="336"/>
      <c r="AC1001" s="144"/>
    </row>
    <row r="1002" spans="2:29" s="134" customFormat="1" ht="20.100000000000001" customHeight="1" x14ac:dyDescent="0.25">
      <c r="B1002" s="390"/>
      <c r="C1002" s="391"/>
      <c r="D1002" s="392"/>
      <c r="E1002" s="393"/>
      <c r="F1002" s="393"/>
      <c r="G1002" s="394"/>
      <c r="H1002" s="395"/>
      <c r="N1002" s="144"/>
      <c r="O1002" s="147" t="str">
        <f>IFERROR(IF(LEN(B1002)=0,"",INDEX(Trainings!$C$6:$C$55,MATCH(Registration!$B1002,Trainings!$B$6:$B$55,0),1)),"")</f>
        <v/>
      </c>
      <c r="P1002" s="148" t="str">
        <f>IFERROR(IF(LEN(H1002)=0,"",INDEX(Dashboard!$I$17:$I$26,MATCH($H1002,Dashboard!$J$17:$J$26,0))),"")</f>
        <v/>
      </c>
      <c r="Q1002" s="144"/>
      <c r="R1002" s="148">
        <f>IF(LEN(O1002)=0,0,IF(OR(Summary!$D$5="All",Summary!$D$5=""),1,IF(Summary!$D$5=O1002,1,0)))</f>
        <v>0</v>
      </c>
      <c r="S1002" s="148">
        <f>IF(LEN(B1002)=0,0,IF(OR(Summary!$G$5="All",Summary!$G$5=""),1,IF(Summary!$G$5=B1002,1,0)))</f>
        <v>0</v>
      </c>
      <c r="T1002" s="148">
        <f t="shared" si="60"/>
        <v>0</v>
      </c>
      <c r="U1002" s="148">
        <f>IF(LEN(C1002)=0,0,IF(C1002=Summary!$K$5,1,0))</f>
        <v>0</v>
      </c>
      <c r="V1002" s="148">
        <f t="shared" si="61"/>
        <v>0</v>
      </c>
      <c r="W1002" s="333"/>
      <c r="X1002" s="148">
        <f t="shared" si="62"/>
        <v>0</v>
      </c>
      <c r="Y1002" s="333"/>
      <c r="Z1002" s="144"/>
      <c r="AA1002" s="148">
        <f t="shared" si="63"/>
        <v>0</v>
      </c>
      <c r="AB1002" s="336"/>
      <c r="AC1002" s="144"/>
    </row>
    <row r="1003" spans="2:29" s="134" customFormat="1" ht="20.100000000000001" customHeight="1" x14ac:dyDescent="0.25">
      <c r="B1003" s="390"/>
      <c r="C1003" s="391"/>
      <c r="D1003" s="392"/>
      <c r="E1003" s="393"/>
      <c r="F1003" s="393"/>
      <c r="G1003" s="394"/>
      <c r="H1003" s="395"/>
      <c r="N1003" s="144"/>
      <c r="O1003" s="147" t="str">
        <f>IFERROR(IF(LEN(B1003)=0,"",INDEX(Trainings!$C$6:$C$55,MATCH(Registration!$B1003,Trainings!$B$6:$B$55,0),1)),"")</f>
        <v/>
      </c>
      <c r="P1003" s="148" t="str">
        <f>IFERROR(IF(LEN(H1003)=0,"",INDEX(Dashboard!$I$17:$I$26,MATCH($H1003,Dashboard!$J$17:$J$26,0))),"")</f>
        <v/>
      </c>
      <c r="Q1003" s="144"/>
      <c r="R1003" s="148">
        <f>IF(LEN(O1003)=0,0,IF(OR(Summary!$D$5="All",Summary!$D$5=""),1,IF(Summary!$D$5=O1003,1,0)))</f>
        <v>0</v>
      </c>
      <c r="S1003" s="148">
        <f>IF(LEN(B1003)=0,0,IF(OR(Summary!$G$5="All",Summary!$G$5=""),1,IF(Summary!$G$5=B1003,1,0)))</f>
        <v>0</v>
      </c>
      <c r="T1003" s="148">
        <f t="shared" si="60"/>
        <v>0</v>
      </c>
      <c r="U1003" s="148">
        <f>IF(LEN(C1003)=0,0,IF(C1003=Summary!$K$5,1,0))</f>
        <v>0</v>
      </c>
      <c r="V1003" s="148">
        <f t="shared" si="61"/>
        <v>0</v>
      </c>
      <c r="W1003" s="333"/>
      <c r="X1003" s="148">
        <f t="shared" si="62"/>
        <v>0</v>
      </c>
      <c r="Y1003" s="333"/>
      <c r="Z1003" s="144"/>
      <c r="AA1003" s="148">
        <f t="shared" si="63"/>
        <v>0</v>
      </c>
      <c r="AB1003" s="336"/>
      <c r="AC1003" s="144"/>
    </row>
    <row r="1004" spans="2:29" s="134" customFormat="1" ht="20.100000000000001" customHeight="1" x14ac:dyDescent="0.25">
      <c r="B1004" s="390"/>
      <c r="C1004" s="391"/>
      <c r="D1004" s="392"/>
      <c r="E1004" s="393"/>
      <c r="F1004" s="393"/>
      <c r="G1004" s="394"/>
      <c r="H1004" s="395"/>
      <c r="N1004" s="144"/>
      <c r="O1004" s="147" t="str">
        <f>IFERROR(IF(LEN(B1004)=0,"",INDEX(Trainings!$C$6:$C$55,MATCH(Registration!$B1004,Trainings!$B$6:$B$55,0),1)),"")</f>
        <v/>
      </c>
      <c r="P1004" s="148" t="str">
        <f>IFERROR(IF(LEN(H1004)=0,"",INDEX(Dashboard!$I$17:$I$26,MATCH($H1004,Dashboard!$J$17:$J$26,0))),"")</f>
        <v/>
      </c>
      <c r="Q1004" s="144"/>
      <c r="R1004" s="148">
        <f>IF(LEN(O1004)=0,0,IF(OR(Summary!$D$5="All",Summary!$D$5=""),1,IF(Summary!$D$5=O1004,1,0)))</f>
        <v>0</v>
      </c>
      <c r="S1004" s="148">
        <f>IF(LEN(B1004)=0,0,IF(OR(Summary!$G$5="All",Summary!$G$5=""),1,IF(Summary!$G$5=B1004,1,0)))</f>
        <v>0</v>
      </c>
      <c r="T1004" s="148">
        <f t="shared" si="60"/>
        <v>0</v>
      </c>
      <c r="U1004" s="148">
        <f>IF(LEN(C1004)=0,0,IF(C1004=Summary!$K$5,1,0))</f>
        <v>0</v>
      </c>
      <c r="V1004" s="148">
        <f t="shared" si="61"/>
        <v>0</v>
      </c>
      <c r="W1004" s="333"/>
      <c r="X1004" s="148">
        <f t="shared" si="62"/>
        <v>0</v>
      </c>
      <c r="Y1004" s="333"/>
      <c r="Z1004" s="144"/>
      <c r="AA1004" s="148">
        <f t="shared" si="63"/>
        <v>0</v>
      </c>
      <c r="AB1004" s="336"/>
      <c r="AC1004" s="144"/>
    </row>
    <row r="1005" spans="2:29" s="134" customFormat="1" ht="20.100000000000001" customHeight="1" x14ac:dyDescent="0.25">
      <c r="B1005" s="390"/>
      <c r="C1005" s="391"/>
      <c r="D1005" s="392"/>
      <c r="E1005" s="393"/>
      <c r="F1005" s="393"/>
      <c r="G1005" s="394"/>
      <c r="H1005" s="395"/>
      <c r="N1005" s="144"/>
      <c r="O1005" s="147" t="str">
        <f>IFERROR(IF(LEN(B1005)=0,"",INDEX(Trainings!$C$6:$C$55,MATCH(Registration!$B1005,Trainings!$B$6:$B$55,0),1)),"")</f>
        <v/>
      </c>
      <c r="P1005" s="148" t="str">
        <f>IFERROR(IF(LEN(H1005)=0,"",INDEX(Dashboard!$I$17:$I$26,MATCH($H1005,Dashboard!$J$17:$J$26,0))),"")</f>
        <v/>
      </c>
      <c r="Q1005" s="144"/>
      <c r="R1005" s="148">
        <f>IF(LEN(O1005)=0,0,IF(OR(Summary!$D$5="All",Summary!$D$5=""),1,IF(Summary!$D$5=O1005,1,0)))</f>
        <v>0</v>
      </c>
      <c r="S1005" s="148">
        <f>IF(LEN(B1005)=0,0,IF(OR(Summary!$G$5="All",Summary!$G$5=""),1,IF(Summary!$G$5=B1005,1,0)))</f>
        <v>0</v>
      </c>
      <c r="T1005" s="148">
        <f t="shared" si="60"/>
        <v>0</v>
      </c>
      <c r="U1005" s="148">
        <f>IF(LEN(C1005)=0,0,IF(C1005=Summary!$K$5,1,0))</f>
        <v>0</v>
      </c>
      <c r="V1005" s="148">
        <f t="shared" si="61"/>
        <v>0</v>
      </c>
      <c r="W1005" s="333"/>
      <c r="X1005" s="148">
        <f t="shared" si="62"/>
        <v>0</v>
      </c>
      <c r="Y1005" s="333"/>
      <c r="Z1005" s="144"/>
      <c r="AA1005" s="148">
        <f t="shared" si="63"/>
        <v>0</v>
      </c>
      <c r="AB1005" s="336"/>
      <c r="AC1005" s="144"/>
    </row>
    <row r="1006" spans="2:29" s="134" customFormat="1" ht="20.100000000000001" customHeight="1" x14ac:dyDescent="0.25">
      <c r="B1006" s="390"/>
      <c r="C1006" s="391"/>
      <c r="D1006" s="392"/>
      <c r="E1006" s="393"/>
      <c r="F1006" s="393"/>
      <c r="G1006" s="394"/>
      <c r="H1006" s="395"/>
      <c r="N1006" s="144"/>
      <c r="O1006" s="147" t="str">
        <f>IFERROR(IF(LEN(B1006)=0,"",INDEX(Trainings!$C$6:$C$55,MATCH(Registration!$B1006,Trainings!$B$6:$B$55,0),1)),"")</f>
        <v/>
      </c>
      <c r="P1006" s="148" t="str">
        <f>IFERROR(IF(LEN(H1006)=0,"",INDEX(Dashboard!$I$17:$I$26,MATCH($H1006,Dashboard!$J$17:$J$26,0))),"")</f>
        <v/>
      </c>
      <c r="Q1006" s="144"/>
      <c r="R1006" s="148">
        <f>IF(LEN(O1006)=0,0,IF(OR(Summary!$D$5="All",Summary!$D$5=""),1,IF(Summary!$D$5=O1006,1,0)))</f>
        <v>0</v>
      </c>
      <c r="S1006" s="148">
        <f>IF(LEN(B1006)=0,0,IF(OR(Summary!$G$5="All",Summary!$G$5=""),1,IF(Summary!$G$5=B1006,1,0)))</f>
        <v>0</v>
      </c>
      <c r="T1006" s="148">
        <f t="shared" si="60"/>
        <v>0</v>
      </c>
      <c r="U1006" s="148">
        <f>IF(LEN(C1006)=0,0,IF(C1006=Summary!$K$5,1,0))</f>
        <v>0</v>
      </c>
      <c r="V1006" s="148">
        <f t="shared" si="61"/>
        <v>0</v>
      </c>
      <c r="W1006" s="333"/>
      <c r="X1006" s="148">
        <f t="shared" si="62"/>
        <v>0</v>
      </c>
      <c r="Y1006" s="333"/>
      <c r="Z1006" s="144"/>
      <c r="AA1006" s="148">
        <f t="shared" si="63"/>
        <v>0</v>
      </c>
      <c r="AB1006" s="336"/>
      <c r="AC1006" s="144"/>
    </row>
    <row r="1007" spans="2:29" s="134" customFormat="1" ht="20.100000000000001" customHeight="1" x14ac:dyDescent="0.25">
      <c r="B1007" s="390"/>
      <c r="C1007" s="391"/>
      <c r="D1007" s="392"/>
      <c r="E1007" s="393"/>
      <c r="F1007" s="393"/>
      <c r="G1007" s="394"/>
      <c r="H1007" s="395"/>
      <c r="N1007" s="144"/>
      <c r="O1007" s="147" t="str">
        <f>IFERROR(IF(LEN(B1007)=0,"",INDEX(Trainings!$C$6:$C$55,MATCH(Registration!$B1007,Trainings!$B$6:$B$55,0),1)),"")</f>
        <v/>
      </c>
      <c r="P1007" s="148" t="str">
        <f>IFERROR(IF(LEN(H1007)=0,"",INDEX(Dashboard!$I$17:$I$26,MATCH($H1007,Dashboard!$J$17:$J$26,0))),"")</f>
        <v/>
      </c>
      <c r="Q1007" s="144"/>
      <c r="R1007" s="148">
        <f>IF(LEN(O1007)=0,0,IF(OR(Summary!$D$5="All",Summary!$D$5=""),1,IF(Summary!$D$5=O1007,1,0)))</f>
        <v>0</v>
      </c>
      <c r="S1007" s="148">
        <f>IF(LEN(B1007)=0,0,IF(OR(Summary!$G$5="All",Summary!$G$5=""),1,IF(Summary!$G$5=B1007,1,0)))</f>
        <v>0</v>
      </c>
      <c r="T1007" s="148">
        <f t="shared" si="60"/>
        <v>0</v>
      </c>
      <c r="U1007" s="148">
        <f>IF(LEN(C1007)=0,0,IF(C1007=Summary!$K$5,1,0))</f>
        <v>0</v>
      </c>
      <c r="V1007" s="148">
        <f t="shared" si="61"/>
        <v>0</v>
      </c>
      <c r="W1007" s="333"/>
      <c r="X1007" s="148">
        <f t="shared" si="62"/>
        <v>0</v>
      </c>
      <c r="Y1007" s="333"/>
      <c r="Z1007" s="144"/>
      <c r="AA1007" s="148">
        <f t="shared" si="63"/>
        <v>0</v>
      </c>
      <c r="AB1007" s="336"/>
      <c r="AC1007" s="144"/>
    </row>
    <row r="1008" spans="2:29" s="134" customFormat="1" ht="20.100000000000001" customHeight="1" x14ac:dyDescent="0.25">
      <c r="B1008" s="390"/>
      <c r="C1008" s="391"/>
      <c r="D1008" s="392"/>
      <c r="E1008" s="393"/>
      <c r="F1008" s="393"/>
      <c r="G1008" s="394"/>
      <c r="H1008" s="395"/>
      <c r="N1008" s="144"/>
      <c r="O1008" s="147" t="str">
        <f>IFERROR(IF(LEN(B1008)=0,"",INDEX(Trainings!$C$6:$C$55,MATCH(Registration!$B1008,Trainings!$B$6:$B$55,0),1)),"")</f>
        <v/>
      </c>
      <c r="P1008" s="148" t="str">
        <f>IFERROR(IF(LEN(H1008)=0,"",INDEX(Dashboard!$I$17:$I$26,MATCH($H1008,Dashboard!$J$17:$J$26,0))),"")</f>
        <v/>
      </c>
      <c r="Q1008" s="144"/>
      <c r="R1008" s="148">
        <f>IF(LEN(O1008)=0,0,IF(OR(Summary!$D$5="All",Summary!$D$5=""),1,IF(Summary!$D$5=O1008,1,0)))</f>
        <v>0</v>
      </c>
      <c r="S1008" s="148">
        <f>IF(LEN(B1008)=0,0,IF(OR(Summary!$G$5="All",Summary!$G$5=""),1,IF(Summary!$G$5=B1008,1,0)))</f>
        <v>0</v>
      </c>
      <c r="T1008" s="148">
        <f t="shared" si="60"/>
        <v>0</v>
      </c>
      <c r="U1008" s="148">
        <f>IF(LEN(C1008)=0,0,IF(C1008=Summary!$K$5,1,0))</f>
        <v>0</v>
      </c>
      <c r="V1008" s="148">
        <f t="shared" si="61"/>
        <v>0</v>
      </c>
      <c r="W1008" s="333"/>
      <c r="X1008" s="148">
        <f t="shared" si="62"/>
        <v>0</v>
      </c>
      <c r="Y1008" s="333"/>
      <c r="Z1008" s="144"/>
      <c r="AA1008" s="148">
        <f t="shared" si="63"/>
        <v>0</v>
      </c>
      <c r="AB1008" s="336"/>
      <c r="AC1008" s="144"/>
    </row>
    <row r="1009" spans="2:29" s="134" customFormat="1" ht="20.100000000000001" customHeight="1" x14ac:dyDescent="0.25">
      <c r="B1009" s="390"/>
      <c r="C1009" s="391"/>
      <c r="D1009" s="392"/>
      <c r="E1009" s="393"/>
      <c r="F1009" s="393"/>
      <c r="G1009" s="394"/>
      <c r="H1009" s="395"/>
      <c r="N1009" s="144"/>
      <c r="O1009" s="147" t="str">
        <f>IFERROR(IF(LEN(B1009)=0,"",INDEX(Trainings!$C$6:$C$55,MATCH(Registration!$B1009,Trainings!$B$6:$B$55,0),1)),"")</f>
        <v/>
      </c>
      <c r="P1009" s="148" t="str">
        <f>IFERROR(IF(LEN(H1009)=0,"",INDEX(Dashboard!$I$17:$I$26,MATCH($H1009,Dashboard!$J$17:$J$26,0))),"")</f>
        <v/>
      </c>
      <c r="Q1009" s="144"/>
      <c r="R1009" s="148">
        <f>IF(LEN(O1009)=0,0,IF(OR(Summary!$D$5="All",Summary!$D$5=""),1,IF(Summary!$D$5=O1009,1,0)))</f>
        <v>0</v>
      </c>
      <c r="S1009" s="148">
        <f>IF(LEN(B1009)=0,0,IF(OR(Summary!$G$5="All",Summary!$G$5=""),1,IF(Summary!$G$5=B1009,1,0)))</f>
        <v>0</v>
      </c>
      <c r="T1009" s="148">
        <f t="shared" si="60"/>
        <v>0</v>
      </c>
      <c r="U1009" s="148">
        <f>IF(LEN(C1009)=0,0,IF(C1009=Summary!$K$5,1,0))</f>
        <v>0</v>
      </c>
      <c r="V1009" s="148">
        <f t="shared" si="61"/>
        <v>0</v>
      </c>
      <c r="W1009" s="333"/>
      <c r="X1009" s="148">
        <f t="shared" si="62"/>
        <v>0</v>
      </c>
      <c r="Y1009" s="333"/>
      <c r="Z1009" s="144"/>
      <c r="AA1009" s="148">
        <f t="shared" si="63"/>
        <v>0</v>
      </c>
      <c r="AB1009" s="336"/>
      <c r="AC1009" s="144"/>
    </row>
    <row r="1010" spans="2:29" s="134" customFormat="1" ht="20.100000000000001" customHeight="1" x14ac:dyDescent="0.25">
      <c r="B1010" s="390"/>
      <c r="C1010" s="391"/>
      <c r="D1010" s="392"/>
      <c r="E1010" s="393"/>
      <c r="F1010" s="393"/>
      <c r="G1010" s="394"/>
      <c r="H1010" s="395"/>
      <c r="N1010" s="144"/>
      <c r="O1010" s="147" t="str">
        <f>IFERROR(IF(LEN(B1010)=0,"",INDEX(Trainings!$C$6:$C$55,MATCH(Registration!$B1010,Trainings!$B$6:$B$55,0),1)),"")</f>
        <v/>
      </c>
      <c r="P1010" s="148" t="str">
        <f>IFERROR(IF(LEN(H1010)=0,"",INDEX(Dashboard!$I$17:$I$26,MATCH($H1010,Dashboard!$J$17:$J$26,0))),"")</f>
        <v/>
      </c>
      <c r="Q1010" s="144"/>
      <c r="R1010" s="148">
        <f>IF(LEN(O1010)=0,0,IF(OR(Summary!$D$5="All",Summary!$D$5=""),1,IF(Summary!$D$5=O1010,1,0)))</f>
        <v>0</v>
      </c>
      <c r="S1010" s="148">
        <f>IF(LEN(B1010)=0,0,IF(OR(Summary!$G$5="All",Summary!$G$5=""),1,IF(Summary!$G$5=B1010,1,0)))</f>
        <v>0</v>
      </c>
      <c r="T1010" s="148">
        <f t="shared" si="60"/>
        <v>0</v>
      </c>
      <c r="U1010" s="148">
        <f>IF(LEN(C1010)=0,0,IF(C1010=Summary!$K$5,1,0))</f>
        <v>0</v>
      </c>
      <c r="V1010" s="148">
        <f t="shared" si="61"/>
        <v>0</v>
      </c>
      <c r="W1010" s="333"/>
      <c r="X1010" s="148">
        <f t="shared" si="62"/>
        <v>0</v>
      </c>
      <c r="Y1010" s="333"/>
      <c r="Z1010" s="144"/>
      <c r="AA1010" s="148">
        <f t="shared" si="63"/>
        <v>0</v>
      </c>
      <c r="AB1010" s="336"/>
      <c r="AC1010" s="144"/>
    </row>
    <row r="1011" spans="2:29" s="134" customFormat="1" ht="20.100000000000001" customHeight="1" x14ac:dyDescent="0.25">
      <c r="B1011" s="390"/>
      <c r="C1011" s="391"/>
      <c r="D1011" s="392"/>
      <c r="E1011" s="393"/>
      <c r="F1011" s="393"/>
      <c r="G1011" s="394"/>
      <c r="H1011" s="395"/>
      <c r="N1011" s="144"/>
      <c r="O1011" s="147" t="str">
        <f>IFERROR(IF(LEN(B1011)=0,"",INDEX(Trainings!$C$6:$C$55,MATCH(Registration!$B1011,Trainings!$B$6:$B$55,0),1)),"")</f>
        <v/>
      </c>
      <c r="P1011" s="148" t="str">
        <f>IFERROR(IF(LEN(H1011)=0,"",INDEX(Dashboard!$I$17:$I$26,MATCH($H1011,Dashboard!$J$17:$J$26,0))),"")</f>
        <v/>
      </c>
      <c r="Q1011" s="144"/>
      <c r="R1011" s="148">
        <f>IF(LEN(O1011)=0,0,IF(OR(Summary!$D$5="All",Summary!$D$5=""),1,IF(Summary!$D$5=O1011,1,0)))</f>
        <v>0</v>
      </c>
      <c r="S1011" s="148">
        <f>IF(LEN(B1011)=0,0,IF(OR(Summary!$G$5="All",Summary!$G$5=""),1,IF(Summary!$G$5=B1011,1,0)))</f>
        <v>0</v>
      </c>
      <c r="T1011" s="148">
        <f t="shared" si="60"/>
        <v>0</v>
      </c>
      <c r="U1011" s="148">
        <f>IF(LEN(C1011)=0,0,IF(C1011=Summary!$K$5,1,0))</f>
        <v>0</v>
      </c>
      <c r="V1011" s="148">
        <f t="shared" si="61"/>
        <v>0</v>
      </c>
      <c r="W1011" s="333"/>
      <c r="X1011" s="148">
        <f t="shared" si="62"/>
        <v>0</v>
      </c>
      <c r="Y1011" s="333"/>
      <c r="Z1011" s="144"/>
      <c r="AA1011" s="148">
        <f t="shared" si="63"/>
        <v>0</v>
      </c>
      <c r="AB1011" s="336"/>
      <c r="AC1011" s="144"/>
    </row>
    <row r="1012" spans="2:29" s="134" customFormat="1" ht="20.100000000000001" customHeight="1" x14ac:dyDescent="0.25">
      <c r="B1012" s="390"/>
      <c r="C1012" s="391"/>
      <c r="D1012" s="392"/>
      <c r="E1012" s="393"/>
      <c r="F1012" s="393"/>
      <c r="G1012" s="394"/>
      <c r="H1012" s="395"/>
      <c r="N1012" s="144"/>
      <c r="O1012" s="147" t="str">
        <f>IFERROR(IF(LEN(B1012)=0,"",INDEX(Trainings!$C$6:$C$55,MATCH(Registration!$B1012,Trainings!$B$6:$B$55,0),1)),"")</f>
        <v/>
      </c>
      <c r="P1012" s="148" t="str">
        <f>IFERROR(IF(LEN(H1012)=0,"",INDEX(Dashboard!$I$17:$I$26,MATCH($H1012,Dashboard!$J$17:$J$26,0))),"")</f>
        <v/>
      </c>
      <c r="Q1012" s="144"/>
      <c r="R1012" s="148">
        <f>IF(LEN(O1012)=0,0,IF(OR(Summary!$D$5="All",Summary!$D$5=""),1,IF(Summary!$D$5=O1012,1,0)))</f>
        <v>0</v>
      </c>
      <c r="S1012" s="148">
        <f>IF(LEN(B1012)=0,0,IF(OR(Summary!$G$5="All",Summary!$G$5=""),1,IF(Summary!$G$5=B1012,1,0)))</f>
        <v>0</v>
      </c>
      <c r="T1012" s="148">
        <f t="shared" si="60"/>
        <v>0</v>
      </c>
      <c r="U1012" s="148">
        <f>IF(LEN(C1012)=0,0,IF(C1012=Summary!$K$5,1,0))</f>
        <v>0</v>
      </c>
      <c r="V1012" s="148">
        <f t="shared" si="61"/>
        <v>0</v>
      </c>
      <c r="W1012" s="333"/>
      <c r="X1012" s="148">
        <f t="shared" si="62"/>
        <v>0</v>
      </c>
      <c r="Y1012" s="333"/>
      <c r="Z1012" s="144"/>
      <c r="AA1012" s="148">
        <f t="shared" si="63"/>
        <v>0</v>
      </c>
      <c r="AB1012" s="336"/>
      <c r="AC1012" s="144"/>
    </row>
    <row r="1013" spans="2:29" s="134" customFormat="1" ht="20.100000000000001" customHeight="1" x14ac:dyDescent="0.25">
      <c r="B1013" s="390"/>
      <c r="C1013" s="391"/>
      <c r="D1013" s="392"/>
      <c r="E1013" s="393"/>
      <c r="F1013" s="393"/>
      <c r="G1013" s="394"/>
      <c r="H1013" s="395"/>
      <c r="N1013" s="144"/>
      <c r="O1013" s="147" t="str">
        <f>IFERROR(IF(LEN(B1013)=0,"",INDEX(Trainings!$C$6:$C$55,MATCH(Registration!$B1013,Trainings!$B$6:$B$55,0),1)),"")</f>
        <v/>
      </c>
      <c r="P1013" s="148" t="str">
        <f>IFERROR(IF(LEN(H1013)=0,"",INDEX(Dashboard!$I$17:$I$26,MATCH($H1013,Dashboard!$J$17:$J$26,0))),"")</f>
        <v/>
      </c>
      <c r="Q1013" s="144"/>
      <c r="R1013" s="148">
        <f>IF(LEN(O1013)=0,0,IF(OR(Summary!$D$5="All",Summary!$D$5=""),1,IF(Summary!$D$5=O1013,1,0)))</f>
        <v>0</v>
      </c>
      <c r="S1013" s="148">
        <f>IF(LEN(B1013)=0,0,IF(OR(Summary!$G$5="All",Summary!$G$5=""),1,IF(Summary!$G$5=B1013,1,0)))</f>
        <v>0</v>
      </c>
      <c r="T1013" s="148">
        <f t="shared" si="60"/>
        <v>0</v>
      </c>
      <c r="U1013" s="148">
        <f>IF(LEN(C1013)=0,0,IF(C1013=Summary!$K$5,1,0))</f>
        <v>0</v>
      </c>
      <c r="V1013" s="148">
        <f t="shared" si="61"/>
        <v>0</v>
      </c>
      <c r="W1013" s="333"/>
      <c r="X1013" s="148">
        <f t="shared" si="62"/>
        <v>0</v>
      </c>
      <c r="Y1013" s="333"/>
      <c r="Z1013" s="144"/>
      <c r="AA1013" s="148">
        <f t="shared" si="63"/>
        <v>0</v>
      </c>
      <c r="AB1013" s="336"/>
      <c r="AC1013" s="144"/>
    </row>
    <row r="1014" spans="2:29" s="134" customFormat="1" ht="20.100000000000001" customHeight="1" x14ac:dyDescent="0.25">
      <c r="B1014" s="390"/>
      <c r="C1014" s="391"/>
      <c r="D1014" s="392"/>
      <c r="E1014" s="393"/>
      <c r="F1014" s="393"/>
      <c r="G1014" s="394"/>
      <c r="H1014" s="395"/>
      <c r="N1014" s="144"/>
      <c r="O1014" s="147" t="str">
        <f>IFERROR(IF(LEN(B1014)=0,"",INDEX(Trainings!$C$6:$C$55,MATCH(Registration!$B1014,Trainings!$B$6:$B$55,0),1)),"")</f>
        <v/>
      </c>
      <c r="P1014" s="148" t="str">
        <f>IFERROR(IF(LEN(H1014)=0,"",INDEX(Dashboard!$I$17:$I$26,MATCH($H1014,Dashboard!$J$17:$J$26,0))),"")</f>
        <v/>
      </c>
      <c r="Q1014" s="144"/>
      <c r="R1014" s="148">
        <f>IF(LEN(O1014)=0,0,IF(OR(Summary!$D$5="All",Summary!$D$5=""),1,IF(Summary!$D$5=O1014,1,0)))</f>
        <v>0</v>
      </c>
      <c r="S1014" s="148">
        <f>IF(LEN(B1014)=0,0,IF(OR(Summary!$G$5="All",Summary!$G$5=""),1,IF(Summary!$G$5=B1014,1,0)))</f>
        <v>0</v>
      </c>
      <c r="T1014" s="148">
        <f t="shared" si="60"/>
        <v>0</v>
      </c>
      <c r="U1014" s="148">
        <f>IF(LEN(C1014)=0,0,IF(C1014=Summary!$K$5,1,0))</f>
        <v>0</v>
      </c>
      <c r="V1014" s="148">
        <f t="shared" si="61"/>
        <v>0</v>
      </c>
      <c r="W1014" s="333"/>
      <c r="X1014" s="148">
        <f t="shared" si="62"/>
        <v>0</v>
      </c>
      <c r="Y1014" s="333"/>
      <c r="Z1014" s="144"/>
      <c r="AA1014" s="148">
        <f t="shared" si="63"/>
        <v>0</v>
      </c>
      <c r="AB1014" s="336"/>
      <c r="AC1014" s="144"/>
    </row>
    <row r="1015" spans="2:29" s="134" customFormat="1" ht="20.100000000000001" customHeight="1" x14ac:dyDescent="0.25">
      <c r="B1015" s="390"/>
      <c r="C1015" s="391"/>
      <c r="D1015" s="392"/>
      <c r="E1015" s="393"/>
      <c r="F1015" s="393"/>
      <c r="G1015" s="394"/>
      <c r="H1015" s="395"/>
      <c r="N1015" s="144"/>
      <c r="O1015" s="147" t="str">
        <f>IFERROR(IF(LEN(B1015)=0,"",INDEX(Trainings!$C$6:$C$55,MATCH(Registration!$B1015,Trainings!$B$6:$B$55,0),1)),"")</f>
        <v/>
      </c>
      <c r="P1015" s="148" t="str">
        <f>IFERROR(IF(LEN(H1015)=0,"",INDEX(Dashboard!$I$17:$I$26,MATCH($H1015,Dashboard!$J$17:$J$26,0))),"")</f>
        <v/>
      </c>
      <c r="Q1015" s="144"/>
      <c r="R1015" s="148">
        <f>IF(LEN(O1015)=0,0,IF(OR(Summary!$D$5="All",Summary!$D$5=""),1,IF(Summary!$D$5=O1015,1,0)))</f>
        <v>0</v>
      </c>
      <c r="S1015" s="148">
        <f>IF(LEN(B1015)=0,0,IF(OR(Summary!$G$5="All",Summary!$G$5=""),1,IF(Summary!$G$5=B1015,1,0)))</f>
        <v>0</v>
      </c>
      <c r="T1015" s="148">
        <f t="shared" si="60"/>
        <v>0</v>
      </c>
      <c r="U1015" s="148">
        <f>IF(LEN(C1015)=0,0,IF(C1015=Summary!$K$5,1,0))</f>
        <v>0</v>
      </c>
      <c r="V1015" s="148">
        <f t="shared" si="61"/>
        <v>0</v>
      </c>
      <c r="W1015" s="333"/>
      <c r="X1015" s="148">
        <f t="shared" si="62"/>
        <v>0</v>
      </c>
      <c r="Y1015" s="333"/>
      <c r="Z1015" s="144"/>
      <c r="AA1015" s="148">
        <f t="shared" si="63"/>
        <v>0</v>
      </c>
      <c r="AB1015" s="336"/>
      <c r="AC1015" s="144"/>
    </row>
    <row r="1016" spans="2:29" s="134" customFormat="1" ht="20.100000000000001" customHeight="1" x14ac:dyDescent="0.25">
      <c r="B1016" s="390"/>
      <c r="C1016" s="391"/>
      <c r="D1016" s="392"/>
      <c r="E1016" s="393"/>
      <c r="F1016" s="393"/>
      <c r="G1016" s="394"/>
      <c r="H1016" s="395"/>
      <c r="N1016" s="144"/>
      <c r="O1016" s="147" t="str">
        <f>IFERROR(IF(LEN(B1016)=0,"",INDEX(Trainings!$C$6:$C$55,MATCH(Registration!$B1016,Trainings!$B$6:$B$55,0),1)),"")</f>
        <v/>
      </c>
      <c r="P1016" s="148" t="str">
        <f>IFERROR(IF(LEN(H1016)=0,"",INDEX(Dashboard!$I$17:$I$26,MATCH($H1016,Dashboard!$J$17:$J$26,0))),"")</f>
        <v/>
      </c>
      <c r="Q1016" s="144"/>
      <c r="R1016" s="148">
        <f>IF(LEN(O1016)=0,0,IF(OR(Summary!$D$5="All",Summary!$D$5=""),1,IF(Summary!$D$5=O1016,1,0)))</f>
        <v>0</v>
      </c>
      <c r="S1016" s="148">
        <f>IF(LEN(B1016)=0,0,IF(OR(Summary!$G$5="All",Summary!$G$5=""),1,IF(Summary!$G$5=B1016,1,0)))</f>
        <v>0</v>
      </c>
      <c r="T1016" s="148">
        <f t="shared" si="60"/>
        <v>0</v>
      </c>
      <c r="U1016" s="148">
        <f>IF(LEN(C1016)=0,0,IF(C1016=Summary!$K$5,1,0))</f>
        <v>0</v>
      </c>
      <c r="V1016" s="148">
        <f t="shared" si="61"/>
        <v>0</v>
      </c>
      <c r="W1016" s="333"/>
      <c r="X1016" s="148">
        <f t="shared" si="62"/>
        <v>0</v>
      </c>
      <c r="Y1016" s="333"/>
      <c r="Z1016" s="144"/>
      <c r="AA1016" s="148">
        <f t="shared" si="63"/>
        <v>0</v>
      </c>
      <c r="AB1016" s="336"/>
      <c r="AC1016" s="144"/>
    </row>
    <row r="1017" spans="2:29" s="134" customFormat="1" ht="20.100000000000001" customHeight="1" x14ac:dyDescent="0.25">
      <c r="B1017" s="390"/>
      <c r="C1017" s="391"/>
      <c r="D1017" s="392"/>
      <c r="E1017" s="393"/>
      <c r="F1017" s="393"/>
      <c r="G1017" s="394"/>
      <c r="H1017" s="395"/>
      <c r="N1017" s="144"/>
      <c r="O1017" s="147" t="str">
        <f>IFERROR(IF(LEN(B1017)=0,"",INDEX(Trainings!$C$6:$C$55,MATCH(Registration!$B1017,Trainings!$B$6:$B$55,0),1)),"")</f>
        <v/>
      </c>
      <c r="P1017" s="148" t="str">
        <f>IFERROR(IF(LEN(H1017)=0,"",INDEX(Dashboard!$I$17:$I$26,MATCH($H1017,Dashboard!$J$17:$J$26,0))),"")</f>
        <v/>
      </c>
      <c r="Q1017" s="144"/>
      <c r="R1017" s="148">
        <f>IF(LEN(O1017)=0,0,IF(OR(Summary!$D$5="All",Summary!$D$5=""),1,IF(Summary!$D$5=O1017,1,0)))</f>
        <v>0</v>
      </c>
      <c r="S1017" s="148">
        <f>IF(LEN(B1017)=0,0,IF(OR(Summary!$G$5="All",Summary!$G$5=""),1,IF(Summary!$G$5=B1017,1,0)))</f>
        <v>0</v>
      </c>
      <c r="T1017" s="148">
        <f t="shared" si="60"/>
        <v>0</v>
      </c>
      <c r="U1017" s="148">
        <f>IF(LEN(C1017)=0,0,IF(C1017=Summary!$K$5,1,0))</f>
        <v>0</v>
      </c>
      <c r="V1017" s="148">
        <f t="shared" si="61"/>
        <v>0</v>
      </c>
      <c r="W1017" s="333"/>
      <c r="X1017" s="148">
        <f t="shared" si="62"/>
        <v>0</v>
      </c>
      <c r="Y1017" s="333"/>
      <c r="Z1017" s="144"/>
      <c r="AA1017" s="148">
        <f t="shared" si="63"/>
        <v>0</v>
      </c>
      <c r="AB1017" s="336"/>
      <c r="AC1017" s="144"/>
    </row>
    <row r="1018" spans="2:29" s="134" customFormat="1" ht="20.100000000000001" customHeight="1" x14ac:dyDescent="0.25">
      <c r="B1018" s="390"/>
      <c r="C1018" s="391"/>
      <c r="D1018" s="392"/>
      <c r="E1018" s="393"/>
      <c r="F1018" s="393"/>
      <c r="G1018" s="394"/>
      <c r="H1018" s="395"/>
      <c r="N1018" s="144"/>
      <c r="O1018" s="147" t="str">
        <f>IFERROR(IF(LEN(B1018)=0,"",INDEX(Trainings!$C$6:$C$55,MATCH(Registration!$B1018,Trainings!$B$6:$B$55,0),1)),"")</f>
        <v/>
      </c>
      <c r="P1018" s="148" t="str">
        <f>IFERROR(IF(LEN(H1018)=0,"",INDEX(Dashboard!$I$17:$I$26,MATCH($H1018,Dashboard!$J$17:$J$26,0))),"")</f>
        <v/>
      </c>
      <c r="Q1018" s="144"/>
      <c r="R1018" s="148">
        <f>IF(LEN(O1018)=0,0,IF(OR(Summary!$D$5="All",Summary!$D$5=""),1,IF(Summary!$D$5=O1018,1,0)))</f>
        <v>0</v>
      </c>
      <c r="S1018" s="148">
        <f>IF(LEN(B1018)=0,0,IF(OR(Summary!$G$5="All",Summary!$G$5=""),1,IF(Summary!$G$5=B1018,1,0)))</f>
        <v>0</v>
      </c>
      <c r="T1018" s="148">
        <f t="shared" si="60"/>
        <v>0</v>
      </c>
      <c r="U1018" s="148">
        <f>IF(LEN(C1018)=0,0,IF(C1018=Summary!$K$5,1,0))</f>
        <v>0</v>
      </c>
      <c r="V1018" s="148">
        <f t="shared" si="61"/>
        <v>0</v>
      </c>
      <c r="W1018" s="333"/>
      <c r="X1018" s="148">
        <f t="shared" si="62"/>
        <v>0</v>
      </c>
      <c r="Y1018" s="333"/>
      <c r="Z1018" s="144"/>
      <c r="AA1018" s="148">
        <f t="shared" si="63"/>
        <v>0</v>
      </c>
      <c r="AB1018" s="336"/>
      <c r="AC1018" s="144"/>
    </row>
    <row r="1019" spans="2:29" s="134" customFormat="1" ht="20.100000000000001" customHeight="1" x14ac:dyDescent="0.25">
      <c r="B1019" s="390"/>
      <c r="C1019" s="391"/>
      <c r="D1019" s="392"/>
      <c r="E1019" s="393"/>
      <c r="F1019" s="393"/>
      <c r="G1019" s="394"/>
      <c r="H1019" s="395"/>
      <c r="N1019" s="144"/>
      <c r="O1019" s="147" t="str">
        <f>IFERROR(IF(LEN(B1019)=0,"",INDEX(Trainings!$C$6:$C$55,MATCH(Registration!$B1019,Trainings!$B$6:$B$55,0),1)),"")</f>
        <v/>
      </c>
      <c r="P1019" s="148" t="str">
        <f>IFERROR(IF(LEN(H1019)=0,"",INDEX(Dashboard!$I$17:$I$26,MATCH($H1019,Dashboard!$J$17:$J$26,0))),"")</f>
        <v/>
      </c>
      <c r="Q1019" s="144"/>
      <c r="R1019" s="148">
        <f>IF(LEN(O1019)=0,0,IF(OR(Summary!$D$5="All",Summary!$D$5=""),1,IF(Summary!$D$5=O1019,1,0)))</f>
        <v>0</v>
      </c>
      <c r="S1019" s="148">
        <f>IF(LEN(B1019)=0,0,IF(OR(Summary!$G$5="All",Summary!$G$5=""),1,IF(Summary!$G$5=B1019,1,0)))</f>
        <v>0</v>
      </c>
      <c r="T1019" s="148">
        <f t="shared" si="60"/>
        <v>0</v>
      </c>
      <c r="U1019" s="148">
        <f>IF(LEN(C1019)=0,0,IF(C1019=Summary!$K$5,1,0))</f>
        <v>0</v>
      </c>
      <c r="V1019" s="148">
        <f t="shared" si="61"/>
        <v>0</v>
      </c>
      <c r="W1019" s="333"/>
      <c r="X1019" s="148">
        <f t="shared" si="62"/>
        <v>0</v>
      </c>
      <c r="Y1019" s="333"/>
      <c r="Z1019" s="144"/>
      <c r="AA1019" s="148">
        <f t="shared" si="63"/>
        <v>0</v>
      </c>
      <c r="AB1019" s="336"/>
      <c r="AC1019" s="144"/>
    </row>
    <row r="1020" spans="2:29" s="134" customFormat="1" ht="20.100000000000001" customHeight="1" x14ac:dyDescent="0.25">
      <c r="B1020" s="390"/>
      <c r="C1020" s="391"/>
      <c r="D1020" s="392"/>
      <c r="E1020" s="393"/>
      <c r="F1020" s="393"/>
      <c r="G1020" s="394"/>
      <c r="H1020" s="395"/>
      <c r="N1020" s="144"/>
      <c r="O1020" s="147" t="str">
        <f>IFERROR(IF(LEN(B1020)=0,"",INDEX(Trainings!$C$6:$C$55,MATCH(Registration!$B1020,Trainings!$B$6:$B$55,0),1)),"")</f>
        <v/>
      </c>
      <c r="P1020" s="148" t="str">
        <f>IFERROR(IF(LEN(H1020)=0,"",INDEX(Dashboard!$I$17:$I$26,MATCH($H1020,Dashboard!$J$17:$J$26,0))),"")</f>
        <v/>
      </c>
      <c r="Q1020" s="144"/>
      <c r="R1020" s="148">
        <f>IF(LEN(O1020)=0,0,IF(OR(Summary!$D$5="All",Summary!$D$5=""),1,IF(Summary!$D$5=O1020,1,0)))</f>
        <v>0</v>
      </c>
      <c r="S1020" s="148">
        <f>IF(LEN(B1020)=0,0,IF(OR(Summary!$G$5="All",Summary!$G$5=""),1,IF(Summary!$G$5=B1020,1,0)))</f>
        <v>0</v>
      </c>
      <c r="T1020" s="148">
        <f t="shared" si="60"/>
        <v>0</v>
      </c>
      <c r="U1020" s="148">
        <f>IF(LEN(C1020)=0,0,IF(C1020=Summary!$K$5,1,0))</f>
        <v>0</v>
      </c>
      <c r="V1020" s="148">
        <f t="shared" si="61"/>
        <v>0</v>
      </c>
      <c r="W1020" s="333"/>
      <c r="X1020" s="148">
        <f t="shared" si="62"/>
        <v>0</v>
      </c>
      <c r="Y1020" s="333"/>
      <c r="Z1020" s="144"/>
      <c r="AA1020" s="148">
        <f t="shared" si="63"/>
        <v>0</v>
      </c>
      <c r="AB1020" s="336"/>
      <c r="AC1020" s="144"/>
    </row>
    <row r="1021" spans="2:29" s="134" customFormat="1" ht="20.100000000000001" customHeight="1" x14ac:dyDescent="0.25">
      <c r="B1021" s="390"/>
      <c r="C1021" s="391"/>
      <c r="D1021" s="392"/>
      <c r="E1021" s="393"/>
      <c r="F1021" s="393"/>
      <c r="G1021" s="394"/>
      <c r="H1021" s="395"/>
      <c r="N1021" s="144"/>
      <c r="O1021" s="147" t="str">
        <f>IFERROR(IF(LEN(B1021)=0,"",INDEX(Trainings!$C$6:$C$55,MATCH(Registration!$B1021,Trainings!$B$6:$B$55,0),1)),"")</f>
        <v/>
      </c>
      <c r="P1021" s="148" t="str">
        <f>IFERROR(IF(LEN(H1021)=0,"",INDEX(Dashboard!$I$17:$I$26,MATCH($H1021,Dashboard!$J$17:$J$26,0))),"")</f>
        <v/>
      </c>
      <c r="Q1021" s="144"/>
      <c r="R1021" s="148">
        <f>IF(LEN(O1021)=0,0,IF(OR(Summary!$D$5="All",Summary!$D$5=""),1,IF(Summary!$D$5=O1021,1,0)))</f>
        <v>0</v>
      </c>
      <c r="S1021" s="148">
        <f>IF(LEN(B1021)=0,0,IF(OR(Summary!$G$5="All",Summary!$G$5=""),1,IF(Summary!$G$5=B1021,1,0)))</f>
        <v>0</v>
      </c>
      <c r="T1021" s="148">
        <f t="shared" si="60"/>
        <v>0</v>
      </c>
      <c r="U1021" s="148">
        <f>IF(LEN(C1021)=0,0,IF(C1021=Summary!$K$5,1,0))</f>
        <v>0</v>
      </c>
      <c r="V1021" s="148">
        <f t="shared" si="61"/>
        <v>0</v>
      </c>
      <c r="W1021" s="333"/>
      <c r="X1021" s="148">
        <f t="shared" si="62"/>
        <v>0</v>
      </c>
      <c r="Y1021" s="333"/>
      <c r="Z1021" s="144"/>
      <c r="AA1021" s="148">
        <f t="shared" si="63"/>
        <v>0</v>
      </c>
      <c r="AB1021" s="336"/>
      <c r="AC1021" s="144"/>
    </row>
    <row r="1022" spans="2:29" s="134" customFormat="1" ht="20.100000000000001" customHeight="1" x14ac:dyDescent="0.25">
      <c r="B1022" s="390"/>
      <c r="C1022" s="391"/>
      <c r="D1022" s="392"/>
      <c r="E1022" s="393"/>
      <c r="F1022" s="393"/>
      <c r="G1022" s="394"/>
      <c r="H1022" s="395"/>
      <c r="N1022" s="144"/>
      <c r="O1022" s="147" t="str">
        <f>IFERROR(IF(LEN(B1022)=0,"",INDEX(Trainings!$C$6:$C$55,MATCH(Registration!$B1022,Trainings!$B$6:$B$55,0),1)),"")</f>
        <v/>
      </c>
      <c r="P1022" s="148" t="str">
        <f>IFERROR(IF(LEN(H1022)=0,"",INDEX(Dashboard!$I$17:$I$26,MATCH($H1022,Dashboard!$J$17:$J$26,0))),"")</f>
        <v/>
      </c>
      <c r="Q1022" s="144"/>
      <c r="R1022" s="148">
        <f>IF(LEN(O1022)=0,0,IF(OR(Summary!$D$5="All",Summary!$D$5=""),1,IF(Summary!$D$5=O1022,1,0)))</f>
        <v>0</v>
      </c>
      <c r="S1022" s="148">
        <f>IF(LEN(B1022)=0,0,IF(OR(Summary!$G$5="All",Summary!$G$5=""),1,IF(Summary!$G$5=B1022,1,0)))</f>
        <v>0</v>
      </c>
      <c r="T1022" s="148">
        <f t="shared" si="60"/>
        <v>0</v>
      </c>
      <c r="U1022" s="148">
        <f>IF(LEN(C1022)=0,0,IF(C1022=Summary!$K$5,1,0))</f>
        <v>0</v>
      </c>
      <c r="V1022" s="148">
        <f t="shared" si="61"/>
        <v>0</v>
      </c>
      <c r="W1022" s="333"/>
      <c r="X1022" s="148">
        <f t="shared" si="62"/>
        <v>0</v>
      </c>
      <c r="Y1022" s="333"/>
      <c r="Z1022" s="144"/>
      <c r="AA1022" s="148">
        <f t="shared" si="63"/>
        <v>0</v>
      </c>
      <c r="AB1022" s="336"/>
      <c r="AC1022" s="144"/>
    </row>
    <row r="1023" spans="2:29" s="134" customFormat="1" ht="20.100000000000001" customHeight="1" x14ac:dyDescent="0.25">
      <c r="B1023" s="390"/>
      <c r="C1023" s="391"/>
      <c r="D1023" s="392"/>
      <c r="E1023" s="393"/>
      <c r="F1023" s="393"/>
      <c r="G1023" s="394"/>
      <c r="H1023" s="395"/>
      <c r="N1023" s="144"/>
      <c r="O1023" s="147" t="str">
        <f>IFERROR(IF(LEN(B1023)=0,"",INDEX(Trainings!$C$6:$C$55,MATCH(Registration!$B1023,Trainings!$B$6:$B$55,0),1)),"")</f>
        <v/>
      </c>
      <c r="P1023" s="148" t="str">
        <f>IFERROR(IF(LEN(H1023)=0,"",INDEX(Dashboard!$I$17:$I$26,MATCH($H1023,Dashboard!$J$17:$J$26,0))),"")</f>
        <v/>
      </c>
      <c r="Q1023" s="144"/>
      <c r="R1023" s="148">
        <f>IF(LEN(O1023)=0,0,IF(OR(Summary!$D$5="All",Summary!$D$5=""),1,IF(Summary!$D$5=O1023,1,0)))</f>
        <v>0</v>
      </c>
      <c r="S1023" s="148">
        <f>IF(LEN(B1023)=0,0,IF(OR(Summary!$G$5="All",Summary!$G$5=""),1,IF(Summary!$G$5=B1023,1,0)))</f>
        <v>0</v>
      </c>
      <c r="T1023" s="148">
        <f t="shared" si="60"/>
        <v>0</v>
      </c>
      <c r="U1023" s="148">
        <f>IF(LEN(C1023)=0,0,IF(C1023=Summary!$K$5,1,0))</f>
        <v>0</v>
      </c>
      <c r="V1023" s="148">
        <f t="shared" si="61"/>
        <v>0</v>
      </c>
      <c r="W1023" s="333"/>
      <c r="X1023" s="148">
        <f t="shared" si="62"/>
        <v>0</v>
      </c>
      <c r="Y1023" s="333"/>
      <c r="Z1023" s="144"/>
      <c r="AA1023" s="148">
        <f t="shared" si="63"/>
        <v>0</v>
      </c>
      <c r="AB1023" s="336"/>
      <c r="AC1023" s="144"/>
    </row>
    <row r="1024" spans="2:29" s="134" customFormat="1" ht="20.100000000000001" customHeight="1" x14ac:dyDescent="0.25">
      <c r="B1024" s="390"/>
      <c r="C1024" s="391"/>
      <c r="D1024" s="392"/>
      <c r="E1024" s="393"/>
      <c r="F1024" s="393"/>
      <c r="G1024" s="394"/>
      <c r="H1024" s="395"/>
      <c r="N1024" s="144"/>
      <c r="O1024" s="147" t="str">
        <f>IFERROR(IF(LEN(B1024)=0,"",INDEX(Trainings!$C$6:$C$55,MATCH(Registration!$B1024,Trainings!$B$6:$B$55,0),1)),"")</f>
        <v/>
      </c>
      <c r="P1024" s="148" t="str">
        <f>IFERROR(IF(LEN(H1024)=0,"",INDEX(Dashboard!$I$17:$I$26,MATCH($H1024,Dashboard!$J$17:$J$26,0))),"")</f>
        <v/>
      </c>
      <c r="Q1024" s="144"/>
      <c r="R1024" s="148">
        <f>IF(LEN(O1024)=0,0,IF(OR(Summary!$D$5="All",Summary!$D$5=""),1,IF(Summary!$D$5=O1024,1,0)))</f>
        <v>0</v>
      </c>
      <c r="S1024" s="148">
        <f>IF(LEN(B1024)=0,0,IF(OR(Summary!$G$5="All",Summary!$G$5=""),1,IF(Summary!$G$5=B1024,1,0)))</f>
        <v>0</v>
      </c>
      <c r="T1024" s="148">
        <f t="shared" si="60"/>
        <v>0</v>
      </c>
      <c r="U1024" s="148">
        <f>IF(LEN(C1024)=0,0,IF(C1024=Summary!$K$5,1,0))</f>
        <v>0</v>
      </c>
      <c r="V1024" s="148">
        <f t="shared" si="61"/>
        <v>0</v>
      </c>
      <c r="W1024" s="333"/>
      <c r="X1024" s="148">
        <f t="shared" si="62"/>
        <v>0</v>
      </c>
      <c r="Y1024" s="333"/>
      <c r="Z1024" s="144"/>
      <c r="AA1024" s="148">
        <f t="shared" si="63"/>
        <v>0</v>
      </c>
      <c r="AB1024" s="336"/>
      <c r="AC1024" s="144"/>
    </row>
    <row r="1025" spans="2:29" s="134" customFormat="1" ht="20.100000000000001" customHeight="1" x14ac:dyDescent="0.25">
      <c r="B1025" s="390"/>
      <c r="C1025" s="391"/>
      <c r="D1025" s="392"/>
      <c r="E1025" s="393"/>
      <c r="F1025" s="393"/>
      <c r="G1025" s="394"/>
      <c r="H1025" s="395"/>
      <c r="N1025" s="144"/>
      <c r="O1025" s="147" t="str">
        <f>IFERROR(IF(LEN(B1025)=0,"",INDEX(Trainings!$C$6:$C$55,MATCH(Registration!$B1025,Trainings!$B$6:$B$55,0),1)),"")</f>
        <v/>
      </c>
      <c r="P1025" s="148" t="str">
        <f>IFERROR(IF(LEN(H1025)=0,"",INDEX(Dashboard!$I$17:$I$26,MATCH($H1025,Dashboard!$J$17:$J$26,0))),"")</f>
        <v/>
      </c>
      <c r="Q1025" s="144"/>
      <c r="R1025" s="148">
        <f>IF(LEN(O1025)=0,0,IF(OR(Summary!$D$5="All",Summary!$D$5=""),1,IF(Summary!$D$5=O1025,1,0)))</f>
        <v>0</v>
      </c>
      <c r="S1025" s="148">
        <f>IF(LEN(B1025)=0,0,IF(OR(Summary!$G$5="All",Summary!$G$5=""),1,IF(Summary!$G$5=B1025,1,0)))</f>
        <v>0</v>
      </c>
      <c r="T1025" s="148">
        <f t="shared" si="60"/>
        <v>0</v>
      </c>
      <c r="U1025" s="148">
        <f>IF(LEN(C1025)=0,0,IF(C1025=Summary!$K$5,1,0))</f>
        <v>0</v>
      </c>
      <c r="V1025" s="148">
        <f t="shared" si="61"/>
        <v>0</v>
      </c>
      <c r="W1025" s="333"/>
      <c r="X1025" s="148">
        <f t="shared" si="62"/>
        <v>0</v>
      </c>
      <c r="Y1025" s="333"/>
      <c r="Z1025" s="144"/>
      <c r="AA1025" s="148">
        <f t="shared" si="63"/>
        <v>0</v>
      </c>
      <c r="AB1025" s="336"/>
      <c r="AC1025" s="144"/>
    </row>
    <row r="1026" spans="2:29" s="134" customFormat="1" ht="20.100000000000001" customHeight="1" x14ac:dyDescent="0.25">
      <c r="B1026" s="390"/>
      <c r="C1026" s="391"/>
      <c r="D1026" s="392"/>
      <c r="E1026" s="393"/>
      <c r="F1026" s="393"/>
      <c r="G1026" s="394"/>
      <c r="H1026" s="395"/>
      <c r="N1026" s="144"/>
      <c r="O1026" s="147" t="str">
        <f>IFERROR(IF(LEN(B1026)=0,"",INDEX(Trainings!$C$6:$C$55,MATCH(Registration!$B1026,Trainings!$B$6:$B$55,0),1)),"")</f>
        <v/>
      </c>
      <c r="P1026" s="148" t="str">
        <f>IFERROR(IF(LEN(H1026)=0,"",INDEX(Dashboard!$I$17:$I$26,MATCH($H1026,Dashboard!$J$17:$J$26,0))),"")</f>
        <v/>
      </c>
      <c r="Q1026" s="144"/>
      <c r="R1026" s="148">
        <f>IF(LEN(O1026)=0,0,IF(OR(Summary!$D$5="All",Summary!$D$5=""),1,IF(Summary!$D$5=O1026,1,0)))</f>
        <v>0</v>
      </c>
      <c r="S1026" s="148">
        <f>IF(LEN(B1026)=0,0,IF(OR(Summary!$G$5="All",Summary!$G$5=""),1,IF(Summary!$G$5=B1026,1,0)))</f>
        <v>0</v>
      </c>
      <c r="T1026" s="148">
        <f t="shared" si="60"/>
        <v>0</v>
      </c>
      <c r="U1026" s="148">
        <f>IF(LEN(C1026)=0,0,IF(C1026=Summary!$K$5,1,0))</f>
        <v>0</v>
      </c>
      <c r="V1026" s="148">
        <f t="shared" si="61"/>
        <v>0</v>
      </c>
      <c r="W1026" s="333"/>
      <c r="X1026" s="148">
        <f t="shared" si="62"/>
        <v>0</v>
      </c>
      <c r="Y1026" s="333"/>
      <c r="Z1026" s="144"/>
      <c r="AA1026" s="148">
        <f t="shared" si="63"/>
        <v>0</v>
      </c>
      <c r="AB1026" s="336"/>
      <c r="AC1026" s="144"/>
    </row>
    <row r="1027" spans="2:29" s="134" customFormat="1" ht="20.100000000000001" customHeight="1" x14ac:dyDescent="0.25">
      <c r="B1027" s="390"/>
      <c r="C1027" s="391"/>
      <c r="D1027" s="392"/>
      <c r="E1027" s="393"/>
      <c r="F1027" s="393"/>
      <c r="G1027" s="394"/>
      <c r="H1027" s="395"/>
      <c r="N1027" s="144"/>
      <c r="O1027" s="147" t="str">
        <f>IFERROR(IF(LEN(B1027)=0,"",INDEX(Trainings!$C$6:$C$55,MATCH(Registration!$B1027,Trainings!$B$6:$B$55,0),1)),"")</f>
        <v/>
      </c>
      <c r="P1027" s="148" t="str">
        <f>IFERROR(IF(LEN(H1027)=0,"",INDEX(Dashboard!$I$17:$I$26,MATCH($H1027,Dashboard!$J$17:$J$26,0))),"")</f>
        <v/>
      </c>
      <c r="Q1027" s="144"/>
      <c r="R1027" s="148">
        <f>IF(LEN(O1027)=0,0,IF(OR(Summary!$D$5="All",Summary!$D$5=""),1,IF(Summary!$D$5=O1027,1,0)))</f>
        <v>0</v>
      </c>
      <c r="S1027" s="148">
        <f>IF(LEN(B1027)=0,0,IF(OR(Summary!$G$5="All",Summary!$G$5=""),1,IF(Summary!$G$5=B1027,1,0)))</f>
        <v>0</v>
      </c>
      <c r="T1027" s="148">
        <f t="shared" si="60"/>
        <v>0</v>
      </c>
      <c r="U1027" s="148">
        <f>IF(LEN(C1027)=0,0,IF(C1027=Summary!$K$5,1,0))</f>
        <v>0</v>
      </c>
      <c r="V1027" s="148">
        <f t="shared" si="61"/>
        <v>0</v>
      </c>
      <c r="W1027" s="333"/>
      <c r="X1027" s="148">
        <f t="shared" si="62"/>
        <v>0</v>
      </c>
      <c r="Y1027" s="333"/>
      <c r="Z1027" s="144"/>
      <c r="AA1027" s="148">
        <f t="shared" si="63"/>
        <v>0</v>
      </c>
      <c r="AB1027" s="336"/>
      <c r="AC1027" s="144"/>
    </row>
    <row r="1028" spans="2:29" s="134" customFormat="1" ht="20.100000000000001" customHeight="1" x14ac:dyDescent="0.25">
      <c r="B1028" s="390"/>
      <c r="C1028" s="391"/>
      <c r="D1028" s="392"/>
      <c r="E1028" s="393"/>
      <c r="F1028" s="393"/>
      <c r="G1028" s="394"/>
      <c r="H1028" s="395"/>
      <c r="N1028" s="144"/>
      <c r="O1028" s="147" t="str">
        <f>IFERROR(IF(LEN(B1028)=0,"",INDEX(Trainings!$C$6:$C$55,MATCH(Registration!$B1028,Trainings!$B$6:$B$55,0),1)),"")</f>
        <v/>
      </c>
      <c r="P1028" s="148" t="str">
        <f>IFERROR(IF(LEN(H1028)=0,"",INDEX(Dashboard!$I$17:$I$26,MATCH($H1028,Dashboard!$J$17:$J$26,0))),"")</f>
        <v/>
      </c>
      <c r="Q1028" s="144"/>
      <c r="R1028" s="148">
        <f>IF(LEN(O1028)=0,0,IF(OR(Summary!$D$5="All",Summary!$D$5=""),1,IF(Summary!$D$5=O1028,1,0)))</f>
        <v>0</v>
      </c>
      <c r="S1028" s="148">
        <f>IF(LEN(B1028)=0,0,IF(OR(Summary!$G$5="All",Summary!$G$5=""),1,IF(Summary!$G$5=B1028,1,0)))</f>
        <v>0</v>
      </c>
      <c r="T1028" s="148">
        <f t="shared" si="60"/>
        <v>0</v>
      </c>
      <c r="U1028" s="148">
        <f>IF(LEN(C1028)=0,0,IF(C1028=Summary!$K$5,1,0))</f>
        <v>0</v>
      </c>
      <c r="V1028" s="148">
        <f t="shared" si="61"/>
        <v>0</v>
      </c>
      <c r="W1028" s="333"/>
      <c r="X1028" s="148">
        <f t="shared" si="62"/>
        <v>0</v>
      </c>
      <c r="Y1028" s="333"/>
      <c r="Z1028" s="144"/>
      <c r="AA1028" s="148">
        <f t="shared" si="63"/>
        <v>0</v>
      </c>
      <c r="AB1028" s="336"/>
      <c r="AC1028" s="144"/>
    </row>
    <row r="1029" spans="2:29" s="134" customFormat="1" ht="20.100000000000001" customHeight="1" x14ac:dyDescent="0.25">
      <c r="B1029" s="390"/>
      <c r="C1029" s="391"/>
      <c r="D1029" s="392"/>
      <c r="E1029" s="393"/>
      <c r="F1029" s="393"/>
      <c r="G1029" s="394"/>
      <c r="H1029" s="395"/>
      <c r="N1029" s="144"/>
      <c r="O1029" s="147" t="str">
        <f>IFERROR(IF(LEN(B1029)=0,"",INDEX(Trainings!$C$6:$C$55,MATCH(Registration!$B1029,Trainings!$B$6:$B$55,0),1)),"")</f>
        <v/>
      </c>
      <c r="P1029" s="148" t="str">
        <f>IFERROR(IF(LEN(H1029)=0,"",INDEX(Dashboard!$I$17:$I$26,MATCH($H1029,Dashboard!$J$17:$J$26,0))),"")</f>
        <v/>
      </c>
      <c r="Q1029" s="144"/>
      <c r="R1029" s="148">
        <f>IF(LEN(O1029)=0,0,IF(OR(Summary!$D$5="All",Summary!$D$5=""),1,IF(Summary!$D$5=O1029,1,0)))</f>
        <v>0</v>
      </c>
      <c r="S1029" s="148">
        <f>IF(LEN(B1029)=0,0,IF(OR(Summary!$G$5="All",Summary!$G$5=""),1,IF(Summary!$G$5=B1029,1,0)))</f>
        <v>0</v>
      </c>
      <c r="T1029" s="148">
        <f t="shared" si="60"/>
        <v>0</v>
      </c>
      <c r="U1029" s="148">
        <f>IF(LEN(C1029)=0,0,IF(C1029=Summary!$K$5,1,0))</f>
        <v>0</v>
      </c>
      <c r="V1029" s="148">
        <f t="shared" si="61"/>
        <v>0</v>
      </c>
      <c r="W1029" s="333"/>
      <c r="X1029" s="148">
        <f t="shared" si="62"/>
        <v>0</v>
      </c>
      <c r="Y1029" s="333"/>
      <c r="Z1029" s="144"/>
      <c r="AA1029" s="148">
        <f t="shared" si="63"/>
        <v>0</v>
      </c>
      <c r="AB1029" s="336"/>
      <c r="AC1029" s="144"/>
    </row>
    <row r="1030" spans="2:29" s="134" customFormat="1" ht="20.100000000000001" customHeight="1" x14ac:dyDescent="0.25">
      <c r="B1030" s="390"/>
      <c r="C1030" s="391"/>
      <c r="D1030" s="392"/>
      <c r="E1030" s="393"/>
      <c r="F1030" s="393"/>
      <c r="G1030" s="394"/>
      <c r="H1030" s="395"/>
      <c r="N1030" s="144"/>
      <c r="O1030" s="147" t="str">
        <f>IFERROR(IF(LEN(B1030)=0,"",INDEX(Trainings!$C$6:$C$55,MATCH(Registration!$B1030,Trainings!$B$6:$B$55,0),1)),"")</f>
        <v/>
      </c>
      <c r="P1030" s="148" t="str">
        <f>IFERROR(IF(LEN(H1030)=0,"",INDEX(Dashboard!$I$17:$I$26,MATCH($H1030,Dashboard!$J$17:$J$26,0))),"")</f>
        <v/>
      </c>
      <c r="Q1030" s="144"/>
      <c r="R1030" s="148">
        <f>IF(LEN(O1030)=0,0,IF(OR(Summary!$D$5="All",Summary!$D$5=""),1,IF(Summary!$D$5=O1030,1,0)))</f>
        <v>0</v>
      </c>
      <c r="S1030" s="148">
        <f>IF(LEN(B1030)=0,0,IF(OR(Summary!$G$5="All",Summary!$G$5=""),1,IF(Summary!$G$5=B1030,1,0)))</f>
        <v>0</v>
      </c>
      <c r="T1030" s="148">
        <f t="shared" ref="T1030:T1093" si="64">IF(G1030="Yes",1,0)</f>
        <v>0</v>
      </c>
      <c r="U1030" s="148">
        <f>IF(LEN(C1030)=0,0,IF(C1030=Summary!$K$5,1,0))</f>
        <v>0</v>
      </c>
      <c r="V1030" s="148">
        <f t="shared" si="61"/>
        <v>0</v>
      </c>
      <c r="W1030" s="333"/>
      <c r="X1030" s="148">
        <f t="shared" si="62"/>
        <v>0</v>
      </c>
      <c r="Y1030" s="333"/>
      <c r="Z1030" s="144"/>
      <c r="AA1030" s="148">
        <f t="shared" si="63"/>
        <v>0</v>
      </c>
      <c r="AB1030" s="336"/>
      <c r="AC1030" s="144"/>
    </row>
    <row r="1031" spans="2:29" s="134" customFormat="1" ht="20.100000000000001" customHeight="1" x14ac:dyDescent="0.25">
      <c r="B1031" s="390"/>
      <c r="C1031" s="391"/>
      <c r="D1031" s="392"/>
      <c r="E1031" s="393"/>
      <c r="F1031" s="393"/>
      <c r="G1031" s="394"/>
      <c r="H1031" s="395"/>
      <c r="N1031" s="144"/>
      <c r="O1031" s="147" t="str">
        <f>IFERROR(IF(LEN(B1031)=0,"",INDEX(Trainings!$C$6:$C$55,MATCH(Registration!$B1031,Trainings!$B$6:$B$55,0),1)),"")</f>
        <v/>
      </c>
      <c r="P1031" s="148" t="str">
        <f>IFERROR(IF(LEN(H1031)=0,"",INDEX(Dashboard!$I$17:$I$26,MATCH($H1031,Dashboard!$J$17:$J$26,0))),"")</f>
        <v/>
      </c>
      <c r="Q1031" s="144"/>
      <c r="R1031" s="148">
        <f>IF(LEN(O1031)=0,0,IF(OR(Summary!$D$5="All",Summary!$D$5=""),1,IF(Summary!$D$5=O1031,1,0)))</f>
        <v>0</v>
      </c>
      <c r="S1031" s="148">
        <f>IF(LEN(B1031)=0,0,IF(OR(Summary!$G$5="All",Summary!$G$5=""),1,IF(Summary!$G$5=B1031,1,0)))</f>
        <v>0</v>
      </c>
      <c r="T1031" s="148">
        <f t="shared" si="64"/>
        <v>0</v>
      </c>
      <c r="U1031" s="148">
        <f>IF(LEN(C1031)=0,0,IF(C1031=Summary!$K$5,1,0))</f>
        <v>0</v>
      </c>
      <c r="V1031" s="148">
        <f t="shared" ref="V1031:V1094" si="65">R1031*S1031*T1031*U1031</f>
        <v>0</v>
      </c>
      <c r="W1031" s="333"/>
      <c r="X1031" s="148">
        <f t="shared" ref="X1031:X1094" si="66">V1031*(IF(LEN(P1031)=0,0,1))</f>
        <v>0</v>
      </c>
      <c r="Y1031" s="333"/>
      <c r="Z1031" s="144"/>
      <c r="AA1031" s="148">
        <f t="shared" ref="AA1031:AA1094" si="67">IF(G1031="Yes",1,0)</f>
        <v>0</v>
      </c>
      <c r="AB1031" s="336"/>
      <c r="AC1031" s="144"/>
    </row>
    <row r="1032" spans="2:29" s="134" customFormat="1" ht="20.100000000000001" customHeight="1" x14ac:dyDescent="0.25">
      <c r="B1032" s="390"/>
      <c r="C1032" s="391"/>
      <c r="D1032" s="392"/>
      <c r="E1032" s="393"/>
      <c r="F1032" s="393"/>
      <c r="G1032" s="394"/>
      <c r="H1032" s="395"/>
      <c r="N1032" s="144"/>
      <c r="O1032" s="147" t="str">
        <f>IFERROR(IF(LEN(B1032)=0,"",INDEX(Trainings!$C$6:$C$55,MATCH(Registration!$B1032,Trainings!$B$6:$B$55,0),1)),"")</f>
        <v/>
      </c>
      <c r="P1032" s="148" t="str">
        <f>IFERROR(IF(LEN(H1032)=0,"",INDEX(Dashboard!$I$17:$I$26,MATCH($H1032,Dashboard!$J$17:$J$26,0))),"")</f>
        <v/>
      </c>
      <c r="Q1032" s="144"/>
      <c r="R1032" s="148">
        <f>IF(LEN(O1032)=0,0,IF(OR(Summary!$D$5="All",Summary!$D$5=""),1,IF(Summary!$D$5=O1032,1,0)))</f>
        <v>0</v>
      </c>
      <c r="S1032" s="148">
        <f>IF(LEN(B1032)=0,0,IF(OR(Summary!$G$5="All",Summary!$G$5=""),1,IF(Summary!$G$5=B1032,1,0)))</f>
        <v>0</v>
      </c>
      <c r="T1032" s="148">
        <f t="shared" si="64"/>
        <v>0</v>
      </c>
      <c r="U1032" s="148">
        <f>IF(LEN(C1032)=0,0,IF(C1032=Summary!$K$5,1,0))</f>
        <v>0</v>
      </c>
      <c r="V1032" s="148">
        <f t="shared" si="65"/>
        <v>0</v>
      </c>
      <c r="W1032" s="333"/>
      <c r="X1032" s="148">
        <f t="shared" si="66"/>
        <v>0</v>
      </c>
      <c r="Y1032" s="333"/>
      <c r="Z1032" s="144"/>
      <c r="AA1032" s="148">
        <f t="shared" si="67"/>
        <v>0</v>
      </c>
      <c r="AB1032" s="336"/>
      <c r="AC1032" s="144"/>
    </row>
    <row r="1033" spans="2:29" s="134" customFormat="1" ht="20.100000000000001" customHeight="1" x14ac:dyDescent="0.25">
      <c r="B1033" s="390"/>
      <c r="C1033" s="391"/>
      <c r="D1033" s="392"/>
      <c r="E1033" s="393"/>
      <c r="F1033" s="393"/>
      <c r="G1033" s="394"/>
      <c r="H1033" s="395"/>
      <c r="N1033" s="144"/>
      <c r="O1033" s="147" t="str">
        <f>IFERROR(IF(LEN(B1033)=0,"",INDEX(Trainings!$C$6:$C$55,MATCH(Registration!$B1033,Trainings!$B$6:$B$55,0),1)),"")</f>
        <v/>
      </c>
      <c r="P1033" s="148" t="str">
        <f>IFERROR(IF(LEN(H1033)=0,"",INDEX(Dashboard!$I$17:$I$26,MATCH($H1033,Dashboard!$J$17:$J$26,0))),"")</f>
        <v/>
      </c>
      <c r="Q1033" s="144"/>
      <c r="R1033" s="148">
        <f>IF(LEN(O1033)=0,0,IF(OR(Summary!$D$5="All",Summary!$D$5=""),1,IF(Summary!$D$5=O1033,1,0)))</f>
        <v>0</v>
      </c>
      <c r="S1033" s="148">
        <f>IF(LEN(B1033)=0,0,IF(OR(Summary!$G$5="All",Summary!$G$5=""),1,IF(Summary!$G$5=B1033,1,0)))</f>
        <v>0</v>
      </c>
      <c r="T1033" s="148">
        <f t="shared" si="64"/>
        <v>0</v>
      </c>
      <c r="U1033" s="148">
        <f>IF(LEN(C1033)=0,0,IF(C1033=Summary!$K$5,1,0))</f>
        <v>0</v>
      </c>
      <c r="V1033" s="148">
        <f t="shared" si="65"/>
        <v>0</v>
      </c>
      <c r="W1033" s="333"/>
      <c r="X1033" s="148">
        <f t="shared" si="66"/>
        <v>0</v>
      </c>
      <c r="Y1033" s="333"/>
      <c r="Z1033" s="144"/>
      <c r="AA1033" s="148">
        <f t="shared" si="67"/>
        <v>0</v>
      </c>
      <c r="AB1033" s="336"/>
      <c r="AC1033" s="144"/>
    </row>
    <row r="1034" spans="2:29" s="134" customFormat="1" ht="20.100000000000001" customHeight="1" x14ac:dyDescent="0.25">
      <c r="B1034" s="390"/>
      <c r="C1034" s="391"/>
      <c r="D1034" s="392"/>
      <c r="E1034" s="393"/>
      <c r="F1034" s="393"/>
      <c r="G1034" s="394"/>
      <c r="H1034" s="395"/>
      <c r="N1034" s="144"/>
      <c r="O1034" s="147" t="str">
        <f>IFERROR(IF(LEN(B1034)=0,"",INDEX(Trainings!$C$6:$C$55,MATCH(Registration!$B1034,Trainings!$B$6:$B$55,0),1)),"")</f>
        <v/>
      </c>
      <c r="P1034" s="148" t="str">
        <f>IFERROR(IF(LEN(H1034)=0,"",INDEX(Dashboard!$I$17:$I$26,MATCH($H1034,Dashboard!$J$17:$J$26,0))),"")</f>
        <v/>
      </c>
      <c r="Q1034" s="144"/>
      <c r="R1034" s="148">
        <f>IF(LEN(O1034)=0,0,IF(OR(Summary!$D$5="All",Summary!$D$5=""),1,IF(Summary!$D$5=O1034,1,0)))</f>
        <v>0</v>
      </c>
      <c r="S1034" s="148">
        <f>IF(LEN(B1034)=0,0,IF(OR(Summary!$G$5="All",Summary!$G$5=""),1,IF(Summary!$G$5=B1034,1,0)))</f>
        <v>0</v>
      </c>
      <c r="T1034" s="148">
        <f t="shared" si="64"/>
        <v>0</v>
      </c>
      <c r="U1034" s="148">
        <f>IF(LEN(C1034)=0,0,IF(C1034=Summary!$K$5,1,0))</f>
        <v>0</v>
      </c>
      <c r="V1034" s="148">
        <f t="shared" si="65"/>
        <v>0</v>
      </c>
      <c r="W1034" s="333"/>
      <c r="X1034" s="148">
        <f t="shared" si="66"/>
        <v>0</v>
      </c>
      <c r="Y1034" s="333"/>
      <c r="Z1034" s="144"/>
      <c r="AA1034" s="148">
        <f t="shared" si="67"/>
        <v>0</v>
      </c>
      <c r="AB1034" s="336"/>
      <c r="AC1034" s="144"/>
    </row>
    <row r="1035" spans="2:29" s="134" customFormat="1" ht="20.100000000000001" customHeight="1" x14ac:dyDescent="0.25">
      <c r="B1035" s="390"/>
      <c r="C1035" s="391"/>
      <c r="D1035" s="392"/>
      <c r="E1035" s="393"/>
      <c r="F1035" s="393"/>
      <c r="G1035" s="394"/>
      <c r="H1035" s="395"/>
      <c r="N1035" s="144"/>
      <c r="O1035" s="147" t="str">
        <f>IFERROR(IF(LEN(B1035)=0,"",INDEX(Trainings!$C$6:$C$55,MATCH(Registration!$B1035,Trainings!$B$6:$B$55,0),1)),"")</f>
        <v/>
      </c>
      <c r="P1035" s="148" t="str">
        <f>IFERROR(IF(LEN(H1035)=0,"",INDEX(Dashboard!$I$17:$I$26,MATCH($H1035,Dashboard!$J$17:$J$26,0))),"")</f>
        <v/>
      </c>
      <c r="Q1035" s="144"/>
      <c r="R1035" s="148">
        <f>IF(LEN(O1035)=0,0,IF(OR(Summary!$D$5="All",Summary!$D$5=""),1,IF(Summary!$D$5=O1035,1,0)))</f>
        <v>0</v>
      </c>
      <c r="S1035" s="148">
        <f>IF(LEN(B1035)=0,0,IF(OR(Summary!$G$5="All",Summary!$G$5=""),1,IF(Summary!$G$5=B1035,1,0)))</f>
        <v>0</v>
      </c>
      <c r="T1035" s="148">
        <f t="shared" si="64"/>
        <v>0</v>
      </c>
      <c r="U1035" s="148">
        <f>IF(LEN(C1035)=0,0,IF(C1035=Summary!$K$5,1,0))</f>
        <v>0</v>
      </c>
      <c r="V1035" s="148">
        <f t="shared" si="65"/>
        <v>0</v>
      </c>
      <c r="W1035" s="333"/>
      <c r="X1035" s="148">
        <f t="shared" si="66"/>
        <v>0</v>
      </c>
      <c r="Y1035" s="333"/>
      <c r="Z1035" s="144"/>
      <c r="AA1035" s="148">
        <f t="shared" si="67"/>
        <v>0</v>
      </c>
      <c r="AB1035" s="336"/>
      <c r="AC1035" s="144"/>
    </row>
    <row r="1036" spans="2:29" s="134" customFormat="1" ht="20.100000000000001" customHeight="1" x14ac:dyDescent="0.25">
      <c r="B1036" s="390"/>
      <c r="C1036" s="391"/>
      <c r="D1036" s="392"/>
      <c r="E1036" s="393"/>
      <c r="F1036" s="393"/>
      <c r="G1036" s="394"/>
      <c r="H1036" s="395"/>
      <c r="N1036" s="144"/>
      <c r="O1036" s="147" t="str">
        <f>IFERROR(IF(LEN(B1036)=0,"",INDEX(Trainings!$C$6:$C$55,MATCH(Registration!$B1036,Trainings!$B$6:$B$55,0),1)),"")</f>
        <v/>
      </c>
      <c r="P1036" s="148" t="str">
        <f>IFERROR(IF(LEN(H1036)=0,"",INDEX(Dashboard!$I$17:$I$26,MATCH($H1036,Dashboard!$J$17:$J$26,0))),"")</f>
        <v/>
      </c>
      <c r="Q1036" s="144"/>
      <c r="R1036" s="148">
        <f>IF(LEN(O1036)=0,0,IF(OR(Summary!$D$5="All",Summary!$D$5=""),1,IF(Summary!$D$5=O1036,1,0)))</f>
        <v>0</v>
      </c>
      <c r="S1036" s="148">
        <f>IF(LEN(B1036)=0,0,IF(OR(Summary!$G$5="All",Summary!$G$5=""),1,IF(Summary!$G$5=B1036,1,0)))</f>
        <v>0</v>
      </c>
      <c r="T1036" s="148">
        <f t="shared" si="64"/>
        <v>0</v>
      </c>
      <c r="U1036" s="148">
        <f>IF(LEN(C1036)=0,0,IF(C1036=Summary!$K$5,1,0))</f>
        <v>0</v>
      </c>
      <c r="V1036" s="148">
        <f t="shared" si="65"/>
        <v>0</v>
      </c>
      <c r="W1036" s="333"/>
      <c r="X1036" s="148">
        <f t="shared" si="66"/>
        <v>0</v>
      </c>
      <c r="Y1036" s="333"/>
      <c r="Z1036" s="144"/>
      <c r="AA1036" s="148">
        <f t="shared" si="67"/>
        <v>0</v>
      </c>
      <c r="AB1036" s="336"/>
      <c r="AC1036" s="144"/>
    </row>
    <row r="1037" spans="2:29" s="134" customFormat="1" ht="20.100000000000001" customHeight="1" x14ac:dyDescent="0.25">
      <c r="B1037" s="390"/>
      <c r="C1037" s="391"/>
      <c r="D1037" s="392"/>
      <c r="E1037" s="393"/>
      <c r="F1037" s="393"/>
      <c r="G1037" s="394"/>
      <c r="H1037" s="395"/>
      <c r="N1037" s="144"/>
      <c r="O1037" s="147" t="str">
        <f>IFERROR(IF(LEN(B1037)=0,"",INDEX(Trainings!$C$6:$C$55,MATCH(Registration!$B1037,Trainings!$B$6:$B$55,0),1)),"")</f>
        <v/>
      </c>
      <c r="P1037" s="148" t="str">
        <f>IFERROR(IF(LEN(H1037)=0,"",INDEX(Dashboard!$I$17:$I$26,MATCH($H1037,Dashboard!$J$17:$J$26,0))),"")</f>
        <v/>
      </c>
      <c r="Q1037" s="144"/>
      <c r="R1037" s="148">
        <f>IF(LEN(O1037)=0,0,IF(OR(Summary!$D$5="All",Summary!$D$5=""),1,IF(Summary!$D$5=O1037,1,0)))</f>
        <v>0</v>
      </c>
      <c r="S1037" s="148">
        <f>IF(LEN(B1037)=0,0,IF(OR(Summary!$G$5="All",Summary!$G$5=""),1,IF(Summary!$G$5=B1037,1,0)))</f>
        <v>0</v>
      </c>
      <c r="T1037" s="148">
        <f t="shared" si="64"/>
        <v>0</v>
      </c>
      <c r="U1037" s="148">
        <f>IF(LEN(C1037)=0,0,IF(C1037=Summary!$K$5,1,0))</f>
        <v>0</v>
      </c>
      <c r="V1037" s="148">
        <f t="shared" si="65"/>
        <v>0</v>
      </c>
      <c r="W1037" s="333"/>
      <c r="X1037" s="148">
        <f t="shared" si="66"/>
        <v>0</v>
      </c>
      <c r="Y1037" s="333"/>
      <c r="Z1037" s="144"/>
      <c r="AA1037" s="148">
        <f t="shared" si="67"/>
        <v>0</v>
      </c>
      <c r="AB1037" s="336"/>
      <c r="AC1037" s="144"/>
    </row>
    <row r="1038" spans="2:29" s="134" customFormat="1" ht="20.100000000000001" customHeight="1" x14ac:dyDescent="0.25">
      <c r="B1038" s="390"/>
      <c r="C1038" s="391"/>
      <c r="D1038" s="392"/>
      <c r="E1038" s="393"/>
      <c r="F1038" s="393"/>
      <c r="G1038" s="394"/>
      <c r="H1038" s="395"/>
      <c r="N1038" s="144"/>
      <c r="O1038" s="147" t="str">
        <f>IFERROR(IF(LEN(B1038)=0,"",INDEX(Trainings!$C$6:$C$55,MATCH(Registration!$B1038,Trainings!$B$6:$B$55,0),1)),"")</f>
        <v/>
      </c>
      <c r="P1038" s="148" t="str">
        <f>IFERROR(IF(LEN(H1038)=0,"",INDEX(Dashboard!$I$17:$I$26,MATCH($H1038,Dashboard!$J$17:$J$26,0))),"")</f>
        <v/>
      </c>
      <c r="Q1038" s="144"/>
      <c r="R1038" s="148">
        <f>IF(LEN(O1038)=0,0,IF(OR(Summary!$D$5="All",Summary!$D$5=""),1,IF(Summary!$D$5=O1038,1,0)))</f>
        <v>0</v>
      </c>
      <c r="S1038" s="148">
        <f>IF(LEN(B1038)=0,0,IF(OR(Summary!$G$5="All",Summary!$G$5=""),1,IF(Summary!$G$5=B1038,1,0)))</f>
        <v>0</v>
      </c>
      <c r="T1038" s="148">
        <f t="shared" si="64"/>
        <v>0</v>
      </c>
      <c r="U1038" s="148">
        <f>IF(LEN(C1038)=0,0,IF(C1038=Summary!$K$5,1,0))</f>
        <v>0</v>
      </c>
      <c r="V1038" s="148">
        <f t="shared" si="65"/>
        <v>0</v>
      </c>
      <c r="W1038" s="333"/>
      <c r="X1038" s="148">
        <f t="shared" si="66"/>
        <v>0</v>
      </c>
      <c r="Y1038" s="333"/>
      <c r="Z1038" s="144"/>
      <c r="AA1038" s="148">
        <f t="shared" si="67"/>
        <v>0</v>
      </c>
      <c r="AB1038" s="336"/>
      <c r="AC1038" s="144"/>
    </row>
    <row r="1039" spans="2:29" s="134" customFormat="1" ht="20.100000000000001" customHeight="1" x14ac:dyDescent="0.25">
      <c r="B1039" s="390"/>
      <c r="C1039" s="391"/>
      <c r="D1039" s="392"/>
      <c r="E1039" s="393"/>
      <c r="F1039" s="393"/>
      <c r="G1039" s="394"/>
      <c r="H1039" s="395"/>
      <c r="N1039" s="144"/>
      <c r="O1039" s="147" t="str">
        <f>IFERROR(IF(LEN(B1039)=0,"",INDEX(Trainings!$C$6:$C$55,MATCH(Registration!$B1039,Trainings!$B$6:$B$55,0),1)),"")</f>
        <v/>
      </c>
      <c r="P1039" s="148" t="str">
        <f>IFERROR(IF(LEN(H1039)=0,"",INDEX(Dashboard!$I$17:$I$26,MATCH($H1039,Dashboard!$J$17:$J$26,0))),"")</f>
        <v/>
      </c>
      <c r="Q1039" s="144"/>
      <c r="R1039" s="148">
        <f>IF(LEN(O1039)=0,0,IF(OR(Summary!$D$5="All",Summary!$D$5=""),1,IF(Summary!$D$5=O1039,1,0)))</f>
        <v>0</v>
      </c>
      <c r="S1039" s="148">
        <f>IF(LEN(B1039)=0,0,IF(OR(Summary!$G$5="All",Summary!$G$5=""),1,IF(Summary!$G$5=B1039,1,0)))</f>
        <v>0</v>
      </c>
      <c r="T1039" s="148">
        <f t="shared" si="64"/>
        <v>0</v>
      </c>
      <c r="U1039" s="148">
        <f>IF(LEN(C1039)=0,0,IF(C1039=Summary!$K$5,1,0))</f>
        <v>0</v>
      </c>
      <c r="V1039" s="148">
        <f t="shared" si="65"/>
        <v>0</v>
      </c>
      <c r="W1039" s="333"/>
      <c r="X1039" s="148">
        <f t="shared" si="66"/>
        <v>0</v>
      </c>
      <c r="Y1039" s="333"/>
      <c r="Z1039" s="144"/>
      <c r="AA1039" s="148">
        <f t="shared" si="67"/>
        <v>0</v>
      </c>
      <c r="AB1039" s="336"/>
      <c r="AC1039" s="144"/>
    </row>
    <row r="1040" spans="2:29" s="134" customFormat="1" ht="20.100000000000001" customHeight="1" x14ac:dyDescent="0.25">
      <c r="B1040" s="390"/>
      <c r="C1040" s="391"/>
      <c r="D1040" s="392"/>
      <c r="E1040" s="393"/>
      <c r="F1040" s="393"/>
      <c r="G1040" s="394"/>
      <c r="H1040" s="395"/>
      <c r="N1040" s="144"/>
      <c r="O1040" s="147" t="str">
        <f>IFERROR(IF(LEN(B1040)=0,"",INDEX(Trainings!$C$6:$C$55,MATCH(Registration!$B1040,Trainings!$B$6:$B$55,0),1)),"")</f>
        <v/>
      </c>
      <c r="P1040" s="148" t="str">
        <f>IFERROR(IF(LEN(H1040)=0,"",INDEX(Dashboard!$I$17:$I$26,MATCH($H1040,Dashboard!$J$17:$J$26,0))),"")</f>
        <v/>
      </c>
      <c r="Q1040" s="144"/>
      <c r="R1040" s="148">
        <f>IF(LEN(O1040)=0,0,IF(OR(Summary!$D$5="All",Summary!$D$5=""),1,IF(Summary!$D$5=O1040,1,0)))</f>
        <v>0</v>
      </c>
      <c r="S1040" s="148">
        <f>IF(LEN(B1040)=0,0,IF(OR(Summary!$G$5="All",Summary!$G$5=""),1,IF(Summary!$G$5=B1040,1,0)))</f>
        <v>0</v>
      </c>
      <c r="T1040" s="148">
        <f t="shared" si="64"/>
        <v>0</v>
      </c>
      <c r="U1040" s="148">
        <f>IF(LEN(C1040)=0,0,IF(C1040=Summary!$K$5,1,0))</f>
        <v>0</v>
      </c>
      <c r="V1040" s="148">
        <f t="shared" si="65"/>
        <v>0</v>
      </c>
      <c r="W1040" s="333"/>
      <c r="X1040" s="148">
        <f t="shared" si="66"/>
        <v>0</v>
      </c>
      <c r="Y1040" s="333"/>
      <c r="Z1040" s="144"/>
      <c r="AA1040" s="148">
        <f t="shared" si="67"/>
        <v>0</v>
      </c>
      <c r="AB1040" s="336"/>
      <c r="AC1040" s="144"/>
    </row>
    <row r="1041" spans="2:29" s="134" customFormat="1" ht="20.100000000000001" customHeight="1" x14ac:dyDescent="0.25">
      <c r="B1041" s="390"/>
      <c r="C1041" s="391"/>
      <c r="D1041" s="392"/>
      <c r="E1041" s="393"/>
      <c r="F1041" s="393"/>
      <c r="G1041" s="394"/>
      <c r="H1041" s="395"/>
      <c r="N1041" s="144"/>
      <c r="O1041" s="147" t="str">
        <f>IFERROR(IF(LEN(B1041)=0,"",INDEX(Trainings!$C$6:$C$55,MATCH(Registration!$B1041,Trainings!$B$6:$B$55,0),1)),"")</f>
        <v/>
      </c>
      <c r="P1041" s="148" t="str">
        <f>IFERROR(IF(LEN(H1041)=0,"",INDEX(Dashboard!$I$17:$I$26,MATCH($H1041,Dashboard!$J$17:$J$26,0))),"")</f>
        <v/>
      </c>
      <c r="Q1041" s="144"/>
      <c r="R1041" s="148">
        <f>IF(LEN(O1041)=0,0,IF(OR(Summary!$D$5="All",Summary!$D$5=""),1,IF(Summary!$D$5=O1041,1,0)))</f>
        <v>0</v>
      </c>
      <c r="S1041" s="148">
        <f>IF(LEN(B1041)=0,0,IF(OR(Summary!$G$5="All",Summary!$G$5=""),1,IF(Summary!$G$5=B1041,1,0)))</f>
        <v>0</v>
      </c>
      <c r="T1041" s="148">
        <f t="shared" si="64"/>
        <v>0</v>
      </c>
      <c r="U1041" s="148">
        <f>IF(LEN(C1041)=0,0,IF(C1041=Summary!$K$5,1,0))</f>
        <v>0</v>
      </c>
      <c r="V1041" s="148">
        <f t="shared" si="65"/>
        <v>0</v>
      </c>
      <c r="W1041" s="333"/>
      <c r="X1041" s="148">
        <f t="shared" si="66"/>
        <v>0</v>
      </c>
      <c r="Y1041" s="333"/>
      <c r="Z1041" s="144"/>
      <c r="AA1041" s="148">
        <f t="shared" si="67"/>
        <v>0</v>
      </c>
      <c r="AB1041" s="336"/>
      <c r="AC1041" s="144"/>
    </row>
    <row r="1042" spans="2:29" s="134" customFormat="1" ht="20.100000000000001" customHeight="1" x14ac:dyDescent="0.25">
      <c r="B1042" s="390"/>
      <c r="C1042" s="391"/>
      <c r="D1042" s="392"/>
      <c r="E1042" s="393"/>
      <c r="F1042" s="393"/>
      <c r="G1042" s="394"/>
      <c r="H1042" s="395"/>
      <c r="N1042" s="144"/>
      <c r="O1042" s="147" t="str">
        <f>IFERROR(IF(LEN(B1042)=0,"",INDEX(Trainings!$C$6:$C$55,MATCH(Registration!$B1042,Trainings!$B$6:$B$55,0),1)),"")</f>
        <v/>
      </c>
      <c r="P1042" s="148" t="str">
        <f>IFERROR(IF(LEN(H1042)=0,"",INDEX(Dashboard!$I$17:$I$26,MATCH($H1042,Dashboard!$J$17:$J$26,0))),"")</f>
        <v/>
      </c>
      <c r="Q1042" s="144"/>
      <c r="R1042" s="148">
        <f>IF(LEN(O1042)=0,0,IF(OR(Summary!$D$5="All",Summary!$D$5=""),1,IF(Summary!$D$5=O1042,1,0)))</f>
        <v>0</v>
      </c>
      <c r="S1042" s="148">
        <f>IF(LEN(B1042)=0,0,IF(OR(Summary!$G$5="All",Summary!$G$5=""),1,IF(Summary!$G$5=B1042,1,0)))</f>
        <v>0</v>
      </c>
      <c r="T1042" s="148">
        <f t="shared" si="64"/>
        <v>0</v>
      </c>
      <c r="U1042" s="148">
        <f>IF(LEN(C1042)=0,0,IF(C1042=Summary!$K$5,1,0))</f>
        <v>0</v>
      </c>
      <c r="V1042" s="148">
        <f t="shared" si="65"/>
        <v>0</v>
      </c>
      <c r="W1042" s="333"/>
      <c r="X1042" s="148">
        <f t="shared" si="66"/>
        <v>0</v>
      </c>
      <c r="Y1042" s="333"/>
      <c r="Z1042" s="144"/>
      <c r="AA1042" s="148">
        <f t="shared" si="67"/>
        <v>0</v>
      </c>
      <c r="AB1042" s="336"/>
      <c r="AC1042" s="144"/>
    </row>
    <row r="1043" spans="2:29" s="134" customFormat="1" ht="20.100000000000001" customHeight="1" x14ac:dyDescent="0.25">
      <c r="B1043" s="390"/>
      <c r="C1043" s="391"/>
      <c r="D1043" s="392"/>
      <c r="E1043" s="393"/>
      <c r="F1043" s="393"/>
      <c r="G1043" s="394"/>
      <c r="H1043" s="395"/>
      <c r="N1043" s="144"/>
      <c r="O1043" s="147" t="str">
        <f>IFERROR(IF(LEN(B1043)=0,"",INDEX(Trainings!$C$6:$C$55,MATCH(Registration!$B1043,Trainings!$B$6:$B$55,0),1)),"")</f>
        <v/>
      </c>
      <c r="P1043" s="148" t="str">
        <f>IFERROR(IF(LEN(H1043)=0,"",INDEX(Dashboard!$I$17:$I$26,MATCH($H1043,Dashboard!$J$17:$J$26,0))),"")</f>
        <v/>
      </c>
      <c r="Q1043" s="144"/>
      <c r="R1043" s="148">
        <f>IF(LEN(O1043)=0,0,IF(OR(Summary!$D$5="All",Summary!$D$5=""),1,IF(Summary!$D$5=O1043,1,0)))</f>
        <v>0</v>
      </c>
      <c r="S1043" s="148">
        <f>IF(LEN(B1043)=0,0,IF(OR(Summary!$G$5="All",Summary!$G$5=""),1,IF(Summary!$G$5=B1043,1,0)))</f>
        <v>0</v>
      </c>
      <c r="T1043" s="148">
        <f t="shared" si="64"/>
        <v>0</v>
      </c>
      <c r="U1043" s="148">
        <f>IF(LEN(C1043)=0,0,IF(C1043=Summary!$K$5,1,0))</f>
        <v>0</v>
      </c>
      <c r="V1043" s="148">
        <f t="shared" si="65"/>
        <v>0</v>
      </c>
      <c r="W1043" s="333"/>
      <c r="X1043" s="148">
        <f t="shared" si="66"/>
        <v>0</v>
      </c>
      <c r="Y1043" s="333"/>
      <c r="Z1043" s="144"/>
      <c r="AA1043" s="148">
        <f t="shared" si="67"/>
        <v>0</v>
      </c>
      <c r="AB1043" s="336"/>
      <c r="AC1043" s="144"/>
    </row>
    <row r="1044" spans="2:29" s="134" customFormat="1" ht="20.100000000000001" customHeight="1" x14ac:dyDescent="0.25">
      <c r="B1044" s="390"/>
      <c r="C1044" s="391"/>
      <c r="D1044" s="392"/>
      <c r="E1044" s="393"/>
      <c r="F1044" s="393"/>
      <c r="G1044" s="394"/>
      <c r="H1044" s="395"/>
      <c r="N1044" s="144"/>
      <c r="O1044" s="147" t="str">
        <f>IFERROR(IF(LEN(B1044)=0,"",INDEX(Trainings!$C$6:$C$55,MATCH(Registration!$B1044,Trainings!$B$6:$B$55,0),1)),"")</f>
        <v/>
      </c>
      <c r="P1044" s="148" t="str">
        <f>IFERROR(IF(LEN(H1044)=0,"",INDEX(Dashboard!$I$17:$I$26,MATCH($H1044,Dashboard!$J$17:$J$26,0))),"")</f>
        <v/>
      </c>
      <c r="Q1044" s="144"/>
      <c r="R1044" s="148">
        <f>IF(LEN(O1044)=0,0,IF(OR(Summary!$D$5="All",Summary!$D$5=""),1,IF(Summary!$D$5=O1044,1,0)))</f>
        <v>0</v>
      </c>
      <c r="S1044" s="148">
        <f>IF(LEN(B1044)=0,0,IF(OR(Summary!$G$5="All",Summary!$G$5=""),1,IF(Summary!$G$5=B1044,1,0)))</f>
        <v>0</v>
      </c>
      <c r="T1044" s="148">
        <f t="shared" si="64"/>
        <v>0</v>
      </c>
      <c r="U1044" s="148">
        <f>IF(LEN(C1044)=0,0,IF(C1044=Summary!$K$5,1,0))</f>
        <v>0</v>
      </c>
      <c r="V1044" s="148">
        <f t="shared" si="65"/>
        <v>0</v>
      </c>
      <c r="W1044" s="333"/>
      <c r="X1044" s="148">
        <f t="shared" si="66"/>
        <v>0</v>
      </c>
      <c r="Y1044" s="333"/>
      <c r="Z1044" s="144"/>
      <c r="AA1044" s="148">
        <f t="shared" si="67"/>
        <v>0</v>
      </c>
      <c r="AB1044" s="336"/>
      <c r="AC1044" s="144"/>
    </row>
    <row r="1045" spans="2:29" s="134" customFormat="1" ht="20.100000000000001" customHeight="1" x14ac:dyDescent="0.25">
      <c r="B1045" s="390"/>
      <c r="C1045" s="391"/>
      <c r="D1045" s="392"/>
      <c r="E1045" s="393"/>
      <c r="F1045" s="393"/>
      <c r="G1045" s="394"/>
      <c r="H1045" s="395"/>
      <c r="N1045" s="144"/>
      <c r="O1045" s="147" t="str">
        <f>IFERROR(IF(LEN(B1045)=0,"",INDEX(Trainings!$C$6:$C$55,MATCH(Registration!$B1045,Trainings!$B$6:$B$55,0),1)),"")</f>
        <v/>
      </c>
      <c r="P1045" s="148" t="str">
        <f>IFERROR(IF(LEN(H1045)=0,"",INDEX(Dashboard!$I$17:$I$26,MATCH($H1045,Dashboard!$J$17:$J$26,0))),"")</f>
        <v/>
      </c>
      <c r="Q1045" s="144"/>
      <c r="R1045" s="148">
        <f>IF(LEN(O1045)=0,0,IF(OR(Summary!$D$5="All",Summary!$D$5=""),1,IF(Summary!$D$5=O1045,1,0)))</f>
        <v>0</v>
      </c>
      <c r="S1045" s="148">
        <f>IF(LEN(B1045)=0,0,IF(OR(Summary!$G$5="All",Summary!$G$5=""),1,IF(Summary!$G$5=B1045,1,0)))</f>
        <v>0</v>
      </c>
      <c r="T1045" s="148">
        <f t="shared" si="64"/>
        <v>0</v>
      </c>
      <c r="U1045" s="148">
        <f>IF(LEN(C1045)=0,0,IF(C1045=Summary!$K$5,1,0))</f>
        <v>0</v>
      </c>
      <c r="V1045" s="148">
        <f t="shared" si="65"/>
        <v>0</v>
      </c>
      <c r="W1045" s="333"/>
      <c r="X1045" s="148">
        <f t="shared" si="66"/>
        <v>0</v>
      </c>
      <c r="Y1045" s="333"/>
      <c r="Z1045" s="144"/>
      <c r="AA1045" s="148">
        <f t="shared" si="67"/>
        <v>0</v>
      </c>
      <c r="AB1045" s="336"/>
      <c r="AC1045" s="144"/>
    </row>
    <row r="1046" spans="2:29" s="134" customFormat="1" ht="20.100000000000001" customHeight="1" x14ac:dyDescent="0.25">
      <c r="B1046" s="390"/>
      <c r="C1046" s="391"/>
      <c r="D1046" s="392"/>
      <c r="E1046" s="393"/>
      <c r="F1046" s="393"/>
      <c r="G1046" s="394"/>
      <c r="H1046" s="395"/>
      <c r="N1046" s="144"/>
      <c r="O1046" s="147" t="str">
        <f>IFERROR(IF(LEN(B1046)=0,"",INDEX(Trainings!$C$6:$C$55,MATCH(Registration!$B1046,Trainings!$B$6:$B$55,0),1)),"")</f>
        <v/>
      </c>
      <c r="P1046" s="148" t="str">
        <f>IFERROR(IF(LEN(H1046)=0,"",INDEX(Dashboard!$I$17:$I$26,MATCH($H1046,Dashboard!$J$17:$J$26,0))),"")</f>
        <v/>
      </c>
      <c r="Q1046" s="144"/>
      <c r="R1046" s="148">
        <f>IF(LEN(O1046)=0,0,IF(OR(Summary!$D$5="All",Summary!$D$5=""),1,IF(Summary!$D$5=O1046,1,0)))</f>
        <v>0</v>
      </c>
      <c r="S1046" s="148">
        <f>IF(LEN(B1046)=0,0,IF(OR(Summary!$G$5="All",Summary!$G$5=""),1,IF(Summary!$G$5=B1046,1,0)))</f>
        <v>0</v>
      </c>
      <c r="T1046" s="148">
        <f t="shared" si="64"/>
        <v>0</v>
      </c>
      <c r="U1046" s="148">
        <f>IF(LEN(C1046)=0,0,IF(C1046=Summary!$K$5,1,0))</f>
        <v>0</v>
      </c>
      <c r="V1046" s="148">
        <f t="shared" si="65"/>
        <v>0</v>
      </c>
      <c r="W1046" s="333"/>
      <c r="X1046" s="148">
        <f t="shared" si="66"/>
        <v>0</v>
      </c>
      <c r="Y1046" s="333"/>
      <c r="Z1046" s="144"/>
      <c r="AA1046" s="148">
        <f t="shared" si="67"/>
        <v>0</v>
      </c>
      <c r="AB1046" s="336"/>
      <c r="AC1046" s="144"/>
    </row>
    <row r="1047" spans="2:29" s="134" customFormat="1" ht="20.100000000000001" customHeight="1" x14ac:dyDescent="0.25">
      <c r="B1047" s="390"/>
      <c r="C1047" s="391"/>
      <c r="D1047" s="392"/>
      <c r="E1047" s="393"/>
      <c r="F1047" s="393"/>
      <c r="G1047" s="394"/>
      <c r="H1047" s="395"/>
      <c r="N1047" s="144"/>
      <c r="O1047" s="147" t="str">
        <f>IFERROR(IF(LEN(B1047)=0,"",INDEX(Trainings!$C$6:$C$55,MATCH(Registration!$B1047,Trainings!$B$6:$B$55,0),1)),"")</f>
        <v/>
      </c>
      <c r="P1047" s="148" t="str">
        <f>IFERROR(IF(LEN(H1047)=0,"",INDEX(Dashboard!$I$17:$I$26,MATCH($H1047,Dashboard!$J$17:$J$26,0))),"")</f>
        <v/>
      </c>
      <c r="Q1047" s="144"/>
      <c r="R1047" s="148">
        <f>IF(LEN(O1047)=0,0,IF(OR(Summary!$D$5="All",Summary!$D$5=""),1,IF(Summary!$D$5=O1047,1,0)))</f>
        <v>0</v>
      </c>
      <c r="S1047" s="148">
        <f>IF(LEN(B1047)=0,0,IF(OR(Summary!$G$5="All",Summary!$G$5=""),1,IF(Summary!$G$5=B1047,1,0)))</f>
        <v>0</v>
      </c>
      <c r="T1047" s="148">
        <f t="shared" si="64"/>
        <v>0</v>
      </c>
      <c r="U1047" s="148">
        <f>IF(LEN(C1047)=0,0,IF(C1047=Summary!$K$5,1,0))</f>
        <v>0</v>
      </c>
      <c r="V1047" s="148">
        <f t="shared" si="65"/>
        <v>0</v>
      </c>
      <c r="W1047" s="333"/>
      <c r="X1047" s="148">
        <f t="shared" si="66"/>
        <v>0</v>
      </c>
      <c r="Y1047" s="333"/>
      <c r="Z1047" s="144"/>
      <c r="AA1047" s="148">
        <f t="shared" si="67"/>
        <v>0</v>
      </c>
      <c r="AB1047" s="336"/>
      <c r="AC1047" s="144"/>
    </row>
    <row r="1048" spans="2:29" s="134" customFormat="1" ht="20.100000000000001" customHeight="1" x14ac:dyDescent="0.25">
      <c r="B1048" s="390"/>
      <c r="C1048" s="391"/>
      <c r="D1048" s="392"/>
      <c r="E1048" s="393"/>
      <c r="F1048" s="393"/>
      <c r="G1048" s="394"/>
      <c r="H1048" s="395"/>
      <c r="N1048" s="144"/>
      <c r="O1048" s="147" t="str">
        <f>IFERROR(IF(LEN(B1048)=0,"",INDEX(Trainings!$C$6:$C$55,MATCH(Registration!$B1048,Trainings!$B$6:$B$55,0),1)),"")</f>
        <v/>
      </c>
      <c r="P1048" s="148" t="str">
        <f>IFERROR(IF(LEN(H1048)=0,"",INDEX(Dashboard!$I$17:$I$26,MATCH($H1048,Dashboard!$J$17:$J$26,0))),"")</f>
        <v/>
      </c>
      <c r="Q1048" s="144"/>
      <c r="R1048" s="148">
        <f>IF(LEN(O1048)=0,0,IF(OR(Summary!$D$5="All",Summary!$D$5=""),1,IF(Summary!$D$5=O1048,1,0)))</f>
        <v>0</v>
      </c>
      <c r="S1048" s="148">
        <f>IF(LEN(B1048)=0,0,IF(OR(Summary!$G$5="All",Summary!$G$5=""),1,IF(Summary!$G$5=B1048,1,0)))</f>
        <v>0</v>
      </c>
      <c r="T1048" s="148">
        <f t="shared" si="64"/>
        <v>0</v>
      </c>
      <c r="U1048" s="148">
        <f>IF(LEN(C1048)=0,0,IF(C1048=Summary!$K$5,1,0))</f>
        <v>0</v>
      </c>
      <c r="V1048" s="148">
        <f t="shared" si="65"/>
        <v>0</v>
      </c>
      <c r="W1048" s="333"/>
      <c r="X1048" s="148">
        <f t="shared" si="66"/>
        <v>0</v>
      </c>
      <c r="Y1048" s="333"/>
      <c r="Z1048" s="144"/>
      <c r="AA1048" s="148">
        <f t="shared" si="67"/>
        <v>0</v>
      </c>
      <c r="AB1048" s="336"/>
      <c r="AC1048" s="144"/>
    </row>
    <row r="1049" spans="2:29" s="134" customFormat="1" ht="20.100000000000001" customHeight="1" x14ac:dyDescent="0.25">
      <c r="B1049" s="390"/>
      <c r="C1049" s="391"/>
      <c r="D1049" s="392"/>
      <c r="E1049" s="393"/>
      <c r="F1049" s="393"/>
      <c r="G1049" s="394"/>
      <c r="H1049" s="395"/>
      <c r="N1049" s="144"/>
      <c r="O1049" s="147" t="str">
        <f>IFERROR(IF(LEN(B1049)=0,"",INDEX(Trainings!$C$6:$C$55,MATCH(Registration!$B1049,Trainings!$B$6:$B$55,0),1)),"")</f>
        <v/>
      </c>
      <c r="P1049" s="148" t="str">
        <f>IFERROR(IF(LEN(H1049)=0,"",INDEX(Dashboard!$I$17:$I$26,MATCH($H1049,Dashboard!$J$17:$J$26,0))),"")</f>
        <v/>
      </c>
      <c r="Q1049" s="144"/>
      <c r="R1049" s="148">
        <f>IF(LEN(O1049)=0,0,IF(OR(Summary!$D$5="All",Summary!$D$5=""),1,IF(Summary!$D$5=O1049,1,0)))</f>
        <v>0</v>
      </c>
      <c r="S1049" s="148">
        <f>IF(LEN(B1049)=0,0,IF(OR(Summary!$G$5="All",Summary!$G$5=""),1,IF(Summary!$G$5=B1049,1,0)))</f>
        <v>0</v>
      </c>
      <c r="T1049" s="148">
        <f t="shared" si="64"/>
        <v>0</v>
      </c>
      <c r="U1049" s="148">
        <f>IF(LEN(C1049)=0,0,IF(C1049=Summary!$K$5,1,0))</f>
        <v>0</v>
      </c>
      <c r="V1049" s="148">
        <f t="shared" si="65"/>
        <v>0</v>
      </c>
      <c r="W1049" s="333"/>
      <c r="X1049" s="148">
        <f t="shared" si="66"/>
        <v>0</v>
      </c>
      <c r="Y1049" s="333"/>
      <c r="Z1049" s="144"/>
      <c r="AA1049" s="148">
        <f t="shared" si="67"/>
        <v>0</v>
      </c>
      <c r="AB1049" s="336"/>
      <c r="AC1049" s="144"/>
    </row>
    <row r="1050" spans="2:29" s="134" customFormat="1" ht="20.100000000000001" customHeight="1" x14ac:dyDescent="0.25">
      <c r="B1050" s="390"/>
      <c r="C1050" s="391"/>
      <c r="D1050" s="392"/>
      <c r="E1050" s="393"/>
      <c r="F1050" s="393"/>
      <c r="G1050" s="394"/>
      <c r="H1050" s="395"/>
      <c r="N1050" s="144"/>
      <c r="O1050" s="147" t="str">
        <f>IFERROR(IF(LEN(B1050)=0,"",INDEX(Trainings!$C$6:$C$55,MATCH(Registration!$B1050,Trainings!$B$6:$B$55,0),1)),"")</f>
        <v/>
      </c>
      <c r="P1050" s="148" t="str">
        <f>IFERROR(IF(LEN(H1050)=0,"",INDEX(Dashboard!$I$17:$I$26,MATCH($H1050,Dashboard!$J$17:$J$26,0))),"")</f>
        <v/>
      </c>
      <c r="Q1050" s="144"/>
      <c r="R1050" s="148">
        <f>IF(LEN(O1050)=0,0,IF(OR(Summary!$D$5="All",Summary!$D$5=""),1,IF(Summary!$D$5=O1050,1,0)))</f>
        <v>0</v>
      </c>
      <c r="S1050" s="148">
        <f>IF(LEN(B1050)=0,0,IF(OR(Summary!$G$5="All",Summary!$G$5=""),1,IF(Summary!$G$5=B1050,1,0)))</f>
        <v>0</v>
      </c>
      <c r="T1050" s="148">
        <f t="shared" si="64"/>
        <v>0</v>
      </c>
      <c r="U1050" s="148">
        <f>IF(LEN(C1050)=0,0,IF(C1050=Summary!$K$5,1,0))</f>
        <v>0</v>
      </c>
      <c r="V1050" s="148">
        <f t="shared" si="65"/>
        <v>0</v>
      </c>
      <c r="W1050" s="333"/>
      <c r="X1050" s="148">
        <f t="shared" si="66"/>
        <v>0</v>
      </c>
      <c r="Y1050" s="333"/>
      <c r="Z1050" s="144"/>
      <c r="AA1050" s="148">
        <f t="shared" si="67"/>
        <v>0</v>
      </c>
      <c r="AB1050" s="336"/>
      <c r="AC1050" s="144"/>
    </row>
    <row r="1051" spans="2:29" s="134" customFormat="1" ht="20.100000000000001" customHeight="1" x14ac:dyDescent="0.25">
      <c r="B1051" s="390"/>
      <c r="C1051" s="391"/>
      <c r="D1051" s="392"/>
      <c r="E1051" s="393"/>
      <c r="F1051" s="393"/>
      <c r="G1051" s="394"/>
      <c r="H1051" s="395"/>
      <c r="N1051" s="144"/>
      <c r="O1051" s="147" t="str">
        <f>IFERROR(IF(LEN(B1051)=0,"",INDEX(Trainings!$C$6:$C$55,MATCH(Registration!$B1051,Trainings!$B$6:$B$55,0),1)),"")</f>
        <v/>
      </c>
      <c r="P1051" s="148" t="str">
        <f>IFERROR(IF(LEN(H1051)=0,"",INDEX(Dashboard!$I$17:$I$26,MATCH($H1051,Dashboard!$J$17:$J$26,0))),"")</f>
        <v/>
      </c>
      <c r="Q1051" s="144"/>
      <c r="R1051" s="148">
        <f>IF(LEN(O1051)=0,0,IF(OR(Summary!$D$5="All",Summary!$D$5=""),1,IF(Summary!$D$5=O1051,1,0)))</f>
        <v>0</v>
      </c>
      <c r="S1051" s="148">
        <f>IF(LEN(B1051)=0,0,IF(OR(Summary!$G$5="All",Summary!$G$5=""),1,IF(Summary!$G$5=B1051,1,0)))</f>
        <v>0</v>
      </c>
      <c r="T1051" s="148">
        <f t="shared" si="64"/>
        <v>0</v>
      </c>
      <c r="U1051" s="148">
        <f>IF(LEN(C1051)=0,0,IF(C1051=Summary!$K$5,1,0))</f>
        <v>0</v>
      </c>
      <c r="V1051" s="148">
        <f t="shared" si="65"/>
        <v>0</v>
      </c>
      <c r="W1051" s="333"/>
      <c r="X1051" s="148">
        <f t="shared" si="66"/>
        <v>0</v>
      </c>
      <c r="Y1051" s="333"/>
      <c r="Z1051" s="144"/>
      <c r="AA1051" s="148">
        <f t="shared" si="67"/>
        <v>0</v>
      </c>
      <c r="AB1051" s="336"/>
      <c r="AC1051" s="144"/>
    </row>
    <row r="1052" spans="2:29" s="134" customFormat="1" ht="20.100000000000001" customHeight="1" x14ac:dyDescent="0.25">
      <c r="B1052" s="390"/>
      <c r="C1052" s="391"/>
      <c r="D1052" s="392"/>
      <c r="E1052" s="393"/>
      <c r="F1052" s="393"/>
      <c r="G1052" s="394"/>
      <c r="H1052" s="395"/>
      <c r="N1052" s="144"/>
      <c r="O1052" s="147" t="str">
        <f>IFERROR(IF(LEN(B1052)=0,"",INDEX(Trainings!$C$6:$C$55,MATCH(Registration!$B1052,Trainings!$B$6:$B$55,0),1)),"")</f>
        <v/>
      </c>
      <c r="P1052" s="148" t="str">
        <f>IFERROR(IF(LEN(H1052)=0,"",INDEX(Dashboard!$I$17:$I$26,MATCH($H1052,Dashboard!$J$17:$J$26,0))),"")</f>
        <v/>
      </c>
      <c r="Q1052" s="144"/>
      <c r="R1052" s="148">
        <f>IF(LEN(O1052)=0,0,IF(OR(Summary!$D$5="All",Summary!$D$5=""),1,IF(Summary!$D$5=O1052,1,0)))</f>
        <v>0</v>
      </c>
      <c r="S1052" s="148">
        <f>IF(LEN(B1052)=0,0,IF(OR(Summary!$G$5="All",Summary!$G$5=""),1,IF(Summary!$G$5=B1052,1,0)))</f>
        <v>0</v>
      </c>
      <c r="T1052" s="148">
        <f t="shared" si="64"/>
        <v>0</v>
      </c>
      <c r="U1052" s="148">
        <f>IF(LEN(C1052)=0,0,IF(C1052=Summary!$K$5,1,0))</f>
        <v>0</v>
      </c>
      <c r="V1052" s="148">
        <f t="shared" si="65"/>
        <v>0</v>
      </c>
      <c r="W1052" s="333"/>
      <c r="X1052" s="148">
        <f t="shared" si="66"/>
        <v>0</v>
      </c>
      <c r="Y1052" s="333"/>
      <c r="Z1052" s="144"/>
      <c r="AA1052" s="148">
        <f t="shared" si="67"/>
        <v>0</v>
      </c>
      <c r="AB1052" s="336"/>
      <c r="AC1052" s="144"/>
    </row>
    <row r="1053" spans="2:29" s="134" customFormat="1" ht="20.100000000000001" customHeight="1" x14ac:dyDescent="0.25">
      <c r="B1053" s="390"/>
      <c r="C1053" s="391"/>
      <c r="D1053" s="392"/>
      <c r="E1053" s="393"/>
      <c r="F1053" s="393"/>
      <c r="G1053" s="394"/>
      <c r="H1053" s="395"/>
      <c r="N1053" s="144"/>
      <c r="O1053" s="147" t="str">
        <f>IFERROR(IF(LEN(B1053)=0,"",INDEX(Trainings!$C$6:$C$55,MATCH(Registration!$B1053,Trainings!$B$6:$B$55,0),1)),"")</f>
        <v/>
      </c>
      <c r="P1053" s="148" t="str">
        <f>IFERROR(IF(LEN(H1053)=0,"",INDEX(Dashboard!$I$17:$I$26,MATCH($H1053,Dashboard!$J$17:$J$26,0))),"")</f>
        <v/>
      </c>
      <c r="Q1053" s="144"/>
      <c r="R1053" s="148">
        <f>IF(LEN(O1053)=0,0,IF(OR(Summary!$D$5="All",Summary!$D$5=""),1,IF(Summary!$D$5=O1053,1,0)))</f>
        <v>0</v>
      </c>
      <c r="S1053" s="148">
        <f>IF(LEN(B1053)=0,0,IF(OR(Summary!$G$5="All",Summary!$G$5=""),1,IF(Summary!$G$5=B1053,1,0)))</f>
        <v>0</v>
      </c>
      <c r="T1053" s="148">
        <f t="shared" si="64"/>
        <v>0</v>
      </c>
      <c r="U1053" s="148">
        <f>IF(LEN(C1053)=0,0,IF(C1053=Summary!$K$5,1,0))</f>
        <v>0</v>
      </c>
      <c r="V1053" s="148">
        <f t="shared" si="65"/>
        <v>0</v>
      </c>
      <c r="W1053" s="333"/>
      <c r="X1053" s="148">
        <f t="shared" si="66"/>
        <v>0</v>
      </c>
      <c r="Y1053" s="333"/>
      <c r="Z1053" s="144"/>
      <c r="AA1053" s="148">
        <f t="shared" si="67"/>
        <v>0</v>
      </c>
      <c r="AB1053" s="336"/>
      <c r="AC1053" s="144"/>
    </row>
    <row r="1054" spans="2:29" s="134" customFormat="1" ht="20.100000000000001" customHeight="1" x14ac:dyDescent="0.25">
      <c r="B1054" s="390"/>
      <c r="C1054" s="391"/>
      <c r="D1054" s="392"/>
      <c r="E1054" s="393"/>
      <c r="F1054" s="393"/>
      <c r="G1054" s="394"/>
      <c r="H1054" s="395"/>
      <c r="N1054" s="144"/>
      <c r="O1054" s="147" t="str">
        <f>IFERROR(IF(LEN(B1054)=0,"",INDEX(Trainings!$C$6:$C$55,MATCH(Registration!$B1054,Trainings!$B$6:$B$55,0),1)),"")</f>
        <v/>
      </c>
      <c r="P1054" s="148" t="str">
        <f>IFERROR(IF(LEN(H1054)=0,"",INDEX(Dashboard!$I$17:$I$26,MATCH($H1054,Dashboard!$J$17:$J$26,0))),"")</f>
        <v/>
      </c>
      <c r="Q1054" s="144"/>
      <c r="R1054" s="148">
        <f>IF(LEN(O1054)=0,0,IF(OR(Summary!$D$5="All",Summary!$D$5=""),1,IF(Summary!$D$5=O1054,1,0)))</f>
        <v>0</v>
      </c>
      <c r="S1054" s="148">
        <f>IF(LEN(B1054)=0,0,IF(OR(Summary!$G$5="All",Summary!$G$5=""),1,IF(Summary!$G$5=B1054,1,0)))</f>
        <v>0</v>
      </c>
      <c r="T1054" s="148">
        <f t="shared" si="64"/>
        <v>0</v>
      </c>
      <c r="U1054" s="148">
        <f>IF(LEN(C1054)=0,0,IF(C1054=Summary!$K$5,1,0))</f>
        <v>0</v>
      </c>
      <c r="V1054" s="148">
        <f t="shared" si="65"/>
        <v>0</v>
      </c>
      <c r="W1054" s="333"/>
      <c r="X1054" s="148">
        <f t="shared" si="66"/>
        <v>0</v>
      </c>
      <c r="Y1054" s="333"/>
      <c r="Z1054" s="144"/>
      <c r="AA1054" s="148">
        <f t="shared" si="67"/>
        <v>0</v>
      </c>
      <c r="AB1054" s="336"/>
      <c r="AC1054" s="144"/>
    </row>
    <row r="1055" spans="2:29" s="134" customFormat="1" ht="20.100000000000001" customHeight="1" x14ac:dyDescent="0.25">
      <c r="B1055" s="390"/>
      <c r="C1055" s="391"/>
      <c r="D1055" s="392"/>
      <c r="E1055" s="393"/>
      <c r="F1055" s="393"/>
      <c r="G1055" s="394"/>
      <c r="H1055" s="395"/>
      <c r="N1055" s="144"/>
      <c r="O1055" s="147" t="str">
        <f>IFERROR(IF(LEN(B1055)=0,"",INDEX(Trainings!$C$6:$C$55,MATCH(Registration!$B1055,Trainings!$B$6:$B$55,0),1)),"")</f>
        <v/>
      </c>
      <c r="P1055" s="148" t="str">
        <f>IFERROR(IF(LEN(H1055)=0,"",INDEX(Dashboard!$I$17:$I$26,MATCH($H1055,Dashboard!$J$17:$J$26,0))),"")</f>
        <v/>
      </c>
      <c r="Q1055" s="144"/>
      <c r="R1055" s="148">
        <f>IF(LEN(O1055)=0,0,IF(OR(Summary!$D$5="All",Summary!$D$5=""),1,IF(Summary!$D$5=O1055,1,0)))</f>
        <v>0</v>
      </c>
      <c r="S1055" s="148">
        <f>IF(LEN(B1055)=0,0,IF(OR(Summary!$G$5="All",Summary!$G$5=""),1,IF(Summary!$G$5=B1055,1,0)))</f>
        <v>0</v>
      </c>
      <c r="T1055" s="148">
        <f t="shared" si="64"/>
        <v>0</v>
      </c>
      <c r="U1055" s="148">
        <f>IF(LEN(C1055)=0,0,IF(C1055=Summary!$K$5,1,0))</f>
        <v>0</v>
      </c>
      <c r="V1055" s="148">
        <f t="shared" si="65"/>
        <v>0</v>
      </c>
      <c r="W1055" s="333"/>
      <c r="X1055" s="148">
        <f t="shared" si="66"/>
        <v>0</v>
      </c>
      <c r="Y1055" s="333"/>
      <c r="Z1055" s="144"/>
      <c r="AA1055" s="148">
        <f t="shared" si="67"/>
        <v>0</v>
      </c>
      <c r="AB1055" s="336"/>
      <c r="AC1055" s="144"/>
    </row>
    <row r="1056" spans="2:29" s="134" customFormat="1" ht="20.100000000000001" customHeight="1" x14ac:dyDescent="0.25">
      <c r="B1056" s="390"/>
      <c r="C1056" s="391"/>
      <c r="D1056" s="392"/>
      <c r="E1056" s="393"/>
      <c r="F1056" s="393"/>
      <c r="G1056" s="394"/>
      <c r="H1056" s="395"/>
      <c r="N1056" s="144"/>
      <c r="O1056" s="147" t="str">
        <f>IFERROR(IF(LEN(B1056)=0,"",INDEX(Trainings!$C$6:$C$55,MATCH(Registration!$B1056,Trainings!$B$6:$B$55,0),1)),"")</f>
        <v/>
      </c>
      <c r="P1056" s="148" t="str">
        <f>IFERROR(IF(LEN(H1056)=0,"",INDEX(Dashboard!$I$17:$I$26,MATCH($H1056,Dashboard!$J$17:$J$26,0))),"")</f>
        <v/>
      </c>
      <c r="Q1056" s="144"/>
      <c r="R1056" s="148">
        <f>IF(LEN(O1056)=0,0,IF(OR(Summary!$D$5="All",Summary!$D$5=""),1,IF(Summary!$D$5=O1056,1,0)))</f>
        <v>0</v>
      </c>
      <c r="S1056" s="148">
        <f>IF(LEN(B1056)=0,0,IF(OR(Summary!$G$5="All",Summary!$G$5=""),1,IF(Summary!$G$5=B1056,1,0)))</f>
        <v>0</v>
      </c>
      <c r="T1056" s="148">
        <f t="shared" si="64"/>
        <v>0</v>
      </c>
      <c r="U1056" s="148">
        <f>IF(LEN(C1056)=0,0,IF(C1056=Summary!$K$5,1,0))</f>
        <v>0</v>
      </c>
      <c r="V1056" s="148">
        <f t="shared" si="65"/>
        <v>0</v>
      </c>
      <c r="W1056" s="333"/>
      <c r="X1056" s="148">
        <f t="shared" si="66"/>
        <v>0</v>
      </c>
      <c r="Y1056" s="333"/>
      <c r="Z1056" s="144"/>
      <c r="AA1056" s="148">
        <f t="shared" si="67"/>
        <v>0</v>
      </c>
      <c r="AB1056" s="336"/>
      <c r="AC1056" s="144"/>
    </row>
    <row r="1057" spans="2:29" s="134" customFormat="1" ht="20.100000000000001" customHeight="1" x14ac:dyDescent="0.25">
      <c r="B1057" s="390"/>
      <c r="C1057" s="391"/>
      <c r="D1057" s="392"/>
      <c r="E1057" s="393"/>
      <c r="F1057" s="393"/>
      <c r="G1057" s="394"/>
      <c r="H1057" s="395"/>
      <c r="N1057" s="144"/>
      <c r="O1057" s="147" t="str">
        <f>IFERROR(IF(LEN(B1057)=0,"",INDEX(Trainings!$C$6:$C$55,MATCH(Registration!$B1057,Trainings!$B$6:$B$55,0),1)),"")</f>
        <v/>
      </c>
      <c r="P1057" s="148" t="str">
        <f>IFERROR(IF(LEN(H1057)=0,"",INDEX(Dashboard!$I$17:$I$26,MATCH($H1057,Dashboard!$J$17:$J$26,0))),"")</f>
        <v/>
      </c>
      <c r="Q1057" s="144"/>
      <c r="R1057" s="148">
        <f>IF(LEN(O1057)=0,0,IF(OR(Summary!$D$5="All",Summary!$D$5=""),1,IF(Summary!$D$5=O1057,1,0)))</f>
        <v>0</v>
      </c>
      <c r="S1057" s="148">
        <f>IF(LEN(B1057)=0,0,IF(OR(Summary!$G$5="All",Summary!$G$5=""),1,IF(Summary!$G$5=B1057,1,0)))</f>
        <v>0</v>
      </c>
      <c r="T1057" s="148">
        <f t="shared" si="64"/>
        <v>0</v>
      </c>
      <c r="U1057" s="148">
        <f>IF(LEN(C1057)=0,0,IF(C1057=Summary!$K$5,1,0))</f>
        <v>0</v>
      </c>
      <c r="V1057" s="148">
        <f t="shared" si="65"/>
        <v>0</v>
      </c>
      <c r="W1057" s="333"/>
      <c r="X1057" s="148">
        <f t="shared" si="66"/>
        <v>0</v>
      </c>
      <c r="Y1057" s="333"/>
      <c r="Z1057" s="144"/>
      <c r="AA1057" s="148">
        <f t="shared" si="67"/>
        <v>0</v>
      </c>
      <c r="AB1057" s="336"/>
      <c r="AC1057" s="144"/>
    </row>
    <row r="1058" spans="2:29" s="134" customFormat="1" ht="20.100000000000001" customHeight="1" x14ac:dyDescent="0.25">
      <c r="B1058" s="390"/>
      <c r="C1058" s="391"/>
      <c r="D1058" s="392"/>
      <c r="E1058" s="393"/>
      <c r="F1058" s="393"/>
      <c r="G1058" s="394"/>
      <c r="H1058" s="395"/>
      <c r="N1058" s="144"/>
      <c r="O1058" s="147" t="str">
        <f>IFERROR(IF(LEN(B1058)=0,"",INDEX(Trainings!$C$6:$C$55,MATCH(Registration!$B1058,Trainings!$B$6:$B$55,0),1)),"")</f>
        <v/>
      </c>
      <c r="P1058" s="148" t="str">
        <f>IFERROR(IF(LEN(H1058)=0,"",INDEX(Dashboard!$I$17:$I$26,MATCH($H1058,Dashboard!$J$17:$J$26,0))),"")</f>
        <v/>
      </c>
      <c r="Q1058" s="144"/>
      <c r="R1058" s="148">
        <f>IF(LEN(O1058)=0,0,IF(OR(Summary!$D$5="All",Summary!$D$5=""),1,IF(Summary!$D$5=O1058,1,0)))</f>
        <v>0</v>
      </c>
      <c r="S1058" s="148">
        <f>IF(LEN(B1058)=0,0,IF(OR(Summary!$G$5="All",Summary!$G$5=""),1,IF(Summary!$G$5=B1058,1,0)))</f>
        <v>0</v>
      </c>
      <c r="T1058" s="148">
        <f t="shared" si="64"/>
        <v>0</v>
      </c>
      <c r="U1058" s="148">
        <f>IF(LEN(C1058)=0,0,IF(C1058=Summary!$K$5,1,0))</f>
        <v>0</v>
      </c>
      <c r="V1058" s="148">
        <f t="shared" si="65"/>
        <v>0</v>
      </c>
      <c r="W1058" s="333"/>
      <c r="X1058" s="148">
        <f t="shared" si="66"/>
        <v>0</v>
      </c>
      <c r="Y1058" s="333"/>
      <c r="Z1058" s="144"/>
      <c r="AA1058" s="148">
        <f t="shared" si="67"/>
        <v>0</v>
      </c>
      <c r="AB1058" s="336"/>
      <c r="AC1058" s="144"/>
    </row>
    <row r="1059" spans="2:29" s="134" customFormat="1" ht="20.100000000000001" customHeight="1" x14ac:dyDescent="0.25">
      <c r="B1059" s="390"/>
      <c r="C1059" s="391"/>
      <c r="D1059" s="392"/>
      <c r="E1059" s="393"/>
      <c r="F1059" s="393"/>
      <c r="G1059" s="394"/>
      <c r="H1059" s="395"/>
      <c r="N1059" s="144"/>
      <c r="O1059" s="147" t="str">
        <f>IFERROR(IF(LEN(B1059)=0,"",INDEX(Trainings!$C$6:$C$55,MATCH(Registration!$B1059,Trainings!$B$6:$B$55,0),1)),"")</f>
        <v/>
      </c>
      <c r="P1059" s="148" t="str">
        <f>IFERROR(IF(LEN(H1059)=0,"",INDEX(Dashboard!$I$17:$I$26,MATCH($H1059,Dashboard!$J$17:$J$26,0))),"")</f>
        <v/>
      </c>
      <c r="Q1059" s="144"/>
      <c r="R1059" s="148">
        <f>IF(LEN(O1059)=0,0,IF(OR(Summary!$D$5="All",Summary!$D$5=""),1,IF(Summary!$D$5=O1059,1,0)))</f>
        <v>0</v>
      </c>
      <c r="S1059" s="148">
        <f>IF(LEN(B1059)=0,0,IF(OR(Summary!$G$5="All",Summary!$G$5=""),1,IF(Summary!$G$5=B1059,1,0)))</f>
        <v>0</v>
      </c>
      <c r="T1059" s="148">
        <f t="shared" si="64"/>
        <v>0</v>
      </c>
      <c r="U1059" s="148">
        <f>IF(LEN(C1059)=0,0,IF(C1059=Summary!$K$5,1,0))</f>
        <v>0</v>
      </c>
      <c r="V1059" s="148">
        <f t="shared" si="65"/>
        <v>0</v>
      </c>
      <c r="W1059" s="333"/>
      <c r="X1059" s="148">
        <f t="shared" si="66"/>
        <v>0</v>
      </c>
      <c r="Y1059" s="333"/>
      <c r="Z1059" s="144"/>
      <c r="AA1059" s="148">
        <f t="shared" si="67"/>
        <v>0</v>
      </c>
      <c r="AB1059" s="336"/>
      <c r="AC1059" s="144"/>
    </row>
    <row r="1060" spans="2:29" s="134" customFormat="1" ht="20.100000000000001" customHeight="1" x14ac:dyDescent="0.25">
      <c r="B1060" s="390"/>
      <c r="C1060" s="391"/>
      <c r="D1060" s="392"/>
      <c r="E1060" s="393"/>
      <c r="F1060" s="393"/>
      <c r="G1060" s="394"/>
      <c r="H1060" s="395"/>
      <c r="N1060" s="144"/>
      <c r="O1060" s="147" t="str">
        <f>IFERROR(IF(LEN(B1060)=0,"",INDEX(Trainings!$C$6:$C$55,MATCH(Registration!$B1060,Trainings!$B$6:$B$55,0),1)),"")</f>
        <v/>
      </c>
      <c r="P1060" s="148" t="str">
        <f>IFERROR(IF(LEN(H1060)=0,"",INDEX(Dashboard!$I$17:$I$26,MATCH($H1060,Dashboard!$J$17:$J$26,0))),"")</f>
        <v/>
      </c>
      <c r="Q1060" s="144"/>
      <c r="R1060" s="148">
        <f>IF(LEN(O1060)=0,0,IF(OR(Summary!$D$5="All",Summary!$D$5=""),1,IF(Summary!$D$5=O1060,1,0)))</f>
        <v>0</v>
      </c>
      <c r="S1060" s="148">
        <f>IF(LEN(B1060)=0,0,IF(OR(Summary!$G$5="All",Summary!$G$5=""),1,IF(Summary!$G$5=B1060,1,0)))</f>
        <v>0</v>
      </c>
      <c r="T1060" s="148">
        <f t="shared" si="64"/>
        <v>0</v>
      </c>
      <c r="U1060" s="148">
        <f>IF(LEN(C1060)=0,0,IF(C1060=Summary!$K$5,1,0))</f>
        <v>0</v>
      </c>
      <c r="V1060" s="148">
        <f t="shared" si="65"/>
        <v>0</v>
      </c>
      <c r="W1060" s="333"/>
      <c r="X1060" s="148">
        <f t="shared" si="66"/>
        <v>0</v>
      </c>
      <c r="Y1060" s="333"/>
      <c r="Z1060" s="144"/>
      <c r="AA1060" s="148">
        <f t="shared" si="67"/>
        <v>0</v>
      </c>
      <c r="AB1060" s="336"/>
      <c r="AC1060" s="144"/>
    </row>
    <row r="1061" spans="2:29" s="134" customFormat="1" ht="20.100000000000001" customHeight="1" x14ac:dyDescent="0.25">
      <c r="B1061" s="390"/>
      <c r="C1061" s="391"/>
      <c r="D1061" s="392"/>
      <c r="E1061" s="393"/>
      <c r="F1061" s="393"/>
      <c r="G1061" s="394"/>
      <c r="H1061" s="395"/>
      <c r="N1061" s="144"/>
      <c r="O1061" s="147" t="str">
        <f>IFERROR(IF(LEN(B1061)=0,"",INDEX(Trainings!$C$6:$C$55,MATCH(Registration!$B1061,Trainings!$B$6:$B$55,0),1)),"")</f>
        <v/>
      </c>
      <c r="P1061" s="148" t="str">
        <f>IFERROR(IF(LEN(H1061)=0,"",INDEX(Dashboard!$I$17:$I$26,MATCH($H1061,Dashboard!$J$17:$J$26,0))),"")</f>
        <v/>
      </c>
      <c r="Q1061" s="144"/>
      <c r="R1061" s="148">
        <f>IF(LEN(O1061)=0,0,IF(OR(Summary!$D$5="All",Summary!$D$5=""),1,IF(Summary!$D$5=O1061,1,0)))</f>
        <v>0</v>
      </c>
      <c r="S1061" s="148">
        <f>IF(LEN(B1061)=0,0,IF(OR(Summary!$G$5="All",Summary!$G$5=""),1,IF(Summary!$G$5=B1061,1,0)))</f>
        <v>0</v>
      </c>
      <c r="T1061" s="148">
        <f t="shared" si="64"/>
        <v>0</v>
      </c>
      <c r="U1061" s="148">
        <f>IF(LEN(C1061)=0,0,IF(C1061=Summary!$K$5,1,0))</f>
        <v>0</v>
      </c>
      <c r="V1061" s="148">
        <f t="shared" si="65"/>
        <v>0</v>
      </c>
      <c r="W1061" s="333"/>
      <c r="X1061" s="148">
        <f t="shared" si="66"/>
        <v>0</v>
      </c>
      <c r="Y1061" s="333"/>
      <c r="Z1061" s="144"/>
      <c r="AA1061" s="148">
        <f t="shared" si="67"/>
        <v>0</v>
      </c>
      <c r="AB1061" s="336"/>
      <c r="AC1061" s="144"/>
    </row>
    <row r="1062" spans="2:29" s="134" customFormat="1" ht="20.100000000000001" customHeight="1" x14ac:dyDescent="0.25">
      <c r="B1062" s="390"/>
      <c r="C1062" s="391"/>
      <c r="D1062" s="392"/>
      <c r="E1062" s="393"/>
      <c r="F1062" s="393"/>
      <c r="G1062" s="394"/>
      <c r="H1062" s="395"/>
      <c r="N1062" s="144"/>
      <c r="O1062" s="147" t="str">
        <f>IFERROR(IF(LEN(B1062)=0,"",INDEX(Trainings!$C$6:$C$55,MATCH(Registration!$B1062,Trainings!$B$6:$B$55,0),1)),"")</f>
        <v/>
      </c>
      <c r="P1062" s="148" t="str">
        <f>IFERROR(IF(LEN(H1062)=0,"",INDEX(Dashboard!$I$17:$I$26,MATCH($H1062,Dashboard!$J$17:$J$26,0))),"")</f>
        <v/>
      </c>
      <c r="Q1062" s="144"/>
      <c r="R1062" s="148">
        <f>IF(LEN(O1062)=0,0,IF(OR(Summary!$D$5="All",Summary!$D$5=""),1,IF(Summary!$D$5=O1062,1,0)))</f>
        <v>0</v>
      </c>
      <c r="S1062" s="148">
        <f>IF(LEN(B1062)=0,0,IF(OR(Summary!$G$5="All",Summary!$G$5=""),1,IF(Summary!$G$5=B1062,1,0)))</f>
        <v>0</v>
      </c>
      <c r="T1062" s="148">
        <f t="shared" si="64"/>
        <v>0</v>
      </c>
      <c r="U1062" s="148">
        <f>IF(LEN(C1062)=0,0,IF(C1062=Summary!$K$5,1,0))</f>
        <v>0</v>
      </c>
      <c r="V1062" s="148">
        <f t="shared" si="65"/>
        <v>0</v>
      </c>
      <c r="W1062" s="333"/>
      <c r="X1062" s="148">
        <f t="shared" si="66"/>
        <v>0</v>
      </c>
      <c r="Y1062" s="333"/>
      <c r="Z1062" s="144"/>
      <c r="AA1062" s="148">
        <f t="shared" si="67"/>
        <v>0</v>
      </c>
      <c r="AB1062" s="336"/>
      <c r="AC1062" s="144"/>
    </row>
    <row r="1063" spans="2:29" s="134" customFormat="1" ht="20.100000000000001" customHeight="1" x14ac:dyDescent="0.25">
      <c r="B1063" s="390"/>
      <c r="C1063" s="391"/>
      <c r="D1063" s="392"/>
      <c r="E1063" s="393"/>
      <c r="F1063" s="393"/>
      <c r="G1063" s="394"/>
      <c r="H1063" s="395"/>
      <c r="N1063" s="144"/>
      <c r="O1063" s="147" t="str">
        <f>IFERROR(IF(LEN(B1063)=0,"",INDEX(Trainings!$C$6:$C$55,MATCH(Registration!$B1063,Trainings!$B$6:$B$55,0),1)),"")</f>
        <v/>
      </c>
      <c r="P1063" s="148" t="str">
        <f>IFERROR(IF(LEN(H1063)=0,"",INDEX(Dashboard!$I$17:$I$26,MATCH($H1063,Dashboard!$J$17:$J$26,0))),"")</f>
        <v/>
      </c>
      <c r="Q1063" s="144"/>
      <c r="R1063" s="148">
        <f>IF(LEN(O1063)=0,0,IF(OR(Summary!$D$5="All",Summary!$D$5=""),1,IF(Summary!$D$5=O1063,1,0)))</f>
        <v>0</v>
      </c>
      <c r="S1063" s="148">
        <f>IF(LEN(B1063)=0,0,IF(OR(Summary!$G$5="All",Summary!$G$5=""),1,IF(Summary!$G$5=B1063,1,0)))</f>
        <v>0</v>
      </c>
      <c r="T1063" s="148">
        <f t="shared" si="64"/>
        <v>0</v>
      </c>
      <c r="U1063" s="148">
        <f>IF(LEN(C1063)=0,0,IF(C1063=Summary!$K$5,1,0))</f>
        <v>0</v>
      </c>
      <c r="V1063" s="148">
        <f t="shared" si="65"/>
        <v>0</v>
      </c>
      <c r="W1063" s="333"/>
      <c r="X1063" s="148">
        <f t="shared" si="66"/>
        <v>0</v>
      </c>
      <c r="Y1063" s="333"/>
      <c r="Z1063" s="144"/>
      <c r="AA1063" s="148">
        <f t="shared" si="67"/>
        <v>0</v>
      </c>
      <c r="AB1063" s="336"/>
      <c r="AC1063" s="144"/>
    </row>
    <row r="1064" spans="2:29" s="134" customFormat="1" ht="20.100000000000001" customHeight="1" x14ac:dyDescent="0.25">
      <c r="B1064" s="390"/>
      <c r="C1064" s="391"/>
      <c r="D1064" s="392"/>
      <c r="E1064" s="393"/>
      <c r="F1064" s="393"/>
      <c r="G1064" s="394"/>
      <c r="H1064" s="395"/>
      <c r="N1064" s="144"/>
      <c r="O1064" s="147" t="str">
        <f>IFERROR(IF(LEN(B1064)=0,"",INDEX(Trainings!$C$6:$C$55,MATCH(Registration!$B1064,Trainings!$B$6:$B$55,0),1)),"")</f>
        <v/>
      </c>
      <c r="P1064" s="148" t="str">
        <f>IFERROR(IF(LEN(H1064)=0,"",INDEX(Dashboard!$I$17:$I$26,MATCH($H1064,Dashboard!$J$17:$J$26,0))),"")</f>
        <v/>
      </c>
      <c r="Q1064" s="144"/>
      <c r="R1064" s="148">
        <f>IF(LEN(O1064)=0,0,IF(OR(Summary!$D$5="All",Summary!$D$5=""),1,IF(Summary!$D$5=O1064,1,0)))</f>
        <v>0</v>
      </c>
      <c r="S1064" s="148">
        <f>IF(LEN(B1064)=0,0,IF(OR(Summary!$G$5="All",Summary!$G$5=""),1,IF(Summary!$G$5=B1064,1,0)))</f>
        <v>0</v>
      </c>
      <c r="T1064" s="148">
        <f t="shared" si="64"/>
        <v>0</v>
      </c>
      <c r="U1064" s="148">
        <f>IF(LEN(C1064)=0,0,IF(C1064=Summary!$K$5,1,0))</f>
        <v>0</v>
      </c>
      <c r="V1064" s="148">
        <f t="shared" si="65"/>
        <v>0</v>
      </c>
      <c r="W1064" s="333"/>
      <c r="X1064" s="148">
        <f t="shared" si="66"/>
        <v>0</v>
      </c>
      <c r="Y1064" s="333"/>
      <c r="Z1064" s="144"/>
      <c r="AA1064" s="148">
        <f t="shared" si="67"/>
        <v>0</v>
      </c>
      <c r="AB1064" s="336"/>
      <c r="AC1064" s="144"/>
    </row>
    <row r="1065" spans="2:29" s="134" customFormat="1" ht="20.100000000000001" customHeight="1" x14ac:dyDescent="0.25">
      <c r="B1065" s="390"/>
      <c r="C1065" s="391"/>
      <c r="D1065" s="392"/>
      <c r="E1065" s="393"/>
      <c r="F1065" s="393"/>
      <c r="G1065" s="394"/>
      <c r="H1065" s="395"/>
      <c r="N1065" s="144"/>
      <c r="O1065" s="147" t="str">
        <f>IFERROR(IF(LEN(B1065)=0,"",INDEX(Trainings!$C$6:$C$55,MATCH(Registration!$B1065,Trainings!$B$6:$B$55,0),1)),"")</f>
        <v/>
      </c>
      <c r="P1065" s="148" t="str">
        <f>IFERROR(IF(LEN(H1065)=0,"",INDEX(Dashboard!$I$17:$I$26,MATCH($H1065,Dashboard!$J$17:$J$26,0))),"")</f>
        <v/>
      </c>
      <c r="Q1065" s="144"/>
      <c r="R1065" s="148">
        <f>IF(LEN(O1065)=0,0,IF(OR(Summary!$D$5="All",Summary!$D$5=""),1,IF(Summary!$D$5=O1065,1,0)))</f>
        <v>0</v>
      </c>
      <c r="S1065" s="148">
        <f>IF(LEN(B1065)=0,0,IF(OR(Summary!$G$5="All",Summary!$G$5=""),1,IF(Summary!$G$5=B1065,1,0)))</f>
        <v>0</v>
      </c>
      <c r="T1065" s="148">
        <f t="shared" si="64"/>
        <v>0</v>
      </c>
      <c r="U1065" s="148">
        <f>IF(LEN(C1065)=0,0,IF(C1065=Summary!$K$5,1,0))</f>
        <v>0</v>
      </c>
      <c r="V1065" s="148">
        <f t="shared" si="65"/>
        <v>0</v>
      </c>
      <c r="W1065" s="333"/>
      <c r="X1065" s="148">
        <f t="shared" si="66"/>
        <v>0</v>
      </c>
      <c r="Y1065" s="333"/>
      <c r="Z1065" s="144"/>
      <c r="AA1065" s="148">
        <f t="shared" si="67"/>
        <v>0</v>
      </c>
      <c r="AB1065" s="336"/>
      <c r="AC1065" s="144"/>
    </row>
    <row r="1066" spans="2:29" s="134" customFormat="1" ht="20.100000000000001" customHeight="1" x14ac:dyDescent="0.25">
      <c r="B1066" s="390"/>
      <c r="C1066" s="391"/>
      <c r="D1066" s="392"/>
      <c r="E1066" s="393"/>
      <c r="F1066" s="393"/>
      <c r="G1066" s="394"/>
      <c r="H1066" s="395"/>
      <c r="N1066" s="144"/>
      <c r="O1066" s="147" t="str">
        <f>IFERROR(IF(LEN(B1066)=0,"",INDEX(Trainings!$C$6:$C$55,MATCH(Registration!$B1066,Trainings!$B$6:$B$55,0),1)),"")</f>
        <v/>
      </c>
      <c r="P1066" s="148" t="str">
        <f>IFERROR(IF(LEN(H1066)=0,"",INDEX(Dashboard!$I$17:$I$26,MATCH($H1066,Dashboard!$J$17:$J$26,0))),"")</f>
        <v/>
      </c>
      <c r="Q1066" s="144"/>
      <c r="R1066" s="148">
        <f>IF(LEN(O1066)=0,0,IF(OR(Summary!$D$5="All",Summary!$D$5=""),1,IF(Summary!$D$5=O1066,1,0)))</f>
        <v>0</v>
      </c>
      <c r="S1066" s="148">
        <f>IF(LEN(B1066)=0,0,IF(OR(Summary!$G$5="All",Summary!$G$5=""),1,IF(Summary!$G$5=B1066,1,0)))</f>
        <v>0</v>
      </c>
      <c r="T1066" s="148">
        <f t="shared" si="64"/>
        <v>0</v>
      </c>
      <c r="U1066" s="148">
        <f>IF(LEN(C1066)=0,0,IF(C1066=Summary!$K$5,1,0))</f>
        <v>0</v>
      </c>
      <c r="V1066" s="148">
        <f t="shared" si="65"/>
        <v>0</v>
      </c>
      <c r="W1066" s="333"/>
      <c r="X1066" s="148">
        <f t="shared" si="66"/>
        <v>0</v>
      </c>
      <c r="Y1066" s="333"/>
      <c r="Z1066" s="144"/>
      <c r="AA1066" s="148">
        <f t="shared" si="67"/>
        <v>0</v>
      </c>
      <c r="AB1066" s="336"/>
      <c r="AC1066" s="144"/>
    </row>
    <row r="1067" spans="2:29" s="134" customFormat="1" ht="20.100000000000001" customHeight="1" x14ac:dyDescent="0.25">
      <c r="B1067" s="390"/>
      <c r="C1067" s="391"/>
      <c r="D1067" s="392"/>
      <c r="E1067" s="393"/>
      <c r="F1067" s="393"/>
      <c r="G1067" s="394"/>
      <c r="H1067" s="395"/>
      <c r="N1067" s="144"/>
      <c r="O1067" s="147" t="str">
        <f>IFERROR(IF(LEN(B1067)=0,"",INDEX(Trainings!$C$6:$C$55,MATCH(Registration!$B1067,Trainings!$B$6:$B$55,0),1)),"")</f>
        <v/>
      </c>
      <c r="P1067" s="148" t="str">
        <f>IFERROR(IF(LEN(H1067)=0,"",INDEX(Dashboard!$I$17:$I$26,MATCH($H1067,Dashboard!$J$17:$J$26,0))),"")</f>
        <v/>
      </c>
      <c r="Q1067" s="144"/>
      <c r="R1067" s="148">
        <f>IF(LEN(O1067)=0,0,IF(OR(Summary!$D$5="All",Summary!$D$5=""),1,IF(Summary!$D$5=O1067,1,0)))</f>
        <v>0</v>
      </c>
      <c r="S1067" s="148">
        <f>IF(LEN(B1067)=0,0,IF(OR(Summary!$G$5="All",Summary!$G$5=""),1,IF(Summary!$G$5=B1067,1,0)))</f>
        <v>0</v>
      </c>
      <c r="T1067" s="148">
        <f t="shared" si="64"/>
        <v>0</v>
      </c>
      <c r="U1067" s="148">
        <f>IF(LEN(C1067)=0,0,IF(C1067=Summary!$K$5,1,0))</f>
        <v>0</v>
      </c>
      <c r="V1067" s="148">
        <f t="shared" si="65"/>
        <v>0</v>
      </c>
      <c r="W1067" s="333"/>
      <c r="X1067" s="148">
        <f t="shared" si="66"/>
        <v>0</v>
      </c>
      <c r="Y1067" s="333"/>
      <c r="Z1067" s="144"/>
      <c r="AA1067" s="148">
        <f t="shared" si="67"/>
        <v>0</v>
      </c>
      <c r="AB1067" s="336"/>
      <c r="AC1067" s="144"/>
    </row>
    <row r="1068" spans="2:29" s="134" customFormat="1" ht="20.100000000000001" customHeight="1" x14ac:dyDescent="0.25">
      <c r="B1068" s="390"/>
      <c r="C1068" s="391"/>
      <c r="D1068" s="392"/>
      <c r="E1068" s="393"/>
      <c r="F1068" s="393"/>
      <c r="G1068" s="394"/>
      <c r="H1068" s="395"/>
      <c r="N1068" s="144"/>
      <c r="O1068" s="147" t="str">
        <f>IFERROR(IF(LEN(B1068)=0,"",INDEX(Trainings!$C$6:$C$55,MATCH(Registration!$B1068,Trainings!$B$6:$B$55,0),1)),"")</f>
        <v/>
      </c>
      <c r="P1068" s="148" t="str">
        <f>IFERROR(IF(LEN(H1068)=0,"",INDEX(Dashboard!$I$17:$I$26,MATCH($H1068,Dashboard!$J$17:$J$26,0))),"")</f>
        <v/>
      </c>
      <c r="Q1068" s="144"/>
      <c r="R1068" s="148">
        <f>IF(LEN(O1068)=0,0,IF(OR(Summary!$D$5="All",Summary!$D$5=""),1,IF(Summary!$D$5=O1068,1,0)))</f>
        <v>0</v>
      </c>
      <c r="S1068" s="148">
        <f>IF(LEN(B1068)=0,0,IF(OR(Summary!$G$5="All",Summary!$G$5=""),1,IF(Summary!$G$5=B1068,1,0)))</f>
        <v>0</v>
      </c>
      <c r="T1068" s="148">
        <f t="shared" si="64"/>
        <v>0</v>
      </c>
      <c r="U1068" s="148">
        <f>IF(LEN(C1068)=0,0,IF(C1068=Summary!$K$5,1,0))</f>
        <v>0</v>
      </c>
      <c r="V1068" s="148">
        <f t="shared" si="65"/>
        <v>0</v>
      </c>
      <c r="W1068" s="333"/>
      <c r="X1068" s="148">
        <f t="shared" si="66"/>
        <v>0</v>
      </c>
      <c r="Y1068" s="333"/>
      <c r="Z1068" s="144"/>
      <c r="AA1068" s="148">
        <f t="shared" si="67"/>
        <v>0</v>
      </c>
      <c r="AB1068" s="336"/>
      <c r="AC1068" s="144"/>
    </row>
    <row r="1069" spans="2:29" s="134" customFormat="1" ht="20.100000000000001" customHeight="1" x14ac:dyDescent="0.25">
      <c r="B1069" s="390"/>
      <c r="C1069" s="391"/>
      <c r="D1069" s="392"/>
      <c r="E1069" s="393"/>
      <c r="F1069" s="393"/>
      <c r="G1069" s="394"/>
      <c r="H1069" s="395"/>
      <c r="N1069" s="144"/>
      <c r="O1069" s="147" t="str">
        <f>IFERROR(IF(LEN(B1069)=0,"",INDEX(Trainings!$C$6:$C$55,MATCH(Registration!$B1069,Trainings!$B$6:$B$55,0),1)),"")</f>
        <v/>
      </c>
      <c r="P1069" s="148" t="str">
        <f>IFERROR(IF(LEN(H1069)=0,"",INDEX(Dashboard!$I$17:$I$26,MATCH($H1069,Dashboard!$J$17:$J$26,0))),"")</f>
        <v/>
      </c>
      <c r="Q1069" s="144"/>
      <c r="R1069" s="148">
        <f>IF(LEN(O1069)=0,0,IF(OR(Summary!$D$5="All",Summary!$D$5=""),1,IF(Summary!$D$5=O1069,1,0)))</f>
        <v>0</v>
      </c>
      <c r="S1069" s="148">
        <f>IF(LEN(B1069)=0,0,IF(OR(Summary!$G$5="All",Summary!$G$5=""),1,IF(Summary!$G$5=B1069,1,0)))</f>
        <v>0</v>
      </c>
      <c r="T1069" s="148">
        <f t="shared" si="64"/>
        <v>0</v>
      </c>
      <c r="U1069" s="148">
        <f>IF(LEN(C1069)=0,0,IF(C1069=Summary!$K$5,1,0))</f>
        <v>0</v>
      </c>
      <c r="V1069" s="148">
        <f t="shared" si="65"/>
        <v>0</v>
      </c>
      <c r="W1069" s="333"/>
      <c r="X1069" s="148">
        <f t="shared" si="66"/>
        <v>0</v>
      </c>
      <c r="Y1069" s="333"/>
      <c r="Z1069" s="144"/>
      <c r="AA1069" s="148">
        <f t="shared" si="67"/>
        <v>0</v>
      </c>
      <c r="AB1069" s="336"/>
      <c r="AC1069" s="144"/>
    </row>
    <row r="1070" spans="2:29" s="134" customFormat="1" ht="20.100000000000001" customHeight="1" x14ac:dyDescent="0.25">
      <c r="B1070" s="390"/>
      <c r="C1070" s="391"/>
      <c r="D1070" s="392"/>
      <c r="E1070" s="393"/>
      <c r="F1070" s="393"/>
      <c r="G1070" s="394"/>
      <c r="H1070" s="395"/>
      <c r="N1070" s="144"/>
      <c r="O1070" s="147" t="str">
        <f>IFERROR(IF(LEN(B1070)=0,"",INDEX(Trainings!$C$6:$C$55,MATCH(Registration!$B1070,Trainings!$B$6:$B$55,0),1)),"")</f>
        <v/>
      </c>
      <c r="P1070" s="148" t="str">
        <f>IFERROR(IF(LEN(H1070)=0,"",INDEX(Dashboard!$I$17:$I$26,MATCH($H1070,Dashboard!$J$17:$J$26,0))),"")</f>
        <v/>
      </c>
      <c r="Q1070" s="144"/>
      <c r="R1070" s="148">
        <f>IF(LEN(O1070)=0,0,IF(OR(Summary!$D$5="All",Summary!$D$5=""),1,IF(Summary!$D$5=O1070,1,0)))</f>
        <v>0</v>
      </c>
      <c r="S1070" s="148">
        <f>IF(LEN(B1070)=0,0,IF(OR(Summary!$G$5="All",Summary!$G$5=""),1,IF(Summary!$G$5=B1070,1,0)))</f>
        <v>0</v>
      </c>
      <c r="T1070" s="148">
        <f t="shared" si="64"/>
        <v>0</v>
      </c>
      <c r="U1070" s="148">
        <f>IF(LEN(C1070)=0,0,IF(C1070=Summary!$K$5,1,0))</f>
        <v>0</v>
      </c>
      <c r="V1070" s="148">
        <f t="shared" si="65"/>
        <v>0</v>
      </c>
      <c r="W1070" s="333"/>
      <c r="X1070" s="148">
        <f t="shared" si="66"/>
        <v>0</v>
      </c>
      <c r="Y1070" s="333"/>
      <c r="Z1070" s="144"/>
      <c r="AA1070" s="148">
        <f t="shared" si="67"/>
        <v>0</v>
      </c>
      <c r="AB1070" s="336"/>
      <c r="AC1070" s="144"/>
    </row>
    <row r="1071" spans="2:29" s="134" customFormat="1" ht="20.100000000000001" customHeight="1" x14ac:dyDescent="0.25">
      <c r="B1071" s="390"/>
      <c r="C1071" s="391"/>
      <c r="D1071" s="392"/>
      <c r="E1071" s="393"/>
      <c r="F1071" s="393"/>
      <c r="G1071" s="394"/>
      <c r="H1071" s="395"/>
      <c r="N1071" s="144"/>
      <c r="O1071" s="147" t="str">
        <f>IFERROR(IF(LEN(B1071)=0,"",INDEX(Trainings!$C$6:$C$55,MATCH(Registration!$B1071,Trainings!$B$6:$B$55,0),1)),"")</f>
        <v/>
      </c>
      <c r="P1071" s="148" t="str">
        <f>IFERROR(IF(LEN(H1071)=0,"",INDEX(Dashboard!$I$17:$I$26,MATCH($H1071,Dashboard!$J$17:$J$26,0))),"")</f>
        <v/>
      </c>
      <c r="Q1071" s="144"/>
      <c r="R1071" s="148">
        <f>IF(LEN(O1071)=0,0,IF(OR(Summary!$D$5="All",Summary!$D$5=""),1,IF(Summary!$D$5=O1071,1,0)))</f>
        <v>0</v>
      </c>
      <c r="S1071" s="148">
        <f>IF(LEN(B1071)=0,0,IF(OR(Summary!$G$5="All",Summary!$G$5=""),1,IF(Summary!$G$5=B1071,1,0)))</f>
        <v>0</v>
      </c>
      <c r="T1071" s="148">
        <f t="shared" si="64"/>
        <v>0</v>
      </c>
      <c r="U1071" s="148">
        <f>IF(LEN(C1071)=0,0,IF(C1071=Summary!$K$5,1,0))</f>
        <v>0</v>
      </c>
      <c r="V1071" s="148">
        <f t="shared" si="65"/>
        <v>0</v>
      </c>
      <c r="W1071" s="333"/>
      <c r="X1071" s="148">
        <f t="shared" si="66"/>
        <v>0</v>
      </c>
      <c r="Y1071" s="333"/>
      <c r="Z1071" s="144"/>
      <c r="AA1071" s="148">
        <f t="shared" si="67"/>
        <v>0</v>
      </c>
      <c r="AB1071" s="336"/>
      <c r="AC1071" s="144"/>
    </row>
    <row r="1072" spans="2:29" s="134" customFormat="1" ht="20.100000000000001" customHeight="1" x14ac:dyDescent="0.25">
      <c r="B1072" s="390"/>
      <c r="C1072" s="391"/>
      <c r="D1072" s="392"/>
      <c r="E1072" s="393"/>
      <c r="F1072" s="393"/>
      <c r="G1072" s="394"/>
      <c r="H1072" s="395"/>
      <c r="N1072" s="144"/>
      <c r="O1072" s="147" t="str">
        <f>IFERROR(IF(LEN(B1072)=0,"",INDEX(Trainings!$C$6:$C$55,MATCH(Registration!$B1072,Trainings!$B$6:$B$55,0),1)),"")</f>
        <v/>
      </c>
      <c r="P1072" s="148" t="str">
        <f>IFERROR(IF(LEN(H1072)=0,"",INDEX(Dashboard!$I$17:$I$26,MATCH($H1072,Dashboard!$J$17:$J$26,0))),"")</f>
        <v/>
      </c>
      <c r="Q1072" s="144"/>
      <c r="R1072" s="148">
        <f>IF(LEN(O1072)=0,0,IF(OR(Summary!$D$5="All",Summary!$D$5=""),1,IF(Summary!$D$5=O1072,1,0)))</f>
        <v>0</v>
      </c>
      <c r="S1072" s="148">
        <f>IF(LEN(B1072)=0,0,IF(OR(Summary!$G$5="All",Summary!$G$5=""),1,IF(Summary!$G$5=B1072,1,0)))</f>
        <v>0</v>
      </c>
      <c r="T1072" s="148">
        <f t="shared" si="64"/>
        <v>0</v>
      </c>
      <c r="U1072" s="148">
        <f>IF(LEN(C1072)=0,0,IF(C1072=Summary!$K$5,1,0))</f>
        <v>0</v>
      </c>
      <c r="V1072" s="148">
        <f t="shared" si="65"/>
        <v>0</v>
      </c>
      <c r="W1072" s="333"/>
      <c r="X1072" s="148">
        <f t="shared" si="66"/>
        <v>0</v>
      </c>
      <c r="Y1072" s="333"/>
      <c r="Z1072" s="144"/>
      <c r="AA1072" s="148">
        <f t="shared" si="67"/>
        <v>0</v>
      </c>
      <c r="AB1072" s="336"/>
      <c r="AC1072" s="144"/>
    </row>
    <row r="1073" spans="2:29" s="134" customFormat="1" ht="20.100000000000001" customHeight="1" x14ac:dyDescent="0.25">
      <c r="B1073" s="390"/>
      <c r="C1073" s="391"/>
      <c r="D1073" s="392"/>
      <c r="E1073" s="393"/>
      <c r="F1073" s="393"/>
      <c r="G1073" s="394"/>
      <c r="H1073" s="395"/>
      <c r="N1073" s="144"/>
      <c r="O1073" s="147" t="str">
        <f>IFERROR(IF(LEN(B1073)=0,"",INDEX(Trainings!$C$6:$C$55,MATCH(Registration!$B1073,Trainings!$B$6:$B$55,0),1)),"")</f>
        <v/>
      </c>
      <c r="P1073" s="148" t="str">
        <f>IFERROR(IF(LEN(H1073)=0,"",INDEX(Dashboard!$I$17:$I$26,MATCH($H1073,Dashboard!$J$17:$J$26,0))),"")</f>
        <v/>
      </c>
      <c r="Q1073" s="144"/>
      <c r="R1073" s="148">
        <f>IF(LEN(O1073)=0,0,IF(OR(Summary!$D$5="All",Summary!$D$5=""),1,IF(Summary!$D$5=O1073,1,0)))</f>
        <v>0</v>
      </c>
      <c r="S1073" s="148">
        <f>IF(LEN(B1073)=0,0,IF(OR(Summary!$G$5="All",Summary!$G$5=""),1,IF(Summary!$G$5=B1073,1,0)))</f>
        <v>0</v>
      </c>
      <c r="T1073" s="148">
        <f t="shared" si="64"/>
        <v>0</v>
      </c>
      <c r="U1073" s="148">
        <f>IF(LEN(C1073)=0,0,IF(C1073=Summary!$K$5,1,0))</f>
        <v>0</v>
      </c>
      <c r="V1073" s="148">
        <f t="shared" si="65"/>
        <v>0</v>
      </c>
      <c r="W1073" s="333"/>
      <c r="X1073" s="148">
        <f t="shared" si="66"/>
        <v>0</v>
      </c>
      <c r="Y1073" s="333"/>
      <c r="Z1073" s="144"/>
      <c r="AA1073" s="148">
        <f t="shared" si="67"/>
        <v>0</v>
      </c>
      <c r="AB1073" s="336"/>
      <c r="AC1073" s="144"/>
    </row>
    <row r="1074" spans="2:29" s="134" customFormat="1" ht="20.100000000000001" customHeight="1" x14ac:dyDescent="0.25">
      <c r="B1074" s="390"/>
      <c r="C1074" s="391"/>
      <c r="D1074" s="392"/>
      <c r="E1074" s="393"/>
      <c r="F1074" s="393"/>
      <c r="G1074" s="394"/>
      <c r="H1074" s="395"/>
      <c r="N1074" s="144"/>
      <c r="O1074" s="147" t="str">
        <f>IFERROR(IF(LEN(B1074)=0,"",INDEX(Trainings!$C$6:$C$55,MATCH(Registration!$B1074,Trainings!$B$6:$B$55,0),1)),"")</f>
        <v/>
      </c>
      <c r="P1074" s="148" t="str">
        <f>IFERROR(IF(LEN(H1074)=0,"",INDEX(Dashboard!$I$17:$I$26,MATCH($H1074,Dashboard!$J$17:$J$26,0))),"")</f>
        <v/>
      </c>
      <c r="Q1074" s="144"/>
      <c r="R1074" s="148">
        <f>IF(LEN(O1074)=0,0,IF(OR(Summary!$D$5="All",Summary!$D$5=""),1,IF(Summary!$D$5=O1074,1,0)))</f>
        <v>0</v>
      </c>
      <c r="S1074" s="148">
        <f>IF(LEN(B1074)=0,0,IF(OR(Summary!$G$5="All",Summary!$G$5=""),1,IF(Summary!$G$5=B1074,1,0)))</f>
        <v>0</v>
      </c>
      <c r="T1074" s="148">
        <f t="shared" si="64"/>
        <v>0</v>
      </c>
      <c r="U1074" s="148">
        <f>IF(LEN(C1074)=0,0,IF(C1074=Summary!$K$5,1,0))</f>
        <v>0</v>
      </c>
      <c r="V1074" s="148">
        <f t="shared" si="65"/>
        <v>0</v>
      </c>
      <c r="W1074" s="333"/>
      <c r="X1074" s="148">
        <f t="shared" si="66"/>
        <v>0</v>
      </c>
      <c r="Y1074" s="333"/>
      <c r="Z1074" s="144"/>
      <c r="AA1074" s="148">
        <f t="shared" si="67"/>
        <v>0</v>
      </c>
      <c r="AB1074" s="336"/>
      <c r="AC1074" s="144"/>
    </row>
    <row r="1075" spans="2:29" s="134" customFormat="1" ht="20.100000000000001" customHeight="1" x14ac:dyDescent="0.25">
      <c r="B1075" s="390"/>
      <c r="C1075" s="391"/>
      <c r="D1075" s="392"/>
      <c r="E1075" s="393"/>
      <c r="F1075" s="393"/>
      <c r="G1075" s="394"/>
      <c r="H1075" s="395"/>
      <c r="N1075" s="144"/>
      <c r="O1075" s="147" t="str">
        <f>IFERROR(IF(LEN(B1075)=0,"",INDEX(Trainings!$C$6:$C$55,MATCH(Registration!$B1075,Trainings!$B$6:$B$55,0),1)),"")</f>
        <v/>
      </c>
      <c r="P1075" s="148" t="str">
        <f>IFERROR(IF(LEN(H1075)=0,"",INDEX(Dashboard!$I$17:$I$26,MATCH($H1075,Dashboard!$J$17:$J$26,0))),"")</f>
        <v/>
      </c>
      <c r="Q1075" s="144"/>
      <c r="R1075" s="148">
        <f>IF(LEN(O1075)=0,0,IF(OR(Summary!$D$5="All",Summary!$D$5=""),1,IF(Summary!$D$5=O1075,1,0)))</f>
        <v>0</v>
      </c>
      <c r="S1075" s="148">
        <f>IF(LEN(B1075)=0,0,IF(OR(Summary!$G$5="All",Summary!$G$5=""),1,IF(Summary!$G$5=B1075,1,0)))</f>
        <v>0</v>
      </c>
      <c r="T1075" s="148">
        <f t="shared" si="64"/>
        <v>0</v>
      </c>
      <c r="U1075" s="148">
        <f>IF(LEN(C1075)=0,0,IF(C1075=Summary!$K$5,1,0))</f>
        <v>0</v>
      </c>
      <c r="V1075" s="148">
        <f t="shared" si="65"/>
        <v>0</v>
      </c>
      <c r="W1075" s="333"/>
      <c r="X1075" s="148">
        <f t="shared" si="66"/>
        <v>0</v>
      </c>
      <c r="Y1075" s="333"/>
      <c r="Z1075" s="144"/>
      <c r="AA1075" s="148">
        <f t="shared" si="67"/>
        <v>0</v>
      </c>
      <c r="AB1075" s="336"/>
      <c r="AC1075" s="144"/>
    </row>
    <row r="1076" spans="2:29" s="134" customFormat="1" ht="20.100000000000001" customHeight="1" x14ac:dyDescent="0.25">
      <c r="B1076" s="390"/>
      <c r="C1076" s="391"/>
      <c r="D1076" s="392"/>
      <c r="E1076" s="393"/>
      <c r="F1076" s="393"/>
      <c r="G1076" s="394"/>
      <c r="H1076" s="395"/>
      <c r="N1076" s="144"/>
      <c r="O1076" s="147" t="str">
        <f>IFERROR(IF(LEN(B1076)=0,"",INDEX(Trainings!$C$6:$C$55,MATCH(Registration!$B1076,Trainings!$B$6:$B$55,0),1)),"")</f>
        <v/>
      </c>
      <c r="P1076" s="148" t="str">
        <f>IFERROR(IF(LEN(H1076)=0,"",INDEX(Dashboard!$I$17:$I$26,MATCH($H1076,Dashboard!$J$17:$J$26,0))),"")</f>
        <v/>
      </c>
      <c r="Q1076" s="144"/>
      <c r="R1076" s="148">
        <f>IF(LEN(O1076)=0,0,IF(OR(Summary!$D$5="All",Summary!$D$5=""),1,IF(Summary!$D$5=O1076,1,0)))</f>
        <v>0</v>
      </c>
      <c r="S1076" s="148">
        <f>IF(LEN(B1076)=0,0,IF(OR(Summary!$G$5="All",Summary!$G$5=""),1,IF(Summary!$G$5=B1076,1,0)))</f>
        <v>0</v>
      </c>
      <c r="T1076" s="148">
        <f t="shared" si="64"/>
        <v>0</v>
      </c>
      <c r="U1076" s="148">
        <f>IF(LEN(C1076)=0,0,IF(C1076=Summary!$K$5,1,0))</f>
        <v>0</v>
      </c>
      <c r="V1076" s="148">
        <f t="shared" si="65"/>
        <v>0</v>
      </c>
      <c r="W1076" s="333"/>
      <c r="X1076" s="148">
        <f t="shared" si="66"/>
        <v>0</v>
      </c>
      <c r="Y1076" s="333"/>
      <c r="Z1076" s="144"/>
      <c r="AA1076" s="148">
        <f t="shared" si="67"/>
        <v>0</v>
      </c>
      <c r="AB1076" s="336"/>
      <c r="AC1076" s="144"/>
    </row>
    <row r="1077" spans="2:29" s="134" customFormat="1" ht="20.100000000000001" customHeight="1" x14ac:dyDescent="0.25">
      <c r="B1077" s="390"/>
      <c r="C1077" s="391"/>
      <c r="D1077" s="392"/>
      <c r="E1077" s="393"/>
      <c r="F1077" s="393"/>
      <c r="G1077" s="394"/>
      <c r="H1077" s="395"/>
      <c r="N1077" s="144"/>
      <c r="O1077" s="147" t="str">
        <f>IFERROR(IF(LEN(B1077)=0,"",INDEX(Trainings!$C$6:$C$55,MATCH(Registration!$B1077,Trainings!$B$6:$B$55,0),1)),"")</f>
        <v/>
      </c>
      <c r="P1077" s="148" t="str">
        <f>IFERROR(IF(LEN(H1077)=0,"",INDEX(Dashboard!$I$17:$I$26,MATCH($H1077,Dashboard!$J$17:$J$26,0))),"")</f>
        <v/>
      </c>
      <c r="Q1077" s="144"/>
      <c r="R1077" s="148">
        <f>IF(LEN(O1077)=0,0,IF(OR(Summary!$D$5="All",Summary!$D$5=""),1,IF(Summary!$D$5=O1077,1,0)))</f>
        <v>0</v>
      </c>
      <c r="S1077" s="148">
        <f>IF(LEN(B1077)=0,0,IF(OR(Summary!$G$5="All",Summary!$G$5=""),1,IF(Summary!$G$5=B1077,1,0)))</f>
        <v>0</v>
      </c>
      <c r="T1077" s="148">
        <f t="shared" si="64"/>
        <v>0</v>
      </c>
      <c r="U1077" s="148">
        <f>IF(LEN(C1077)=0,0,IF(C1077=Summary!$K$5,1,0))</f>
        <v>0</v>
      </c>
      <c r="V1077" s="148">
        <f t="shared" si="65"/>
        <v>0</v>
      </c>
      <c r="W1077" s="333"/>
      <c r="X1077" s="148">
        <f t="shared" si="66"/>
        <v>0</v>
      </c>
      <c r="Y1077" s="333"/>
      <c r="Z1077" s="144"/>
      <c r="AA1077" s="148">
        <f t="shared" si="67"/>
        <v>0</v>
      </c>
      <c r="AB1077" s="336"/>
      <c r="AC1077" s="144"/>
    </row>
    <row r="1078" spans="2:29" s="134" customFormat="1" ht="20.100000000000001" customHeight="1" x14ac:dyDescent="0.25">
      <c r="B1078" s="390"/>
      <c r="C1078" s="391"/>
      <c r="D1078" s="392"/>
      <c r="E1078" s="393"/>
      <c r="F1078" s="393"/>
      <c r="G1078" s="394"/>
      <c r="H1078" s="395"/>
      <c r="N1078" s="144"/>
      <c r="O1078" s="147" t="str">
        <f>IFERROR(IF(LEN(B1078)=0,"",INDEX(Trainings!$C$6:$C$55,MATCH(Registration!$B1078,Trainings!$B$6:$B$55,0),1)),"")</f>
        <v/>
      </c>
      <c r="P1078" s="148" t="str">
        <f>IFERROR(IF(LEN(H1078)=0,"",INDEX(Dashboard!$I$17:$I$26,MATCH($H1078,Dashboard!$J$17:$J$26,0))),"")</f>
        <v/>
      </c>
      <c r="Q1078" s="144"/>
      <c r="R1078" s="148">
        <f>IF(LEN(O1078)=0,0,IF(OR(Summary!$D$5="All",Summary!$D$5=""),1,IF(Summary!$D$5=O1078,1,0)))</f>
        <v>0</v>
      </c>
      <c r="S1078" s="148">
        <f>IF(LEN(B1078)=0,0,IF(OR(Summary!$G$5="All",Summary!$G$5=""),1,IF(Summary!$G$5=B1078,1,0)))</f>
        <v>0</v>
      </c>
      <c r="T1078" s="148">
        <f t="shared" si="64"/>
        <v>0</v>
      </c>
      <c r="U1078" s="148">
        <f>IF(LEN(C1078)=0,0,IF(C1078=Summary!$K$5,1,0))</f>
        <v>0</v>
      </c>
      <c r="V1078" s="148">
        <f t="shared" si="65"/>
        <v>0</v>
      </c>
      <c r="W1078" s="333"/>
      <c r="X1078" s="148">
        <f t="shared" si="66"/>
        <v>0</v>
      </c>
      <c r="Y1078" s="333"/>
      <c r="Z1078" s="144"/>
      <c r="AA1078" s="148">
        <f t="shared" si="67"/>
        <v>0</v>
      </c>
      <c r="AB1078" s="336"/>
      <c r="AC1078" s="144"/>
    </row>
    <row r="1079" spans="2:29" s="134" customFormat="1" ht="20.100000000000001" customHeight="1" x14ac:dyDescent="0.25">
      <c r="B1079" s="390"/>
      <c r="C1079" s="391"/>
      <c r="D1079" s="392"/>
      <c r="E1079" s="393"/>
      <c r="F1079" s="393"/>
      <c r="G1079" s="394"/>
      <c r="H1079" s="395"/>
      <c r="N1079" s="144"/>
      <c r="O1079" s="147" t="str">
        <f>IFERROR(IF(LEN(B1079)=0,"",INDEX(Trainings!$C$6:$C$55,MATCH(Registration!$B1079,Trainings!$B$6:$B$55,0),1)),"")</f>
        <v/>
      </c>
      <c r="P1079" s="148" t="str">
        <f>IFERROR(IF(LEN(H1079)=0,"",INDEX(Dashboard!$I$17:$I$26,MATCH($H1079,Dashboard!$J$17:$J$26,0))),"")</f>
        <v/>
      </c>
      <c r="Q1079" s="144"/>
      <c r="R1079" s="148">
        <f>IF(LEN(O1079)=0,0,IF(OR(Summary!$D$5="All",Summary!$D$5=""),1,IF(Summary!$D$5=O1079,1,0)))</f>
        <v>0</v>
      </c>
      <c r="S1079" s="148">
        <f>IF(LEN(B1079)=0,0,IF(OR(Summary!$G$5="All",Summary!$G$5=""),1,IF(Summary!$G$5=B1079,1,0)))</f>
        <v>0</v>
      </c>
      <c r="T1079" s="148">
        <f t="shared" si="64"/>
        <v>0</v>
      </c>
      <c r="U1079" s="148">
        <f>IF(LEN(C1079)=0,0,IF(C1079=Summary!$K$5,1,0))</f>
        <v>0</v>
      </c>
      <c r="V1079" s="148">
        <f t="shared" si="65"/>
        <v>0</v>
      </c>
      <c r="W1079" s="333"/>
      <c r="X1079" s="148">
        <f t="shared" si="66"/>
        <v>0</v>
      </c>
      <c r="Y1079" s="333"/>
      <c r="Z1079" s="144"/>
      <c r="AA1079" s="148">
        <f t="shared" si="67"/>
        <v>0</v>
      </c>
      <c r="AB1079" s="336"/>
      <c r="AC1079" s="144"/>
    </row>
    <row r="1080" spans="2:29" s="134" customFormat="1" ht="20.100000000000001" customHeight="1" x14ac:dyDescent="0.25">
      <c r="B1080" s="390"/>
      <c r="C1080" s="391"/>
      <c r="D1080" s="392"/>
      <c r="E1080" s="393"/>
      <c r="F1080" s="393"/>
      <c r="G1080" s="394"/>
      <c r="H1080" s="395"/>
      <c r="N1080" s="144"/>
      <c r="O1080" s="147" t="str">
        <f>IFERROR(IF(LEN(B1080)=0,"",INDEX(Trainings!$C$6:$C$55,MATCH(Registration!$B1080,Trainings!$B$6:$B$55,0),1)),"")</f>
        <v/>
      </c>
      <c r="P1080" s="148" t="str">
        <f>IFERROR(IF(LEN(H1080)=0,"",INDEX(Dashboard!$I$17:$I$26,MATCH($H1080,Dashboard!$J$17:$J$26,0))),"")</f>
        <v/>
      </c>
      <c r="Q1080" s="144"/>
      <c r="R1080" s="148">
        <f>IF(LEN(O1080)=0,0,IF(OR(Summary!$D$5="All",Summary!$D$5=""),1,IF(Summary!$D$5=O1080,1,0)))</f>
        <v>0</v>
      </c>
      <c r="S1080" s="148">
        <f>IF(LEN(B1080)=0,0,IF(OR(Summary!$G$5="All",Summary!$G$5=""),1,IF(Summary!$G$5=B1080,1,0)))</f>
        <v>0</v>
      </c>
      <c r="T1080" s="148">
        <f t="shared" si="64"/>
        <v>0</v>
      </c>
      <c r="U1080" s="148">
        <f>IF(LEN(C1080)=0,0,IF(C1080=Summary!$K$5,1,0))</f>
        <v>0</v>
      </c>
      <c r="V1080" s="148">
        <f t="shared" si="65"/>
        <v>0</v>
      </c>
      <c r="W1080" s="333"/>
      <c r="X1080" s="148">
        <f t="shared" si="66"/>
        <v>0</v>
      </c>
      <c r="Y1080" s="333"/>
      <c r="Z1080" s="144"/>
      <c r="AA1080" s="148">
        <f t="shared" si="67"/>
        <v>0</v>
      </c>
      <c r="AB1080" s="336"/>
      <c r="AC1080" s="144"/>
    </row>
    <row r="1081" spans="2:29" s="134" customFormat="1" ht="20.100000000000001" customHeight="1" x14ac:dyDescent="0.25">
      <c r="B1081" s="390"/>
      <c r="C1081" s="391"/>
      <c r="D1081" s="392"/>
      <c r="E1081" s="393"/>
      <c r="F1081" s="393"/>
      <c r="G1081" s="394"/>
      <c r="H1081" s="395"/>
      <c r="N1081" s="144"/>
      <c r="O1081" s="147" t="str">
        <f>IFERROR(IF(LEN(B1081)=0,"",INDEX(Trainings!$C$6:$C$55,MATCH(Registration!$B1081,Trainings!$B$6:$B$55,0),1)),"")</f>
        <v/>
      </c>
      <c r="P1081" s="148" t="str">
        <f>IFERROR(IF(LEN(H1081)=0,"",INDEX(Dashboard!$I$17:$I$26,MATCH($H1081,Dashboard!$J$17:$J$26,0))),"")</f>
        <v/>
      </c>
      <c r="Q1081" s="144"/>
      <c r="R1081" s="148">
        <f>IF(LEN(O1081)=0,0,IF(OR(Summary!$D$5="All",Summary!$D$5=""),1,IF(Summary!$D$5=O1081,1,0)))</f>
        <v>0</v>
      </c>
      <c r="S1081" s="148">
        <f>IF(LEN(B1081)=0,0,IF(OR(Summary!$G$5="All",Summary!$G$5=""),1,IF(Summary!$G$5=B1081,1,0)))</f>
        <v>0</v>
      </c>
      <c r="T1081" s="148">
        <f t="shared" si="64"/>
        <v>0</v>
      </c>
      <c r="U1081" s="148">
        <f>IF(LEN(C1081)=0,0,IF(C1081=Summary!$K$5,1,0))</f>
        <v>0</v>
      </c>
      <c r="V1081" s="148">
        <f t="shared" si="65"/>
        <v>0</v>
      </c>
      <c r="W1081" s="333"/>
      <c r="X1081" s="148">
        <f t="shared" si="66"/>
        <v>0</v>
      </c>
      <c r="Y1081" s="333"/>
      <c r="Z1081" s="144"/>
      <c r="AA1081" s="148">
        <f t="shared" si="67"/>
        <v>0</v>
      </c>
      <c r="AB1081" s="336"/>
      <c r="AC1081" s="144"/>
    </row>
    <row r="1082" spans="2:29" s="134" customFormat="1" ht="20.100000000000001" customHeight="1" x14ac:dyDescent="0.25">
      <c r="B1082" s="390"/>
      <c r="C1082" s="391"/>
      <c r="D1082" s="392"/>
      <c r="E1082" s="393"/>
      <c r="F1082" s="393"/>
      <c r="G1082" s="394"/>
      <c r="H1082" s="395"/>
      <c r="N1082" s="144"/>
      <c r="O1082" s="147" t="str">
        <f>IFERROR(IF(LEN(B1082)=0,"",INDEX(Trainings!$C$6:$C$55,MATCH(Registration!$B1082,Trainings!$B$6:$B$55,0),1)),"")</f>
        <v/>
      </c>
      <c r="P1082" s="148" t="str">
        <f>IFERROR(IF(LEN(H1082)=0,"",INDEX(Dashboard!$I$17:$I$26,MATCH($H1082,Dashboard!$J$17:$J$26,0))),"")</f>
        <v/>
      </c>
      <c r="Q1082" s="144"/>
      <c r="R1082" s="148">
        <f>IF(LEN(O1082)=0,0,IF(OR(Summary!$D$5="All",Summary!$D$5=""),1,IF(Summary!$D$5=O1082,1,0)))</f>
        <v>0</v>
      </c>
      <c r="S1082" s="148">
        <f>IF(LEN(B1082)=0,0,IF(OR(Summary!$G$5="All",Summary!$G$5=""),1,IF(Summary!$G$5=B1082,1,0)))</f>
        <v>0</v>
      </c>
      <c r="T1082" s="148">
        <f t="shared" si="64"/>
        <v>0</v>
      </c>
      <c r="U1082" s="148">
        <f>IF(LEN(C1082)=0,0,IF(C1082=Summary!$K$5,1,0))</f>
        <v>0</v>
      </c>
      <c r="V1082" s="148">
        <f t="shared" si="65"/>
        <v>0</v>
      </c>
      <c r="W1082" s="333"/>
      <c r="X1082" s="148">
        <f t="shared" si="66"/>
        <v>0</v>
      </c>
      <c r="Y1082" s="333"/>
      <c r="Z1082" s="144"/>
      <c r="AA1082" s="148">
        <f t="shared" si="67"/>
        <v>0</v>
      </c>
      <c r="AB1082" s="336"/>
      <c r="AC1082" s="144"/>
    </row>
    <row r="1083" spans="2:29" s="134" customFormat="1" ht="20.100000000000001" customHeight="1" x14ac:dyDescent="0.25">
      <c r="B1083" s="390"/>
      <c r="C1083" s="391"/>
      <c r="D1083" s="392"/>
      <c r="E1083" s="393"/>
      <c r="F1083" s="393"/>
      <c r="G1083" s="394"/>
      <c r="H1083" s="395"/>
      <c r="N1083" s="144"/>
      <c r="O1083" s="147" t="str">
        <f>IFERROR(IF(LEN(B1083)=0,"",INDEX(Trainings!$C$6:$C$55,MATCH(Registration!$B1083,Trainings!$B$6:$B$55,0),1)),"")</f>
        <v/>
      </c>
      <c r="P1083" s="148" t="str">
        <f>IFERROR(IF(LEN(H1083)=0,"",INDEX(Dashboard!$I$17:$I$26,MATCH($H1083,Dashboard!$J$17:$J$26,0))),"")</f>
        <v/>
      </c>
      <c r="Q1083" s="144"/>
      <c r="R1083" s="148">
        <f>IF(LEN(O1083)=0,0,IF(OR(Summary!$D$5="All",Summary!$D$5=""),1,IF(Summary!$D$5=O1083,1,0)))</f>
        <v>0</v>
      </c>
      <c r="S1083" s="148">
        <f>IF(LEN(B1083)=0,0,IF(OR(Summary!$G$5="All",Summary!$G$5=""),1,IF(Summary!$G$5=B1083,1,0)))</f>
        <v>0</v>
      </c>
      <c r="T1083" s="148">
        <f t="shared" si="64"/>
        <v>0</v>
      </c>
      <c r="U1083" s="148">
        <f>IF(LEN(C1083)=0,0,IF(C1083=Summary!$K$5,1,0))</f>
        <v>0</v>
      </c>
      <c r="V1083" s="148">
        <f t="shared" si="65"/>
        <v>0</v>
      </c>
      <c r="W1083" s="333"/>
      <c r="X1083" s="148">
        <f t="shared" si="66"/>
        <v>0</v>
      </c>
      <c r="Y1083" s="333"/>
      <c r="Z1083" s="144"/>
      <c r="AA1083" s="148">
        <f t="shared" si="67"/>
        <v>0</v>
      </c>
      <c r="AB1083" s="336"/>
      <c r="AC1083" s="144"/>
    </row>
    <row r="1084" spans="2:29" s="134" customFormat="1" ht="20.100000000000001" customHeight="1" x14ac:dyDescent="0.25">
      <c r="B1084" s="390"/>
      <c r="C1084" s="391"/>
      <c r="D1084" s="392"/>
      <c r="E1084" s="393"/>
      <c r="F1084" s="393"/>
      <c r="G1084" s="394"/>
      <c r="H1084" s="395"/>
      <c r="N1084" s="144"/>
      <c r="O1084" s="147" t="str">
        <f>IFERROR(IF(LEN(B1084)=0,"",INDEX(Trainings!$C$6:$C$55,MATCH(Registration!$B1084,Trainings!$B$6:$B$55,0),1)),"")</f>
        <v/>
      </c>
      <c r="P1084" s="148" t="str">
        <f>IFERROR(IF(LEN(H1084)=0,"",INDEX(Dashboard!$I$17:$I$26,MATCH($H1084,Dashboard!$J$17:$J$26,0))),"")</f>
        <v/>
      </c>
      <c r="Q1084" s="144"/>
      <c r="R1084" s="148">
        <f>IF(LEN(O1084)=0,0,IF(OR(Summary!$D$5="All",Summary!$D$5=""),1,IF(Summary!$D$5=O1084,1,0)))</f>
        <v>0</v>
      </c>
      <c r="S1084" s="148">
        <f>IF(LEN(B1084)=0,0,IF(OR(Summary!$G$5="All",Summary!$G$5=""),1,IF(Summary!$G$5=B1084,1,0)))</f>
        <v>0</v>
      </c>
      <c r="T1084" s="148">
        <f t="shared" si="64"/>
        <v>0</v>
      </c>
      <c r="U1084" s="148">
        <f>IF(LEN(C1084)=0,0,IF(C1084=Summary!$K$5,1,0))</f>
        <v>0</v>
      </c>
      <c r="V1084" s="148">
        <f t="shared" si="65"/>
        <v>0</v>
      </c>
      <c r="W1084" s="333"/>
      <c r="X1084" s="148">
        <f t="shared" si="66"/>
        <v>0</v>
      </c>
      <c r="Y1084" s="333"/>
      <c r="Z1084" s="144"/>
      <c r="AA1084" s="148">
        <f t="shared" si="67"/>
        <v>0</v>
      </c>
      <c r="AB1084" s="336"/>
      <c r="AC1084" s="144"/>
    </row>
    <row r="1085" spans="2:29" s="134" customFormat="1" ht="20.100000000000001" customHeight="1" x14ac:dyDescent="0.25">
      <c r="B1085" s="390"/>
      <c r="C1085" s="391"/>
      <c r="D1085" s="392"/>
      <c r="E1085" s="393"/>
      <c r="F1085" s="393"/>
      <c r="G1085" s="394"/>
      <c r="H1085" s="395"/>
      <c r="N1085" s="144"/>
      <c r="O1085" s="147" t="str">
        <f>IFERROR(IF(LEN(B1085)=0,"",INDEX(Trainings!$C$6:$C$55,MATCH(Registration!$B1085,Trainings!$B$6:$B$55,0),1)),"")</f>
        <v/>
      </c>
      <c r="P1085" s="148" t="str">
        <f>IFERROR(IF(LEN(H1085)=0,"",INDEX(Dashboard!$I$17:$I$26,MATCH($H1085,Dashboard!$J$17:$J$26,0))),"")</f>
        <v/>
      </c>
      <c r="Q1085" s="144"/>
      <c r="R1085" s="148">
        <f>IF(LEN(O1085)=0,0,IF(OR(Summary!$D$5="All",Summary!$D$5=""),1,IF(Summary!$D$5=O1085,1,0)))</f>
        <v>0</v>
      </c>
      <c r="S1085" s="148">
        <f>IF(LEN(B1085)=0,0,IF(OR(Summary!$G$5="All",Summary!$G$5=""),1,IF(Summary!$G$5=B1085,1,0)))</f>
        <v>0</v>
      </c>
      <c r="T1085" s="148">
        <f t="shared" si="64"/>
        <v>0</v>
      </c>
      <c r="U1085" s="148">
        <f>IF(LEN(C1085)=0,0,IF(C1085=Summary!$K$5,1,0))</f>
        <v>0</v>
      </c>
      <c r="V1085" s="148">
        <f t="shared" si="65"/>
        <v>0</v>
      </c>
      <c r="W1085" s="333"/>
      <c r="X1085" s="148">
        <f t="shared" si="66"/>
        <v>0</v>
      </c>
      <c r="Y1085" s="333"/>
      <c r="Z1085" s="144"/>
      <c r="AA1085" s="148">
        <f t="shared" si="67"/>
        <v>0</v>
      </c>
      <c r="AB1085" s="336"/>
      <c r="AC1085" s="144"/>
    </row>
    <row r="1086" spans="2:29" s="134" customFormat="1" ht="20.100000000000001" customHeight="1" x14ac:dyDescent="0.25">
      <c r="B1086" s="390"/>
      <c r="C1086" s="391"/>
      <c r="D1086" s="392"/>
      <c r="E1086" s="393"/>
      <c r="F1086" s="393"/>
      <c r="G1086" s="394"/>
      <c r="H1086" s="395"/>
      <c r="N1086" s="144"/>
      <c r="O1086" s="147" t="str">
        <f>IFERROR(IF(LEN(B1086)=0,"",INDEX(Trainings!$C$6:$C$55,MATCH(Registration!$B1086,Trainings!$B$6:$B$55,0),1)),"")</f>
        <v/>
      </c>
      <c r="P1086" s="148" t="str">
        <f>IFERROR(IF(LEN(H1086)=0,"",INDEX(Dashboard!$I$17:$I$26,MATCH($H1086,Dashboard!$J$17:$J$26,0))),"")</f>
        <v/>
      </c>
      <c r="Q1086" s="144"/>
      <c r="R1086" s="148">
        <f>IF(LEN(O1086)=0,0,IF(OR(Summary!$D$5="All",Summary!$D$5=""),1,IF(Summary!$D$5=O1086,1,0)))</f>
        <v>0</v>
      </c>
      <c r="S1086" s="148">
        <f>IF(LEN(B1086)=0,0,IF(OR(Summary!$G$5="All",Summary!$G$5=""),1,IF(Summary!$G$5=B1086,1,0)))</f>
        <v>0</v>
      </c>
      <c r="T1086" s="148">
        <f t="shared" si="64"/>
        <v>0</v>
      </c>
      <c r="U1086" s="148">
        <f>IF(LEN(C1086)=0,0,IF(C1086=Summary!$K$5,1,0))</f>
        <v>0</v>
      </c>
      <c r="V1086" s="148">
        <f t="shared" si="65"/>
        <v>0</v>
      </c>
      <c r="W1086" s="333"/>
      <c r="X1086" s="148">
        <f t="shared" si="66"/>
        <v>0</v>
      </c>
      <c r="Y1086" s="333"/>
      <c r="Z1086" s="144"/>
      <c r="AA1086" s="148">
        <f t="shared" si="67"/>
        <v>0</v>
      </c>
      <c r="AB1086" s="336"/>
      <c r="AC1086" s="144"/>
    </row>
    <row r="1087" spans="2:29" s="134" customFormat="1" ht="20.100000000000001" customHeight="1" x14ac:dyDescent="0.25">
      <c r="B1087" s="390"/>
      <c r="C1087" s="391"/>
      <c r="D1087" s="392"/>
      <c r="E1087" s="393"/>
      <c r="F1087" s="393"/>
      <c r="G1087" s="394"/>
      <c r="H1087" s="395"/>
      <c r="N1087" s="144"/>
      <c r="O1087" s="147" t="str">
        <f>IFERROR(IF(LEN(B1087)=0,"",INDEX(Trainings!$C$6:$C$55,MATCH(Registration!$B1087,Trainings!$B$6:$B$55,0),1)),"")</f>
        <v/>
      </c>
      <c r="P1087" s="148" t="str">
        <f>IFERROR(IF(LEN(H1087)=0,"",INDEX(Dashboard!$I$17:$I$26,MATCH($H1087,Dashboard!$J$17:$J$26,0))),"")</f>
        <v/>
      </c>
      <c r="Q1087" s="144"/>
      <c r="R1087" s="148">
        <f>IF(LEN(O1087)=0,0,IF(OR(Summary!$D$5="All",Summary!$D$5=""),1,IF(Summary!$D$5=O1087,1,0)))</f>
        <v>0</v>
      </c>
      <c r="S1087" s="148">
        <f>IF(LEN(B1087)=0,0,IF(OR(Summary!$G$5="All",Summary!$G$5=""),1,IF(Summary!$G$5=B1087,1,0)))</f>
        <v>0</v>
      </c>
      <c r="T1087" s="148">
        <f t="shared" si="64"/>
        <v>0</v>
      </c>
      <c r="U1087" s="148">
        <f>IF(LEN(C1087)=0,0,IF(C1087=Summary!$K$5,1,0))</f>
        <v>0</v>
      </c>
      <c r="V1087" s="148">
        <f t="shared" si="65"/>
        <v>0</v>
      </c>
      <c r="W1087" s="333"/>
      <c r="X1087" s="148">
        <f t="shared" si="66"/>
        <v>0</v>
      </c>
      <c r="Y1087" s="333"/>
      <c r="Z1087" s="144"/>
      <c r="AA1087" s="148">
        <f t="shared" si="67"/>
        <v>0</v>
      </c>
      <c r="AB1087" s="336"/>
      <c r="AC1087" s="144"/>
    </row>
    <row r="1088" spans="2:29" s="134" customFormat="1" ht="20.100000000000001" customHeight="1" x14ac:dyDescent="0.25">
      <c r="B1088" s="390"/>
      <c r="C1088" s="391"/>
      <c r="D1088" s="392"/>
      <c r="E1088" s="393"/>
      <c r="F1088" s="393"/>
      <c r="G1088" s="394"/>
      <c r="H1088" s="395"/>
      <c r="N1088" s="144"/>
      <c r="O1088" s="147" t="str">
        <f>IFERROR(IF(LEN(B1088)=0,"",INDEX(Trainings!$C$6:$C$55,MATCH(Registration!$B1088,Trainings!$B$6:$B$55,0),1)),"")</f>
        <v/>
      </c>
      <c r="P1088" s="148" t="str">
        <f>IFERROR(IF(LEN(H1088)=0,"",INDEX(Dashboard!$I$17:$I$26,MATCH($H1088,Dashboard!$J$17:$J$26,0))),"")</f>
        <v/>
      </c>
      <c r="Q1088" s="144"/>
      <c r="R1088" s="148">
        <f>IF(LEN(O1088)=0,0,IF(OR(Summary!$D$5="All",Summary!$D$5=""),1,IF(Summary!$D$5=O1088,1,0)))</f>
        <v>0</v>
      </c>
      <c r="S1088" s="148">
        <f>IF(LEN(B1088)=0,0,IF(OR(Summary!$G$5="All",Summary!$G$5=""),1,IF(Summary!$G$5=B1088,1,0)))</f>
        <v>0</v>
      </c>
      <c r="T1088" s="148">
        <f t="shared" si="64"/>
        <v>0</v>
      </c>
      <c r="U1088" s="148">
        <f>IF(LEN(C1088)=0,0,IF(C1088=Summary!$K$5,1,0))</f>
        <v>0</v>
      </c>
      <c r="V1088" s="148">
        <f t="shared" si="65"/>
        <v>0</v>
      </c>
      <c r="W1088" s="333"/>
      <c r="X1088" s="148">
        <f t="shared" si="66"/>
        <v>0</v>
      </c>
      <c r="Y1088" s="333"/>
      <c r="Z1088" s="144"/>
      <c r="AA1088" s="148">
        <f t="shared" si="67"/>
        <v>0</v>
      </c>
      <c r="AB1088" s="336"/>
      <c r="AC1088" s="144"/>
    </row>
    <row r="1089" spans="2:29" s="134" customFormat="1" ht="20.100000000000001" customHeight="1" x14ac:dyDescent="0.25">
      <c r="B1089" s="390"/>
      <c r="C1089" s="391"/>
      <c r="D1089" s="392"/>
      <c r="E1089" s="393"/>
      <c r="F1089" s="393"/>
      <c r="G1089" s="394"/>
      <c r="H1089" s="395"/>
      <c r="N1089" s="144"/>
      <c r="O1089" s="147" t="str">
        <f>IFERROR(IF(LEN(B1089)=0,"",INDEX(Trainings!$C$6:$C$55,MATCH(Registration!$B1089,Trainings!$B$6:$B$55,0),1)),"")</f>
        <v/>
      </c>
      <c r="P1089" s="148" t="str">
        <f>IFERROR(IF(LEN(H1089)=0,"",INDEX(Dashboard!$I$17:$I$26,MATCH($H1089,Dashboard!$J$17:$J$26,0))),"")</f>
        <v/>
      </c>
      <c r="Q1089" s="144"/>
      <c r="R1089" s="148">
        <f>IF(LEN(O1089)=0,0,IF(OR(Summary!$D$5="All",Summary!$D$5=""),1,IF(Summary!$D$5=O1089,1,0)))</f>
        <v>0</v>
      </c>
      <c r="S1089" s="148">
        <f>IF(LEN(B1089)=0,0,IF(OR(Summary!$G$5="All",Summary!$G$5=""),1,IF(Summary!$G$5=B1089,1,0)))</f>
        <v>0</v>
      </c>
      <c r="T1089" s="148">
        <f t="shared" si="64"/>
        <v>0</v>
      </c>
      <c r="U1089" s="148">
        <f>IF(LEN(C1089)=0,0,IF(C1089=Summary!$K$5,1,0))</f>
        <v>0</v>
      </c>
      <c r="V1089" s="148">
        <f t="shared" si="65"/>
        <v>0</v>
      </c>
      <c r="W1089" s="333"/>
      <c r="X1089" s="148">
        <f t="shared" si="66"/>
        <v>0</v>
      </c>
      <c r="Y1089" s="333"/>
      <c r="Z1089" s="144"/>
      <c r="AA1089" s="148">
        <f t="shared" si="67"/>
        <v>0</v>
      </c>
      <c r="AB1089" s="336"/>
      <c r="AC1089" s="144"/>
    </row>
    <row r="1090" spans="2:29" s="134" customFormat="1" ht="20.100000000000001" customHeight="1" x14ac:dyDescent="0.25">
      <c r="B1090" s="390"/>
      <c r="C1090" s="391"/>
      <c r="D1090" s="392"/>
      <c r="E1090" s="393"/>
      <c r="F1090" s="393"/>
      <c r="G1090" s="394"/>
      <c r="H1090" s="395"/>
      <c r="N1090" s="144"/>
      <c r="O1090" s="147" t="str">
        <f>IFERROR(IF(LEN(B1090)=0,"",INDEX(Trainings!$C$6:$C$55,MATCH(Registration!$B1090,Trainings!$B$6:$B$55,0),1)),"")</f>
        <v/>
      </c>
      <c r="P1090" s="148" t="str">
        <f>IFERROR(IF(LEN(H1090)=0,"",INDEX(Dashboard!$I$17:$I$26,MATCH($H1090,Dashboard!$J$17:$J$26,0))),"")</f>
        <v/>
      </c>
      <c r="Q1090" s="144"/>
      <c r="R1090" s="148">
        <f>IF(LEN(O1090)=0,0,IF(OR(Summary!$D$5="All",Summary!$D$5=""),1,IF(Summary!$D$5=O1090,1,0)))</f>
        <v>0</v>
      </c>
      <c r="S1090" s="148">
        <f>IF(LEN(B1090)=0,0,IF(OR(Summary!$G$5="All",Summary!$G$5=""),1,IF(Summary!$G$5=B1090,1,0)))</f>
        <v>0</v>
      </c>
      <c r="T1090" s="148">
        <f t="shared" si="64"/>
        <v>0</v>
      </c>
      <c r="U1090" s="148">
        <f>IF(LEN(C1090)=0,0,IF(C1090=Summary!$K$5,1,0))</f>
        <v>0</v>
      </c>
      <c r="V1090" s="148">
        <f t="shared" si="65"/>
        <v>0</v>
      </c>
      <c r="W1090" s="333"/>
      <c r="X1090" s="148">
        <f t="shared" si="66"/>
        <v>0</v>
      </c>
      <c r="Y1090" s="333"/>
      <c r="Z1090" s="144"/>
      <c r="AA1090" s="148">
        <f t="shared" si="67"/>
        <v>0</v>
      </c>
      <c r="AB1090" s="336"/>
      <c r="AC1090" s="144"/>
    </row>
    <row r="1091" spans="2:29" s="134" customFormat="1" ht="20.100000000000001" customHeight="1" x14ac:dyDescent="0.25">
      <c r="B1091" s="390"/>
      <c r="C1091" s="391"/>
      <c r="D1091" s="392"/>
      <c r="E1091" s="393"/>
      <c r="F1091" s="393"/>
      <c r="G1091" s="394"/>
      <c r="H1091" s="395"/>
      <c r="N1091" s="144"/>
      <c r="O1091" s="147" t="str">
        <f>IFERROR(IF(LEN(B1091)=0,"",INDEX(Trainings!$C$6:$C$55,MATCH(Registration!$B1091,Trainings!$B$6:$B$55,0),1)),"")</f>
        <v/>
      </c>
      <c r="P1091" s="148" t="str">
        <f>IFERROR(IF(LEN(H1091)=0,"",INDEX(Dashboard!$I$17:$I$26,MATCH($H1091,Dashboard!$J$17:$J$26,0))),"")</f>
        <v/>
      </c>
      <c r="Q1091" s="144"/>
      <c r="R1091" s="148">
        <f>IF(LEN(O1091)=0,0,IF(OR(Summary!$D$5="All",Summary!$D$5=""),1,IF(Summary!$D$5=O1091,1,0)))</f>
        <v>0</v>
      </c>
      <c r="S1091" s="148">
        <f>IF(LEN(B1091)=0,0,IF(OR(Summary!$G$5="All",Summary!$G$5=""),1,IF(Summary!$G$5=B1091,1,0)))</f>
        <v>0</v>
      </c>
      <c r="T1091" s="148">
        <f t="shared" si="64"/>
        <v>0</v>
      </c>
      <c r="U1091" s="148">
        <f>IF(LEN(C1091)=0,0,IF(C1091=Summary!$K$5,1,0))</f>
        <v>0</v>
      </c>
      <c r="V1091" s="148">
        <f t="shared" si="65"/>
        <v>0</v>
      </c>
      <c r="W1091" s="333"/>
      <c r="X1091" s="148">
        <f t="shared" si="66"/>
        <v>0</v>
      </c>
      <c r="Y1091" s="333"/>
      <c r="Z1091" s="144"/>
      <c r="AA1091" s="148">
        <f t="shared" si="67"/>
        <v>0</v>
      </c>
      <c r="AB1091" s="336"/>
      <c r="AC1091" s="144"/>
    </row>
    <row r="1092" spans="2:29" s="134" customFormat="1" ht="20.100000000000001" customHeight="1" x14ac:dyDescent="0.25">
      <c r="B1092" s="390"/>
      <c r="C1092" s="391"/>
      <c r="D1092" s="392"/>
      <c r="E1092" s="393"/>
      <c r="F1092" s="393"/>
      <c r="G1092" s="394"/>
      <c r="H1092" s="395"/>
      <c r="N1092" s="144"/>
      <c r="O1092" s="147" t="str">
        <f>IFERROR(IF(LEN(B1092)=0,"",INDEX(Trainings!$C$6:$C$55,MATCH(Registration!$B1092,Trainings!$B$6:$B$55,0),1)),"")</f>
        <v/>
      </c>
      <c r="P1092" s="148" t="str">
        <f>IFERROR(IF(LEN(H1092)=0,"",INDEX(Dashboard!$I$17:$I$26,MATCH($H1092,Dashboard!$J$17:$J$26,0))),"")</f>
        <v/>
      </c>
      <c r="Q1092" s="144"/>
      <c r="R1092" s="148">
        <f>IF(LEN(O1092)=0,0,IF(OR(Summary!$D$5="All",Summary!$D$5=""),1,IF(Summary!$D$5=O1092,1,0)))</f>
        <v>0</v>
      </c>
      <c r="S1092" s="148">
        <f>IF(LEN(B1092)=0,0,IF(OR(Summary!$G$5="All",Summary!$G$5=""),1,IF(Summary!$G$5=B1092,1,0)))</f>
        <v>0</v>
      </c>
      <c r="T1092" s="148">
        <f t="shared" si="64"/>
        <v>0</v>
      </c>
      <c r="U1092" s="148">
        <f>IF(LEN(C1092)=0,0,IF(C1092=Summary!$K$5,1,0))</f>
        <v>0</v>
      </c>
      <c r="V1092" s="148">
        <f t="shared" si="65"/>
        <v>0</v>
      </c>
      <c r="W1092" s="333"/>
      <c r="X1092" s="148">
        <f t="shared" si="66"/>
        <v>0</v>
      </c>
      <c r="Y1092" s="333"/>
      <c r="Z1092" s="144"/>
      <c r="AA1092" s="148">
        <f t="shared" si="67"/>
        <v>0</v>
      </c>
      <c r="AB1092" s="336"/>
      <c r="AC1092" s="144"/>
    </row>
    <row r="1093" spans="2:29" s="134" customFormat="1" ht="20.100000000000001" customHeight="1" x14ac:dyDescent="0.25">
      <c r="B1093" s="390"/>
      <c r="C1093" s="391"/>
      <c r="D1093" s="392"/>
      <c r="E1093" s="393"/>
      <c r="F1093" s="393"/>
      <c r="G1093" s="394"/>
      <c r="H1093" s="395"/>
      <c r="N1093" s="144"/>
      <c r="O1093" s="147" t="str">
        <f>IFERROR(IF(LEN(B1093)=0,"",INDEX(Trainings!$C$6:$C$55,MATCH(Registration!$B1093,Trainings!$B$6:$B$55,0),1)),"")</f>
        <v/>
      </c>
      <c r="P1093" s="148" t="str">
        <f>IFERROR(IF(LEN(H1093)=0,"",INDEX(Dashboard!$I$17:$I$26,MATCH($H1093,Dashboard!$J$17:$J$26,0))),"")</f>
        <v/>
      </c>
      <c r="Q1093" s="144"/>
      <c r="R1093" s="148">
        <f>IF(LEN(O1093)=0,0,IF(OR(Summary!$D$5="All",Summary!$D$5=""),1,IF(Summary!$D$5=O1093,1,0)))</f>
        <v>0</v>
      </c>
      <c r="S1093" s="148">
        <f>IF(LEN(B1093)=0,0,IF(OR(Summary!$G$5="All",Summary!$G$5=""),1,IF(Summary!$G$5=B1093,1,0)))</f>
        <v>0</v>
      </c>
      <c r="T1093" s="148">
        <f t="shared" si="64"/>
        <v>0</v>
      </c>
      <c r="U1093" s="148">
        <f>IF(LEN(C1093)=0,0,IF(C1093=Summary!$K$5,1,0))</f>
        <v>0</v>
      </c>
      <c r="V1093" s="148">
        <f t="shared" si="65"/>
        <v>0</v>
      </c>
      <c r="W1093" s="333"/>
      <c r="X1093" s="148">
        <f t="shared" si="66"/>
        <v>0</v>
      </c>
      <c r="Y1093" s="333"/>
      <c r="Z1093" s="144"/>
      <c r="AA1093" s="148">
        <f t="shared" si="67"/>
        <v>0</v>
      </c>
      <c r="AB1093" s="336"/>
      <c r="AC1093" s="144"/>
    </row>
    <row r="1094" spans="2:29" s="134" customFormat="1" ht="20.100000000000001" customHeight="1" x14ac:dyDescent="0.25">
      <c r="B1094" s="390"/>
      <c r="C1094" s="391"/>
      <c r="D1094" s="392"/>
      <c r="E1094" s="393"/>
      <c r="F1094" s="393"/>
      <c r="G1094" s="394"/>
      <c r="H1094" s="395"/>
      <c r="N1094" s="144"/>
      <c r="O1094" s="147" t="str">
        <f>IFERROR(IF(LEN(B1094)=0,"",INDEX(Trainings!$C$6:$C$55,MATCH(Registration!$B1094,Trainings!$B$6:$B$55,0),1)),"")</f>
        <v/>
      </c>
      <c r="P1094" s="148" t="str">
        <f>IFERROR(IF(LEN(H1094)=0,"",INDEX(Dashboard!$I$17:$I$26,MATCH($H1094,Dashboard!$J$17:$J$26,0))),"")</f>
        <v/>
      </c>
      <c r="Q1094" s="144"/>
      <c r="R1094" s="148">
        <f>IF(LEN(O1094)=0,0,IF(OR(Summary!$D$5="All",Summary!$D$5=""),1,IF(Summary!$D$5=O1094,1,0)))</f>
        <v>0</v>
      </c>
      <c r="S1094" s="148">
        <f>IF(LEN(B1094)=0,0,IF(OR(Summary!$G$5="All",Summary!$G$5=""),1,IF(Summary!$G$5=B1094,1,0)))</f>
        <v>0</v>
      </c>
      <c r="T1094" s="148">
        <f t="shared" ref="T1094:T1157" si="68">IF(G1094="Yes",1,0)</f>
        <v>0</v>
      </c>
      <c r="U1094" s="148">
        <f>IF(LEN(C1094)=0,0,IF(C1094=Summary!$K$5,1,0))</f>
        <v>0</v>
      </c>
      <c r="V1094" s="148">
        <f t="shared" si="65"/>
        <v>0</v>
      </c>
      <c r="W1094" s="333"/>
      <c r="X1094" s="148">
        <f t="shared" si="66"/>
        <v>0</v>
      </c>
      <c r="Y1094" s="333"/>
      <c r="Z1094" s="144"/>
      <c r="AA1094" s="148">
        <f t="shared" si="67"/>
        <v>0</v>
      </c>
      <c r="AB1094" s="336"/>
      <c r="AC1094" s="144"/>
    </row>
    <row r="1095" spans="2:29" s="134" customFormat="1" ht="20.100000000000001" customHeight="1" x14ac:dyDescent="0.25">
      <c r="B1095" s="390"/>
      <c r="C1095" s="391"/>
      <c r="D1095" s="392"/>
      <c r="E1095" s="393"/>
      <c r="F1095" s="393"/>
      <c r="G1095" s="394"/>
      <c r="H1095" s="395"/>
      <c r="N1095" s="144"/>
      <c r="O1095" s="147" t="str">
        <f>IFERROR(IF(LEN(B1095)=0,"",INDEX(Trainings!$C$6:$C$55,MATCH(Registration!$B1095,Trainings!$B$6:$B$55,0),1)),"")</f>
        <v/>
      </c>
      <c r="P1095" s="148" t="str">
        <f>IFERROR(IF(LEN(H1095)=0,"",INDEX(Dashboard!$I$17:$I$26,MATCH($H1095,Dashboard!$J$17:$J$26,0))),"")</f>
        <v/>
      </c>
      <c r="Q1095" s="144"/>
      <c r="R1095" s="148">
        <f>IF(LEN(O1095)=0,0,IF(OR(Summary!$D$5="All",Summary!$D$5=""),1,IF(Summary!$D$5=O1095,1,0)))</f>
        <v>0</v>
      </c>
      <c r="S1095" s="148">
        <f>IF(LEN(B1095)=0,0,IF(OR(Summary!$G$5="All",Summary!$G$5=""),1,IF(Summary!$G$5=B1095,1,0)))</f>
        <v>0</v>
      </c>
      <c r="T1095" s="148">
        <f t="shared" si="68"/>
        <v>0</v>
      </c>
      <c r="U1095" s="148">
        <f>IF(LEN(C1095)=0,0,IF(C1095=Summary!$K$5,1,0))</f>
        <v>0</v>
      </c>
      <c r="V1095" s="148">
        <f t="shared" ref="V1095:V1158" si="69">R1095*S1095*T1095*U1095</f>
        <v>0</v>
      </c>
      <c r="W1095" s="333"/>
      <c r="X1095" s="148">
        <f t="shared" ref="X1095:X1158" si="70">V1095*(IF(LEN(P1095)=0,0,1))</f>
        <v>0</v>
      </c>
      <c r="Y1095" s="333"/>
      <c r="Z1095" s="144"/>
      <c r="AA1095" s="148">
        <f t="shared" ref="AA1095:AA1158" si="71">IF(G1095="Yes",1,0)</f>
        <v>0</v>
      </c>
      <c r="AB1095" s="336"/>
      <c r="AC1095" s="144"/>
    </row>
    <row r="1096" spans="2:29" s="134" customFormat="1" ht="20.100000000000001" customHeight="1" x14ac:dyDescent="0.25">
      <c r="B1096" s="390"/>
      <c r="C1096" s="391"/>
      <c r="D1096" s="392"/>
      <c r="E1096" s="393"/>
      <c r="F1096" s="393"/>
      <c r="G1096" s="394"/>
      <c r="H1096" s="395"/>
      <c r="N1096" s="144"/>
      <c r="O1096" s="147" t="str">
        <f>IFERROR(IF(LEN(B1096)=0,"",INDEX(Trainings!$C$6:$C$55,MATCH(Registration!$B1096,Trainings!$B$6:$B$55,0),1)),"")</f>
        <v/>
      </c>
      <c r="P1096" s="148" t="str">
        <f>IFERROR(IF(LEN(H1096)=0,"",INDEX(Dashboard!$I$17:$I$26,MATCH($H1096,Dashboard!$J$17:$J$26,0))),"")</f>
        <v/>
      </c>
      <c r="Q1096" s="144"/>
      <c r="R1096" s="148">
        <f>IF(LEN(O1096)=0,0,IF(OR(Summary!$D$5="All",Summary!$D$5=""),1,IF(Summary!$D$5=O1096,1,0)))</f>
        <v>0</v>
      </c>
      <c r="S1096" s="148">
        <f>IF(LEN(B1096)=0,0,IF(OR(Summary!$G$5="All",Summary!$G$5=""),1,IF(Summary!$G$5=B1096,1,0)))</f>
        <v>0</v>
      </c>
      <c r="T1096" s="148">
        <f t="shared" si="68"/>
        <v>0</v>
      </c>
      <c r="U1096" s="148">
        <f>IF(LEN(C1096)=0,0,IF(C1096=Summary!$K$5,1,0))</f>
        <v>0</v>
      </c>
      <c r="V1096" s="148">
        <f t="shared" si="69"/>
        <v>0</v>
      </c>
      <c r="W1096" s="333"/>
      <c r="X1096" s="148">
        <f t="shared" si="70"/>
        <v>0</v>
      </c>
      <c r="Y1096" s="333"/>
      <c r="Z1096" s="144"/>
      <c r="AA1096" s="148">
        <f t="shared" si="71"/>
        <v>0</v>
      </c>
      <c r="AB1096" s="336"/>
      <c r="AC1096" s="144"/>
    </row>
    <row r="1097" spans="2:29" s="134" customFormat="1" ht="20.100000000000001" customHeight="1" x14ac:dyDescent="0.25">
      <c r="B1097" s="390"/>
      <c r="C1097" s="391"/>
      <c r="D1097" s="392"/>
      <c r="E1097" s="393"/>
      <c r="F1097" s="393"/>
      <c r="G1097" s="394"/>
      <c r="H1097" s="395"/>
      <c r="N1097" s="144"/>
      <c r="O1097" s="147" t="str">
        <f>IFERROR(IF(LEN(B1097)=0,"",INDEX(Trainings!$C$6:$C$55,MATCH(Registration!$B1097,Trainings!$B$6:$B$55,0),1)),"")</f>
        <v/>
      </c>
      <c r="P1097" s="148" t="str">
        <f>IFERROR(IF(LEN(H1097)=0,"",INDEX(Dashboard!$I$17:$I$26,MATCH($H1097,Dashboard!$J$17:$J$26,0))),"")</f>
        <v/>
      </c>
      <c r="Q1097" s="144"/>
      <c r="R1097" s="148">
        <f>IF(LEN(O1097)=0,0,IF(OR(Summary!$D$5="All",Summary!$D$5=""),1,IF(Summary!$D$5=O1097,1,0)))</f>
        <v>0</v>
      </c>
      <c r="S1097" s="148">
        <f>IF(LEN(B1097)=0,0,IF(OR(Summary!$G$5="All",Summary!$G$5=""),1,IF(Summary!$G$5=B1097,1,0)))</f>
        <v>0</v>
      </c>
      <c r="T1097" s="148">
        <f t="shared" si="68"/>
        <v>0</v>
      </c>
      <c r="U1097" s="148">
        <f>IF(LEN(C1097)=0,0,IF(C1097=Summary!$K$5,1,0))</f>
        <v>0</v>
      </c>
      <c r="V1097" s="148">
        <f t="shared" si="69"/>
        <v>0</v>
      </c>
      <c r="W1097" s="333"/>
      <c r="X1097" s="148">
        <f t="shared" si="70"/>
        <v>0</v>
      </c>
      <c r="Y1097" s="333"/>
      <c r="Z1097" s="144"/>
      <c r="AA1097" s="148">
        <f t="shared" si="71"/>
        <v>0</v>
      </c>
      <c r="AB1097" s="336"/>
      <c r="AC1097" s="144"/>
    </row>
    <row r="1098" spans="2:29" s="134" customFormat="1" ht="20.100000000000001" customHeight="1" x14ac:dyDescent="0.25">
      <c r="B1098" s="390"/>
      <c r="C1098" s="391"/>
      <c r="D1098" s="392"/>
      <c r="E1098" s="393"/>
      <c r="F1098" s="393"/>
      <c r="G1098" s="394"/>
      <c r="H1098" s="395"/>
      <c r="N1098" s="144"/>
      <c r="O1098" s="147" t="str">
        <f>IFERROR(IF(LEN(B1098)=0,"",INDEX(Trainings!$C$6:$C$55,MATCH(Registration!$B1098,Trainings!$B$6:$B$55,0),1)),"")</f>
        <v/>
      </c>
      <c r="P1098" s="148" t="str">
        <f>IFERROR(IF(LEN(H1098)=0,"",INDEX(Dashboard!$I$17:$I$26,MATCH($H1098,Dashboard!$J$17:$J$26,0))),"")</f>
        <v/>
      </c>
      <c r="Q1098" s="144"/>
      <c r="R1098" s="148">
        <f>IF(LEN(O1098)=0,0,IF(OR(Summary!$D$5="All",Summary!$D$5=""),1,IF(Summary!$D$5=O1098,1,0)))</f>
        <v>0</v>
      </c>
      <c r="S1098" s="148">
        <f>IF(LEN(B1098)=0,0,IF(OR(Summary!$G$5="All",Summary!$G$5=""),1,IF(Summary!$G$5=B1098,1,0)))</f>
        <v>0</v>
      </c>
      <c r="T1098" s="148">
        <f t="shared" si="68"/>
        <v>0</v>
      </c>
      <c r="U1098" s="148">
        <f>IF(LEN(C1098)=0,0,IF(C1098=Summary!$K$5,1,0))</f>
        <v>0</v>
      </c>
      <c r="V1098" s="148">
        <f t="shared" si="69"/>
        <v>0</v>
      </c>
      <c r="W1098" s="333"/>
      <c r="X1098" s="148">
        <f t="shared" si="70"/>
        <v>0</v>
      </c>
      <c r="Y1098" s="333"/>
      <c r="Z1098" s="144"/>
      <c r="AA1098" s="148">
        <f t="shared" si="71"/>
        <v>0</v>
      </c>
      <c r="AB1098" s="336"/>
      <c r="AC1098" s="144"/>
    </row>
    <row r="1099" spans="2:29" s="134" customFormat="1" ht="20.100000000000001" customHeight="1" x14ac:dyDescent="0.25">
      <c r="B1099" s="390"/>
      <c r="C1099" s="391"/>
      <c r="D1099" s="392"/>
      <c r="E1099" s="393"/>
      <c r="F1099" s="393"/>
      <c r="G1099" s="394"/>
      <c r="H1099" s="395"/>
      <c r="N1099" s="144"/>
      <c r="O1099" s="147" t="str">
        <f>IFERROR(IF(LEN(B1099)=0,"",INDEX(Trainings!$C$6:$C$55,MATCH(Registration!$B1099,Trainings!$B$6:$B$55,0),1)),"")</f>
        <v/>
      </c>
      <c r="P1099" s="148" t="str">
        <f>IFERROR(IF(LEN(H1099)=0,"",INDEX(Dashboard!$I$17:$I$26,MATCH($H1099,Dashboard!$J$17:$J$26,0))),"")</f>
        <v/>
      </c>
      <c r="Q1099" s="144"/>
      <c r="R1099" s="148">
        <f>IF(LEN(O1099)=0,0,IF(OR(Summary!$D$5="All",Summary!$D$5=""),1,IF(Summary!$D$5=O1099,1,0)))</f>
        <v>0</v>
      </c>
      <c r="S1099" s="148">
        <f>IF(LEN(B1099)=0,0,IF(OR(Summary!$G$5="All",Summary!$G$5=""),1,IF(Summary!$G$5=B1099,1,0)))</f>
        <v>0</v>
      </c>
      <c r="T1099" s="148">
        <f t="shared" si="68"/>
        <v>0</v>
      </c>
      <c r="U1099" s="148">
        <f>IF(LEN(C1099)=0,0,IF(C1099=Summary!$K$5,1,0))</f>
        <v>0</v>
      </c>
      <c r="V1099" s="148">
        <f t="shared" si="69"/>
        <v>0</v>
      </c>
      <c r="W1099" s="333"/>
      <c r="X1099" s="148">
        <f t="shared" si="70"/>
        <v>0</v>
      </c>
      <c r="Y1099" s="333"/>
      <c r="Z1099" s="144"/>
      <c r="AA1099" s="148">
        <f t="shared" si="71"/>
        <v>0</v>
      </c>
      <c r="AB1099" s="336"/>
      <c r="AC1099" s="144"/>
    </row>
    <row r="1100" spans="2:29" s="134" customFormat="1" ht="20.100000000000001" customHeight="1" x14ac:dyDescent="0.25">
      <c r="B1100" s="390"/>
      <c r="C1100" s="391"/>
      <c r="D1100" s="392"/>
      <c r="E1100" s="393"/>
      <c r="F1100" s="393"/>
      <c r="G1100" s="394"/>
      <c r="H1100" s="395"/>
      <c r="N1100" s="144"/>
      <c r="O1100" s="147" t="str">
        <f>IFERROR(IF(LEN(B1100)=0,"",INDEX(Trainings!$C$6:$C$55,MATCH(Registration!$B1100,Trainings!$B$6:$B$55,0),1)),"")</f>
        <v/>
      </c>
      <c r="P1100" s="148" t="str">
        <f>IFERROR(IF(LEN(H1100)=0,"",INDEX(Dashboard!$I$17:$I$26,MATCH($H1100,Dashboard!$J$17:$J$26,0))),"")</f>
        <v/>
      </c>
      <c r="Q1100" s="144"/>
      <c r="R1100" s="148">
        <f>IF(LEN(O1100)=0,0,IF(OR(Summary!$D$5="All",Summary!$D$5=""),1,IF(Summary!$D$5=O1100,1,0)))</f>
        <v>0</v>
      </c>
      <c r="S1100" s="148">
        <f>IF(LEN(B1100)=0,0,IF(OR(Summary!$G$5="All",Summary!$G$5=""),1,IF(Summary!$G$5=B1100,1,0)))</f>
        <v>0</v>
      </c>
      <c r="T1100" s="148">
        <f t="shared" si="68"/>
        <v>0</v>
      </c>
      <c r="U1100" s="148">
        <f>IF(LEN(C1100)=0,0,IF(C1100=Summary!$K$5,1,0))</f>
        <v>0</v>
      </c>
      <c r="V1100" s="148">
        <f t="shared" si="69"/>
        <v>0</v>
      </c>
      <c r="W1100" s="333"/>
      <c r="X1100" s="148">
        <f t="shared" si="70"/>
        <v>0</v>
      </c>
      <c r="Y1100" s="333"/>
      <c r="Z1100" s="144"/>
      <c r="AA1100" s="148">
        <f t="shared" si="71"/>
        <v>0</v>
      </c>
      <c r="AB1100" s="336"/>
      <c r="AC1100" s="144"/>
    </row>
    <row r="1101" spans="2:29" s="134" customFormat="1" ht="20.100000000000001" customHeight="1" x14ac:dyDescent="0.25">
      <c r="B1101" s="390"/>
      <c r="C1101" s="391"/>
      <c r="D1101" s="392"/>
      <c r="E1101" s="393"/>
      <c r="F1101" s="393"/>
      <c r="G1101" s="394"/>
      <c r="H1101" s="395"/>
      <c r="N1101" s="144"/>
      <c r="O1101" s="147" t="str">
        <f>IFERROR(IF(LEN(B1101)=0,"",INDEX(Trainings!$C$6:$C$55,MATCH(Registration!$B1101,Trainings!$B$6:$B$55,0),1)),"")</f>
        <v/>
      </c>
      <c r="P1101" s="148" t="str">
        <f>IFERROR(IF(LEN(H1101)=0,"",INDEX(Dashboard!$I$17:$I$26,MATCH($H1101,Dashboard!$J$17:$J$26,0))),"")</f>
        <v/>
      </c>
      <c r="Q1101" s="144"/>
      <c r="R1101" s="148">
        <f>IF(LEN(O1101)=0,0,IF(OR(Summary!$D$5="All",Summary!$D$5=""),1,IF(Summary!$D$5=O1101,1,0)))</f>
        <v>0</v>
      </c>
      <c r="S1101" s="148">
        <f>IF(LEN(B1101)=0,0,IF(OR(Summary!$G$5="All",Summary!$G$5=""),1,IF(Summary!$G$5=B1101,1,0)))</f>
        <v>0</v>
      </c>
      <c r="T1101" s="148">
        <f t="shared" si="68"/>
        <v>0</v>
      </c>
      <c r="U1101" s="148">
        <f>IF(LEN(C1101)=0,0,IF(C1101=Summary!$K$5,1,0))</f>
        <v>0</v>
      </c>
      <c r="V1101" s="148">
        <f t="shared" si="69"/>
        <v>0</v>
      </c>
      <c r="W1101" s="333"/>
      <c r="X1101" s="148">
        <f t="shared" si="70"/>
        <v>0</v>
      </c>
      <c r="Y1101" s="333"/>
      <c r="Z1101" s="144"/>
      <c r="AA1101" s="148">
        <f t="shared" si="71"/>
        <v>0</v>
      </c>
      <c r="AB1101" s="336"/>
      <c r="AC1101" s="144"/>
    </row>
    <row r="1102" spans="2:29" s="134" customFormat="1" ht="20.100000000000001" customHeight="1" x14ac:dyDescent="0.25">
      <c r="B1102" s="390"/>
      <c r="C1102" s="391"/>
      <c r="D1102" s="392"/>
      <c r="E1102" s="393"/>
      <c r="F1102" s="393"/>
      <c r="G1102" s="394"/>
      <c r="H1102" s="395"/>
      <c r="N1102" s="144"/>
      <c r="O1102" s="147" t="str">
        <f>IFERROR(IF(LEN(B1102)=0,"",INDEX(Trainings!$C$6:$C$55,MATCH(Registration!$B1102,Trainings!$B$6:$B$55,0),1)),"")</f>
        <v/>
      </c>
      <c r="P1102" s="148" t="str">
        <f>IFERROR(IF(LEN(H1102)=0,"",INDEX(Dashboard!$I$17:$I$26,MATCH($H1102,Dashboard!$J$17:$J$26,0))),"")</f>
        <v/>
      </c>
      <c r="Q1102" s="144"/>
      <c r="R1102" s="148">
        <f>IF(LEN(O1102)=0,0,IF(OR(Summary!$D$5="All",Summary!$D$5=""),1,IF(Summary!$D$5=O1102,1,0)))</f>
        <v>0</v>
      </c>
      <c r="S1102" s="148">
        <f>IF(LEN(B1102)=0,0,IF(OR(Summary!$G$5="All",Summary!$G$5=""),1,IF(Summary!$G$5=B1102,1,0)))</f>
        <v>0</v>
      </c>
      <c r="T1102" s="148">
        <f t="shared" si="68"/>
        <v>0</v>
      </c>
      <c r="U1102" s="148">
        <f>IF(LEN(C1102)=0,0,IF(C1102=Summary!$K$5,1,0))</f>
        <v>0</v>
      </c>
      <c r="V1102" s="148">
        <f t="shared" si="69"/>
        <v>0</v>
      </c>
      <c r="W1102" s="333"/>
      <c r="X1102" s="148">
        <f t="shared" si="70"/>
        <v>0</v>
      </c>
      <c r="Y1102" s="333"/>
      <c r="Z1102" s="144"/>
      <c r="AA1102" s="148">
        <f t="shared" si="71"/>
        <v>0</v>
      </c>
      <c r="AB1102" s="336"/>
      <c r="AC1102" s="144"/>
    </row>
    <row r="1103" spans="2:29" s="134" customFormat="1" ht="20.100000000000001" customHeight="1" x14ac:dyDescent="0.25">
      <c r="B1103" s="390"/>
      <c r="C1103" s="391"/>
      <c r="D1103" s="392"/>
      <c r="E1103" s="393"/>
      <c r="F1103" s="393"/>
      <c r="G1103" s="394"/>
      <c r="H1103" s="395"/>
      <c r="N1103" s="144"/>
      <c r="O1103" s="147" t="str">
        <f>IFERROR(IF(LEN(B1103)=0,"",INDEX(Trainings!$C$6:$C$55,MATCH(Registration!$B1103,Trainings!$B$6:$B$55,0),1)),"")</f>
        <v/>
      </c>
      <c r="P1103" s="148" t="str">
        <f>IFERROR(IF(LEN(H1103)=0,"",INDEX(Dashboard!$I$17:$I$26,MATCH($H1103,Dashboard!$J$17:$J$26,0))),"")</f>
        <v/>
      </c>
      <c r="Q1103" s="144"/>
      <c r="R1103" s="148">
        <f>IF(LEN(O1103)=0,0,IF(OR(Summary!$D$5="All",Summary!$D$5=""),1,IF(Summary!$D$5=O1103,1,0)))</f>
        <v>0</v>
      </c>
      <c r="S1103" s="148">
        <f>IF(LEN(B1103)=0,0,IF(OR(Summary!$G$5="All",Summary!$G$5=""),1,IF(Summary!$G$5=B1103,1,0)))</f>
        <v>0</v>
      </c>
      <c r="T1103" s="148">
        <f t="shared" si="68"/>
        <v>0</v>
      </c>
      <c r="U1103" s="148">
        <f>IF(LEN(C1103)=0,0,IF(C1103=Summary!$K$5,1,0))</f>
        <v>0</v>
      </c>
      <c r="V1103" s="148">
        <f t="shared" si="69"/>
        <v>0</v>
      </c>
      <c r="W1103" s="333"/>
      <c r="X1103" s="148">
        <f t="shared" si="70"/>
        <v>0</v>
      </c>
      <c r="Y1103" s="333"/>
      <c r="Z1103" s="144"/>
      <c r="AA1103" s="148">
        <f t="shared" si="71"/>
        <v>0</v>
      </c>
      <c r="AB1103" s="336"/>
      <c r="AC1103" s="144"/>
    </row>
    <row r="1104" spans="2:29" s="134" customFormat="1" ht="20.100000000000001" customHeight="1" x14ac:dyDescent="0.25">
      <c r="B1104" s="390"/>
      <c r="C1104" s="391"/>
      <c r="D1104" s="392"/>
      <c r="E1104" s="393"/>
      <c r="F1104" s="393"/>
      <c r="G1104" s="394"/>
      <c r="H1104" s="395"/>
      <c r="N1104" s="144"/>
      <c r="O1104" s="147" t="str">
        <f>IFERROR(IF(LEN(B1104)=0,"",INDEX(Trainings!$C$6:$C$55,MATCH(Registration!$B1104,Trainings!$B$6:$B$55,0),1)),"")</f>
        <v/>
      </c>
      <c r="P1104" s="148" t="str">
        <f>IFERROR(IF(LEN(H1104)=0,"",INDEX(Dashboard!$I$17:$I$26,MATCH($H1104,Dashboard!$J$17:$J$26,0))),"")</f>
        <v/>
      </c>
      <c r="Q1104" s="144"/>
      <c r="R1104" s="148">
        <f>IF(LEN(O1104)=0,0,IF(OR(Summary!$D$5="All",Summary!$D$5=""),1,IF(Summary!$D$5=O1104,1,0)))</f>
        <v>0</v>
      </c>
      <c r="S1104" s="148">
        <f>IF(LEN(B1104)=0,0,IF(OR(Summary!$G$5="All",Summary!$G$5=""),1,IF(Summary!$G$5=B1104,1,0)))</f>
        <v>0</v>
      </c>
      <c r="T1104" s="148">
        <f t="shared" si="68"/>
        <v>0</v>
      </c>
      <c r="U1104" s="148">
        <f>IF(LEN(C1104)=0,0,IF(C1104=Summary!$K$5,1,0))</f>
        <v>0</v>
      </c>
      <c r="V1104" s="148">
        <f t="shared" si="69"/>
        <v>0</v>
      </c>
      <c r="W1104" s="333"/>
      <c r="X1104" s="148">
        <f t="shared" si="70"/>
        <v>0</v>
      </c>
      <c r="Y1104" s="333"/>
      <c r="Z1104" s="144"/>
      <c r="AA1104" s="148">
        <f t="shared" si="71"/>
        <v>0</v>
      </c>
      <c r="AB1104" s="336"/>
      <c r="AC1104" s="144"/>
    </row>
    <row r="1105" spans="2:29" s="134" customFormat="1" ht="20.100000000000001" customHeight="1" x14ac:dyDescent="0.25">
      <c r="B1105" s="390"/>
      <c r="C1105" s="391"/>
      <c r="D1105" s="392"/>
      <c r="E1105" s="393"/>
      <c r="F1105" s="393"/>
      <c r="G1105" s="394"/>
      <c r="H1105" s="395"/>
      <c r="N1105" s="144"/>
      <c r="O1105" s="147" t="str">
        <f>IFERROR(IF(LEN(B1105)=0,"",INDEX(Trainings!$C$6:$C$55,MATCH(Registration!$B1105,Trainings!$B$6:$B$55,0),1)),"")</f>
        <v/>
      </c>
      <c r="P1105" s="148" t="str">
        <f>IFERROR(IF(LEN(H1105)=0,"",INDEX(Dashboard!$I$17:$I$26,MATCH($H1105,Dashboard!$J$17:$J$26,0))),"")</f>
        <v/>
      </c>
      <c r="Q1105" s="144"/>
      <c r="R1105" s="148">
        <f>IF(LEN(O1105)=0,0,IF(OR(Summary!$D$5="All",Summary!$D$5=""),1,IF(Summary!$D$5=O1105,1,0)))</f>
        <v>0</v>
      </c>
      <c r="S1105" s="148">
        <f>IF(LEN(B1105)=0,0,IF(OR(Summary!$G$5="All",Summary!$G$5=""),1,IF(Summary!$G$5=B1105,1,0)))</f>
        <v>0</v>
      </c>
      <c r="T1105" s="148">
        <f t="shared" si="68"/>
        <v>0</v>
      </c>
      <c r="U1105" s="148">
        <f>IF(LEN(C1105)=0,0,IF(C1105=Summary!$K$5,1,0))</f>
        <v>0</v>
      </c>
      <c r="V1105" s="148">
        <f t="shared" si="69"/>
        <v>0</v>
      </c>
      <c r="W1105" s="333"/>
      <c r="X1105" s="148">
        <f t="shared" si="70"/>
        <v>0</v>
      </c>
      <c r="Y1105" s="333"/>
      <c r="Z1105" s="144"/>
      <c r="AA1105" s="148">
        <f t="shared" si="71"/>
        <v>0</v>
      </c>
      <c r="AB1105" s="336"/>
      <c r="AC1105" s="144"/>
    </row>
    <row r="1106" spans="2:29" s="134" customFormat="1" ht="20.100000000000001" customHeight="1" x14ac:dyDescent="0.25">
      <c r="B1106" s="390"/>
      <c r="C1106" s="391"/>
      <c r="D1106" s="392"/>
      <c r="E1106" s="393"/>
      <c r="F1106" s="393"/>
      <c r="G1106" s="394"/>
      <c r="H1106" s="395"/>
      <c r="N1106" s="144"/>
      <c r="O1106" s="147" t="str">
        <f>IFERROR(IF(LEN(B1106)=0,"",INDEX(Trainings!$C$6:$C$55,MATCH(Registration!$B1106,Trainings!$B$6:$B$55,0),1)),"")</f>
        <v/>
      </c>
      <c r="P1106" s="148" t="str">
        <f>IFERROR(IF(LEN(H1106)=0,"",INDEX(Dashboard!$I$17:$I$26,MATCH($H1106,Dashboard!$J$17:$J$26,0))),"")</f>
        <v/>
      </c>
      <c r="Q1106" s="144"/>
      <c r="R1106" s="148">
        <f>IF(LEN(O1106)=0,0,IF(OR(Summary!$D$5="All",Summary!$D$5=""),1,IF(Summary!$D$5=O1106,1,0)))</f>
        <v>0</v>
      </c>
      <c r="S1106" s="148">
        <f>IF(LEN(B1106)=0,0,IF(OR(Summary!$G$5="All",Summary!$G$5=""),1,IF(Summary!$G$5=B1106,1,0)))</f>
        <v>0</v>
      </c>
      <c r="T1106" s="148">
        <f t="shared" si="68"/>
        <v>0</v>
      </c>
      <c r="U1106" s="148">
        <f>IF(LEN(C1106)=0,0,IF(C1106=Summary!$K$5,1,0))</f>
        <v>0</v>
      </c>
      <c r="V1106" s="148">
        <f t="shared" si="69"/>
        <v>0</v>
      </c>
      <c r="W1106" s="333"/>
      <c r="X1106" s="148">
        <f t="shared" si="70"/>
        <v>0</v>
      </c>
      <c r="Y1106" s="333"/>
      <c r="Z1106" s="144"/>
      <c r="AA1106" s="148">
        <f t="shared" si="71"/>
        <v>0</v>
      </c>
      <c r="AB1106" s="336"/>
      <c r="AC1106" s="144"/>
    </row>
    <row r="1107" spans="2:29" s="134" customFormat="1" ht="20.100000000000001" customHeight="1" x14ac:dyDescent="0.25">
      <c r="B1107" s="390"/>
      <c r="C1107" s="391"/>
      <c r="D1107" s="392"/>
      <c r="E1107" s="393"/>
      <c r="F1107" s="393"/>
      <c r="G1107" s="394"/>
      <c r="H1107" s="395"/>
      <c r="N1107" s="144"/>
      <c r="O1107" s="147" t="str">
        <f>IFERROR(IF(LEN(B1107)=0,"",INDEX(Trainings!$C$6:$C$55,MATCH(Registration!$B1107,Trainings!$B$6:$B$55,0),1)),"")</f>
        <v/>
      </c>
      <c r="P1107" s="148" t="str">
        <f>IFERROR(IF(LEN(H1107)=0,"",INDEX(Dashboard!$I$17:$I$26,MATCH($H1107,Dashboard!$J$17:$J$26,0))),"")</f>
        <v/>
      </c>
      <c r="Q1107" s="144"/>
      <c r="R1107" s="148">
        <f>IF(LEN(O1107)=0,0,IF(OR(Summary!$D$5="All",Summary!$D$5=""),1,IF(Summary!$D$5=O1107,1,0)))</f>
        <v>0</v>
      </c>
      <c r="S1107" s="148">
        <f>IF(LEN(B1107)=0,0,IF(OR(Summary!$G$5="All",Summary!$G$5=""),1,IF(Summary!$G$5=B1107,1,0)))</f>
        <v>0</v>
      </c>
      <c r="T1107" s="148">
        <f t="shared" si="68"/>
        <v>0</v>
      </c>
      <c r="U1107" s="148">
        <f>IF(LEN(C1107)=0,0,IF(C1107=Summary!$K$5,1,0))</f>
        <v>0</v>
      </c>
      <c r="V1107" s="148">
        <f t="shared" si="69"/>
        <v>0</v>
      </c>
      <c r="W1107" s="333"/>
      <c r="X1107" s="148">
        <f t="shared" si="70"/>
        <v>0</v>
      </c>
      <c r="Y1107" s="333"/>
      <c r="Z1107" s="144"/>
      <c r="AA1107" s="148">
        <f t="shared" si="71"/>
        <v>0</v>
      </c>
      <c r="AB1107" s="336"/>
      <c r="AC1107" s="144"/>
    </row>
    <row r="1108" spans="2:29" s="134" customFormat="1" ht="20.100000000000001" customHeight="1" x14ac:dyDescent="0.25">
      <c r="B1108" s="390"/>
      <c r="C1108" s="391"/>
      <c r="D1108" s="392"/>
      <c r="E1108" s="393"/>
      <c r="F1108" s="393"/>
      <c r="G1108" s="394"/>
      <c r="H1108" s="395"/>
      <c r="N1108" s="144"/>
      <c r="O1108" s="147" t="str">
        <f>IFERROR(IF(LEN(B1108)=0,"",INDEX(Trainings!$C$6:$C$55,MATCH(Registration!$B1108,Trainings!$B$6:$B$55,0),1)),"")</f>
        <v/>
      </c>
      <c r="P1108" s="148" t="str">
        <f>IFERROR(IF(LEN(H1108)=0,"",INDEX(Dashboard!$I$17:$I$26,MATCH($H1108,Dashboard!$J$17:$J$26,0))),"")</f>
        <v/>
      </c>
      <c r="Q1108" s="144"/>
      <c r="R1108" s="148">
        <f>IF(LEN(O1108)=0,0,IF(OR(Summary!$D$5="All",Summary!$D$5=""),1,IF(Summary!$D$5=O1108,1,0)))</f>
        <v>0</v>
      </c>
      <c r="S1108" s="148">
        <f>IF(LEN(B1108)=0,0,IF(OR(Summary!$G$5="All",Summary!$G$5=""),1,IF(Summary!$G$5=B1108,1,0)))</f>
        <v>0</v>
      </c>
      <c r="T1108" s="148">
        <f t="shared" si="68"/>
        <v>0</v>
      </c>
      <c r="U1108" s="148">
        <f>IF(LEN(C1108)=0,0,IF(C1108=Summary!$K$5,1,0))</f>
        <v>0</v>
      </c>
      <c r="V1108" s="148">
        <f t="shared" si="69"/>
        <v>0</v>
      </c>
      <c r="W1108" s="333"/>
      <c r="X1108" s="148">
        <f t="shared" si="70"/>
        <v>0</v>
      </c>
      <c r="Y1108" s="333"/>
      <c r="Z1108" s="144"/>
      <c r="AA1108" s="148">
        <f t="shared" si="71"/>
        <v>0</v>
      </c>
      <c r="AB1108" s="336"/>
      <c r="AC1108" s="144"/>
    </row>
    <row r="1109" spans="2:29" s="134" customFormat="1" ht="20.100000000000001" customHeight="1" x14ac:dyDescent="0.25">
      <c r="B1109" s="390"/>
      <c r="C1109" s="391"/>
      <c r="D1109" s="392"/>
      <c r="E1109" s="393"/>
      <c r="F1109" s="393"/>
      <c r="G1109" s="394"/>
      <c r="H1109" s="395"/>
      <c r="N1109" s="144"/>
      <c r="O1109" s="147" t="str">
        <f>IFERROR(IF(LEN(B1109)=0,"",INDEX(Trainings!$C$6:$C$55,MATCH(Registration!$B1109,Trainings!$B$6:$B$55,0),1)),"")</f>
        <v/>
      </c>
      <c r="P1109" s="148" t="str">
        <f>IFERROR(IF(LEN(H1109)=0,"",INDEX(Dashboard!$I$17:$I$26,MATCH($H1109,Dashboard!$J$17:$J$26,0))),"")</f>
        <v/>
      </c>
      <c r="Q1109" s="144"/>
      <c r="R1109" s="148">
        <f>IF(LEN(O1109)=0,0,IF(OR(Summary!$D$5="All",Summary!$D$5=""),1,IF(Summary!$D$5=O1109,1,0)))</f>
        <v>0</v>
      </c>
      <c r="S1109" s="148">
        <f>IF(LEN(B1109)=0,0,IF(OR(Summary!$G$5="All",Summary!$G$5=""),1,IF(Summary!$G$5=B1109,1,0)))</f>
        <v>0</v>
      </c>
      <c r="T1109" s="148">
        <f t="shared" si="68"/>
        <v>0</v>
      </c>
      <c r="U1109" s="148">
        <f>IF(LEN(C1109)=0,0,IF(C1109=Summary!$K$5,1,0))</f>
        <v>0</v>
      </c>
      <c r="V1109" s="148">
        <f t="shared" si="69"/>
        <v>0</v>
      </c>
      <c r="W1109" s="333"/>
      <c r="X1109" s="148">
        <f t="shared" si="70"/>
        <v>0</v>
      </c>
      <c r="Y1109" s="333"/>
      <c r="Z1109" s="144"/>
      <c r="AA1109" s="148">
        <f t="shared" si="71"/>
        <v>0</v>
      </c>
      <c r="AB1109" s="336"/>
      <c r="AC1109" s="144"/>
    </row>
    <row r="1110" spans="2:29" s="134" customFormat="1" ht="20.100000000000001" customHeight="1" x14ac:dyDescent="0.25">
      <c r="B1110" s="390"/>
      <c r="C1110" s="391"/>
      <c r="D1110" s="392"/>
      <c r="E1110" s="393"/>
      <c r="F1110" s="393"/>
      <c r="G1110" s="394"/>
      <c r="H1110" s="395"/>
      <c r="N1110" s="144"/>
      <c r="O1110" s="147" t="str">
        <f>IFERROR(IF(LEN(B1110)=0,"",INDEX(Trainings!$C$6:$C$55,MATCH(Registration!$B1110,Trainings!$B$6:$B$55,0),1)),"")</f>
        <v/>
      </c>
      <c r="P1110" s="148" t="str">
        <f>IFERROR(IF(LEN(H1110)=0,"",INDEX(Dashboard!$I$17:$I$26,MATCH($H1110,Dashboard!$J$17:$J$26,0))),"")</f>
        <v/>
      </c>
      <c r="Q1110" s="144"/>
      <c r="R1110" s="148">
        <f>IF(LEN(O1110)=0,0,IF(OR(Summary!$D$5="All",Summary!$D$5=""),1,IF(Summary!$D$5=O1110,1,0)))</f>
        <v>0</v>
      </c>
      <c r="S1110" s="148">
        <f>IF(LEN(B1110)=0,0,IF(OR(Summary!$G$5="All",Summary!$G$5=""),1,IF(Summary!$G$5=B1110,1,0)))</f>
        <v>0</v>
      </c>
      <c r="T1110" s="148">
        <f t="shared" si="68"/>
        <v>0</v>
      </c>
      <c r="U1110" s="148">
        <f>IF(LEN(C1110)=0,0,IF(C1110=Summary!$K$5,1,0))</f>
        <v>0</v>
      </c>
      <c r="V1110" s="148">
        <f t="shared" si="69"/>
        <v>0</v>
      </c>
      <c r="W1110" s="333"/>
      <c r="X1110" s="148">
        <f t="shared" si="70"/>
        <v>0</v>
      </c>
      <c r="Y1110" s="333"/>
      <c r="Z1110" s="144"/>
      <c r="AA1110" s="148">
        <f t="shared" si="71"/>
        <v>0</v>
      </c>
      <c r="AB1110" s="336"/>
      <c r="AC1110" s="144"/>
    </row>
    <row r="1111" spans="2:29" s="134" customFormat="1" ht="20.100000000000001" customHeight="1" x14ac:dyDescent="0.25">
      <c r="B1111" s="390"/>
      <c r="C1111" s="391"/>
      <c r="D1111" s="392"/>
      <c r="E1111" s="393"/>
      <c r="F1111" s="393"/>
      <c r="G1111" s="394"/>
      <c r="H1111" s="395"/>
      <c r="N1111" s="144"/>
      <c r="O1111" s="147" t="str">
        <f>IFERROR(IF(LEN(B1111)=0,"",INDEX(Trainings!$C$6:$C$55,MATCH(Registration!$B1111,Trainings!$B$6:$B$55,0),1)),"")</f>
        <v/>
      </c>
      <c r="P1111" s="148" t="str">
        <f>IFERROR(IF(LEN(H1111)=0,"",INDEX(Dashboard!$I$17:$I$26,MATCH($H1111,Dashboard!$J$17:$J$26,0))),"")</f>
        <v/>
      </c>
      <c r="Q1111" s="144"/>
      <c r="R1111" s="148">
        <f>IF(LEN(O1111)=0,0,IF(OR(Summary!$D$5="All",Summary!$D$5=""),1,IF(Summary!$D$5=O1111,1,0)))</f>
        <v>0</v>
      </c>
      <c r="S1111" s="148">
        <f>IF(LEN(B1111)=0,0,IF(OR(Summary!$G$5="All",Summary!$G$5=""),1,IF(Summary!$G$5=B1111,1,0)))</f>
        <v>0</v>
      </c>
      <c r="T1111" s="148">
        <f t="shared" si="68"/>
        <v>0</v>
      </c>
      <c r="U1111" s="148">
        <f>IF(LEN(C1111)=0,0,IF(C1111=Summary!$K$5,1,0))</f>
        <v>0</v>
      </c>
      <c r="V1111" s="148">
        <f t="shared" si="69"/>
        <v>0</v>
      </c>
      <c r="W1111" s="333"/>
      <c r="X1111" s="148">
        <f t="shared" si="70"/>
        <v>0</v>
      </c>
      <c r="Y1111" s="333"/>
      <c r="Z1111" s="144"/>
      <c r="AA1111" s="148">
        <f t="shared" si="71"/>
        <v>0</v>
      </c>
      <c r="AB1111" s="336"/>
      <c r="AC1111" s="144"/>
    </row>
    <row r="1112" spans="2:29" s="134" customFormat="1" ht="20.100000000000001" customHeight="1" x14ac:dyDescent="0.25">
      <c r="B1112" s="390"/>
      <c r="C1112" s="391"/>
      <c r="D1112" s="392"/>
      <c r="E1112" s="393"/>
      <c r="F1112" s="393"/>
      <c r="G1112" s="394"/>
      <c r="H1112" s="395"/>
      <c r="N1112" s="144"/>
      <c r="O1112" s="147" t="str">
        <f>IFERROR(IF(LEN(B1112)=0,"",INDEX(Trainings!$C$6:$C$55,MATCH(Registration!$B1112,Trainings!$B$6:$B$55,0),1)),"")</f>
        <v/>
      </c>
      <c r="P1112" s="148" t="str">
        <f>IFERROR(IF(LEN(H1112)=0,"",INDEX(Dashboard!$I$17:$I$26,MATCH($H1112,Dashboard!$J$17:$J$26,0))),"")</f>
        <v/>
      </c>
      <c r="Q1112" s="144"/>
      <c r="R1112" s="148">
        <f>IF(LEN(O1112)=0,0,IF(OR(Summary!$D$5="All",Summary!$D$5=""),1,IF(Summary!$D$5=O1112,1,0)))</f>
        <v>0</v>
      </c>
      <c r="S1112" s="148">
        <f>IF(LEN(B1112)=0,0,IF(OR(Summary!$G$5="All",Summary!$G$5=""),1,IF(Summary!$G$5=B1112,1,0)))</f>
        <v>0</v>
      </c>
      <c r="T1112" s="148">
        <f t="shared" si="68"/>
        <v>0</v>
      </c>
      <c r="U1112" s="148">
        <f>IF(LEN(C1112)=0,0,IF(C1112=Summary!$K$5,1,0))</f>
        <v>0</v>
      </c>
      <c r="V1112" s="148">
        <f t="shared" si="69"/>
        <v>0</v>
      </c>
      <c r="W1112" s="333"/>
      <c r="X1112" s="148">
        <f t="shared" si="70"/>
        <v>0</v>
      </c>
      <c r="Y1112" s="333"/>
      <c r="Z1112" s="144"/>
      <c r="AA1112" s="148">
        <f t="shared" si="71"/>
        <v>0</v>
      </c>
      <c r="AB1112" s="336"/>
      <c r="AC1112" s="144"/>
    </row>
    <row r="1113" spans="2:29" s="134" customFormat="1" ht="20.100000000000001" customHeight="1" x14ac:dyDescent="0.25">
      <c r="B1113" s="390"/>
      <c r="C1113" s="391"/>
      <c r="D1113" s="392"/>
      <c r="E1113" s="393"/>
      <c r="F1113" s="393"/>
      <c r="G1113" s="394"/>
      <c r="H1113" s="395"/>
      <c r="N1113" s="144"/>
      <c r="O1113" s="147" t="str">
        <f>IFERROR(IF(LEN(B1113)=0,"",INDEX(Trainings!$C$6:$C$55,MATCH(Registration!$B1113,Trainings!$B$6:$B$55,0),1)),"")</f>
        <v/>
      </c>
      <c r="P1113" s="148" t="str">
        <f>IFERROR(IF(LEN(H1113)=0,"",INDEX(Dashboard!$I$17:$I$26,MATCH($H1113,Dashboard!$J$17:$J$26,0))),"")</f>
        <v/>
      </c>
      <c r="Q1113" s="144"/>
      <c r="R1113" s="148">
        <f>IF(LEN(O1113)=0,0,IF(OR(Summary!$D$5="All",Summary!$D$5=""),1,IF(Summary!$D$5=O1113,1,0)))</f>
        <v>0</v>
      </c>
      <c r="S1113" s="148">
        <f>IF(LEN(B1113)=0,0,IF(OR(Summary!$G$5="All",Summary!$G$5=""),1,IF(Summary!$G$5=B1113,1,0)))</f>
        <v>0</v>
      </c>
      <c r="T1113" s="148">
        <f t="shared" si="68"/>
        <v>0</v>
      </c>
      <c r="U1113" s="148">
        <f>IF(LEN(C1113)=0,0,IF(C1113=Summary!$K$5,1,0))</f>
        <v>0</v>
      </c>
      <c r="V1113" s="148">
        <f t="shared" si="69"/>
        <v>0</v>
      </c>
      <c r="W1113" s="333"/>
      <c r="X1113" s="148">
        <f t="shared" si="70"/>
        <v>0</v>
      </c>
      <c r="Y1113" s="333"/>
      <c r="Z1113" s="144"/>
      <c r="AA1113" s="148">
        <f t="shared" si="71"/>
        <v>0</v>
      </c>
      <c r="AB1113" s="336"/>
      <c r="AC1113" s="144"/>
    </row>
    <row r="1114" spans="2:29" s="134" customFormat="1" ht="20.100000000000001" customHeight="1" x14ac:dyDescent="0.25">
      <c r="B1114" s="390"/>
      <c r="C1114" s="391"/>
      <c r="D1114" s="392"/>
      <c r="E1114" s="393"/>
      <c r="F1114" s="393"/>
      <c r="G1114" s="394"/>
      <c r="H1114" s="395"/>
      <c r="N1114" s="144"/>
      <c r="O1114" s="147" t="str">
        <f>IFERROR(IF(LEN(B1114)=0,"",INDEX(Trainings!$C$6:$C$55,MATCH(Registration!$B1114,Trainings!$B$6:$B$55,0),1)),"")</f>
        <v/>
      </c>
      <c r="P1114" s="148" t="str">
        <f>IFERROR(IF(LEN(H1114)=0,"",INDEX(Dashboard!$I$17:$I$26,MATCH($H1114,Dashboard!$J$17:$J$26,0))),"")</f>
        <v/>
      </c>
      <c r="Q1114" s="144"/>
      <c r="R1114" s="148">
        <f>IF(LEN(O1114)=0,0,IF(OR(Summary!$D$5="All",Summary!$D$5=""),1,IF(Summary!$D$5=O1114,1,0)))</f>
        <v>0</v>
      </c>
      <c r="S1114" s="148">
        <f>IF(LEN(B1114)=0,0,IF(OR(Summary!$G$5="All",Summary!$G$5=""),1,IF(Summary!$G$5=B1114,1,0)))</f>
        <v>0</v>
      </c>
      <c r="T1114" s="148">
        <f t="shared" si="68"/>
        <v>0</v>
      </c>
      <c r="U1114" s="148">
        <f>IF(LEN(C1114)=0,0,IF(C1114=Summary!$K$5,1,0))</f>
        <v>0</v>
      </c>
      <c r="V1114" s="148">
        <f t="shared" si="69"/>
        <v>0</v>
      </c>
      <c r="W1114" s="333"/>
      <c r="X1114" s="148">
        <f t="shared" si="70"/>
        <v>0</v>
      </c>
      <c r="Y1114" s="333"/>
      <c r="Z1114" s="144"/>
      <c r="AA1114" s="148">
        <f t="shared" si="71"/>
        <v>0</v>
      </c>
      <c r="AB1114" s="336"/>
      <c r="AC1114" s="144"/>
    </row>
    <row r="1115" spans="2:29" s="134" customFormat="1" ht="20.100000000000001" customHeight="1" x14ac:dyDescent="0.25">
      <c r="B1115" s="390"/>
      <c r="C1115" s="391"/>
      <c r="D1115" s="392"/>
      <c r="E1115" s="393"/>
      <c r="F1115" s="393"/>
      <c r="G1115" s="394"/>
      <c r="H1115" s="395"/>
      <c r="N1115" s="144"/>
      <c r="O1115" s="147" t="str">
        <f>IFERROR(IF(LEN(B1115)=0,"",INDEX(Trainings!$C$6:$C$55,MATCH(Registration!$B1115,Trainings!$B$6:$B$55,0),1)),"")</f>
        <v/>
      </c>
      <c r="P1115" s="148" t="str">
        <f>IFERROR(IF(LEN(H1115)=0,"",INDEX(Dashboard!$I$17:$I$26,MATCH($H1115,Dashboard!$J$17:$J$26,0))),"")</f>
        <v/>
      </c>
      <c r="Q1115" s="144"/>
      <c r="R1115" s="148">
        <f>IF(LEN(O1115)=0,0,IF(OR(Summary!$D$5="All",Summary!$D$5=""),1,IF(Summary!$D$5=O1115,1,0)))</f>
        <v>0</v>
      </c>
      <c r="S1115" s="148">
        <f>IF(LEN(B1115)=0,0,IF(OR(Summary!$G$5="All",Summary!$G$5=""),1,IF(Summary!$G$5=B1115,1,0)))</f>
        <v>0</v>
      </c>
      <c r="T1115" s="148">
        <f t="shared" si="68"/>
        <v>0</v>
      </c>
      <c r="U1115" s="148">
        <f>IF(LEN(C1115)=0,0,IF(C1115=Summary!$K$5,1,0))</f>
        <v>0</v>
      </c>
      <c r="V1115" s="148">
        <f t="shared" si="69"/>
        <v>0</v>
      </c>
      <c r="W1115" s="333"/>
      <c r="X1115" s="148">
        <f t="shared" si="70"/>
        <v>0</v>
      </c>
      <c r="Y1115" s="333"/>
      <c r="Z1115" s="144"/>
      <c r="AA1115" s="148">
        <f t="shared" si="71"/>
        <v>0</v>
      </c>
      <c r="AB1115" s="336"/>
      <c r="AC1115" s="144"/>
    </row>
    <row r="1116" spans="2:29" s="134" customFormat="1" ht="20.100000000000001" customHeight="1" x14ac:dyDescent="0.25">
      <c r="B1116" s="390"/>
      <c r="C1116" s="391"/>
      <c r="D1116" s="392"/>
      <c r="E1116" s="393"/>
      <c r="F1116" s="393"/>
      <c r="G1116" s="394"/>
      <c r="H1116" s="395"/>
      <c r="N1116" s="144"/>
      <c r="O1116" s="147" t="str">
        <f>IFERROR(IF(LEN(B1116)=0,"",INDEX(Trainings!$C$6:$C$55,MATCH(Registration!$B1116,Trainings!$B$6:$B$55,0),1)),"")</f>
        <v/>
      </c>
      <c r="P1116" s="148" t="str">
        <f>IFERROR(IF(LEN(H1116)=0,"",INDEX(Dashboard!$I$17:$I$26,MATCH($H1116,Dashboard!$J$17:$J$26,0))),"")</f>
        <v/>
      </c>
      <c r="Q1116" s="144"/>
      <c r="R1116" s="148">
        <f>IF(LEN(O1116)=0,0,IF(OR(Summary!$D$5="All",Summary!$D$5=""),1,IF(Summary!$D$5=O1116,1,0)))</f>
        <v>0</v>
      </c>
      <c r="S1116" s="148">
        <f>IF(LEN(B1116)=0,0,IF(OR(Summary!$G$5="All",Summary!$G$5=""),1,IF(Summary!$G$5=B1116,1,0)))</f>
        <v>0</v>
      </c>
      <c r="T1116" s="148">
        <f t="shared" si="68"/>
        <v>0</v>
      </c>
      <c r="U1116" s="148">
        <f>IF(LEN(C1116)=0,0,IF(C1116=Summary!$K$5,1,0))</f>
        <v>0</v>
      </c>
      <c r="V1116" s="148">
        <f t="shared" si="69"/>
        <v>0</v>
      </c>
      <c r="W1116" s="333"/>
      <c r="X1116" s="148">
        <f t="shared" si="70"/>
        <v>0</v>
      </c>
      <c r="Y1116" s="333"/>
      <c r="Z1116" s="144"/>
      <c r="AA1116" s="148">
        <f t="shared" si="71"/>
        <v>0</v>
      </c>
      <c r="AB1116" s="336"/>
      <c r="AC1116" s="144"/>
    </row>
    <row r="1117" spans="2:29" s="134" customFormat="1" ht="20.100000000000001" customHeight="1" x14ac:dyDescent="0.25">
      <c r="B1117" s="390"/>
      <c r="C1117" s="391"/>
      <c r="D1117" s="392"/>
      <c r="E1117" s="393"/>
      <c r="F1117" s="393"/>
      <c r="G1117" s="394"/>
      <c r="H1117" s="395"/>
      <c r="N1117" s="144"/>
      <c r="O1117" s="147" t="str">
        <f>IFERROR(IF(LEN(B1117)=0,"",INDEX(Trainings!$C$6:$C$55,MATCH(Registration!$B1117,Trainings!$B$6:$B$55,0),1)),"")</f>
        <v/>
      </c>
      <c r="P1117" s="148" t="str">
        <f>IFERROR(IF(LEN(H1117)=0,"",INDEX(Dashboard!$I$17:$I$26,MATCH($H1117,Dashboard!$J$17:$J$26,0))),"")</f>
        <v/>
      </c>
      <c r="Q1117" s="144"/>
      <c r="R1117" s="148">
        <f>IF(LEN(O1117)=0,0,IF(OR(Summary!$D$5="All",Summary!$D$5=""),1,IF(Summary!$D$5=O1117,1,0)))</f>
        <v>0</v>
      </c>
      <c r="S1117" s="148">
        <f>IF(LEN(B1117)=0,0,IF(OR(Summary!$G$5="All",Summary!$G$5=""),1,IF(Summary!$G$5=B1117,1,0)))</f>
        <v>0</v>
      </c>
      <c r="T1117" s="148">
        <f t="shared" si="68"/>
        <v>0</v>
      </c>
      <c r="U1117" s="148">
        <f>IF(LEN(C1117)=0,0,IF(C1117=Summary!$K$5,1,0))</f>
        <v>0</v>
      </c>
      <c r="V1117" s="148">
        <f t="shared" si="69"/>
        <v>0</v>
      </c>
      <c r="W1117" s="333"/>
      <c r="X1117" s="148">
        <f t="shared" si="70"/>
        <v>0</v>
      </c>
      <c r="Y1117" s="333"/>
      <c r="Z1117" s="144"/>
      <c r="AA1117" s="148">
        <f t="shared" si="71"/>
        <v>0</v>
      </c>
      <c r="AB1117" s="336"/>
      <c r="AC1117" s="144"/>
    </row>
    <row r="1118" spans="2:29" s="134" customFormat="1" ht="20.100000000000001" customHeight="1" x14ac:dyDescent="0.25">
      <c r="B1118" s="390"/>
      <c r="C1118" s="391"/>
      <c r="D1118" s="392"/>
      <c r="E1118" s="393"/>
      <c r="F1118" s="393"/>
      <c r="G1118" s="394"/>
      <c r="H1118" s="395"/>
      <c r="N1118" s="144"/>
      <c r="O1118" s="147" t="str">
        <f>IFERROR(IF(LEN(B1118)=0,"",INDEX(Trainings!$C$6:$C$55,MATCH(Registration!$B1118,Trainings!$B$6:$B$55,0),1)),"")</f>
        <v/>
      </c>
      <c r="P1118" s="148" t="str">
        <f>IFERROR(IF(LEN(H1118)=0,"",INDEX(Dashboard!$I$17:$I$26,MATCH($H1118,Dashboard!$J$17:$J$26,0))),"")</f>
        <v/>
      </c>
      <c r="Q1118" s="144"/>
      <c r="R1118" s="148">
        <f>IF(LEN(O1118)=0,0,IF(OR(Summary!$D$5="All",Summary!$D$5=""),1,IF(Summary!$D$5=O1118,1,0)))</f>
        <v>0</v>
      </c>
      <c r="S1118" s="148">
        <f>IF(LEN(B1118)=0,0,IF(OR(Summary!$G$5="All",Summary!$G$5=""),1,IF(Summary!$G$5=B1118,1,0)))</f>
        <v>0</v>
      </c>
      <c r="T1118" s="148">
        <f t="shared" si="68"/>
        <v>0</v>
      </c>
      <c r="U1118" s="148">
        <f>IF(LEN(C1118)=0,0,IF(C1118=Summary!$K$5,1,0))</f>
        <v>0</v>
      </c>
      <c r="V1118" s="148">
        <f t="shared" si="69"/>
        <v>0</v>
      </c>
      <c r="W1118" s="333"/>
      <c r="X1118" s="148">
        <f t="shared" si="70"/>
        <v>0</v>
      </c>
      <c r="Y1118" s="333"/>
      <c r="Z1118" s="144"/>
      <c r="AA1118" s="148">
        <f t="shared" si="71"/>
        <v>0</v>
      </c>
      <c r="AB1118" s="336"/>
      <c r="AC1118" s="144"/>
    </row>
    <row r="1119" spans="2:29" s="134" customFormat="1" ht="20.100000000000001" customHeight="1" x14ac:dyDescent="0.25">
      <c r="B1119" s="390"/>
      <c r="C1119" s="391"/>
      <c r="D1119" s="392"/>
      <c r="E1119" s="393"/>
      <c r="F1119" s="393"/>
      <c r="G1119" s="394"/>
      <c r="H1119" s="395"/>
      <c r="N1119" s="144"/>
      <c r="O1119" s="147" t="str">
        <f>IFERROR(IF(LEN(B1119)=0,"",INDEX(Trainings!$C$6:$C$55,MATCH(Registration!$B1119,Trainings!$B$6:$B$55,0),1)),"")</f>
        <v/>
      </c>
      <c r="P1119" s="148" t="str">
        <f>IFERROR(IF(LEN(H1119)=0,"",INDEX(Dashboard!$I$17:$I$26,MATCH($H1119,Dashboard!$J$17:$J$26,0))),"")</f>
        <v/>
      </c>
      <c r="Q1119" s="144"/>
      <c r="R1119" s="148">
        <f>IF(LEN(O1119)=0,0,IF(OR(Summary!$D$5="All",Summary!$D$5=""),1,IF(Summary!$D$5=O1119,1,0)))</f>
        <v>0</v>
      </c>
      <c r="S1119" s="148">
        <f>IF(LEN(B1119)=0,0,IF(OR(Summary!$G$5="All",Summary!$G$5=""),1,IF(Summary!$G$5=B1119,1,0)))</f>
        <v>0</v>
      </c>
      <c r="T1119" s="148">
        <f t="shared" si="68"/>
        <v>0</v>
      </c>
      <c r="U1119" s="148">
        <f>IF(LEN(C1119)=0,0,IF(C1119=Summary!$K$5,1,0))</f>
        <v>0</v>
      </c>
      <c r="V1119" s="148">
        <f t="shared" si="69"/>
        <v>0</v>
      </c>
      <c r="W1119" s="333"/>
      <c r="X1119" s="148">
        <f t="shared" si="70"/>
        <v>0</v>
      </c>
      <c r="Y1119" s="333"/>
      <c r="Z1119" s="144"/>
      <c r="AA1119" s="148">
        <f t="shared" si="71"/>
        <v>0</v>
      </c>
      <c r="AB1119" s="336"/>
      <c r="AC1119" s="144"/>
    </row>
    <row r="1120" spans="2:29" s="134" customFormat="1" ht="20.100000000000001" customHeight="1" x14ac:dyDescent="0.25">
      <c r="B1120" s="390"/>
      <c r="C1120" s="391"/>
      <c r="D1120" s="392"/>
      <c r="E1120" s="393"/>
      <c r="F1120" s="393"/>
      <c r="G1120" s="394"/>
      <c r="H1120" s="395"/>
      <c r="N1120" s="144"/>
      <c r="O1120" s="147" t="str">
        <f>IFERROR(IF(LEN(B1120)=0,"",INDEX(Trainings!$C$6:$C$55,MATCH(Registration!$B1120,Trainings!$B$6:$B$55,0),1)),"")</f>
        <v/>
      </c>
      <c r="P1120" s="148" t="str">
        <f>IFERROR(IF(LEN(H1120)=0,"",INDEX(Dashboard!$I$17:$I$26,MATCH($H1120,Dashboard!$J$17:$J$26,0))),"")</f>
        <v/>
      </c>
      <c r="Q1120" s="144"/>
      <c r="R1120" s="148">
        <f>IF(LEN(O1120)=0,0,IF(OR(Summary!$D$5="All",Summary!$D$5=""),1,IF(Summary!$D$5=O1120,1,0)))</f>
        <v>0</v>
      </c>
      <c r="S1120" s="148">
        <f>IF(LEN(B1120)=0,0,IF(OR(Summary!$G$5="All",Summary!$G$5=""),1,IF(Summary!$G$5=B1120,1,0)))</f>
        <v>0</v>
      </c>
      <c r="T1120" s="148">
        <f t="shared" si="68"/>
        <v>0</v>
      </c>
      <c r="U1120" s="148">
        <f>IF(LEN(C1120)=0,0,IF(C1120=Summary!$K$5,1,0))</f>
        <v>0</v>
      </c>
      <c r="V1120" s="148">
        <f t="shared" si="69"/>
        <v>0</v>
      </c>
      <c r="W1120" s="333"/>
      <c r="X1120" s="148">
        <f t="shared" si="70"/>
        <v>0</v>
      </c>
      <c r="Y1120" s="333"/>
      <c r="Z1120" s="144"/>
      <c r="AA1120" s="148">
        <f t="shared" si="71"/>
        <v>0</v>
      </c>
      <c r="AB1120" s="336"/>
      <c r="AC1120" s="144"/>
    </row>
    <row r="1121" spans="2:29" s="134" customFormat="1" ht="20.100000000000001" customHeight="1" x14ac:dyDescent="0.25">
      <c r="B1121" s="390"/>
      <c r="C1121" s="391"/>
      <c r="D1121" s="392"/>
      <c r="E1121" s="393"/>
      <c r="F1121" s="393"/>
      <c r="G1121" s="394"/>
      <c r="H1121" s="395"/>
      <c r="N1121" s="144"/>
      <c r="O1121" s="147" t="str">
        <f>IFERROR(IF(LEN(B1121)=0,"",INDEX(Trainings!$C$6:$C$55,MATCH(Registration!$B1121,Trainings!$B$6:$B$55,0),1)),"")</f>
        <v/>
      </c>
      <c r="P1121" s="148" t="str">
        <f>IFERROR(IF(LEN(H1121)=0,"",INDEX(Dashboard!$I$17:$I$26,MATCH($H1121,Dashboard!$J$17:$J$26,0))),"")</f>
        <v/>
      </c>
      <c r="Q1121" s="144"/>
      <c r="R1121" s="148">
        <f>IF(LEN(O1121)=0,0,IF(OR(Summary!$D$5="All",Summary!$D$5=""),1,IF(Summary!$D$5=O1121,1,0)))</f>
        <v>0</v>
      </c>
      <c r="S1121" s="148">
        <f>IF(LEN(B1121)=0,0,IF(OR(Summary!$G$5="All",Summary!$G$5=""),1,IF(Summary!$G$5=B1121,1,0)))</f>
        <v>0</v>
      </c>
      <c r="T1121" s="148">
        <f t="shared" si="68"/>
        <v>0</v>
      </c>
      <c r="U1121" s="148">
        <f>IF(LEN(C1121)=0,0,IF(C1121=Summary!$K$5,1,0))</f>
        <v>0</v>
      </c>
      <c r="V1121" s="148">
        <f t="shared" si="69"/>
        <v>0</v>
      </c>
      <c r="W1121" s="333"/>
      <c r="X1121" s="148">
        <f t="shared" si="70"/>
        <v>0</v>
      </c>
      <c r="Y1121" s="333"/>
      <c r="Z1121" s="144"/>
      <c r="AA1121" s="148">
        <f t="shared" si="71"/>
        <v>0</v>
      </c>
      <c r="AB1121" s="336"/>
      <c r="AC1121" s="144"/>
    </row>
    <row r="1122" spans="2:29" s="134" customFormat="1" ht="20.100000000000001" customHeight="1" x14ac:dyDescent="0.25">
      <c r="B1122" s="390"/>
      <c r="C1122" s="391"/>
      <c r="D1122" s="392"/>
      <c r="E1122" s="393"/>
      <c r="F1122" s="393"/>
      <c r="G1122" s="394"/>
      <c r="H1122" s="395"/>
      <c r="N1122" s="144"/>
      <c r="O1122" s="147" t="str">
        <f>IFERROR(IF(LEN(B1122)=0,"",INDEX(Trainings!$C$6:$C$55,MATCH(Registration!$B1122,Trainings!$B$6:$B$55,0),1)),"")</f>
        <v/>
      </c>
      <c r="P1122" s="148" t="str">
        <f>IFERROR(IF(LEN(H1122)=0,"",INDEX(Dashboard!$I$17:$I$26,MATCH($H1122,Dashboard!$J$17:$J$26,0))),"")</f>
        <v/>
      </c>
      <c r="Q1122" s="144"/>
      <c r="R1122" s="148">
        <f>IF(LEN(O1122)=0,0,IF(OR(Summary!$D$5="All",Summary!$D$5=""),1,IF(Summary!$D$5=O1122,1,0)))</f>
        <v>0</v>
      </c>
      <c r="S1122" s="148">
        <f>IF(LEN(B1122)=0,0,IF(OR(Summary!$G$5="All",Summary!$G$5=""),1,IF(Summary!$G$5=B1122,1,0)))</f>
        <v>0</v>
      </c>
      <c r="T1122" s="148">
        <f t="shared" si="68"/>
        <v>0</v>
      </c>
      <c r="U1122" s="148">
        <f>IF(LEN(C1122)=0,0,IF(C1122=Summary!$K$5,1,0))</f>
        <v>0</v>
      </c>
      <c r="V1122" s="148">
        <f t="shared" si="69"/>
        <v>0</v>
      </c>
      <c r="W1122" s="333"/>
      <c r="X1122" s="148">
        <f t="shared" si="70"/>
        <v>0</v>
      </c>
      <c r="Y1122" s="333"/>
      <c r="Z1122" s="144"/>
      <c r="AA1122" s="148">
        <f t="shared" si="71"/>
        <v>0</v>
      </c>
      <c r="AB1122" s="336"/>
      <c r="AC1122" s="144"/>
    </row>
    <row r="1123" spans="2:29" s="134" customFormat="1" ht="20.100000000000001" customHeight="1" x14ac:dyDescent="0.25">
      <c r="B1123" s="390"/>
      <c r="C1123" s="391"/>
      <c r="D1123" s="392"/>
      <c r="E1123" s="393"/>
      <c r="F1123" s="393"/>
      <c r="G1123" s="394"/>
      <c r="H1123" s="395"/>
      <c r="N1123" s="144"/>
      <c r="O1123" s="147" t="str">
        <f>IFERROR(IF(LEN(B1123)=0,"",INDEX(Trainings!$C$6:$C$55,MATCH(Registration!$B1123,Trainings!$B$6:$B$55,0),1)),"")</f>
        <v/>
      </c>
      <c r="P1123" s="148" t="str">
        <f>IFERROR(IF(LEN(H1123)=0,"",INDEX(Dashboard!$I$17:$I$26,MATCH($H1123,Dashboard!$J$17:$J$26,0))),"")</f>
        <v/>
      </c>
      <c r="Q1123" s="144"/>
      <c r="R1123" s="148">
        <f>IF(LEN(O1123)=0,0,IF(OR(Summary!$D$5="All",Summary!$D$5=""),1,IF(Summary!$D$5=O1123,1,0)))</f>
        <v>0</v>
      </c>
      <c r="S1123" s="148">
        <f>IF(LEN(B1123)=0,0,IF(OR(Summary!$G$5="All",Summary!$G$5=""),1,IF(Summary!$G$5=B1123,1,0)))</f>
        <v>0</v>
      </c>
      <c r="T1123" s="148">
        <f t="shared" si="68"/>
        <v>0</v>
      </c>
      <c r="U1123" s="148">
        <f>IF(LEN(C1123)=0,0,IF(C1123=Summary!$K$5,1,0))</f>
        <v>0</v>
      </c>
      <c r="V1123" s="148">
        <f t="shared" si="69"/>
        <v>0</v>
      </c>
      <c r="W1123" s="333"/>
      <c r="X1123" s="148">
        <f t="shared" si="70"/>
        <v>0</v>
      </c>
      <c r="Y1123" s="333"/>
      <c r="Z1123" s="144"/>
      <c r="AA1123" s="148">
        <f t="shared" si="71"/>
        <v>0</v>
      </c>
      <c r="AB1123" s="336"/>
      <c r="AC1123" s="144"/>
    </row>
    <row r="1124" spans="2:29" s="134" customFormat="1" ht="20.100000000000001" customHeight="1" x14ac:dyDescent="0.25">
      <c r="B1124" s="390"/>
      <c r="C1124" s="391"/>
      <c r="D1124" s="392"/>
      <c r="E1124" s="393"/>
      <c r="F1124" s="393"/>
      <c r="G1124" s="394"/>
      <c r="H1124" s="395"/>
      <c r="N1124" s="144"/>
      <c r="O1124" s="147" t="str">
        <f>IFERROR(IF(LEN(B1124)=0,"",INDEX(Trainings!$C$6:$C$55,MATCH(Registration!$B1124,Trainings!$B$6:$B$55,0),1)),"")</f>
        <v/>
      </c>
      <c r="P1124" s="148" t="str">
        <f>IFERROR(IF(LEN(H1124)=0,"",INDEX(Dashboard!$I$17:$I$26,MATCH($H1124,Dashboard!$J$17:$J$26,0))),"")</f>
        <v/>
      </c>
      <c r="Q1124" s="144"/>
      <c r="R1124" s="148">
        <f>IF(LEN(O1124)=0,0,IF(OR(Summary!$D$5="All",Summary!$D$5=""),1,IF(Summary!$D$5=O1124,1,0)))</f>
        <v>0</v>
      </c>
      <c r="S1124" s="148">
        <f>IF(LEN(B1124)=0,0,IF(OR(Summary!$G$5="All",Summary!$G$5=""),1,IF(Summary!$G$5=B1124,1,0)))</f>
        <v>0</v>
      </c>
      <c r="T1124" s="148">
        <f t="shared" si="68"/>
        <v>0</v>
      </c>
      <c r="U1124" s="148">
        <f>IF(LEN(C1124)=0,0,IF(C1124=Summary!$K$5,1,0))</f>
        <v>0</v>
      </c>
      <c r="V1124" s="148">
        <f t="shared" si="69"/>
        <v>0</v>
      </c>
      <c r="W1124" s="333"/>
      <c r="X1124" s="148">
        <f t="shared" si="70"/>
        <v>0</v>
      </c>
      <c r="Y1124" s="333"/>
      <c r="Z1124" s="144"/>
      <c r="AA1124" s="148">
        <f t="shared" si="71"/>
        <v>0</v>
      </c>
      <c r="AB1124" s="336"/>
      <c r="AC1124" s="144"/>
    </row>
    <row r="1125" spans="2:29" s="134" customFormat="1" ht="20.100000000000001" customHeight="1" x14ac:dyDescent="0.25">
      <c r="B1125" s="390"/>
      <c r="C1125" s="391"/>
      <c r="D1125" s="392"/>
      <c r="E1125" s="393"/>
      <c r="F1125" s="393"/>
      <c r="G1125" s="394"/>
      <c r="H1125" s="395"/>
      <c r="N1125" s="144"/>
      <c r="O1125" s="147" t="str">
        <f>IFERROR(IF(LEN(B1125)=0,"",INDEX(Trainings!$C$6:$C$55,MATCH(Registration!$B1125,Trainings!$B$6:$B$55,0),1)),"")</f>
        <v/>
      </c>
      <c r="P1125" s="148" t="str">
        <f>IFERROR(IF(LEN(H1125)=0,"",INDEX(Dashboard!$I$17:$I$26,MATCH($H1125,Dashboard!$J$17:$J$26,0))),"")</f>
        <v/>
      </c>
      <c r="Q1125" s="144"/>
      <c r="R1125" s="148">
        <f>IF(LEN(O1125)=0,0,IF(OR(Summary!$D$5="All",Summary!$D$5=""),1,IF(Summary!$D$5=O1125,1,0)))</f>
        <v>0</v>
      </c>
      <c r="S1125" s="148">
        <f>IF(LEN(B1125)=0,0,IF(OR(Summary!$G$5="All",Summary!$G$5=""),1,IF(Summary!$G$5=B1125,1,0)))</f>
        <v>0</v>
      </c>
      <c r="T1125" s="148">
        <f t="shared" si="68"/>
        <v>0</v>
      </c>
      <c r="U1125" s="148">
        <f>IF(LEN(C1125)=0,0,IF(C1125=Summary!$K$5,1,0))</f>
        <v>0</v>
      </c>
      <c r="V1125" s="148">
        <f t="shared" si="69"/>
        <v>0</v>
      </c>
      <c r="W1125" s="333"/>
      <c r="X1125" s="148">
        <f t="shared" si="70"/>
        <v>0</v>
      </c>
      <c r="Y1125" s="333"/>
      <c r="Z1125" s="144"/>
      <c r="AA1125" s="148">
        <f t="shared" si="71"/>
        <v>0</v>
      </c>
      <c r="AB1125" s="336"/>
      <c r="AC1125" s="144"/>
    </row>
    <row r="1126" spans="2:29" s="134" customFormat="1" ht="20.100000000000001" customHeight="1" x14ac:dyDescent="0.25">
      <c r="B1126" s="390"/>
      <c r="C1126" s="391"/>
      <c r="D1126" s="392"/>
      <c r="E1126" s="393"/>
      <c r="F1126" s="393"/>
      <c r="G1126" s="394"/>
      <c r="H1126" s="395"/>
      <c r="N1126" s="144"/>
      <c r="O1126" s="147" t="str">
        <f>IFERROR(IF(LEN(B1126)=0,"",INDEX(Trainings!$C$6:$C$55,MATCH(Registration!$B1126,Trainings!$B$6:$B$55,0),1)),"")</f>
        <v/>
      </c>
      <c r="P1126" s="148" t="str">
        <f>IFERROR(IF(LEN(H1126)=0,"",INDEX(Dashboard!$I$17:$I$26,MATCH($H1126,Dashboard!$J$17:$J$26,0))),"")</f>
        <v/>
      </c>
      <c r="Q1126" s="144"/>
      <c r="R1126" s="148">
        <f>IF(LEN(O1126)=0,0,IF(OR(Summary!$D$5="All",Summary!$D$5=""),1,IF(Summary!$D$5=O1126,1,0)))</f>
        <v>0</v>
      </c>
      <c r="S1126" s="148">
        <f>IF(LEN(B1126)=0,0,IF(OR(Summary!$G$5="All",Summary!$G$5=""),1,IF(Summary!$G$5=B1126,1,0)))</f>
        <v>0</v>
      </c>
      <c r="T1126" s="148">
        <f t="shared" si="68"/>
        <v>0</v>
      </c>
      <c r="U1126" s="148">
        <f>IF(LEN(C1126)=0,0,IF(C1126=Summary!$K$5,1,0))</f>
        <v>0</v>
      </c>
      <c r="V1126" s="148">
        <f t="shared" si="69"/>
        <v>0</v>
      </c>
      <c r="W1126" s="333"/>
      <c r="X1126" s="148">
        <f t="shared" si="70"/>
        <v>0</v>
      </c>
      <c r="Y1126" s="333"/>
      <c r="Z1126" s="144"/>
      <c r="AA1126" s="148">
        <f t="shared" si="71"/>
        <v>0</v>
      </c>
      <c r="AB1126" s="336"/>
      <c r="AC1126" s="144"/>
    </row>
    <row r="1127" spans="2:29" s="134" customFormat="1" ht="20.100000000000001" customHeight="1" x14ac:dyDescent="0.25">
      <c r="B1127" s="390"/>
      <c r="C1127" s="391"/>
      <c r="D1127" s="392"/>
      <c r="E1127" s="393"/>
      <c r="F1127" s="393"/>
      <c r="G1127" s="394"/>
      <c r="H1127" s="395"/>
      <c r="N1127" s="144"/>
      <c r="O1127" s="147" t="str">
        <f>IFERROR(IF(LEN(B1127)=0,"",INDEX(Trainings!$C$6:$C$55,MATCH(Registration!$B1127,Trainings!$B$6:$B$55,0),1)),"")</f>
        <v/>
      </c>
      <c r="P1127" s="148" t="str">
        <f>IFERROR(IF(LEN(H1127)=0,"",INDEX(Dashboard!$I$17:$I$26,MATCH($H1127,Dashboard!$J$17:$J$26,0))),"")</f>
        <v/>
      </c>
      <c r="Q1127" s="144"/>
      <c r="R1127" s="148">
        <f>IF(LEN(O1127)=0,0,IF(OR(Summary!$D$5="All",Summary!$D$5=""),1,IF(Summary!$D$5=O1127,1,0)))</f>
        <v>0</v>
      </c>
      <c r="S1127" s="148">
        <f>IF(LEN(B1127)=0,0,IF(OR(Summary!$G$5="All",Summary!$G$5=""),1,IF(Summary!$G$5=B1127,1,0)))</f>
        <v>0</v>
      </c>
      <c r="T1127" s="148">
        <f t="shared" si="68"/>
        <v>0</v>
      </c>
      <c r="U1127" s="148">
        <f>IF(LEN(C1127)=0,0,IF(C1127=Summary!$K$5,1,0))</f>
        <v>0</v>
      </c>
      <c r="V1127" s="148">
        <f t="shared" si="69"/>
        <v>0</v>
      </c>
      <c r="W1127" s="333"/>
      <c r="X1127" s="148">
        <f t="shared" si="70"/>
        <v>0</v>
      </c>
      <c r="Y1127" s="333"/>
      <c r="Z1127" s="144"/>
      <c r="AA1127" s="148">
        <f t="shared" si="71"/>
        <v>0</v>
      </c>
      <c r="AB1127" s="336"/>
      <c r="AC1127" s="144"/>
    </row>
    <row r="1128" spans="2:29" s="134" customFormat="1" ht="20.100000000000001" customHeight="1" x14ac:dyDescent="0.25">
      <c r="B1128" s="390"/>
      <c r="C1128" s="391"/>
      <c r="D1128" s="392"/>
      <c r="E1128" s="393"/>
      <c r="F1128" s="393"/>
      <c r="G1128" s="394"/>
      <c r="H1128" s="395"/>
      <c r="N1128" s="144"/>
      <c r="O1128" s="147" t="str">
        <f>IFERROR(IF(LEN(B1128)=0,"",INDEX(Trainings!$C$6:$C$55,MATCH(Registration!$B1128,Trainings!$B$6:$B$55,0),1)),"")</f>
        <v/>
      </c>
      <c r="P1128" s="148" t="str">
        <f>IFERROR(IF(LEN(H1128)=0,"",INDEX(Dashboard!$I$17:$I$26,MATCH($H1128,Dashboard!$J$17:$J$26,0))),"")</f>
        <v/>
      </c>
      <c r="Q1128" s="144"/>
      <c r="R1128" s="148">
        <f>IF(LEN(O1128)=0,0,IF(OR(Summary!$D$5="All",Summary!$D$5=""),1,IF(Summary!$D$5=O1128,1,0)))</f>
        <v>0</v>
      </c>
      <c r="S1128" s="148">
        <f>IF(LEN(B1128)=0,0,IF(OR(Summary!$G$5="All",Summary!$G$5=""),1,IF(Summary!$G$5=B1128,1,0)))</f>
        <v>0</v>
      </c>
      <c r="T1128" s="148">
        <f t="shared" si="68"/>
        <v>0</v>
      </c>
      <c r="U1128" s="148">
        <f>IF(LEN(C1128)=0,0,IF(C1128=Summary!$K$5,1,0))</f>
        <v>0</v>
      </c>
      <c r="V1128" s="148">
        <f t="shared" si="69"/>
        <v>0</v>
      </c>
      <c r="W1128" s="333"/>
      <c r="X1128" s="148">
        <f t="shared" si="70"/>
        <v>0</v>
      </c>
      <c r="Y1128" s="333"/>
      <c r="Z1128" s="144"/>
      <c r="AA1128" s="148">
        <f t="shared" si="71"/>
        <v>0</v>
      </c>
      <c r="AB1128" s="336"/>
      <c r="AC1128" s="144"/>
    </row>
    <row r="1129" spans="2:29" s="134" customFormat="1" ht="20.100000000000001" customHeight="1" x14ac:dyDescent="0.25">
      <c r="B1129" s="390"/>
      <c r="C1129" s="391"/>
      <c r="D1129" s="392"/>
      <c r="E1129" s="393"/>
      <c r="F1129" s="393"/>
      <c r="G1129" s="394"/>
      <c r="H1129" s="395"/>
      <c r="N1129" s="144"/>
      <c r="O1129" s="147" t="str">
        <f>IFERROR(IF(LEN(B1129)=0,"",INDEX(Trainings!$C$6:$C$55,MATCH(Registration!$B1129,Trainings!$B$6:$B$55,0),1)),"")</f>
        <v/>
      </c>
      <c r="P1129" s="148" t="str">
        <f>IFERROR(IF(LEN(H1129)=0,"",INDEX(Dashboard!$I$17:$I$26,MATCH($H1129,Dashboard!$J$17:$J$26,0))),"")</f>
        <v/>
      </c>
      <c r="Q1129" s="144"/>
      <c r="R1129" s="148">
        <f>IF(LEN(O1129)=0,0,IF(OR(Summary!$D$5="All",Summary!$D$5=""),1,IF(Summary!$D$5=O1129,1,0)))</f>
        <v>0</v>
      </c>
      <c r="S1129" s="148">
        <f>IF(LEN(B1129)=0,0,IF(OR(Summary!$G$5="All",Summary!$G$5=""),1,IF(Summary!$G$5=B1129,1,0)))</f>
        <v>0</v>
      </c>
      <c r="T1129" s="148">
        <f t="shared" si="68"/>
        <v>0</v>
      </c>
      <c r="U1129" s="148">
        <f>IF(LEN(C1129)=0,0,IF(C1129=Summary!$K$5,1,0))</f>
        <v>0</v>
      </c>
      <c r="V1129" s="148">
        <f t="shared" si="69"/>
        <v>0</v>
      </c>
      <c r="W1129" s="333"/>
      <c r="X1129" s="148">
        <f t="shared" si="70"/>
        <v>0</v>
      </c>
      <c r="Y1129" s="333"/>
      <c r="Z1129" s="144"/>
      <c r="AA1129" s="148">
        <f t="shared" si="71"/>
        <v>0</v>
      </c>
      <c r="AB1129" s="336"/>
      <c r="AC1129" s="144"/>
    </row>
    <row r="1130" spans="2:29" s="134" customFormat="1" ht="20.100000000000001" customHeight="1" x14ac:dyDescent="0.25">
      <c r="B1130" s="390"/>
      <c r="C1130" s="391"/>
      <c r="D1130" s="392"/>
      <c r="E1130" s="393"/>
      <c r="F1130" s="393"/>
      <c r="G1130" s="394"/>
      <c r="H1130" s="395"/>
      <c r="N1130" s="144"/>
      <c r="O1130" s="147" t="str">
        <f>IFERROR(IF(LEN(B1130)=0,"",INDEX(Trainings!$C$6:$C$55,MATCH(Registration!$B1130,Trainings!$B$6:$B$55,0),1)),"")</f>
        <v/>
      </c>
      <c r="P1130" s="148" t="str">
        <f>IFERROR(IF(LEN(H1130)=0,"",INDEX(Dashboard!$I$17:$I$26,MATCH($H1130,Dashboard!$J$17:$J$26,0))),"")</f>
        <v/>
      </c>
      <c r="Q1130" s="144"/>
      <c r="R1130" s="148">
        <f>IF(LEN(O1130)=0,0,IF(OR(Summary!$D$5="All",Summary!$D$5=""),1,IF(Summary!$D$5=O1130,1,0)))</f>
        <v>0</v>
      </c>
      <c r="S1130" s="148">
        <f>IF(LEN(B1130)=0,0,IF(OR(Summary!$G$5="All",Summary!$G$5=""),1,IF(Summary!$G$5=B1130,1,0)))</f>
        <v>0</v>
      </c>
      <c r="T1130" s="148">
        <f t="shared" si="68"/>
        <v>0</v>
      </c>
      <c r="U1130" s="148">
        <f>IF(LEN(C1130)=0,0,IF(C1130=Summary!$K$5,1,0))</f>
        <v>0</v>
      </c>
      <c r="V1130" s="148">
        <f t="shared" si="69"/>
        <v>0</v>
      </c>
      <c r="W1130" s="333"/>
      <c r="X1130" s="148">
        <f t="shared" si="70"/>
        <v>0</v>
      </c>
      <c r="Y1130" s="333"/>
      <c r="Z1130" s="144"/>
      <c r="AA1130" s="148">
        <f t="shared" si="71"/>
        <v>0</v>
      </c>
      <c r="AB1130" s="336"/>
      <c r="AC1130" s="144"/>
    </row>
    <row r="1131" spans="2:29" s="134" customFormat="1" ht="20.100000000000001" customHeight="1" x14ac:dyDescent="0.25">
      <c r="B1131" s="390"/>
      <c r="C1131" s="391"/>
      <c r="D1131" s="392"/>
      <c r="E1131" s="393"/>
      <c r="F1131" s="393"/>
      <c r="G1131" s="394"/>
      <c r="H1131" s="395"/>
      <c r="N1131" s="144"/>
      <c r="O1131" s="147" t="str">
        <f>IFERROR(IF(LEN(B1131)=0,"",INDEX(Trainings!$C$6:$C$55,MATCH(Registration!$B1131,Trainings!$B$6:$B$55,0),1)),"")</f>
        <v/>
      </c>
      <c r="P1131" s="148" t="str">
        <f>IFERROR(IF(LEN(H1131)=0,"",INDEX(Dashboard!$I$17:$I$26,MATCH($H1131,Dashboard!$J$17:$J$26,0))),"")</f>
        <v/>
      </c>
      <c r="Q1131" s="144"/>
      <c r="R1131" s="148">
        <f>IF(LEN(O1131)=0,0,IF(OR(Summary!$D$5="All",Summary!$D$5=""),1,IF(Summary!$D$5=O1131,1,0)))</f>
        <v>0</v>
      </c>
      <c r="S1131" s="148">
        <f>IF(LEN(B1131)=0,0,IF(OR(Summary!$G$5="All",Summary!$G$5=""),1,IF(Summary!$G$5=B1131,1,0)))</f>
        <v>0</v>
      </c>
      <c r="T1131" s="148">
        <f t="shared" si="68"/>
        <v>0</v>
      </c>
      <c r="U1131" s="148">
        <f>IF(LEN(C1131)=0,0,IF(C1131=Summary!$K$5,1,0))</f>
        <v>0</v>
      </c>
      <c r="V1131" s="148">
        <f t="shared" si="69"/>
        <v>0</v>
      </c>
      <c r="W1131" s="333"/>
      <c r="X1131" s="148">
        <f t="shared" si="70"/>
        <v>0</v>
      </c>
      <c r="Y1131" s="333"/>
      <c r="Z1131" s="144"/>
      <c r="AA1131" s="148">
        <f t="shared" si="71"/>
        <v>0</v>
      </c>
      <c r="AB1131" s="336"/>
      <c r="AC1131" s="144"/>
    </row>
    <row r="1132" spans="2:29" s="134" customFormat="1" ht="20.100000000000001" customHeight="1" x14ac:dyDescent="0.25">
      <c r="B1132" s="390"/>
      <c r="C1132" s="391"/>
      <c r="D1132" s="392"/>
      <c r="E1132" s="393"/>
      <c r="F1132" s="393"/>
      <c r="G1132" s="394"/>
      <c r="H1132" s="395"/>
      <c r="N1132" s="144"/>
      <c r="O1132" s="147" t="str">
        <f>IFERROR(IF(LEN(B1132)=0,"",INDEX(Trainings!$C$6:$C$55,MATCH(Registration!$B1132,Trainings!$B$6:$B$55,0),1)),"")</f>
        <v/>
      </c>
      <c r="P1132" s="148" t="str">
        <f>IFERROR(IF(LEN(H1132)=0,"",INDEX(Dashboard!$I$17:$I$26,MATCH($H1132,Dashboard!$J$17:$J$26,0))),"")</f>
        <v/>
      </c>
      <c r="Q1132" s="144"/>
      <c r="R1132" s="148">
        <f>IF(LEN(O1132)=0,0,IF(OR(Summary!$D$5="All",Summary!$D$5=""),1,IF(Summary!$D$5=O1132,1,0)))</f>
        <v>0</v>
      </c>
      <c r="S1132" s="148">
        <f>IF(LEN(B1132)=0,0,IF(OR(Summary!$G$5="All",Summary!$G$5=""),1,IF(Summary!$G$5=B1132,1,0)))</f>
        <v>0</v>
      </c>
      <c r="T1132" s="148">
        <f t="shared" si="68"/>
        <v>0</v>
      </c>
      <c r="U1132" s="148">
        <f>IF(LEN(C1132)=0,0,IF(C1132=Summary!$K$5,1,0))</f>
        <v>0</v>
      </c>
      <c r="V1132" s="148">
        <f t="shared" si="69"/>
        <v>0</v>
      </c>
      <c r="W1132" s="333"/>
      <c r="X1132" s="148">
        <f t="shared" si="70"/>
        <v>0</v>
      </c>
      <c r="Y1132" s="333"/>
      <c r="Z1132" s="144"/>
      <c r="AA1132" s="148">
        <f t="shared" si="71"/>
        <v>0</v>
      </c>
      <c r="AB1132" s="336"/>
      <c r="AC1132" s="144"/>
    </row>
    <row r="1133" spans="2:29" s="134" customFormat="1" ht="20.100000000000001" customHeight="1" x14ac:dyDescent="0.25">
      <c r="B1133" s="390"/>
      <c r="C1133" s="391"/>
      <c r="D1133" s="392"/>
      <c r="E1133" s="393"/>
      <c r="F1133" s="393"/>
      <c r="G1133" s="394"/>
      <c r="H1133" s="395"/>
      <c r="N1133" s="144"/>
      <c r="O1133" s="147" t="str">
        <f>IFERROR(IF(LEN(B1133)=0,"",INDEX(Trainings!$C$6:$C$55,MATCH(Registration!$B1133,Trainings!$B$6:$B$55,0),1)),"")</f>
        <v/>
      </c>
      <c r="P1133" s="148" t="str">
        <f>IFERROR(IF(LEN(H1133)=0,"",INDEX(Dashboard!$I$17:$I$26,MATCH($H1133,Dashboard!$J$17:$J$26,0))),"")</f>
        <v/>
      </c>
      <c r="Q1133" s="144"/>
      <c r="R1133" s="148">
        <f>IF(LEN(O1133)=0,0,IF(OR(Summary!$D$5="All",Summary!$D$5=""),1,IF(Summary!$D$5=O1133,1,0)))</f>
        <v>0</v>
      </c>
      <c r="S1133" s="148">
        <f>IF(LEN(B1133)=0,0,IF(OR(Summary!$G$5="All",Summary!$G$5=""),1,IF(Summary!$G$5=B1133,1,0)))</f>
        <v>0</v>
      </c>
      <c r="T1133" s="148">
        <f t="shared" si="68"/>
        <v>0</v>
      </c>
      <c r="U1133" s="148">
        <f>IF(LEN(C1133)=0,0,IF(C1133=Summary!$K$5,1,0))</f>
        <v>0</v>
      </c>
      <c r="V1133" s="148">
        <f t="shared" si="69"/>
        <v>0</v>
      </c>
      <c r="W1133" s="333"/>
      <c r="X1133" s="148">
        <f t="shared" si="70"/>
        <v>0</v>
      </c>
      <c r="Y1133" s="333"/>
      <c r="Z1133" s="144"/>
      <c r="AA1133" s="148">
        <f t="shared" si="71"/>
        <v>0</v>
      </c>
      <c r="AB1133" s="336"/>
      <c r="AC1133" s="144"/>
    </row>
    <row r="1134" spans="2:29" s="134" customFormat="1" ht="20.100000000000001" customHeight="1" x14ac:dyDescent="0.25">
      <c r="B1134" s="390"/>
      <c r="C1134" s="391"/>
      <c r="D1134" s="392"/>
      <c r="E1134" s="393"/>
      <c r="F1134" s="393"/>
      <c r="G1134" s="394"/>
      <c r="H1134" s="395"/>
      <c r="N1134" s="144"/>
      <c r="O1134" s="147" t="str">
        <f>IFERROR(IF(LEN(B1134)=0,"",INDEX(Trainings!$C$6:$C$55,MATCH(Registration!$B1134,Trainings!$B$6:$B$55,0),1)),"")</f>
        <v/>
      </c>
      <c r="P1134" s="148" t="str">
        <f>IFERROR(IF(LEN(H1134)=0,"",INDEX(Dashboard!$I$17:$I$26,MATCH($H1134,Dashboard!$J$17:$J$26,0))),"")</f>
        <v/>
      </c>
      <c r="Q1134" s="144"/>
      <c r="R1134" s="148">
        <f>IF(LEN(O1134)=0,0,IF(OR(Summary!$D$5="All",Summary!$D$5=""),1,IF(Summary!$D$5=O1134,1,0)))</f>
        <v>0</v>
      </c>
      <c r="S1134" s="148">
        <f>IF(LEN(B1134)=0,0,IF(OR(Summary!$G$5="All",Summary!$G$5=""),1,IF(Summary!$G$5=B1134,1,0)))</f>
        <v>0</v>
      </c>
      <c r="T1134" s="148">
        <f t="shared" si="68"/>
        <v>0</v>
      </c>
      <c r="U1134" s="148">
        <f>IF(LEN(C1134)=0,0,IF(C1134=Summary!$K$5,1,0))</f>
        <v>0</v>
      </c>
      <c r="V1134" s="148">
        <f t="shared" si="69"/>
        <v>0</v>
      </c>
      <c r="W1134" s="333"/>
      <c r="X1134" s="148">
        <f t="shared" si="70"/>
        <v>0</v>
      </c>
      <c r="Y1134" s="333"/>
      <c r="Z1134" s="144"/>
      <c r="AA1134" s="148">
        <f t="shared" si="71"/>
        <v>0</v>
      </c>
      <c r="AB1134" s="336"/>
      <c r="AC1134" s="144"/>
    </row>
    <row r="1135" spans="2:29" s="134" customFormat="1" ht="20.100000000000001" customHeight="1" x14ac:dyDescent="0.25">
      <c r="B1135" s="390"/>
      <c r="C1135" s="391"/>
      <c r="D1135" s="392"/>
      <c r="E1135" s="393"/>
      <c r="F1135" s="393"/>
      <c r="G1135" s="394"/>
      <c r="H1135" s="395"/>
      <c r="N1135" s="144"/>
      <c r="O1135" s="147" t="str">
        <f>IFERROR(IF(LEN(B1135)=0,"",INDEX(Trainings!$C$6:$C$55,MATCH(Registration!$B1135,Trainings!$B$6:$B$55,0),1)),"")</f>
        <v/>
      </c>
      <c r="P1135" s="148" t="str">
        <f>IFERROR(IF(LEN(H1135)=0,"",INDEX(Dashboard!$I$17:$I$26,MATCH($H1135,Dashboard!$J$17:$J$26,0))),"")</f>
        <v/>
      </c>
      <c r="Q1135" s="144"/>
      <c r="R1135" s="148">
        <f>IF(LEN(O1135)=0,0,IF(OR(Summary!$D$5="All",Summary!$D$5=""),1,IF(Summary!$D$5=O1135,1,0)))</f>
        <v>0</v>
      </c>
      <c r="S1135" s="148">
        <f>IF(LEN(B1135)=0,0,IF(OR(Summary!$G$5="All",Summary!$G$5=""),1,IF(Summary!$G$5=B1135,1,0)))</f>
        <v>0</v>
      </c>
      <c r="T1135" s="148">
        <f t="shared" si="68"/>
        <v>0</v>
      </c>
      <c r="U1135" s="148">
        <f>IF(LEN(C1135)=0,0,IF(C1135=Summary!$K$5,1,0))</f>
        <v>0</v>
      </c>
      <c r="V1135" s="148">
        <f t="shared" si="69"/>
        <v>0</v>
      </c>
      <c r="W1135" s="333"/>
      <c r="X1135" s="148">
        <f t="shared" si="70"/>
        <v>0</v>
      </c>
      <c r="Y1135" s="333"/>
      <c r="Z1135" s="144"/>
      <c r="AA1135" s="148">
        <f t="shared" si="71"/>
        <v>0</v>
      </c>
      <c r="AB1135" s="336"/>
      <c r="AC1135" s="144"/>
    </row>
    <row r="1136" spans="2:29" s="134" customFormat="1" ht="20.100000000000001" customHeight="1" x14ac:dyDescent="0.25">
      <c r="B1136" s="390"/>
      <c r="C1136" s="391"/>
      <c r="D1136" s="392"/>
      <c r="E1136" s="393"/>
      <c r="F1136" s="393"/>
      <c r="G1136" s="394"/>
      <c r="H1136" s="395"/>
      <c r="N1136" s="144"/>
      <c r="O1136" s="147" t="str">
        <f>IFERROR(IF(LEN(B1136)=0,"",INDEX(Trainings!$C$6:$C$55,MATCH(Registration!$B1136,Trainings!$B$6:$B$55,0),1)),"")</f>
        <v/>
      </c>
      <c r="P1136" s="148" t="str">
        <f>IFERROR(IF(LEN(H1136)=0,"",INDEX(Dashboard!$I$17:$I$26,MATCH($H1136,Dashboard!$J$17:$J$26,0))),"")</f>
        <v/>
      </c>
      <c r="Q1136" s="144"/>
      <c r="R1136" s="148">
        <f>IF(LEN(O1136)=0,0,IF(OR(Summary!$D$5="All",Summary!$D$5=""),1,IF(Summary!$D$5=O1136,1,0)))</f>
        <v>0</v>
      </c>
      <c r="S1136" s="148">
        <f>IF(LEN(B1136)=0,0,IF(OR(Summary!$G$5="All",Summary!$G$5=""),1,IF(Summary!$G$5=B1136,1,0)))</f>
        <v>0</v>
      </c>
      <c r="T1136" s="148">
        <f t="shared" si="68"/>
        <v>0</v>
      </c>
      <c r="U1136" s="148">
        <f>IF(LEN(C1136)=0,0,IF(C1136=Summary!$K$5,1,0))</f>
        <v>0</v>
      </c>
      <c r="V1136" s="148">
        <f t="shared" si="69"/>
        <v>0</v>
      </c>
      <c r="W1136" s="333"/>
      <c r="X1136" s="148">
        <f t="shared" si="70"/>
        <v>0</v>
      </c>
      <c r="Y1136" s="333"/>
      <c r="Z1136" s="144"/>
      <c r="AA1136" s="148">
        <f t="shared" si="71"/>
        <v>0</v>
      </c>
      <c r="AB1136" s="336"/>
      <c r="AC1136" s="144"/>
    </row>
    <row r="1137" spans="2:29" s="134" customFormat="1" ht="20.100000000000001" customHeight="1" x14ac:dyDescent="0.25">
      <c r="B1137" s="390"/>
      <c r="C1137" s="391"/>
      <c r="D1137" s="392"/>
      <c r="E1137" s="393"/>
      <c r="F1137" s="393"/>
      <c r="G1137" s="394"/>
      <c r="H1137" s="395"/>
      <c r="N1137" s="144"/>
      <c r="O1137" s="147" t="str">
        <f>IFERROR(IF(LEN(B1137)=0,"",INDEX(Trainings!$C$6:$C$55,MATCH(Registration!$B1137,Trainings!$B$6:$B$55,0),1)),"")</f>
        <v/>
      </c>
      <c r="P1137" s="148" t="str">
        <f>IFERROR(IF(LEN(H1137)=0,"",INDEX(Dashboard!$I$17:$I$26,MATCH($H1137,Dashboard!$J$17:$J$26,0))),"")</f>
        <v/>
      </c>
      <c r="Q1137" s="144"/>
      <c r="R1137" s="148">
        <f>IF(LEN(O1137)=0,0,IF(OR(Summary!$D$5="All",Summary!$D$5=""),1,IF(Summary!$D$5=O1137,1,0)))</f>
        <v>0</v>
      </c>
      <c r="S1137" s="148">
        <f>IF(LEN(B1137)=0,0,IF(OR(Summary!$G$5="All",Summary!$G$5=""),1,IF(Summary!$G$5=B1137,1,0)))</f>
        <v>0</v>
      </c>
      <c r="T1137" s="148">
        <f t="shared" si="68"/>
        <v>0</v>
      </c>
      <c r="U1137" s="148">
        <f>IF(LEN(C1137)=0,0,IF(C1137=Summary!$K$5,1,0))</f>
        <v>0</v>
      </c>
      <c r="V1137" s="148">
        <f t="shared" si="69"/>
        <v>0</v>
      </c>
      <c r="W1137" s="333"/>
      <c r="X1137" s="148">
        <f t="shared" si="70"/>
        <v>0</v>
      </c>
      <c r="Y1137" s="333"/>
      <c r="Z1137" s="144"/>
      <c r="AA1137" s="148">
        <f t="shared" si="71"/>
        <v>0</v>
      </c>
      <c r="AB1137" s="336"/>
      <c r="AC1137" s="144"/>
    </row>
    <row r="1138" spans="2:29" s="134" customFormat="1" ht="20.100000000000001" customHeight="1" x14ac:dyDescent="0.25">
      <c r="B1138" s="390"/>
      <c r="C1138" s="391"/>
      <c r="D1138" s="392"/>
      <c r="E1138" s="393"/>
      <c r="F1138" s="393"/>
      <c r="G1138" s="394"/>
      <c r="H1138" s="395"/>
      <c r="N1138" s="144"/>
      <c r="O1138" s="147" t="str">
        <f>IFERROR(IF(LEN(B1138)=0,"",INDEX(Trainings!$C$6:$C$55,MATCH(Registration!$B1138,Trainings!$B$6:$B$55,0),1)),"")</f>
        <v/>
      </c>
      <c r="P1138" s="148" t="str">
        <f>IFERROR(IF(LEN(H1138)=0,"",INDEX(Dashboard!$I$17:$I$26,MATCH($H1138,Dashboard!$J$17:$J$26,0))),"")</f>
        <v/>
      </c>
      <c r="Q1138" s="144"/>
      <c r="R1138" s="148">
        <f>IF(LEN(O1138)=0,0,IF(OR(Summary!$D$5="All",Summary!$D$5=""),1,IF(Summary!$D$5=O1138,1,0)))</f>
        <v>0</v>
      </c>
      <c r="S1138" s="148">
        <f>IF(LEN(B1138)=0,0,IF(OR(Summary!$G$5="All",Summary!$G$5=""),1,IF(Summary!$G$5=B1138,1,0)))</f>
        <v>0</v>
      </c>
      <c r="T1138" s="148">
        <f t="shared" si="68"/>
        <v>0</v>
      </c>
      <c r="U1138" s="148">
        <f>IF(LEN(C1138)=0,0,IF(C1138=Summary!$K$5,1,0))</f>
        <v>0</v>
      </c>
      <c r="V1138" s="148">
        <f t="shared" si="69"/>
        <v>0</v>
      </c>
      <c r="W1138" s="333"/>
      <c r="X1138" s="148">
        <f t="shared" si="70"/>
        <v>0</v>
      </c>
      <c r="Y1138" s="333"/>
      <c r="Z1138" s="144"/>
      <c r="AA1138" s="148">
        <f t="shared" si="71"/>
        <v>0</v>
      </c>
      <c r="AB1138" s="336"/>
      <c r="AC1138" s="144"/>
    </row>
    <row r="1139" spans="2:29" s="134" customFormat="1" ht="20.100000000000001" customHeight="1" x14ac:dyDescent="0.25">
      <c r="B1139" s="390"/>
      <c r="C1139" s="391"/>
      <c r="D1139" s="392"/>
      <c r="E1139" s="393"/>
      <c r="F1139" s="393"/>
      <c r="G1139" s="394"/>
      <c r="H1139" s="395"/>
      <c r="N1139" s="144"/>
      <c r="O1139" s="147" t="str">
        <f>IFERROR(IF(LEN(B1139)=0,"",INDEX(Trainings!$C$6:$C$55,MATCH(Registration!$B1139,Trainings!$B$6:$B$55,0),1)),"")</f>
        <v/>
      </c>
      <c r="P1139" s="148" t="str">
        <f>IFERROR(IF(LEN(H1139)=0,"",INDEX(Dashboard!$I$17:$I$26,MATCH($H1139,Dashboard!$J$17:$J$26,0))),"")</f>
        <v/>
      </c>
      <c r="Q1139" s="144"/>
      <c r="R1139" s="148">
        <f>IF(LEN(O1139)=0,0,IF(OR(Summary!$D$5="All",Summary!$D$5=""),1,IF(Summary!$D$5=O1139,1,0)))</f>
        <v>0</v>
      </c>
      <c r="S1139" s="148">
        <f>IF(LEN(B1139)=0,0,IF(OR(Summary!$G$5="All",Summary!$G$5=""),1,IF(Summary!$G$5=B1139,1,0)))</f>
        <v>0</v>
      </c>
      <c r="T1139" s="148">
        <f t="shared" si="68"/>
        <v>0</v>
      </c>
      <c r="U1139" s="148">
        <f>IF(LEN(C1139)=0,0,IF(C1139=Summary!$K$5,1,0))</f>
        <v>0</v>
      </c>
      <c r="V1139" s="148">
        <f t="shared" si="69"/>
        <v>0</v>
      </c>
      <c r="W1139" s="333"/>
      <c r="X1139" s="148">
        <f t="shared" si="70"/>
        <v>0</v>
      </c>
      <c r="Y1139" s="333"/>
      <c r="Z1139" s="144"/>
      <c r="AA1139" s="148">
        <f t="shared" si="71"/>
        <v>0</v>
      </c>
      <c r="AB1139" s="336"/>
      <c r="AC1139" s="144"/>
    </row>
    <row r="1140" spans="2:29" s="134" customFormat="1" ht="20.100000000000001" customHeight="1" x14ac:dyDescent="0.25">
      <c r="B1140" s="390"/>
      <c r="C1140" s="391"/>
      <c r="D1140" s="392"/>
      <c r="E1140" s="393"/>
      <c r="F1140" s="393"/>
      <c r="G1140" s="394"/>
      <c r="H1140" s="395"/>
      <c r="N1140" s="144"/>
      <c r="O1140" s="147" t="str">
        <f>IFERROR(IF(LEN(B1140)=0,"",INDEX(Trainings!$C$6:$C$55,MATCH(Registration!$B1140,Trainings!$B$6:$B$55,0),1)),"")</f>
        <v/>
      </c>
      <c r="P1140" s="148" t="str">
        <f>IFERROR(IF(LEN(H1140)=0,"",INDEX(Dashboard!$I$17:$I$26,MATCH($H1140,Dashboard!$J$17:$J$26,0))),"")</f>
        <v/>
      </c>
      <c r="Q1140" s="144"/>
      <c r="R1140" s="148">
        <f>IF(LEN(O1140)=0,0,IF(OR(Summary!$D$5="All",Summary!$D$5=""),1,IF(Summary!$D$5=O1140,1,0)))</f>
        <v>0</v>
      </c>
      <c r="S1140" s="148">
        <f>IF(LEN(B1140)=0,0,IF(OR(Summary!$G$5="All",Summary!$G$5=""),1,IF(Summary!$G$5=B1140,1,0)))</f>
        <v>0</v>
      </c>
      <c r="T1140" s="148">
        <f t="shared" si="68"/>
        <v>0</v>
      </c>
      <c r="U1140" s="148">
        <f>IF(LEN(C1140)=0,0,IF(C1140=Summary!$K$5,1,0))</f>
        <v>0</v>
      </c>
      <c r="V1140" s="148">
        <f t="shared" si="69"/>
        <v>0</v>
      </c>
      <c r="W1140" s="333"/>
      <c r="X1140" s="148">
        <f t="shared" si="70"/>
        <v>0</v>
      </c>
      <c r="Y1140" s="333"/>
      <c r="Z1140" s="144"/>
      <c r="AA1140" s="148">
        <f t="shared" si="71"/>
        <v>0</v>
      </c>
      <c r="AB1140" s="336"/>
      <c r="AC1140" s="144"/>
    </row>
    <row r="1141" spans="2:29" s="134" customFormat="1" ht="20.100000000000001" customHeight="1" x14ac:dyDescent="0.25">
      <c r="B1141" s="390"/>
      <c r="C1141" s="391"/>
      <c r="D1141" s="392"/>
      <c r="E1141" s="393"/>
      <c r="F1141" s="393"/>
      <c r="G1141" s="394"/>
      <c r="H1141" s="395"/>
      <c r="N1141" s="144"/>
      <c r="O1141" s="147" t="str">
        <f>IFERROR(IF(LEN(B1141)=0,"",INDEX(Trainings!$C$6:$C$55,MATCH(Registration!$B1141,Trainings!$B$6:$B$55,0),1)),"")</f>
        <v/>
      </c>
      <c r="P1141" s="148" t="str">
        <f>IFERROR(IF(LEN(H1141)=0,"",INDEX(Dashboard!$I$17:$I$26,MATCH($H1141,Dashboard!$J$17:$J$26,0))),"")</f>
        <v/>
      </c>
      <c r="Q1141" s="144"/>
      <c r="R1141" s="148">
        <f>IF(LEN(O1141)=0,0,IF(OR(Summary!$D$5="All",Summary!$D$5=""),1,IF(Summary!$D$5=O1141,1,0)))</f>
        <v>0</v>
      </c>
      <c r="S1141" s="148">
        <f>IF(LEN(B1141)=0,0,IF(OR(Summary!$G$5="All",Summary!$G$5=""),1,IF(Summary!$G$5=B1141,1,0)))</f>
        <v>0</v>
      </c>
      <c r="T1141" s="148">
        <f t="shared" si="68"/>
        <v>0</v>
      </c>
      <c r="U1141" s="148">
        <f>IF(LEN(C1141)=0,0,IF(C1141=Summary!$K$5,1,0))</f>
        <v>0</v>
      </c>
      <c r="V1141" s="148">
        <f t="shared" si="69"/>
        <v>0</v>
      </c>
      <c r="W1141" s="333"/>
      <c r="X1141" s="148">
        <f t="shared" si="70"/>
        <v>0</v>
      </c>
      <c r="Y1141" s="333"/>
      <c r="Z1141" s="144"/>
      <c r="AA1141" s="148">
        <f t="shared" si="71"/>
        <v>0</v>
      </c>
      <c r="AB1141" s="336"/>
      <c r="AC1141" s="144"/>
    </row>
    <row r="1142" spans="2:29" s="134" customFormat="1" ht="20.100000000000001" customHeight="1" x14ac:dyDescent="0.25">
      <c r="B1142" s="390"/>
      <c r="C1142" s="391"/>
      <c r="D1142" s="392"/>
      <c r="E1142" s="393"/>
      <c r="F1142" s="393"/>
      <c r="G1142" s="394"/>
      <c r="H1142" s="395"/>
      <c r="N1142" s="144"/>
      <c r="O1142" s="147" t="str">
        <f>IFERROR(IF(LEN(B1142)=0,"",INDEX(Trainings!$C$6:$C$55,MATCH(Registration!$B1142,Trainings!$B$6:$B$55,0),1)),"")</f>
        <v/>
      </c>
      <c r="P1142" s="148" t="str">
        <f>IFERROR(IF(LEN(H1142)=0,"",INDEX(Dashboard!$I$17:$I$26,MATCH($H1142,Dashboard!$J$17:$J$26,0))),"")</f>
        <v/>
      </c>
      <c r="Q1142" s="144"/>
      <c r="R1142" s="148">
        <f>IF(LEN(O1142)=0,0,IF(OR(Summary!$D$5="All",Summary!$D$5=""),1,IF(Summary!$D$5=O1142,1,0)))</f>
        <v>0</v>
      </c>
      <c r="S1142" s="148">
        <f>IF(LEN(B1142)=0,0,IF(OR(Summary!$G$5="All",Summary!$G$5=""),1,IF(Summary!$G$5=B1142,1,0)))</f>
        <v>0</v>
      </c>
      <c r="T1142" s="148">
        <f t="shared" si="68"/>
        <v>0</v>
      </c>
      <c r="U1142" s="148">
        <f>IF(LEN(C1142)=0,0,IF(C1142=Summary!$K$5,1,0))</f>
        <v>0</v>
      </c>
      <c r="V1142" s="148">
        <f t="shared" si="69"/>
        <v>0</v>
      </c>
      <c r="W1142" s="333"/>
      <c r="X1142" s="148">
        <f t="shared" si="70"/>
        <v>0</v>
      </c>
      <c r="Y1142" s="333"/>
      <c r="Z1142" s="144"/>
      <c r="AA1142" s="148">
        <f t="shared" si="71"/>
        <v>0</v>
      </c>
      <c r="AB1142" s="336"/>
      <c r="AC1142" s="144"/>
    </row>
    <row r="1143" spans="2:29" s="134" customFormat="1" ht="20.100000000000001" customHeight="1" x14ac:dyDescent="0.25">
      <c r="B1143" s="390"/>
      <c r="C1143" s="391"/>
      <c r="D1143" s="392"/>
      <c r="E1143" s="393"/>
      <c r="F1143" s="393"/>
      <c r="G1143" s="394"/>
      <c r="H1143" s="395"/>
      <c r="N1143" s="144"/>
      <c r="O1143" s="147" t="str">
        <f>IFERROR(IF(LEN(B1143)=0,"",INDEX(Trainings!$C$6:$C$55,MATCH(Registration!$B1143,Trainings!$B$6:$B$55,0),1)),"")</f>
        <v/>
      </c>
      <c r="P1143" s="148" t="str">
        <f>IFERROR(IF(LEN(H1143)=0,"",INDEX(Dashboard!$I$17:$I$26,MATCH($H1143,Dashboard!$J$17:$J$26,0))),"")</f>
        <v/>
      </c>
      <c r="Q1143" s="144"/>
      <c r="R1143" s="148">
        <f>IF(LEN(O1143)=0,0,IF(OR(Summary!$D$5="All",Summary!$D$5=""),1,IF(Summary!$D$5=O1143,1,0)))</f>
        <v>0</v>
      </c>
      <c r="S1143" s="148">
        <f>IF(LEN(B1143)=0,0,IF(OR(Summary!$G$5="All",Summary!$G$5=""),1,IF(Summary!$G$5=B1143,1,0)))</f>
        <v>0</v>
      </c>
      <c r="T1143" s="148">
        <f t="shared" si="68"/>
        <v>0</v>
      </c>
      <c r="U1143" s="148">
        <f>IF(LEN(C1143)=0,0,IF(C1143=Summary!$K$5,1,0))</f>
        <v>0</v>
      </c>
      <c r="V1143" s="148">
        <f t="shared" si="69"/>
        <v>0</v>
      </c>
      <c r="W1143" s="333"/>
      <c r="X1143" s="148">
        <f t="shared" si="70"/>
        <v>0</v>
      </c>
      <c r="Y1143" s="333"/>
      <c r="Z1143" s="144"/>
      <c r="AA1143" s="148">
        <f t="shared" si="71"/>
        <v>0</v>
      </c>
      <c r="AB1143" s="336"/>
      <c r="AC1143" s="144"/>
    </row>
    <row r="1144" spans="2:29" s="134" customFormat="1" ht="20.100000000000001" customHeight="1" x14ac:dyDescent="0.25">
      <c r="B1144" s="390"/>
      <c r="C1144" s="391"/>
      <c r="D1144" s="392"/>
      <c r="E1144" s="393"/>
      <c r="F1144" s="393"/>
      <c r="G1144" s="394"/>
      <c r="H1144" s="395"/>
      <c r="N1144" s="144"/>
      <c r="O1144" s="147" t="str">
        <f>IFERROR(IF(LEN(B1144)=0,"",INDEX(Trainings!$C$6:$C$55,MATCH(Registration!$B1144,Trainings!$B$6:$B$55,0),1)),"")</f>
        <v/>
      </c>
      <c r="P1144" s="148" t="str">
        <f>IFERROR(IF(LEN(H1144)=0,"",INDEX(Dashboard!$I$17:$I$26,MATCH($H1144,Dashboard!$J$17:$J$26,0))),"")</f>
        <v/>
      </c>
      <c r="Q1144" s="144"/>
      <c r="R1144" s="148">
        <f>IF(LEN(O1144)=0,0,IF(OR(Summary!$D$5="All",Summary!$D$5=""),1,IF(Summary!$D$5=O1144,1,0)))</f>
        <v>0</v>
      </c>
      <c r="S1144" s="148">
        <f>IF(LEN(B1144)=0,0,IF(OR(Summary!$G$5="All",Summary!$G$5=""),1,IF(Summary!$G$5=B1144,1,0)))</f>
        <v>0</v>
      </c>
      <c r="T1144" s="148">
        <f t="shared" si="68"/>
        <v>0</v>
      </c>
      <c r="U1144" s="148">
        <f>IF(LEN(C1144)=0,0,IF(C1144=Summary!$K$5,1,0))</f>
        <v>0</v>
      </c>
      <c r="V1144" s="148">
        <f t="shared" si="69"/>
        <v>0</v>
      </c>
      <c r="W1144" s="333"/>
      <c r="X1144" s="148">
        <f t="shared" si="70"/>
        <v>0</v>
      </c>
      <c r="Y1144" s="333"/>
      <c r="Z1144" s="144"/>
      <c r="AA1144" s="148">
        <f t="shared" si="71"/>
        <v>0</v>
      </c>
      <c r="AB1144" s="336"/>
      <c r="AC1144" s="144"/>
    </row>
    <row r="1145" spans="2:29" s="134" customFormat="1" ht="20.100000000000001" customHeight="1" x14ac:dyDescent="0.25">
      <c r="B1145" s="390"/>
      <c r="C1145" s="391"/>
      <c r="D1145" s="392"/>
      <c r="E1145" s="393"/>
      <c r="F1145" s="393"/>
      <c r="G1145" s="394"/>
      <c r="H1145" s="395"/>
      <c r="N1145" s="144"/>
      <c r="O1145" s="147" t="str">
        <f>IFERROR(IF(LEN(B1145)=0,"",INDEX(Trainings!$C$6:$C$55,MATCH(Registration!$B1145,Trainings!$B$6:$B$55,0),1)),"")</f>
        <v/>
      </c>
      <c r="P1145" s="148" t="str">
        <f>IFERROR(IF(LEN(H1145)=0,"",INDEX(Dashboard!$I$17:$I$26,MATCH($H1145,Dashboard!$J$17:$J$26,0))),"")</f>
        <v/>
      </c>
      <c r="Q1145" s="144"/>
      <c r="R1145" s="148">
        <f>IF(LEN(O1145)=0,0,IF(OR(Summary!$D$5="All",Summary!$D$5=""),1,IF(Summary!$D$5=O1145,1,0)))</f>
        <v>0</v>
      </c>
      <c r="S1145" s="148">
        <f>IF(LEN(B1145)=0,0,IF(OR(Summary!$G$5="All",Summary!$G$5=""),1,IF(Summary!$G$5=B1145,1,0)))</f>
        <v>0</v>
      </c>
      <c r="T1145" s="148">
        <f t="shared" si="68"/>
        <v>0</v>
      </c>
      <c r="U1145" s="148">
        <f>IF(LEN(C1145)=0,0,IF(C1145=Summary!$K$5,1,0))</f>
        <v>0</v>
      </c>
      <c r="V1145" s="148">
        <f t="shared" si="69"/>
        <v>0</v>
      </c>
      <c r="W1145" s="333"/>
      <c r="X1145" s="148">
        <f t="shared" si="70"/>
        <v>0</v>
      </c>
      <c r="Y1145" s="333"/>
      <c r="Z1145" s="144"/>
      <c r="AA1145" s="148">
        <f t="shared" si="71"/>
        <v>0</v>
      </c>
      <c r="AB1145" s="336"/>
      <c r="AC1145" s="144"/>
    </row>
    <row r="1146" spans="2:29" s="134" customFormat="1" ht="20.100000000000001" customHeight="1" x14ac:dyDescent="0.25">
      <c r="B1146" s="390"/>
      <c r="C1146" s="391"/>
      <c r="D1146" s="392"/>
      <c r="E1146" s="393"/>
      <c r="F1146" s="393"/>
      <c r="G1146" s="394"/>
      <c r="H1146" s="395"/>
      <c r="N1146" s="144"/>
      <c r="O1146" s="147" t="str">
        <f>IFERROR(IF(LEN(B1146)=0,"",INDEX(Trainings!$C$6:$C$55,MATCH(Registration!$B1146,Trainings!$B$6:$B$55,0),1)),"")</f>
        <v/>
      </c>
      <c r="P1146" s="148" t="str">
        <f>IFERROR(IF(LEN(H1146)=0,"",INDEX(Dashboard!$I$17:$I$26,MATCH($H1146,Dashboard!$J$17:$J$26,0))),"")</f>
        <v/>
      </c>
      <c r="Q1146" s="144"/>
      <c r="R1146" s="148">
        <f>IF(LEN(O1146)=0,0,IF(OR(Summary!$D$5="All",Summary!$D$5=""),1,IF(Summary!$D$5=O1146,1,0)))</f>
        <v>0</v>
      </c>
      <c r="S1146" s="148">
        <f>IF(LEN(B1146)=0,0,IF(OR(Summary!$G$5="All",Summary!$G$5=""),1,IF(Summary!$G$5=B1146,1,0)))</f>
        <v>0</v>
      </c>
      <c r="T1146" s="148">
        <f t="shared" si="68"/>
        <v>0</v>
      </c>
      <c r="U1146" s="148">
        <f>IF(LEN(C1146)=0,0,IF(C1146=Summary!$K$5,1,0))</f>
        <v>0</v>
      </c>
      <c r="V1146" s="148">
        <f t="shared" si="69"/>
        <v>0</v>
      </c>
      <c r="W1146" s="333"/>
      <c r="X1146" s="148">
        <f t="shared" si="70"/>
        <v>0</v>
      </c>
      <c r="Y1146" s="333"/>
      <c r="Z1146" s="144"/>
      <c r="AA1146" s="148">
        <f t="shared" si="71"/>
        <v>0</v>
      </c>
      <c r="AB1146" s="336"/>
      <c r="AC1146" s="144"/>
    </row>
    <row r="1147" spans="2:29" s="134" customFormat="1" ht="20.100000000000001" customHeight="1" x14ac:dyDescent="0.25">
      <c r="B1147" s="390"/>
      <c r="C1147" s="391"/>
      <c r="D1147" s="392"/>
      <c r="E1147" s="393"/>
      <c r="F1147" s="393"/>
      <c r="G1147" s="394"/>
      <c r="H1147" s="395"/>
      <c r="N1147" s="144"/>
      <c r="O1147" s="147" t="str">
        <f>IFERROR(IF(LEN(B1147)=0,"",INDEX(Trainings!$C$6:$C$55,MATCH(Registration!$B1147,Trainings!$B$6:$B$55,0),1)),"")</f>
        <v/>
      </c>
      <c r="P1147" s="148" t="str">
        <f>IFERROR(IF(LEN(H1147)=0,"",INDEX(Dashboard!$I$17:$I$26,MATCH($H1147,Dashboard!$J$17:$J$26,0))),"")</f>
        <v/>
      </c>
      <c r="Q1147" s="144"/>
      <c r="R1147" s="148">
        <f>IF(LEN(O1147)=0,0,IF(OR(Summary!$D$5="All",Summary!$D$5=""),1,IF(Summary!$D$5=O1147,1,0)))</f>
        <v>0</v>
      </c>
      <c r="S1147" s="148">
        <f>IF(LEN(B1147)=0,0,IF(OR(Summary!$G$5="All",Summary!$G$5=""),1,IF(Summary!$G$5=B1147,1,0)))</f>
        <v>0</v>
      </c>
      <c r="T1147" s="148">
        <f t="shared" si="68"/>
        <v>0</v>
      </c>
      <c r="U1147" s="148">
        <f>IF(LEN(C1147)=0,0,IF(C1147=Summary!$K$5,1,0))</f>
        <v>0</v>
      </c>
      <c r="V1147" s="148">
        <f t="shared" si="69"/>
        <v>0</v>
      </c>
      <c r="W1147" s="333"/>
      <c r="X1147" s="148">
        <f t="shared" si="70"/>
        <v>0</v>
      </c>
      <c r="Y1147" s="333"/>
      <c r="Z1147" s="144"/>
      <c r="AA1147" s="148">
        <f t="shared" si="71"/>
        <v>0</v>
      </c>
      <c r="AB1147" s="336"/>
      <c r="AC1147" s="144"/>
    </row>
    <row r="1148" spans="2:29" s="134" customFormat="1" ht="20.100000000000001" customHeight="1" x14ac:dyDescent="0.25">
      <c r="B1148" s="390"/>
      <c r="C1148" s="391"/>
      <c r="D1148" s="392"/>
      <c r="E1148" s="393"/>
      <c r="F1148" s="393"/>
      <c r="G1148" s="394"/>
      <c r="H1148" s="395"/>
      <c r="N1148" s="144"/>
      <c r="O1148" s="147" t="str">
        <f>IFERROR(IF(LEN(B1148)=0,"",INDEX(Trainings!$C$6:$C$55,MATCH(Registration!$B1148,Trainings!$B$6:$B$55,0),1)),"")</f>
        <v/>
      </c>
      <c r="P1148" s="148" t="str">
        <f>IFERROR(IF(LEN(H1148)=0,"",INDEX(Dashboard!$I$17:$I$26,MATCH($H1148,Dashboard!$J$17:$J$26,0))),"")</f>
        <v/>
      </c>
      <c r="Q1148" s="144"/>
      <c r="R1148" s="148">
        <f>IF(LEN(O1148)=0,0,IF(OR(Summary!$D$5="All",Summary!$D$5=""),1,IF(Summary!$D$5=O1148,1,0)))</f>
        <v>0</v>
      </c>
      <c r="S1148" s="148">
        <f>IF(LEN(B1148)=0,0,IF(OR(Summary!$G$5="All",Summary!$G$5=""),1,IF(Summary!$G$5=B1148,1,0)))</f>
        <v>0</v>
      </c>
      <c r="T1148" s="148">
        <f t="shared" si="68"/>
        <v>0</v>
      </c>
      <c r="U1148" s="148">
        <f>IF(LEN(C1148)=0,0,IF(C1148=Summary!$K$5,1,0))</f>
        <v>0</v>
      </c>
      <c r="V1148" s="148">
        <f t="shared" si="69"/>
        <v>0</v>
      </c>
      <c r="W1148" s="333"/>
      <c r="X1148" s="148">
        <f t="shared" si="70"/>
        <v>0</v>
      </c>
      <c r="Y1148" s="333"/>
      <c r="Z1148" s="144"/>
      <c r="AA1148" s="148">
        <f t="shared" si="71"/>
        <v>0</v>
      </c>
      <c r="AB1148" s="336"/>
      <c r="AC1148" s="144"/>
    </row>
    <row r="1149" spans="2:29" s="134" customFormat="1" ht="20.100000000000001" customHeight="1" x14ac:dyDescent="0.25">
      <c r="B1149" s="390"/>
      <c r="C1149" s="391"/>
      <c r="D1149" s="392"/>
      <c r="E1149" s="393"/>
      <c r="F1149" s="393"/>
      <c r="G1149" s="394"/>
      <c r="H1149" s="395"/>
      <c r="N1149" s="144"/>
      <c r="O1149" s="147" t="str">
        <f>IFERROR(IF(LEN(B1149)=0,"",INDEX(Trainings!$C$6:$C$55,MATCH(Registration!$B1149,Trainings!$B$6:$B$55,0),1)),"")</f>
        <v/>
      </c>
      <c r="P1149" s="148" t="str">
        <f>IFERROR(IF(LEN(H1149)=0,"",INDEX(Dashboard!$I$17:$I$26,MATCH($H1149,Dashboard!$J$17:$J$26,0))),"")</f>
        <v/>
      </c>
      <c r="Q1149" s="144"/>
      <c r="R1149" s="148">
        <f>IF(LEN(O1149)=0,0,IF(OR(Summary!$D$5="All",Summary!$D$5=""),1,IF(Summary!$D$5=O1149,1,0)))</f>
        <v>0</v>
      </c>
      <c r="S1149" s="148">
        <f>IF(LEN(B1149)=0,0,IF(OR(Summary!$G$5="All",Summary!$G$5=""),1,IF(Summary!$G$5=B1149,1,0)))</f>
        <v>0</v>
      </c>
      <c r="T1149" s="148">
        <f t="shared" si="68"/>
        <v>0</v>
      </c>
      <c r="U1149" s="148">
        <f>IF(LEN(C1149)=0,0,IF(C1149=Summary!$K$5,1,0))</f>
        <v>0</v>
      </c>
      <c r="V1149" s="148">
        <f t="shared" si="69"/>
        <v>0</v>
      </c>
      <c r="W1149" s="333"/>
      <c r="X1149" s="148">
        <f t="shared" si="70"/>
        <v>0</v>
      </c>
      <c r="Y1149" s="333"/>
      <c r="Z1149" s="144"/>
      <c r="AA1149" s="148">
        <f t="shared" si="71"/>
        <v>0</v>
      </c>
      <c r="AB1149" s="336"/>
      <c r="AC1149" s="144"/>
    </row>
    <row r="1150" spans="2:29" s="134" customFormat="1" ht="20.100000000000001" customHeight="1" x14ac:dyDescent="0.25">
      <c r="B1150" s="390"/>
      <c r="C1150" s="391"/>
      <c r="D1150" s="392"/>
      <c r="E1150" s="393"/>
      <c r="F1150" s="393"/>
      <c r="G1150" s="394"/>
      <c r="H1150" s="395"/>
      <c r="N1150" s="144"/>
      <c r="O1150" s="147" t="str">
        <f>IFERROR(IF(LEN(B1150)=0,"",INDEX(Trainings!$C$6:$C$55,MATCH(Registration!$B1150,Trainings!$B$6:$B$55,0),1)),"")</f>
        <v/>
      </c>
      <c r="P1150" s="148" t="str">
        <f>IFERROR(IF(LEN(H1150)=0,"",INDEX(Dashboard!$I$17:$I$26,MATCH($H1150,Dashboard!$J$17:$J$26,0))),"")</f>
        <v/>
      </c>
      <c r="Q1150" s="144"/>
      <c r="R1150" s="148">
        <f>IF(LEN(O1150)=0,0,IF(OR(Summary!$D$5="All",Summary!$D$5=""),1,IF(Summary!$D$5=O1150,1,0)))</f>
        <v>0</v>
      </c>
      <c r="S1150" s="148">
        <f>IF(LEN(B1150)=0,0,IF(OR(Summary!$G$5="All",Summary!$G$5=""),1,IF(Summary!$G$5=B1150,1,0)))</f>
        <v>0</v>
      </c>
      <c r="T1150" s="148">
        <f t="shared" si="68"/>
        <v>0</v>
      </c>
      <c r="U1150" s="148">
        <f>IF(LEN(C1150)=0,0,IF(C1150=Summary!$K$5,1,0))</f>
        <v>0</v>
      </c>
      <c r="V1150" s="148">
        <f t="shared" si="69"/>
        <v>0</v>
      </c>
      <c r="W1150" s="333"/>
      <c r="X1150" s="148">
        <f t="shared" si="70"/>
        <v>0</v>
      </c>
      <c r="Y1150" s="333"/>
      <c r="Z1150" s="144"/>
      <c r="AA1150" s="148">
        <f t="shared" si="71"/>
        <v>0</v>
      </c>
      <c r="AB1150" s="336"/>
      <c r="AC1150" s="144"/>
    </row>
    <row r="1151" spans="2:29" s="134" customFormat="1" ht="20.100000000000001" customHeight="1" x14ac:dyDescent="0.25">
      <c r="B1151" s="390"/>
      <c r="C1151" s="391"/>
      <c r="D1151" s="392"/>
      <c r="E1151" s="393"/>
      <c r="F1151" s="393"/>
      <c r="G1151" s="394"/>
      <c r="H1151" s="395"/>
      <c r="N1151" s="144"/>
      <c r="O1151" s="147" t="str">
        <f>IFERROR(IF(LEN(B1151)=0,"",INDEX(Trainings!$C$6:$C$55,MATCH(Registration!$B1151,Trainings!$B$6:$B$55,0),1)),"")</f>
        <v/>
      </c>
      <c r="P1151" s="148" t="str">
        <f>IFERROR(IF(LEN(H1151)=0,"",INDEX(Dashboard!$I$17:$I$26,MATCH($H1151,Dashboard!$J$17:$J$26,0))),"")</f>
        <v/>
      </c>
      <c r="Q1151" s="144"/>
      <c r="R1151" s="148">
        <f>IF(LEN(O1151)=0,0,IF(OR(Summary!$D$5="All",Summary!$D$5=""),1,IF(Summary!$D$5=O1151,1,0)))</f>
        <v>0</v>
      </c>
      <c r="S1151" s="148">
        <f>IF(LEN(B1151)=0,0,IF(OR(Summary!$G$5="All",Summary!$G$5=""),1,IF(Summary!$G$5=B1151,1,0)))</f>
        <v>0</v>
      </c>
      <c r="T1151" s="148">
        <f t="shared" si="68"/>
        <v>0</v>
      </c>
      <c r="U1151" s="148">
        <f>IF(LEN(C1151)=0,0,IF(C1151=Summary!$K$5,1,0))</f>
        <v>0</v>
      </c>
      <c r="V1151" s="148">
        <f t="shared" si="69"/>
        <v>0</v>
      </c>
      <c r="W1151" s="333"/>
      <c r="X1151" s="148">
        <f t="shared" si="70"/>
        <v>0</v>
      </c>
      <c r="Y1151" s="333"/>
      <c r="Z1151" s="144"/>
      <c r="AA1151" s="148">
        <f t="shared" si="71"/>
        <v>0</v>
      </c>
      <c r="AB1151" s="336"/>
      <c r="AC1151" s="144"/>
    </row>
    <row r="1152" spans="2:29" s="134" customFormat="1" ht="20.100000000000001" customHeight="1" x14ac:dyDescent="0.25">
      <c r="B1152" s="390"/>
      <c r="C1152" s="391"/>
      <c r="D1152" s="392"/>
      <c r="E1152" s="393"/>
      <c r="F1152" s="393"/>
      <c r="G1152" s="394"/>
      <c r="H1152" s="395"/>
      <c r="N1152" s="144"/>
      <c r="O1152" s="147" t="str">
        <f>IFERROR(IF(LEN(B1152)=0,"",INDEX(Trainings!$C$6:$C$55,MATCH(Registration!$B1152,Trainings!$B$6:$B$55,0),1)),"")</f>
        <v/>
      </c>
      <c r="P1152" s="148" t="str">
        <f>IFERROR(IF(LEN(H1152)=0,"",INDEX(Dashboard!$I$17:$I$26,MATCH($H1152,Dashboard!$J$17:$J$26,0))),"")</f>
        <v/>
      </c>
      <c r="Q1152" s="144"/>
      <c r="R1152" s="148">
        <f>IF(LEN(O1152)=0,0,IF(OR(Summary!$D$5="All",Summary!$D$5=""),1,IF(Summary!$D$5=O1152,1,0)))</f>
        <v>0</v>
      </c>
      <c r="S1152" s="148">
        <f>IF(LEN(B1152)=0,0,IF(OR(Summary!$G$5="All",Summary!$G$5=""),1,IF(Summary!$G$5=B1152,1,0)))</f>
        <v>0</v>
      </c>
      <c r="T1152" s="148">
        <f t="shared" si="68"/>
        <v>0</v>
      </c>
      <c r="U1152" s="148">
        <f>IF(LEN(C1152)=0,0,IF(C1152=Summary!$K$5,1,0))</f>
        <v>0</v>
      </c>
      <c r="V1152" s="148">
        <f t="shared" si="69"/>
        <v>0</v>
      </c>
      <c r="W1152" s="333"/>
      <c r="X1152" s="148">
        <f t="shared" si="70"/>
        <v>0</v>
      </c>
      <c r="Y1152" s="333"/>
      <c r="Z1152" s="144"/>
      <c r="AA1152" s="148">
        <f t="shared" si="71"/>
        <v>0</v>
      </c>
      <c r="AB1152" s="336"/>
      <c r="AC1152" s="144"/>
    </row>
    <row r="1153" spans="2:29" s="134" customFormat="1" ht="20.100000000000001" customHeight="1" x14ac:dyDescent="0.25">
      <c r="B1153" s="390"/>
      <c r="C1153" s="391"/>
      <c r="D1153" s="392"/>
      <c r="E1153" s="393"/>
      <c r="F1153" s="393"/>
      <c r="G1153" s="394"/>
      <c r="H1153" s="395"/>
      <c r="N1153" s="144"/>
      <c r="O1153" s="147" t="str">
        <f>IFERROR(IF(LEN(B1153)=0,"",INDEX(Trainings!$C$6:$C$55,MATCH(Registration!$B1153,Trainings!$B$6:$B$55,0),1)),"")</f>
        <v/>
      </c>
      <c r="P1153" s="148" t="str">
        <f>IFERROR(IF(LEN(H1153)=0,"",INDEX(Dashboard!$I$17:$I$26,MATCH($H1153,Dashboard!$J$17:$J$26,0))),"")</f>
        <v/>
      </c>
      <c r="Q1153" s="144"/>
      <c r="R1153" s="148">
        <f>IF(LEN(O1153)=0,0,IF(OR(Summary!$D$5="All",Summary!$D$5=""),1,IF(Summary!$D$5=O1153,1,0)))</f>
        <v>0</v>
      </c>
      <c r="S1153" s="148">
        <f>IF(LEN(B1153)=0,0,IF(OR(Summary!$G$5="All",Summary!$G$5=""),1,IF(Summary!$G$5=B1153,1,0)))</f>
        <v>0</v>
      </c>
      <c r="T1153" s="148">
        <f t="shared" si="68"/>
        <v>0</v>
      </c>
      <c r="U1153" s="148">
        <f>IF(LEN(C1153)=0,0,IF(C1153=Summary!$K$5,1,0))</f>
        <v>0</v>
      </c>
      <c r="V1153" s="148">
        <f t="shared" si="69"/>
        <v>0</v>
      </c>
      <c r="W1153" s="333"/>
      <c r="X1153" s="148">
        <f t="shared" si="70"/>
        <v>0</v>
      </c>
      <c r="Y1153" s="333"/>
      <c r="Z1153" s="144"/>
      <c r="AA1153" s="148">
        <f t="shared" si="71"/>
        <v>0</v>
      </c>
      <c r="AB1153" s="336"/>
      <c r="AC1153" s="144"/>
    </row>
    <row r="1154" spans="2:29" s="134" customFormat="1" ht="20.100000000000001" customHeight="1" x14ac:dyDescent="0.25">
      <c r="B1154" s="390"/>
      <c r="C1154" s="391"/>
      <c r="D1154" s="392"/>
      <c r="E1154" s="393"/>
      <c r="F1154" s="393"/>
      <c r="G1154" s="394"/>
      <c r="H1154" s="395"/>
      <c r="N1154" s="144"/>
      <c r="O1154" s="147" t="str">
        <f>IFERROR(IF(LEN(B1154)=0,"",INDEX(Trainings!$C$6:$C$55,MATCH(Registration!$B1154,Trainings!$B$6:$B$55,0),1)),"")</f>
        <v/>
      </c>
      <c r="P1154" s="148" t="str">
        <f>IFERROR(IF(LEN(H1154)=0,"",INDEX(Dashboard!$I$17:$I$26,MATCH($H1154,Dashboard!$J$17:$J$26,0))),"")</f>
        <v/>
      </c>
      <c r="Q1154" s="144"/>
      <c r="R1154" s="148">
        <f>IF(LEN(O1154)=0,0,IF(OR(Summary!$D$5="All",Summary!$D$5=""),1,IF(Summary!$D$5=O1154,1,0)))</f>
        <v>0</v>
      </c>
      <c r="S1154" s="148">
        <f>IF(LEN(B1154)=0,0,IF(OR(Summary!$G$5="All",Summary!$G$5=""),1,IF(Summary!$G$5=B1154,1,0)))</f>
        <v>0</v>
      </c>
      <c r="T1154" s="148">
        <f t="shared" si="68"/>
        <v>0</v>
      </c>
      <c r="U1154" s="148">
        <f>IF(LEN(C1154)=0,0,IF(C1154=Summary!$K$5,1,0))</f>
        <v>0</v>
      </c>
      <c r="V1154" s="148">
        <f t="shared" si="69"/>
        <v>0</v>
      </c>
      <c r="W1154" s="333"/>
      <c r="X1154" s="148">
        <f t="shared" si="70"/>
        <v>0</v>
      </c>
      <c r="Y1154" s="333"/>
      <c r="Z1154" s="144"/>
      <c r="AA1154" s="148">
        <f t="shared" si="71"/>
        <v>0</v>
      </c>
      <c r="AB1154" s="336"/>
      <c r="AC1154" s="144"/>
    </row>
    <row r="1155" spans="2:29" s="134" customFormat="1" ht="20.100000000000001" customHeight="1" x14ac:dyDescent="0.25">
      <c r="B1155" s="390"/>
      <c r="C1155" s="391"/>
      <c r="D1155" s="392"/>
      <c r="E1155" s="393"/>
      <c r="F1155" s="393"/>
      <c r="G1155" s="394"/>
      <c r="H1155" s="395"/>
      <c r="N1155" s="144"/>
      <c r="O1155" s="147" t="str">
        <f>IFERROR(IF(LEN(B1155)=0,"",INDEX(Trainings!$C$6:$C$55,MATCH(Registration!$B1155,Trainings!$B$6:$B$55,0),1)),"")</f>
        <v/>
      </c>
      <c r="P1155" s="148" t="str">
        <f>IFERROR(IF(LEN(H1155)=0,"",INDEX(Dashboard!$I$17:$I$26,MATCH($H1155,Dashboard!$J$17:$J$26,0))),"")</f>
        <v/>
      </c>
      <c r="Q1155" s="144"/>
      <c r="R1155" s="148">
        <f>IF(LEN(O1155)=0,0,IF(OR(Summary!$D$5="All",Summary!$D$5=""),1,IF(Summary!$D$5=O1155,1,0)))</f>
        <v>0</v>
      </c>
      <c r="S1155" s="148">
        <f>IF(LEN(B1155)=0,0,IF(OR(Summary!$G$5="All",Summary!$G$5=""),1,IF(Summary!$G$5=B1155,1,0)))</f>
        <v>0</v>
      </c>
      <c r="T1155" s="148">
        <f t="shared" si="68"/>
        <v>0</v>
      </c>
      <c r="U1155" s="148">
        <f>IF(LEN(C1155)=0,0,IF(C1155=Summary!$K$5,1,0))</f>
        <v>0</v>
      </c>
      <c r="V1155" s="148">
        <f t="shared" si="69"/>
        <v>0</v>
      </c>
      <c r="W1155" s="333"/>
      <c r="X1155" s="148">
        <f t="shared" si="70"/>
        <v>0</v>
      </c>
      <c r="Y1155" s="333"/>
      <c r="Z1155" s="144"/>
      <c r="AA1155" s="148">
        <f t="shared" si="71"/>
        <v>0</v>
      </c>
      <c r="AB1155" s="336"/>
      <c r="AC1155" s="144"/>
    </row>
    <row r="1156" spans="2:29" s="134" customFormat="1" ht="20.100000000000001" customHeight="1" x14ac:dyDescent="0.25">
      <c r="B1156" s="390"/>
      <c r="C1156" s="391"/>
      <c r="D1156" s="392"/>
      <c r="E1156" s="393"/>
      <c r="F1156" s="393"/>
      <c r="G1156" s="394"/>
      <c r="H1156" s="395"/>
      <c r="N1156" s="144"/>
      <c r="O1156" s="147" t="str">
        <f>IFERROR(IF(LEN(B1156)=0,"",INDEX(Trainings!$C$6:$C$55,MATCH(Registration!$B1156,Trainings!$B$6:$B$55,0),1)),"")</f>
        <v/>
      </c>
      <c r="P1156" s="148" t="str">
        <f>IFERROR(IF(LEN(H1156)=0,"",INDEX(Dashboard!$I$17:$I$26,MATCH($H1156,Dashboard!$J$17:$J$26,0))),"")</f>
        <v/>
      </c>
      <c r="Q1156" s="144"/>
      <c r="R1156" s="148">
        <f>IF(LEN(O1156)=0,0,IF(OR(Summary!$D$5="All",Summary!$D$5=""),1,IF(Summary!$D$5=O1156,1,0)))</f>
        <v>0</v>
      </c>
      <c r="S1156" s="148">
        <f>IF(LEN(B1156)=0,0,IF(OR(Summary!$G$5="All",Summary!$G$5=""),1,IF(Summary!$G$5=B1156,1,0)))</f>
        <v>0</v>
      </c>
      <c r="T1156" s="148">
        <f t="shared" si="68"/>
        <v>0</v>
      </c>
      <c r="U1156" s="148">
        <f>IF(LEN(C1156)=0,0,IF(C1156=Summary!$K$5,1,0))</f>
        <v>0</v>
      </c>
      <c r="V1156" s="148">
        <f t="shared" si="69"/>
        <v>0</v>
      </c>
      <c r="W1156" s="333"/>
      <c r="X1156" s="148">
        <f t="shared" si="70"/>
        <v>0</v>
      </c>
      <c r="Y1156" s="333"/>
      <c r="Z1156" s="144"/>
      <c r="AA1156" s="148">
        <f t="shared" si="71"/>
        <v>0</v>
      </c>
      <c r="AB1156" s="336"/>
      <c r="AC1156" s="144"/>
    </row>
    <row r="1157" spans="2:29" s="134" customFormat="1" ht="20.100000000000001" customHeight="1" x14ac:dyDescent="0.25">
      <c r="B1157" s="390"/>
      <c r="C1157" s="391"/>
      <c r="D1157" s="392"/>
      <c r="E1157" s="393"/>
      <c r="F1157" s="393"/>
      <c r="G1157" s="394"/>
      <c r="H1157" s="395"/>
      <c r="N1157" s="144"/>
      <c r="O1157" s="147" t="str">
        <f>IFERROR(IF(LEN(B1157)=0,"",INDEX(Trainings!$C$6:$C$55,MATCH(Registration!$B1157,Trainings!$B$6:$B$55,0),1)),"")</f>
        <v/>
      </c>
      <c r="P1157" s="148" t="str">
        <f>IFERROR(IF(LEN(H1157)=0,"",INDEX(Dashboard!$I$17:$I$26,MATCH($H1157,Dashboard!$J$17:$J$26,0))),"")</f>
        <v/>
      </c>
      <c r="Q1157" s="144"/>
      <c r="R1157" s="148">
        <f>IF(LEN(O1157)=0,0,IF(OR(Summary!$D$5="All",Summary!$D$5=""),1,IF(Summary!$D$5=O1157,1,0)))</f>
        <v>0</v>
      </c>
      <c r="S1157" s="148">
        <f>IF(LEN(B1157)=0,0,IF(OR(Summary!$G$5="All",Summary!$G$5=""),1,IF(Summary!$G$5=B1157,1,0)))</f>
        <v>0</v>
      </c>
      <c r="T1157" s="148">
        <f t="shared" si="68"/>
        <v>0</v>
      </c>
      <c r="U1157" s="148">
        <f>IF(LEN(C1157)=0,0,IF(C1157=Summary!$K$5,1,0))</f>
        <v>0</v>
      </c>
      <c r="V1157" s="148">
        <f t="shared" si="69"/>
        <v>0</v>
      </c>
      <c r="W1157" s="333"/>
      <c r="X1157" s="148">
        <f t="shared" si="70"/>
        <v>0</v>
      </c>
      <c r="Y1157" s="333"/>
      <c r="Z1157" s="144"/>
      <c r="AA1157" s="148">
        <f t="shared" si="71"/>
        <v>0</v>
      </c>
      <c r="AB1157" s="336"/>
      <c r="AC1157" s="144"/>
    </row>
    <row r="1158" spans="2:29" s="134" customFormat="1" ht="20.100000000000001" customHeight="1" x14ac:dyDescent="0.25">
      <c r="B1158" s="390"/>
      <c r="C1158" s="391"/>
      <c r="D1158" s="392"/>
      <c r="E1158" s="393"/>
      <c r="F1158" s="393"/>
      <c r="G1158" s="394"/>
      <c r="H1158" s="395"/>
      <c r="N1158" s="144"/>
      <c r="O1158" s="147" t="str">
        <f>IFERROR(IF(LEN(B1158)=0,"",INDEX(Trainings!$C$6:$C$55,MATCH(Registration!$B1158,Trainings!$B$6:$B$55,0),1)),"")</f>
        <v/>
      </c>
      <c r="P1158" s="148" t="str">
        <f>IFERROR(IF(LEN(H1158)=0,"",INDEX(Dashboard!$I$17:$I$26,MATCH($H1158,Dashboard!$J$17:$J$26,0))),"")</f>
        <v/>
      </c>
      <c r="Q1158" s="144"/>
      <c r="R1158" s="148">
        <f>IF(LEN(O1158)=0,0,IF(OR(Summary!$D$5="All",Summary!$D$5=""),1,IF(Summary!$D$5=O1158,1,0)))</f>
        <v>0</v>
      </c>
      <c r="S1158" s="148">
        <f>IF(LEN(B1158)=0,0,IF(OR(Summary!$G$5="All",Summary!$G$5=""),1,IF(Summary!$G$5=B1158,1,0)))</f>
        <v>0</v>
      </c>
      <c r="T1158" s="148">
        <f t="shared" ref="T1158:T1221" si="72">IF(G1158="Yes",1,0)</f>
        <v>0</v>
      </c>
      <c r="U1158" s="148">
        <f>IF(LEN(C1158)=0,0,IF(C1158=Summary!$K$5,1,0))</f>
        <v>0</v>
      </c>
      <c r="V1158" s="148">
        <f t="shared" si="69"/>
        <v>0</v>
      </c>
      <c r="W1158" s="333"/>
      <c r="X1158" s="148">
        <f t="shared" si="70"/>
        <v>0</v>
      </c>
      <c r="Y1158" s="333"/>
      <c r="Z1158" s="144"/>
      <c r="AA1158" s="148">
        <f t="shared" si="71"/>
        <v>0</v>
      </c>
      <c r="AB1158" s="336"/>
      <c r="AC1158" s="144"/>
    </row>
    <row r="1159" spans="2:29" s="134" customFormat="1" ht="20.100000000000001" customHeight="1" x14ac:dyDescent="0.25">
      <c r="B1159" s="390"/>
      <c r="C1159" s="391"/>
      <c r="D1159" s="392"/>
      <c r="E1159" s="393"/>
      <c r="F1159" s="393"/>
      <c r="G1159" s="394"/>
      <c r="H1159" s="395"/>
      <c r="N1159" s="144"/>
      <c r="O1159" s="147" t="str">
        <f>IFERROR(IF(LEN(B1159)=0,"",INDEX(Trainings!$C$6:$C$55,MATCH(Registration!$B1159,Trainings!$B$6:$B$55,0),1)),"")</f>
        <v/>
      </c>
      <c r="P1159" s="148" t="str">
        <f>IFERROR(IF(LEN(H1159)=0,"",INDEX(Dashboard!$I$17:$I$26,MATCH($H1159,Dashboard!$J$17:$J$26,0))),"")</f>
        <v/>
      </c>
      <c r="Q1159" s="144"/>
      <c r="R1159" s="148">
        <f>IF(LEN(O1159)=0,0,IF(OR(Summary!$D$5="All",Summary!$D$5=""),1,IF(Summary!$D$5=O1159,1,0)))</f>
        <v>0</v>
      </c>
      <c r="S1159" s="148">
        <f>IF(LEN(B1159)=0,0,IF(OR(Summary!$G$5="All",Summary!$G$5=""),1,IF(Summary!$G$5=B1159,1,0)))</f>
        <v>0</v>
      </c>
      <c r="T1159" s="148">
        <f t="shared" si="72"/>
        <v>0</v>
      </c>
      <c r="U1159" s="148">
        <f>IF(LEN(C1159)=0,0,IF(C1159=Summary!$K$5,1,0))</f>
        <v>0</v>
      </c>
      <c r="V1159" s="148">
        <f t="shared" ref="V1159:V1222" si="73">R1159*S1159*T1159*U1159</f>
        <v>0</v>
      </c>
      <c r="W1159" s="333"/>
      <c r="X1159" s="148">
        <f t="shared" ref="X1159:X1222" si="74">V1159*(IF(LEN(P1159)=0,0,1))</f>
        <v>0</v>
      </c>
      <c r="Y1159" s="333"/>
      <c r="Z1159" s="144"/>
      <c r="AA1159" s="148">
        <f t="shared" ref="AA1159:AA1222" si="75">IF(G1159="Yes",1,0)</f>
        <v>0</v>
      </c>
      <c r="AB1159" s="336"/>
      <c r="AC1159" s="144"/>
    </row>
    <row r="1160" spans="2:29" s="134" customFormat="1" ht="20.100000000000001" customHeight="1" x14ac:dyDescent="0.25">
      <c r="B1160" s="390"/>
      <c r="C1160" s="391"/>
      <c r="D1160" s="392"/>
      <c r="E1160" s="393"/>
      <c r="F1160" s="393"/>
      <c r="G1160" s="394"/>
      <c r="H1160" s="395"/>
      <c r="N1160" s="144"/>
      <c r="O1160" s="147" t="str">
        <f>IFERROR(IF(LEN(B1160)=0,"",INDEX(Trainings!$C$6:$C$55,MATCH(Registration!$B1160,Trainings!$B$6:$B$55,0),1)),"")</f>
        <v/>
      </c>
      <c r="P1160" s="148" t="str">
        <f>IFERROR(IF(LEN(H1160)=0,"",INDEX(Dashboard!$I$17:$I$26,MATCH($H1160,Dashboard!$J$17:$J$26,0))),"")</f>
        <v/>
      </c>
      <c r="Q1160" s="144"/>
      <c r="R1160" s="148">
        <f>IF(LEN(O1160)=0,0,IF(OR(Summary!$D$5="All",Summary!$D$5=""),1,IF(Summary!$D$5=O1160,1,0)))</f>
        <v>0</v>
      </c>
      <c r="S1160" s="148">
        <f>IF(LEN(B1160)=0,0,IF(OR(Summary!$G$5="All",Summary!$G$5=""),1,IF(Summary!$G$5=B1160,1,0)))</f>
        <v>0</v>
      </c>
      <c r="T1160" s="148">
        <f t="shared" si="72"/>
        <v>0</v>
      </c>
      <c r="U1160" s="148">
        <f>IF(LEN(C1160)=0,0,IF(C1160=Summary!$K$5,1,0))</f>
        <v>0</v>
      </c>
      <c r="V1160" s="148">
        <f t="shared" si="73"/>
        <v>0</v>
      </c>
      <c r="W1160" s="333"/>
      <c r="X1160" s="148">
        <f t="shared" si="74"/>
        <v>0</v>
      </c>
      <c r="Y1160" s="333"/>
      <c r="Z1160" s="144"/>
      <c r="AA1160" s="148">
        <f t="shared" si="75"/>
        <v>0</v>
      </c>
      <c r="AB1160" s="336"/>
      <c r="AC1160" s="144"/>
    </row>
    <row r="1161" spans="2:29" s="134" customFormat="1" ht="20.100000000000001" customHeight="1" x14ac:dyDescent="0.25">
      <c r="B1161" s="390"/>
      <c r="C1161" s="391"/>
      <c r="D1161" s="392"/>
      <c r="E1161" s="393"/>
      <c r="F1161" s="393"/>
      <c r="G1161" s="394"/>
      <c r="H1161" s="395"/>
      <c r="N1161" s="144"/>
      <c r="O1161" s="147" t="str">
        <f>IFERROR(IF(LEN(B1161)=0,"",INDEX(Trainings!$C$6:$C$55,MATCH(Registration!$B1161,Trainings!$B$6:$B$55,0),1)),"")</f>
        <v/>
      </c>
      <c r="P1161" s="148" t="str">
        <f>IFERROR(IF(LEN(H1161)=0,"",INDEX(Dashboard!$I$17:$I$26,MATCH($H1161,Dashboard!$J$17:$J$26,0))),"")</f>
        <v/>
      </c>
      <c r="Q1161" s="144"/>
      <c r="R1161" s="148">
        <f>IF(LEN(O1161)=0,0,IF(OR(Summary!$D$5="All",Summary!$D$5=""),1,IF(Summary!$D$5=O1161,1,0)))</f>
        <v>0</v>
      </c>
      <c r="S1161" s="148">
        <f>IF(LEN(B1161)=0,0,IF(OR(Summary!$G$5="All",Summary!$G$5=""),1,IF(Summary!$G$5=B1161,1,0)))</f>
        <v>0</v>
      </c>
      <c r="T1161" s="148">
        <f t="shared" si="72"/>
        <v>0</v>
      </c>
      <c r="U1161" s="148">
        <f>IF(LEN(C1161)=0,0,IF(C1161=Summary!$K$5,1,0))</f>
        <v>0</v>
      </c>
      <c r="V1161" s="148">
        <f t="shared" si="73"/>
        <v>0</v>
      </c>
      <c r="W1161" s="333"/>
      <c r="X1161" s="148">
        <f t="shared" si="74"/>
        <v>0</v>
      </c>
      <c r="Y1161" s="333"/>
      <c r="Z1161" s="144"/>
      <c r="AA1161" s="148">
        <f t="shared" si="75"/>
        <v>0</v>
      </c>
      <c r="AB1161" s="336"/>
      <c r="AC1161" s="144"/>
    </row>
    <row r="1162" spans="2:29" s="134" customFormat="1" ht="20.100000000000001" customHeight="1" x14ac:dyDescent="0.25">
      <c r="B1162" s="390"/>
      <c r="C1162" s="391"/>
      <c r="D1162" s="392"/>
      <c r="E1162" s="393"/>
      <c r="F1162" s="393"/>
      <c r="G1162" s="394"/>
      <c r="H1162" s="395"/>
      <c r="N1162" s="144"/>
      <c r="O1162" s="147" t="str">
        <f>IFERROR(IF(LEN(B1162)=0,"",INDEX(Trainings!$C$6:$C$55,MATCH(Registration!$B1162,Trainings!$B$6:$B$55,0),1)),"")</f>
        <v/>
      </c>
      <c r="P1162" s="148" t="str">
        <f>IFERROR(IF(LEN(H1162)=0,"",INDEX(Dashboard!$I$17:$I$26,MATCH($H1162,Dashboard!$J$17:$J$26,0))),"")</f>
        <v/>
      </c>
      <c r="Q1162" s="144"/>
      <c r="R1162" s="148">
        <f>IF(LEN(O1162)=0,0,IF(OR(Summary!$D$5="All",Summary!$D$5=""),1,IF(Summary!$D$5=O1162,1,0)))</f>
        <v>0</v>
      </c>
      <c r="S1162" s="148">
        <f>IF(LEN(B1162)=0,0,IF(OR(Summary!$G$5="All",Summary!$G$5=""),1,IF(Summary!$G$5=B1162,1,0)))</f>
        <v>0</v>
      </c>
      <c r="T1162" s="148">
        <f t="shared" si="72"/>
        <v>0</v>
      </c>
      <c r="U1162" s="148">
        <f>IF(LEN(C1162)=0,0,IF(C1162=Summary!$K$5,1,0))</f>
        <v>0</v>
      </c>
      <c r="V1162" s="148">
        <f t="shared" si="73"/>
        <v>0</v>
      </c>
      <c r="W1162" s="333"/>
      <c r="X1162" s="148">
        <f t="shared" si="74"/>
        <v>0</v>
      </c>
      <c r="Y1162" s="333"/>
      <c r="Z1162" s="144"/>
      <c r="AA1162" s="148">
        <f t="shared" si="75"/>
        <v>0</v>
      </c>
      <c r="AB1162" s="336"/>
      <c r="AC1162" s="144"/>
    </row>
    <row r="1163" spans="2:29" s="134" customFormat="1" ht="20.100000000000001" customHeight="1" x14ac:dyDescent="0.25">
      <c r="B1163" s="390"/>
      <c r="C1163" s="391"/>
      <c r="D1163" s="392"/>
      <c r="E1163" s="393"/>
      <c r="F1163" s="393"/>
      <c r="G1163" s="394"/>
      <c r="H1163" s="395"/>
      <c r="N1163" s="144"/>
      <c r="O1163" s="147" t="str">
        <f>IFERROR(IF(LEN(B1163)=0,"",INDEX(Trainings!$C$6:$C$55,MATCH(Registration!$B1163,Trainings!$B$6:$B$55,0),1)),"")</f>
        <v/>
      </c>
      <c r="P1163" s="148" t="str">
        <f>IFERROR(IF(LEN(H1163)=0,"",INDEX(Dashboard!$I$17:$I$26,MATCH($H1163,Dashboard!$J$17:$J$26,0))),"")</f>
        <v/>
      </c>
      <c r="Q1163" s="144"/>
      <c r="R1163" s="148">
        <f>IF(LEN(O1163)=0,0,IF(OR(Summary!$D$5="All",Summary!$D$5=""),1,IF(Summary!$D$5=O1163,1,0)))</f>
        <v>0</v>
      </c>
      <c r="S1163" s="148">
        <f>IF(LEN(B1163)=0,0,IF(OR(Summary!$G$5="All",Summary!$G$5=""),1,IF(Summary!$G$5=B1163,1,0)))</f>
        <v>0</v>
      </c>
      <c r="T1163" s="148">
        <f t="shared" si="72"/>
        <v>0</v>
      </c>
      <c r="U1163" s="148">
        <f>IF(LEN(C1163)=0,0,IF(C1163=Summary!$K$5,1,0))</f>
        <v>0</v>
      </c>
      <c r="V1163" s="148">
        <f t="shared" si="73"/>
        <v>0</v>
      </c>
      <c r="W1163" s="333"/>
      <c r="X1163" s="148">
        <f t="shared" si="74"/>
        <v>0</v>
      </c>
      <c r="Y1163" s="333"/>
      <c r="Z1163" s="144"/>
      <c r="AA1163" s="148">
        <f t="shared" si="75"/>
        <v>0</v>
      </c>
      <c r="AB1163" s="336"/>
      <c r="AC1163" s="144"/>
    </row>
    <row r="1164" spans="2:29" s="134" customFormat="1" ht="20.100000000000001" customHeight="1" x14ac:dyDescent="0.25">
      <c r="B1164" s="390"/>
      <c r="C1164" s="391"/>
      <c r="D1164" s="392"/>
      <c r="E1164" s="393"/>
      <c r="F1164" s="393"/>
      <c r="G1164" s="394"/>
      <c r="H1164" s="395"/>
      <c r="N1164" s="144"/>
      <c r="O1164" s="147" t="str">
        <f>IFERROR(IF(LEN(B1164)=0,"",INDEX(Trainings!$C$6:$C$55,MATCH(Registration!$B1164,Trainings!$B$6:$B$55,0),1)),"")</f>
        <v/>
      </c>
      <c r="P1164" s="148" t="str">
        <f>IFERROR(IF(LEN(H1164)=0,"",INDEX(Dashboard!$I$17:$I$26,MATCH($H1164,Dashboard!$J$17:$J$26,0))),"")</f>
        <v/>
      </c>
      <c r="Q1164" s="144"/>
      <c r="R1164" s="148">
        <f>IF(LEN(O1164)=0,0,IF(OR(Summary!$D$5="All",Summary!$D$5=""),1,IF(Summary!$D$5=O1164,1,0)))</f>
        <v>0</v>
      </c>
      <c r="S1164" s="148">
        <f>IF(LEN(B1164)=0,0,IF(OR(Summary!$G$5="All",Summary!$G$5=""),1,IF(Summary!$G$5=B1164,1,0)))</f>
        <v>0</v>
      </c>
      <c r="T1164" s="148">
        <f t="shared" si="72"/>
        <v>0</v>
      </c>
      <c r="U1164" s="148">
        <f>IF(LEN(C1164)=0,0,IF(C1164=Summary!$K$5,1,0))</f>
        <v>0</v>
      </c>
      <c r="V1164" s="148">
        <f t="shared" si="73"/>
        <v>0</v>
      </c>
      <c r="W1164" s="333"/>
      <c r="X1164" s="148">
        <f t="shared" si="74"/>
        <v>0</v>
      </c>
      <c r="Y1164" s="333"/>
      <c r="Z1164" s="144"/>
      <c r="AA1164" s="148">
        <f t="shared" si="75"/>
        <v>0</v>
      </c>
      <c r="AB1164" s="336"/>
      <c r="AC1164" s="144"/>
    </row>
    <row r="1165" spans="2:29" s="134" customFormat="1" ht="20.100000000000001" customHeight="1" x14ac:dyDescent="0.25">
      <c r="B1165" s="390"/>
      <c r="C1165" s="391"/>
      <c r="D1165" s="392"/>
      <c r="E1165" s="393"/>
      <c r="F1165" s="393"/>
      <c r="G1165" s="394"/>
      <c r="H1165" s="395"/>
      <c r="N1165" s="144"/>
      <c r="O1165" s="147" t="str">
        <f>IFERROR(IF(LEN(B1165)=0,"",INDEX(Trainings!$C$6:$C$55,MATCH(Registration!$B1165,Trainings!$B$6:$B$55,0),1)),"")</f>
        <v/>
      </c>
      <c r="P1165" s="148" t="str">
        <f>IFERROR(IF(LEN(H1165)=0,"",INDEX(Dashboard!$I$17:$I$26,MATCH($H1165,Dashboard!$J$17:$J$26,0))),"")</f>
        <v/>
      </c>
      <c r="Q1165" s="144"/>
      <c r="R1165" s="148">
        <f>IF(LEN(O1165)=0,0,IF(OR(Summary!$D$5="All",Summary!$D$5=""),1,IF(Summary!$D$5=O1165,1,0)))</f>
        <v>0</v>
      </c>
      <c r="S1165" s="148">
        <f>IF(LEN(B1165)=0,0,IF(OR(Summary!$G$5="All",Summary!$G$5=""),1,IF(Summary!$G$5=B1165,1,0)))</f>
        <v>0</v>
      </c>
      <c r="T1165" s="148">
        <f t="shared" si="72"/>
        <v>0</v>
      </c>
      <c r="U1165" s="148">
        <f>IF(LEN(C1165)=0,0,IF(C1165=Summary!$K$5,1,0))</f>
        <v>0</v>
      </c>
      <c r="V1165" s="148">
        <f t="shared" si="73"/>
        <v>0</v>
      </c>
      <c r="W1165" s="333"/>
      <c r="X1165" s="148">
        <f t="shared" si="74"/>
        <v>0</v>
      </c>
      <c r="Y1165" s="333"/>
      <c r="Z1165" s="144"/>
      <c r="AA1165" s="148">
        <f t="shared" si="75"/>
        <v>0</v>
      </c>
      <c r="AB1165" s="336"/>
      <c r="AC1165" s="144"/>
    </row>
    <row r="1166" spans="2:29" s="134" customFormat="1" ht="20.100000000000001" customHeight="1" x14ac:dyDescent="0.25">
      <c r="B1166" s="390"/>
      <c r="C1166" s="391"/>
      <c r="D1166" s="392"/>
      <c r="E1166" s="393"/>
      <c r="F1166" s="393"/>
      <c r="G1166" s="394"/>
      <c r="H1166" s="395"/>
      <c r="N1166" s="144"/>
      <c r="O1166" s="147" t="str">
        <f>IFERROR(IF(LEN(B1166)=0,"",INDEX(Trainings!$C$6:$C$55,MATCH(Registration!$B1166,Trainings!$B$6:$B$55,0),1)),"")</f>
        <v/>
      </c>
      <c r="P1166" s="148" t="str">
        <f>IFERROR(IF(LEN(H1166)=0,"",INDEX(Dashboard!$I$17:$I$26,MATCH($H1166,Dashboard!$J$17:$J$26,0))),"")</f>
        <v/>
      </c>
      <c r="Q1166" s="144"/>
      <c r="R1166" s="148">
        <f>IF(LEN(O1166)=0,0,IF(OR(Summary!$D$5="All",Summary!$D$5=""),1,IF(Summary!$D$5=O1166,1,0)))</f>
        <v>0</v>
      </c>
      <c r="S1166" s="148">
        <f>IF(LEN(B1166)=0,0,IF(OR(Summary!$G$5="All",Summary!$G$5=""),1,IF(Summary!$G$5=B1166,1,0)))</f>
        <v>0</v>
      </c>
      <c r="T1166" s="148">
        <f t="shared" si="72"/>
        <v>0</v>
      </c>
      <c r="U1166" s="148">
        <f>IF(LEN(C1166)=0,0,IF(C1166=Summary!$K$5,1,0))</f>
        <v>0</v>
      </c>
      <c r="V1166" s="148">
        <f t="shared" si="73"/>
        <v>0</v>
      </c>
      <c r="W1166" s="333"/>
      <c r="X1166" s="148">
        <f t="shared" si="74"/>
        <v>0</v>
      </c>
      <c r="Y1166" s="333"/>
      <c r="Z1166" s="144"/>
      <c r="AA1166" s="148">
        <f t="shared" si="75"/>
        <v>0</v>
      </c>
      <c r="AB1166" s="336"/>
      <c r="AC1166" s="144"/>
    </row>
    <row r="1167" spans="2:29" s="134" customFormat="1" ht="20.100000000000001" customHeight="1" x14ac:dyDescent="0.25">
      <c r="B1167" s="390"/>
      <c r="C1167" s="391"/>
      <c r="D1167" s="392"/>
      <c r="E1167" s="393"/>
      <c r="F1167" s="393"/>
      <c r="G1167" s="394"/>
      <c r="H1167" s="395"/>
      <c r="N1167" s="144"/>
      <c r="O1167" s="147" t="str">
        <f>IFERROR(IF(LEN(B1167)=0,"",INDEX(Trainings!$C$6:$C$55,MATCH(Registration!$B1167,Trainings!$B$6:$B$55,0),1)),"")</f>
        <v/>
      </c>
      <c r="P1167" s="148" t="str">
        <f>IFERROR(IF(LEN(H1167)=0,"",INDEX(Dashboard!$I$17:$I$26,MATCH($H1167,Dashboard!$J$17:$J$26,0))),"")</f>
        <v/>
      </c>
      <c r="Q1167" s="144"/>
      <c r="R1167" s="148">
        <f>IF(LEN(O1167)=0,0,IF(OR(Summary!$D$5="All",Summary!$D$5=""),1,IF(Summary!$D$5=O1167,1,0)))</f>
        <v>0</v>
      </c>
      <c r="S1167" s="148">
        <f>IF(LEN(B1167)=0,0,IF(OR(Summary!$G$5="All",Summary!$G$5=""),1,IF(Summary!$G$5=B1167,1,0)))</f>
        <v>0</v>
      </c>
      <c r="T1167" s="148">
        <f t="shared" si="72"/>
        <v>0</v>
      </c>
      <c r="U1167" s="148">
        <f>IF(LEN(C1167)=0,0,IF(C1167=Summary!$K$5,1,0))</f>
        <v>0</v>
      </c>
      <c r="V1167" s="148">
        <f t="shared" si="73"/>
        <v>0</v>
      </c>
      <c r="W1167" s="333"/>
      <c r="X1167" s="148">
        <f t="shared" si="74"/>
        <v>0</v>
      </c>
      <c r="Y1167" s="333"/>
      <c r="Z1167" s="144"/>
      <c r="AA1167" s="148">
        <f t="shared" si="75"/>
        <v>0</v>
      </c>
      <c r="AB1167" s="336"/>
      <c r="AC1167" s="144"/>
    </row>
    <row r="1168" spans="2:29" s="134" customFormat="1" ht="20.100000000000001" customHeight="1" x14ac:dyDescent="0.25">
      <c r="B1168" s="390"/>
      <c r="C1168" s="391"/>
      <c r="D1168" s="392"/>
      <c r="E1168" s="393"/>
      <c r="F1168" s="393"/>
      <c r="G1168" s="394"/>
      <c r="H1168" s="395"/>
      <c r="N1168" s="144"/>
      <c r="O1168" s="147" t="str">
        <f>IFERROR(IF(LEN(B1168)=0,"",INDEX(Trainings!$C$6:$C$55,MATCH(Registration!$B1168,Trainings!$B$6:$B$55,0),1)),"")</f>
        <v/>
      </c>
      <c r="P1168" s="148" t="str">
        <f>IFERROR(IF(LEN(H1168)=0,"",INDEX(Dashboard!$I$17:$I$26,MATCH($H1168,Dashboard!$J$17:$J$26,0))),"")</f>
        <v/>
      </c>
      <c r="Q1168" s="144"/>
      <c r="R1168" s="148">
        <f>IF(LEN(O1168)=0,0,IF(OR(Summary!$D$5="All",Summary!$D$5=""),1,IF(Summary!$D$5=O1168,1,0)))</f>
        <v>0</v>
      </c>
      <c r="S1168" s="148">
        <f>IF(LEN(B1168)=0,0,IF(OR(Summary!$G$5="All",Summary!$G$5=""),1,IF(Summary!$G$5=B1168,1,0)))</f>
        <v>0</v>
      </c>
      <c r="T1168" s="148">
        <f t="shared" si="72"/>
        <v>0</v>
      </c>
      <c r="U1168" s="148">
        <f>IF(LEN(C1168)=0,0,IF(C1168=Summary!$K$5,1,0))</f>
        <v>0</v>
      </c>
      <c r="V1168" s="148">
        <f t="shared" si="73"/>
        <v>0</v>
      </c>
      <c r="W1168" s="333"/>
      <c r="X1168" s="148">
        <f t="shared" si="74"/>
        <v>0</v>
      </c>
      <c r="Y1168" s="333"/>
      <c r="Z1168" s="144"/>
      <c r="AA1168" s="148">
        <f t="shared" si="75"/>
        <v>0</v>
      </c>
      <c r="AB1168" s="336"/>
      <c r="AC1168" s="144"/>
    </row>
    <row r="1169" spans="2:29" s="134" customFormat="1" ht="20.100000000000001" customHeight="1" x14ac:dyDescent="0.25">
      <c r="B1169" s="390"/>
      <c r="C1169" s="391"/>
      <c r="D1169" s="392"/>
      <c r="E1169" s="393"/>
      <c r="F1169" s="393"/>
      <c r="G1169" s="394"/>
      <c r="H1169" s="395"/>
      <c r="N1169" s="144"/>
      <c r="O1169" s="147" t="str">
        <f>IFERROR(IF(LEN(B1169)=0,"",INDEX(Trainings!$C$6:$C$55,MATCH(Registration!$B1169,Trainings!$B$6:$B$55,0),1)),"")</f>
        <v/>
      </c>
      <c r="P1169" s="148" t="str">
        <f>IFERROR(IF(LEN(H1169)=0,"",INDEX(Dashboard!$I$17:$I$26,MATCH($H1169,Dashboard!$J$17:$J$26,0))),"")</f>
        <v/>
      </c>
      <c r="Q1169" s="144"/>
      <c r="R1169" s="148">
        <f>IF(LEN(O1169)=0,0,IF(OR(Summary!$D$5="All",Summary!$D$5=""),1,IF(Summary!$D$5=O1169,1,0)))</f>
        <v>0</v>
      </c>
      <c r="S1169" s="148">
        <f>IF(LEN(B1169)=0,0,IF(OR(Summary!$G$5="All",Summary!$G$5=""),1,IF(Summary!$G$5=B1169,1,0)))</f>
        <v>0</v>
      </c>
      <c r="T1169" s="148">
        <f t="shared" si="72"/>
        <v>0</v>
      </c>
      <c r="U1169" s="148">
        <f>IF(LEN(C1169)=0,0,IF(C1169=Summary!$K$5,1,0))</f>
        <v>0</v>
      </c>
      <c r="V1169" s="148">
        <f t="shared" si="73"/>
        <v>0</v>
      </c>
      <c r="W1169" s="333"/>
      <c r="X1169" s="148">
        <f t="shared" si="74"/>
        <v>0</v>
      </c>
      <c r="Y1169" s="333"/>
      <c r="Z1169" s="144"/>
      <c r="AA1169" s="148">
        <f t="shared" si="75"/>
        <v>0</v>
      </c>
      <c r="AB1169" s="336"/>
      <c r="AC1169" s="144"/>
    </row>
    <row r="1170" spans="2:29" s="134" customFormat="1" ht="20.100000000000001" customHeight="1" x14ac:dyDescent="0.25">
      <c r="B1170" s="390"/>
      <c r="C1170" s="391"/>
      <c r="D1170" s="392"/>
      <c r="E1170" s="393"/>
      <c r="F1170" s="393"/>
      <c r="G1170" s="394"/>
      <c r="H1170" s="395"/>
      <c r="N1170" s="144"/>
      <c r="O1170" s="147" t="str">
        <f>IFERROR(IF(LEN(B1170)=0,"",INDEX(Trainings!$C$6:$C$55,MATCH(Registration!$B1170,Trainings!$B$6:$B$55,0),1)),"")</f>
        <v/>
      </c>
      <c r="P1170" s="148" t="str">
        <f>IFERROR(IF(LEN(H1170)=0,"",INDEX(Dashboard!$I$17:$I$26,MATCH($H1170,Dashboard!$J$17:$J$26,0))),"")</f>
        <v/>
      </c>
      <c r="Q1170" s="144"/>
      <c r="R1170" s="148">
        <f>IF(LEN(O1170)=0,0,IF(OR(Summary!$D$5="All",Summary!$D$5=""),1,IF(Summary!$D$5=O1170,1,0)))</f>
        <v>0</v>
      </c>
      <c r="S1170" s="148">
        <f>IF(LEN(B1170)=0,0,IF(OR(Summary!$G$5="All",Summary!$G$5=""),1,IF(Summary!$G$5=B1170,1,0)))</f>
        <v>0</v>
      </c>
      <c r="T1170" s="148">
        <f t="shared" si="72"/>
        <v>0</v>
      </c>
      <c r="U1170" s="148">
        <f>IF(LEN(C1170)=0,0,IF(C1170=Summary!$K$5,1,0))</f>
        <v>0</v>
      </c>
      <c r="V1170" s="148">
        <f t="shared" si="73"/>
        <v>0</v>
      </c>
      <c r="W1170" s="333"/>
      <c r="X1170" s="148">
        <f t="shared" si="74"/>
        <v>0</v>
      </c>
      <c r="Y1170" s="333"/>
      <c r="Z1170" s="144"/>
      <c r="AA1170" s="148">
        <f t="shared" si="75"/>
        <v>0</v>
      </c>
      <c r="AB1170" s="336"/>
      <c r="AC1170" s="144"/>
    </row>
    <row r="1171" spans="2:29" s="134" customFormat="1" ht="20.100000000000001" customHeight="1" x14ac:dyDescent="0.25">
      <c r="B1171" s="390"/>
      <c r="C1171" s="391"/>
      <c r="D1171" s="392"/>
      <c r="E1171" s="393"/>
      <c r="F1171" s="393"/>
      <c r="G1171" s="394"/>
      <c r="H1171" s="395"/>
      <c r="N1171" s="144"/>
      <c r="O1171" s="147" t="str">
        <f>IFERROR(IF(LEN(B1171)=0,"",INDEX(Trainings!$C$6:$C$55,MATCH(Registration!$B1171,Trainings!$B$6:$B$55,0),1)),"")</f>
        <v/>
      </c>
      <c r="P1171" s="148" t="str">
        <f>IFERROR(IF(LEN(H1171)=0,"",INDEX(Dashboard!$I$17:$I$26,MATCH($H1171,Dashboard!$J$17:$J$26,0))),"")</f>
        <v/>
      </c>
      <c r="Q1171" s="144"/>
      <c r="R1171" s="148">
        <f>IF(LEN(O1171)=0,0,IF(OR(Summary!$D$5="All",Summary!$D$5=""),1,IF(Summary!$D$5=O1171,1,0)))</f>
        <v>0</v>
      </c>
      <c r="S1171" s="148">
        <f>IF(LEN(B1171)=0,0,IF(OR(Summary!$G$5="All",Summary!$G$5=""),1,IF(Summary!$G$5=B1171,1,0)))</f>
        <v>0</v>
      </c>
      <c r="T1171" s="148">
        <f t="shared" si="72"/>
        <v>0</v>
      </c>
      <c r="U1171" s="148">
        <f>IF(LEN(C1171)=0,0,IF(C1171=Summary!$K$5,1,0))</f>
        <v>0</v>
      </c>
      <c r="V1171" s="148">
        <f t="shared" si="73"/>
        <v>0</v>
      </c>
      <c r="W1171" s="333"/>
      <c r="X1171" s="148">
        <f t="shared" si="74"/>
        <v>0</v>
      </c>
      <c r="Y1171" s="333"/>
      <c r="Z1171" s="144"/>
      <c r="AA1171" s="148">
        <f t="shared" si="75"/>
        <v>0</v>
      </c>
      <c r="AB1171" s="336"/>
      <c r="AC1171" s="144"/>
    </row>
    <row r="1172" spans="2:29" s="134" customFormat="1" ht="20.100000000000001" customHeight="1" x14ac:dyDescent="0.25">
      <c r="B1172" s="390"/>
      <c r="C1172" s="391"/>
      <c r="D1172" s="392"/>
      <c r="E1172" s="393"/>
      <c r="F1172" s="393"/>
      <c r="G1172" s="394"/>
      <c r="H1172" s="395"/>
      <c r="N1172" s="144"/>
      <c r="O1172" s="147" t="str">
        <f>IFERROR(IF(LEN(B1172)=0,"",INDEX(Trainings!$C$6:$C$55,MATCH(Registration!$B1172,Trainings!$B$6:$B$55,0),1)),"")</f>
        <v/>
      </c>
      <c r="P1172" s="148" t="str">
        <f>IFERROR(IF(LEN(H1172)=0,"",INDEX(Dashboard!$I$17:$I$26,MATCH($H1172,Dashboard!$J$17:$J$26,0))),"")</f>
        <v/>
      </c>
      <c r="Q1172" s="144"/>
      <c r="R1172" s="148">
        <f>IF(LEN(O1172)=0,0,IF(OR(Summary!$D$5="All",Summary!$D$5=""),1,IF(Summary!$D$5=O1172,1,0)))</f>
        <v>0</v>
      </c>
      <c r="S1172" s="148">
        <f>IF(LEN(B1172)=0,0,IF(OR(Summary!$G$5="All",Summary!$G$5=""),1,IF(Summary!$G$5=B1172,1,0)))</f>
        <v>0</v>
      </c>
      <c r="T1172" s="148">
        <f t="shared" si="72"/>
        <v>0</v>
      </c>
      <c r="U1172" s="148">
        <f>IF(LEN(C1172)=0,0,IF(C1172=Summary!$K$5,1,0))</f>
        <v>0</v>
      </c>
      <c r="V1172" s="148">
        <f t="shared" si="73"/>
        <v>0</v>
      </c>
      <c r="W1172" s="333"/>
      <c r="X1172" s="148">
        <f t="shared" si="74"/>
        <v>0</v>
      </c>
      <c r="Y1172" s="333"/>
      <c r="Z1172" s="144"/>
      <c r="AA1172" s="148">
        <f t="shared" si="75"/>
        <v>0</v>
      </c>
      <c r="AB1172" s="336"/>
      <c r="AC1172" s="144"/>
    </row>
    <row r="1173" spans="2:29" s="134" customFormat="1" ht="20.100000000000001" customHeight="1" x14ac:dyDescent="0.25">
      <c r="B1173" s="390"/>
      <c r="C1173" s="391"/>
      <c r="D1173" s="392"/>
      <c r="E1173" s="393"/>
      <c r="F1173" s="393"/>
      <c r="G1173" s="394"/>
      <c r="H1173" s="395"/>
      <c r="N1173" s="144"/>
      <c r="O1173" s="147" t="str">
        <f>IFERROR(IF(LEN(B1173)=0,"",INDEX(Trainings!$C$6:$C$55,MATCH(Registration!$B1173,Trainings!$B$6:$B$55,0),1)),"")</f>
        <v/>
      </c>
      <c r="P1173" s="148" t="str">
        <f>IFERROR(IF(LEN(H1173)=0,"",INDEX(Dashboard!$I$17:$I$26,MATCH($H1173,Dashboard!$J$17:$J$26,0))),"")</f>
        <v/>
      </c>
      <c r="Q1173" s="144"/>
      <c r="R1173" s="148">
        <f>IF(LEN(O1173)=0,0,IF(OR(Summary!$D$5="All",Summary!$D$5=""),1,IF(Summary!$D$5=O1173,1,0)))</f>
        <v>0</v>
      </c>
      <c r="S1173" s="148">
        <f>IF(LEN(B1173)=0,0,IF(OR(Summary!$G$5="All",Summary!$G$5=""),1,IF(Summary!$G$5=B1173,1,0)))</f>
        <v>0</v>
      </c>
      <c r="T1173" s="148">
        <f t="shared" si="72"/>
        <v>0</v>
      </c>
      <c r="U1173" s="148">
        <f>IF(LEN(C1173)=0,0,IF(C1173=Summary!$K$5,1,0))</f>
        <v>0</v>
      </c>
      <c r="V1173" s="148">
        <f t="shared" si="73"/>
        <v>0</v>
      </c>
      <c r="W1173" s="333"/>
      <c r="X1173" s="148">
        <f t="shared" si="74"/>
        <v>0</v>
      </c>
      <c r="Y1173" s="333"/>
      <c r="Z1173" s="144"/>
      <c r="AA1173" s="148">
        <f t="shared" si="75"/>
        <v>0</v>
      </c>
      <c r="AB1173" s="336"/>
      <c r="AC1173" s="144"/>
    </row>
    <row r="1174" spans="2:29" s="134" customFormat="1" ht="20.100000000000001" customHeight="1" x14ac:dyDescent="0.25">
      <c r="B1174" s="390"/>
      <c r="C1174" s="391"/>
      <c r="D1174" s="392"/>
      <c r="E1174" s="393"/>
      <c r="F1174" s="393"/>
      <c r="G1174" s="394"/>
      <c r="H1174" s="395"/>
      <c r="N1174" s="144"/>
      <c r="O1174" s="147" t="str">
        <f>IFERROR(IF(LEN(B1174)=0,"",INDEX(Trainings!$C$6:$C$55,MATCH(Registration!$B1174,Trainings!$B$6:$B$55,0),1)),"")</f>
        <v/>
      </c>
      <c r="P1174" s="148" t="str">
        <f>IFERROR(IF(LEN(H1174)=0,"",INDEX(Dashboard!$I$17:$I$26,MATCH($H1174,Dashboard!$J$17:$J$26,0))),"")</f>
        <v/>
      </c>
      <c r="Q1174" s="144"/>
      <c r="R1174" s="148">
        <f>IF(LEN(O1174)=0,0,IF(OR(Summary!$D$5="All",Summary!$D$5=""),1,IF(Summary!$D$5=O1174,1,0)))</f>
        <v>0</v>
      </c>
      <c r="S1174" s="148">
        <f>IF(LEN(B1174)=0,0,IF(OR(Summary!$G$5="All",Summary!$G$5=""),1,IF(Summary!$G$5=B1174,1,0)))</f>
        <v>0</v>
      </c>
      <c r="T1174" s="148">
        <f t="shared" si="72"/>
        <v>0</v>
      </c>
      <c r="U1174" s="148">
        <f>IF(LEN(C1174)=0,0,IF(C1174=Summary!$K$5,1,0))</f>
        <v>0</v>
      </c>
      <c r="V1174" s="148">
        <f t="shared" si="73"/>
        <v>0</v>
      </c>
      <c r="W1174" s="333"/>
      <c r="X1174" s="148">
        <f t="shared" si="74"/>
        <v>0</v>
      </c>
      <c r="Y1174" s="333"/>
      <c r="Z1174" s="144"/>
      <c r="AA1174" s="148">
        <f t="shared" si="75"/>
        <v>0</v>
      </c>
      <c r="AB1174" s="336"/>
      <c r="AC1174" s="144"/>
    </row>
    <row r="1175" spans="2:29" s="134" customFormat="1" ht="20.100000000000001" customHeight="1" x14ac:dyDescent="0.25">
      <c r="B1175" s="390"/>
      <c r="C1175" s="391"/>
      <c r="D1175" s="392"/>
      <c r="E1175" s="393"/>
      <c r="F1175" s="393"/>
      <c r="G1175" s="394"/>
      <c r="H1175" s="395"/>
      <c r="N1175" s="144"/>
      <c r="O1175" s="147" t="str">
        <f>IFERROR(IF(LEN(B1175)=0,"",INDEX(Trainings!$C$6:$C$55,MATCH(Registration!$B1175,Trainings!$B$6:$B$55,0),1)),"")</f>
        <v/>
      </c>
      <c r="P1175" s="148" t="str">
        <f>IFERROR(IF(LEN(H1175)=0,"",INDEX(Dashboard!$I$17:$I$26,MATCH($H1175,Dashboard!$J$17:$J$26,0))),"")</f>
        <v/>
      </c>
      <c r="Q1175" s="144"/>
      <c r="R1175" s="148">
        <f>IF(LEN(O1175)=0,0,IF(OR(Summary!$D$5="All",Summary!$D$5=""),1,IF(Summary!$D$5=O1175,1,0)))</f>
        <v>0</v>
      </c>
      <c r="S1175" s="148">
        <f>IF(LEN(B1175)=0,0,IF(OR(Summary!$G$5="All",Summary!$G$5=""),1,IF(Summary!$G$5=B1175,1,0)))</f>
        <v>0</v>
      </c>
      <c r="T1175" s="148">
        <f t="shared" si="72"/>
        <v>0</v>
      </c>
      <c r="U1175" s="148">
        <f>IF(LEN(C1175)=0,0,IF(C1175=Summary!$K$5,1,0))</f>
        <v>0</v>
      </c>
      <c r="V1175" s="148">
        <f t="shared" si="73"/>
        <v>0</v>
      </c>
      <c r="W1175" s="333"/>
      <c r="X1175" s="148">
        <f t="shared" si="74"/>
        <v>0</v>
      </c>
      <c r="Y1175" s="333"/>
      <c r="Z1175" s="144"/>
      <c r="AA1175" s="148">
        <f t="shared" si="75"/>
        <v>0</v>
      </c>
      <c r="AB1175" s="336"/>
      <c r="AC1175" s="144"/>
    </row>
    <row r="1176" spans="2:29" s="134" customFormat="1" ht="20.100000000000001" customHeight="1" x14ac:dyDescent="0.25">
      <c r="B1176" s="390"/>
      <c r="C1176" s="391"/>
      <c r="D1176" s="392"/>
      <c r="E1176" s="393"/>
      <c r="F1176" s="393"/>
      <c r="G1176" s="394"/>
      <c r="H1176" s="395"/>
      <c r="N1176" s="144"/>
      <c r="O1176" s="147" t="str">
        <f>IFERROR(IF(LEN(B1176)=0,"",INDEX(Trainings!$C$6:$C$55,MATCH(Registration!$B1176,Trainings!$B$6:$B$55,0),1)),"")</f>
        <v/>
      </c>
      <c r="P1176" s="148" t="str">
        <f>IFERROR(IF(LEN(H1176)=0,"",INDEX(Dashboard!$I$17:$I$26,MATCH($H1176,Dashboard!$J$17:$J$26,0))),"")</f>
        <v/>
      </c>
      <c r="Q1176" s="144"/>
      <c r="R1176" s="148">
        <f>IF(LEN(O1176)=0,0,IF(OR(Summary!$D$5="All",Summary!$D$5=""),1,IF(Summary!$D$5=O1176,1,0)))</f>
        <v>0</v>
      </c>
      <c r="S1176" s="148">
        <f>IF(LEN(B1176)=0,0,IF(OR(Summary!$G$5="All",Summary!$G$5=""),1,IF(Summary!$G$5=B1176,1,0)))</f>
        <v>0</v>
      </c>
      <c r="T1176" s="148">
        <f t="shared" si="72"/>
        <v>0</v>
      </c>
      <c r="U1176" s="148">
        <f>IF(LEN(C1176)=0,0,IF(C1176=Summary!$K$5,1,0))</f>
        <v>0</v>
      </c>
      <c r="V1176" s="148">
        <f t="shared" si="73"/>
        <v>0</v>
      </c>
      <c r="W1176" s="333"/>
      <c r="X1176" s="148">
        <f t="shared" si="74"/>
        <v>0</v>
      </c>
      <c r="Y1176" s="333"/>
      <c r="Z1176" s="144"/>
      <c r="AA1176" s="148">
        <f t="shared" si="75"/>
        <v>0</v>
      </c>
      <c r="AB1176" s="336"/>
      <c r="AC1176" s="144"/>
    </row>
    <row r="1177" spans="2:29" s="134" customFormat="1" ht="20.100000000000001" customHeight="1" x14ac:dyDescent="0.25">
      <c r="B1177" s="390"/>
      <c r="C1177" s="391"/>
      <c r="D1177" s="392"/>
      <c r="E1177" s="393"/>
      <c r="F1177" s="393"/>
      <c r="G1177" s="394"/>
      <c r="H1177" s="395"/>
      <c r="N1177" s="144"/>
      <c r="O1177" s="147" t="str">
        <f>IFERROR(IF(LEN(B1177)=0,"",INDEX(Trainings!$C$6:$C$55,MATCH(Registration!$B1177,Trainings!$B$6:$B$55,0),1)),"")</f>
        <v/>
      </c>
      <c r="P1177" s="148" t="str">
        <f>IFERROR(IF(LEN(H1177)=0,"",INDEX(Dashboard!$I$17:$I$26,MATCH($H1177,Dashboard!$J$17:$J$26,0))),"")</f>
        <v/>
      </c>
      <c r="Q1177" s="144"/>
      <c r="R1177" s="148">
        <f>IF(LEN(O1177)=0,0,IF(OR(Summary!$D$5="All",Summary!$D$5=""),1,IF(Summary!$D$5=O1177,1,0)))</f>
        <v>0</v>
      </c>
      <c r="S1177" s="148">
        <f>IF(LEN(B1177)=0,0,IF(OR(Summary!$G$5="All",Summary!$G$5=""),1,IF(Summary!$G$5=B1177,1,0)))</f>
        <v>0</v>
      </c>
      <c r="T1177" s="148">
        <f t="shared" si="72"/>
        <v>0</v>
      </c>
      <c r="U1177" s="148">
        <f>IF(LEN(C1177)=0,0,IF(C1177=Summary!$K$5,1,0))</f>
        <v>0</v>
      </c>
      <c r="V1177" s="148">
        <f t="shared" si="73"/>
        <v>0</v>
      </c>
      <c r="W1177" s="333"/>
      <c r="X1177" s="148">
        <f t="shared" si="74"/>
        <v>0</v>
      </c>
      <c r="Y1177" s="333"/>
      <c r="Z1177" s="144"/>
      <c r="AA1177" s="148">
        <f t="shared" si="75"/>
        <v>0</v>
      </c>
      <c r="AB1177" s="336"/>
      <c r="AC1177" s="144"/>
    </row>
    <row r="1178" spans="2:29" s="134" customFormat="1" ht="20.100000000000001" customHeight="1" x14ac:dyDescent="0.25">
      <c r="B1178" s="390"/>
      <c r="C1178" s="391"/>
      <c r="D1178" s="392"/>
      <c r="E1178" s="393"/>
      <c r="F1178" s="393"/>
      <c r="G1178" s="394"/>
      <c r="H1178" s="395"/>
      <c r="N1178" s="144"/>
      <c r="O1178" s="147" t="str">
        <f>IFERROR(IF(LEN(B1178)=0,"",INDEX(Trainings!$C$6:$C$55,MATCH(Registration!$B1178,Trainings!$B$6:$B$55,0),1)),"")</f>
        <v/>
      </c>
      <c r="P1178" s="148" t="str">
        <f>IFERROR(IF(LEN(H1178)=0,"",INDEX(Dashboard!$I$17:$I$26,MATCH($H1178,Dashboard!$J$17:$J$26,0))),"")</f>
        <v/>
      </c>
      <c r="Q1178" s="144"/>
      <c r="R1178" s="148">
        <f>IF(LEN(O1178)=0,0,IF(OR(Summary!$D$5="All",Summary!$D$5=""),1,IF(Summary!$D$5=O1178,1,0)))</f>
        <v>0</v>
      </c>
      <c r="S1178" s="148">
        <f>IF(LEN(B1178)=0,0,IF(OR(Summary!$G$5="All",Summary!$G$5=""),1,IF(Summary!$G$5=B1178,1,0)))</f>
        <v>0</v>
      </c>
      <c r="T1178" s="148">
        <f t="shared" si="72"/>
        <v>0</v>
      </c>
      <c r="U1178" s="148">
        <f>IF(LEN(C1178)=0,0,IF(C1178=Summary!$K$5,1,0))</f>
        <v>0</v>
      </c>
      <c r="V1178" s="148">
        <f t="shared" si="73"/>
        <v>0</v>
      </c>
      <c r="W1178" s="333"/>
      <c r="X1178" s="148">
        <f t="shared" si="74"/>
        <v>0</v>
      </c>
      <c r="Y1178" s="333"/>
      <c r="Z1178" s="144"/>
      <c r="AA1178" s="148">
        <f t="shared" si="75"/>
        <v>0</v>
      </c>
      <c r="AB1178" s="336"/>
      <c r="AC1178" s="144"/>
    </row>
    <row r="1179" spans="2:29" s="134" customFormat="1" ht="20.100000000000001" customHeight="1" x14ac:dyDescent="0.25">
      <c r="B1179" s="390"/>
      <c r="C1179" s="391"/>
      <c r="D1179" s="392"/>
      <c r="E1179" s="393"/>
      <c r="F1179" s="393"/>
      <c r="G1179" s="394"/>
      <c r="H1179" s="395"/>
      <c r="N1179" s="144"/>
      <c r="O1179" s="147" t="str">
        <f>IFERROR(IF(LEN(B1179)=0,"",INDEX(Trainings!$C$6:$C$55,MATCH(Registration!$B1179,Trainings!$B$6:$B$55,0),1)),"")</f>
        <v/>
      </c>
      <c r="P1179" s="148" t="str">
        <f>IFERROR(IF(LEN(H1179)=0,"",INDEX(Dashboard!$I$17:$I$26,MATCH($H1179,Dashboard!$J$17:$J$26,0))),"")</f>
        <v/>
      </c>
      <c r="Q1179" s="144"/>
      <c r="R1179" s="148">
        <f>IF(LEN(O1179)=0,0,IF(OR(Summary!$D$5="All",Summary!$D$5=""),1,IF(Summary!$D$5=O1179,1,0)))</f>
        <v>0</v>
      </c>
      <c r="S1179" s="148">
        <f>IF(LEN(B1179)=0,0,IF(OR(Summary!$G$5="All",Summary!$G$5=""),1,IF(Summary!$G$5=B1179,1,0)))</f>
        <v>0</v>
      </c>
      <c r="T1179" s="148">
        <f t="shared" si="72"/>
        <v>0</v>
      </c>
      <c r="U1179" s="148">
        <f>IF(LEN(C1179)=0,0,IF(C1179=Summary!$K$5,1,0))</f>
        <v>0</v>
      </c>
      <c r="V1179" s="148">
        <f t="shared" si="73"/>
        <v>0</v>
      </c>
      <c r="W1179" s="333"/>
      <c r="X1179" s="148">
        <f t="shared" si="74"/>
        <v>0</v>
      </c>
      <c r="Y1179" s="333"/>
      <c r="Z1179" s="144"/>
      <c r="AA1179" s="148">
        <f t="shared" si="75"/>
        <v>0</v>
      </c>
      <c r="AB1179" s="336"/>
      <c r="AC1179" s="144"/>
    </row>
    <row r="1180" spans="2:29" s="134" customFormat="1" ht="20.100000000000001" customHeight="1" x14ac:dyDescent="0.25">
      <c r="B1180" s="390"/>
      <c r="C1180" s="391"/>
      <c r="D1180" s="392"/>
      <c r="E1180" s="393"/>
      <c r="F1180" s="393"/>
      <c r="G1180" s="394"/>
      <c r="H1180" s="395"/>
      <c r="N1180" s="144"/>
      <c r="O1180" s="147" t="str">
        <f>IFERROR(IF(LEN(B1180)=0,"",INDEX(Trainings!$C$6:$C$55,MATCH(Registration!$B1180,Trainings!$B$6:$B$55,0),1)),"")</f>
        <v/>
      </c>
      <c r="P1180" s="148" t="str">
        <f>IFERROR(IF(LEN(H1180)=0,"",INDEX(Dashboard!$I$17:$I$26,MATCH($H1180,Dashboard!$J$17:$J$26,0))),"")</f>
        <v/>
      </c>
      <c r="Q1180" s="144"/>
      <c r="R1180" s="148">
        <f>IF(LEN(O1180)=0,0,IF(OR(Summary!$D$5="All",Summary!$D$5=""),1,IF(Summary!$D$5=O1180,1,0)))</f>
        <v>0</v>
      </c>
      <c r="S1180" s="148">
        <f>IF(LEN(B1180)=0,0,IF(OR(Summary!$G$5="All",Summary!$G$5=""),1,IF(Summary!$G$5=B1180,1,0)))</f>
        <v>0</v>
      </c>
      <c r="T1180" s="148">
        <f t="shared" si="72"/>
        <v>0</v>
      </c>
      <c r="U1180" s="148">
        <f>IF(LEN(C1180)=0,0,IF(C1180=Summary!$K$5,1,0))</f>
        <v>0</v>
      </c>
      <c r="V1180" s="148">
        <f t="shared" si="73"/>
        <v>0</v>
      </c>
      <c r="W1180" s="333"/>
      <c r="X1180" s="148">
        <f t="shared" si="74"/>
        <v>0</v>
      </c>
      <c r="Y1180" s="333"/>
      <c r="Z1180" s="144"/>
      <c r="AA1180" s="148">
        <f t="shared" si="75"/>
        <v>0</v>
      </c>
      <c r="AB1180" s="336"/>
      <c r="AC1180" s="144"/>
    </row>
    <row r="1181" spans="2:29" s="134" customFormat="1" ht="20.100000000000001" customHeight="1" x14ac:dyDescent="0.25">
      <c r="B1181" s="390"/>
      <c r="C1181" s="391"/>
      <c r="D1181" s="392"/>
      <c r="E1181" s="393"/>
      <c r="F1181" s="393"/>
      <c r="G1181" s="394"/>
      <c r="H1181" s="395"/>
      <c r="N1181" s="144"/>
      <c r="O1181" s="147" t="str">
        <f>IFERROR(IF(LEN(B1181)=0,"",INDEX(Trainings!$C$6:$C$55,MATCH(Registration!$B1181,Trainings!$B$6:$B$55,0),1)),"")</f>
        <v/>
      </c>
      <c r="P1181" s="148" t="str">
        <f>IFERROR(IF(LEN(H1181)=0,"",INDEX(Dashboard!$I$17:$I$26,MATCH($H1181,Dashboard!$J$17:$J$26,0))),"")</f>
        <v/>
      </c>
      <c r="Q1181" s="144"/>
      <c r="R1181" s="148">
        <f>IF(LEN(O1181)=0,0,IF(OR(Summary!$D$5="All",Summary!$D$5=""),1,IF(Summary!$D$5=O1181,1,0)))</f>
        <v>0</v>
      </c>
      <c r="S1181" s="148">
        <f>IF(LEN(B1181)=0,0,IF(OR(Summary!$G$5="All",Summary!$G$5=""),1,IF(Summary!$G$5=B1181,1,0)))</f>
        <v>0</v>
      </c>
      <c r="T1181" s="148">
        <f t="shared" si="72"/>
        <v>0</v>
      </c>
      <c r="U1181" s="148">
        <f>IF(LEN(C1181)=0,0,IF(C1181=Summary!$K$5,1,0))</f>
        <v>0</v>
      </c>
      <c r="V1181" s="148">
        <f t="shared" si="73"/>
        <v>0</v>
      </c>
      <c r="W1181" s="333"/>
      <c r="X1181" s="148">
        <f t="shared" si="74"/>
        <v>0</v>
      </c>
      <c r="Y1181" s="333"/>
      <c r="Z1181" s="144"/>
      <c r="AA1181" s="148">
        <f t="shared" si="75"/>
        <v>0</v>
      </c>
      <c r="AB1181" s="336"/>
      <c r="AC1181" s="144"/>
    </row>
    <row r="1182" spans="2:29" s="134" customFormat="1" ht="20.100000000000001" customHeight="1" x14ac:dyDescent="0.25">
      <c r="B1182" s="390"/>
      <c r="C1182" s="391"/>
      <c r="D1182" s="392"/>
      <c r="E1182" s="393"/>
      <c r="F1182" s="393"/>
      <c r="G1182" s="394"/>
      <c r="H1182" s="395"/>
      <c r="N1182" s="144"/>
      <c r="O1182" s="147" t="str">
        <f>IFERROR(IF(LEN(B1182)=0,"",INDEX(Trainings!$C$6:$C$55,MATCH(Registration!$B1182,Trainings!$B$6:$B$55,0),1)),"")</f>
        <v/>
      </c>
      <c r="P1182" s="148" t="str">
        <f>IFERROR(IF(LEN(H1182)=0,"",INDEX(Dashboard!$I$17:$I$26,MATCH($H1182,Dashboard!$J$17:$J$26,0))),"")</f>
        <v/>
      </c>
      <c r="Q1182" s="144"/>
      <c r="R1182" s="148">
        <f>IF(LEN(O1182)=0,0,IF(OR(Summary!$D$5="All",Summary!$D$5=""),1,IF(Summary!$D$5=O1182,1,0)))</f>
        <v>0</v>
      </c>
      <c r="S1182" s="148">
        <f>IF(LEN(B1182)=0,0,IF(OR(Summary!$G$5="All",Summary!$G$5=""),1,IF(Summary!$G$5=B1182,1,0)))</f>
        <v>0</v>
      </c>
      <c r="T1182" s="148">
        <f t="shared" si="72"/>
        <v>0</v>
      </c>
      <c r="U1182" s="148">
        <f>IF(LEN(C1182)=0,0,IF(C1182=Summary!$K$5,1,0))</f>
        <v>0</v>
      </c>
      <c r="V1182" s="148">
        <f t="shared" si="73"/>
        <v>0</v>
      </c>
      <c r="W1182" s="333"/>
      <c r="X1182" s="148">
        <f t="shared" si="74"/>
        <v>0</v>
      </c>
      <c r="Y1182" s="333"/>
      <c r="Z1182" s="144"/>
      <c r="AA1182" s="148">
        <f t="shared" si="75"/>
        <v>0</v>
      </c>
      <c r="AB1182" s="336"/>
      <c r="AC1182" s="144"/>
    </row>
    <row r="1183" spans="2:29" s="134" customFormat="1" ht="20.100000000000001" customHeight="1" x14ac:dyDescent="0.25">
      <c r="B1183" s="390"/>
      <c r="C1183" s="391"/>
      <c r="D1183" s="392"/>
      <c r="E1183" s="393"/>
      <c r="F1183" s="393"/>
      <c r="G1183" s="394"/>
      <c r="H1183" s="395"/>
      <c r="N1183" s="144"/>
      <c r="O1183" s="147" t="str">
        <f>IFERROR(IF(LEN(B1183)=0,"",INDEX(Trainings!$C$6:$C$55,MATCH(Registration!$B1183,Trainings!$B$6:$B$55,0),1)),"")</f>
        <v/>
      </c>
      <c r="P1183" s="148" t="str">
        <f>IFERROR(IF(LEN(H1183)=0,"",INDEX(Dashboard!$I$17:$I$26,MATCH($H1183,Dashboard!$J$17:$J$26,0))),"")</f>
        <v/>
      </c>
      <c r="Q1183" s="144"/>
      <c r="R1183" s="148">
        <f>IF(LEN(O1183)=0,0,IF(OR(Summary!$D$5="All",Summary!$D$5=""),1,IF(Summary!$D$5=O1183,1,0)))</f>
        <v>0</v>
      </c>
      <c r="S1183" s="148">
        <f>IF(LEN(B1183)=0,0,IF(OR(Summary!$G$5="All",Summary!$G$5=""),1,IF(Summary!$G$5=B1183,1,0)))</f>
        <v>0</v>
      </c>
      <c r="T1183" s="148">
        <f t="shared" si="72"/>
        <v>0</v>
      </c>
      <c r="U1183" s="148">
        <f>IF(LEN(C1183)=0,0,IF(C1183=Summary!$K$5,1,0))</f>
        <v>0</v>
      </c>
      <c r="V1183" s="148">
        <f t="shared" si="73"/>
        <v>0</v>
      </c>
      <c r="W1183" s="333"/>
      <c r="X1183" s="148">
        <f t="shared" si="74"/>
        <v>0</v>
      </c>
      <c r="Y1183" s="333"/>
      <c r="Z1183" s="144"/>
      <c r="AA1183" s="148">
        <f t="shared" si="75"/>
        <v>0</v>
      </c>
      <c r="AB1183" s="336"/>
      <c r="AC1183" s="144"/>
    </row>
    <row r="1184" spans="2:29" s="134" customFormat="1" ht="20.100000000000001" customHeight="1" x14ac:dyDescent="0.25">
      <c r="B1184" s="390"/>
      <c r="C1184" s="391"/>
      <c r="D1184" s="392"/>
      <c r="E1184" s="393"/>
      <c r="F1184" s="393"/>
      <c r="G1184" s="394"/>
      <c r="H1184" s="395"/>
      <c r="N1184" s="144"/>
      <c r="O1184" s="147" t="str">
        <f>IFERROR(IF(LEN(B1184)=0,"",INDEX(Trainings!$C$6:$C$55,MATCH(Registration!$B1184,Trainings!$B$6:$B$55,0),1)),"")</f>
        <v/>
      </c>
      <c r="P1184" s="148" t="str">
        <f>IFERROR(IF(LEN(H1184)=0,"",INDEX(Dashboard!$I$17:$I$26,MATCH($H1184,Dashboard!$J$17:$J$26,0))),"")</f>
        <v/>
      </c>
      <c r="Q1184" s="144"/>
      <c r="R1184" s="148">
        <f>IF(LEN(O1184)=0,0,IF(OR(Summary!$D$5="All",Summary!$D$5=""),1,IF(Summary!$D$5=O1184,1,0)))</f>
        <v>0</v>
      </c>
      <c r="S1184" s="148">
        <f>IF(LEN(B1184)=0,0,IF(OR(Summary!$G$5="All",Summary!$G$5=""),1,IF(Summary!$G$5=B1184,1,0)))</f>
        <v>0</v>
      </c>
      <c r="T1184" s="148">
        <f t="shared" si="72"/>
        <v>0</v>
      </c>
      <c r="U1184" s="148">
        <f>IF(LEN(C1184)=0,0,IF(C1184=Summary!$K$5,1,0))</f>
        <v>0</v>
      </c>
      <c r="V1184" s="148">
        <f t="shared" si="73"/>
        <v>0</v>
      </c>
      <c r="W1184" s="333"/>
      <c r="X1184" s="148">
        <f t="shared" si="74"/>
        <v>0</v>
      </c>
      <c r="Y1184" s="333"/>
      <c r="Z1184" s="144"/>
      <c r="AA1184" s="148">
        <f t="shared" si="75"/>
        <v>0</v>
      </c>
      <c r="AB1184" s="336"/>
      <c r="AC1184" s="144"/>
    </row>
    <row r="1185" spans="2:29" s="134" customFormat="1" ht="20.100000000000001" customHeight="1" x14ac:dyDescent="0.25">
      <c r="B1185" s="390"/>
      <c r="C1185" s="391"/>
      <c r="D1185" s="392"/>
      <c r="E1185" s="393"/>
      <c r="F1185" s="393"/>
      <c r="G1185" s="394"/>
      <c r="H1185" s="395"/>
      <c r="N1185" s="144"/>
      <c r="O1185" s="147" t="str">
        <f>IFERROR(IF(LEN(B1185)=0,"",INDEX(Trainings!$C$6:$C$55,MATCH(Registration!$B1185,Trainings!$B$6:$B$55,0),1)),"")</f>
        <v/>
      </c>
      <c r="P1185" s="148" t="str">
        <f>IFERROR(IF(LEN(H1185)=0,"",INDEX(Dashboard!$I$17:$I$26,MATCH($H1185,Dashboard!$J$17:$J$26,0))),"")</f>
        <v/>
      </c>
      <c r="Q1185" s="144"/>
      <c r="R1185" s="148">
        <f>IF(LEN(O1185)=0,0,IF(OR(Summary!$D$5="All",Summary!$D$5=""),1,IF(Summary!$D$5=O1185,1,0)))</f>
        <v>0</v>
      </c>
      <c r="S1185" s="148">
        <f>IF(LEN(B1185)=0,0,IF(OR(Summary!$G$5="All",Summary!$G$5=""),1,IF(Summary!$G$5=B1185,1,0)))</f>
        <v>0</v>
      </c>
      <c r="T1185" s="148">
        <f t="shared" si="72"/>
        <v>0</v>
      </c>
      <c r="U1185" s="148">
        <f>IF(LEN(C1185)=0,0,IF(C1185=Summary!$K$5,1,0))</f>
        <v>0</v>
      </c>
      <c r="V1185" s="148">
        <f t="shared" si="73"/>
        <v>0</v>
      </c>
      <c r="W1185" s="333"/>
      <c r="X1185" s="148">
        <f t="shared" si="74"/>
        <v>0</v>
      </c>
      <c r="Y1185" s="333"/>
      <c r="Z1185" s="144"/>
      <c r="AA1185" s="148">
        <f t="shared" si="75"/>
        <v>0</v>
      </c>
      <c r="AB1185" s="336"/>
      <c r="AC1185" s="144"/>
    </row>
    <row r="1186" spans="2:29" s="134" customFormat="1" ht="20.100000000000001" customHeight="1" x14ac:dyDescent="0.25">
      <c r="B1186" s="390"/>
      <c r="C1186" s="391"/>
      <c r="D1186" s="392"/>
      <c r="E1186" s="393"/>
      <c r="F1186" s="393"/>
      <c r="G1186" s="394"/>
      <c r="H1186" s="395"/>
      <c r="N1186" s="144"/>
      <c r="O1186" s="147" t="str">
        <f>IFERROR(IF(LEN(B1186)=0,"",INDEX(Trainings!$C$6:$C$55,MATCH(Registration!$B1186,Trainings!$B$6:$B$55,0),1)),"")</f>
        <v/>
      </c>
      <c r="P1186" s="148" t="str">
        <f>IFERROR(IF(LEN(H1186)=0,"",INDEX(Dashboard!$I$17:$I$26,MATCH($H1186,Dashboard!$J$17:$J$26,0))),"")</f>
        <v/>
      </c>
      <c r="Q1186" s="144"/>
      <c r="R1186" s="148">
        <f>IF(LEN(O1186)=0,0,IF(OR(Summary!$D$5="All",Summary!$D$5=""),1,IF(Summary!$D$5=O1186,1,0)))</f>
        <v>0</v>
      </c>
      <c r="S1186" s="148">
        <f>IF(LEN(B1186)=0,0,IF(OR(Summary!$G$5="All",Summary!$G$5=""),1,IF(Summary!$G$5=B1186,1,0)))</f>
        <v>0</v>
      </c>
      <c r="T1186" s="148">
        <f t="shared" si="72"/>
        <v>0</v>
      </c>
      <c r="U1186" s="148">
        <f>IF(LEN(C1186)=0,0,IF(C1186=Summary!$K$5,1,0))</f>
        <v>0</v>
      </c>
      <c r="V1186" s="148">
        <f t="shared" si="73"/>
        <v>0</v>
      </c>
      <c r="W1186" s="333"/>
      <c r="X1186" s="148">
        <f t="shared" si="74"/>
        <v>0</v>
      </c>
      <c r="Y1186" s="333"/>
      <c r="Z1186" s="144"/>
      <c r="AA1186" s="148">
        <f t="shared" si="75"/>
        <v>0</v>
      </c>
      <c r="AB1186" s="336"/>
      <c r="AC1186" s="144"/>
    </row>
    <row r="1187" spans="2:29" s="134" customFormat="1" ht="20.100000000000001" customHeight="1" x14ac:dyDescent="0.25">
      <c r="B1187" s="390"/>
      <c r="C1187" s="391"/>
      <c r="D1187" s="392"/>
      <c r="E1187" s="393"/>
      <c r="F1187" s="393"/>
      <c r="G1187" s="394"/>
      <c r="H1187" s="395"/>
      <c r="N1187" s="144"/>
      <c r="O1187" s="147" t="str">
        <f>IFERROR(IF(LEN(B1187)=0,"",INDEX(Trainings!$C$6:$C$55,MATCH(Registration!$B1187,Trainings!$B$6:$B$55,0),1)),"")</f>
        <v/>
      </c>
      <c r="P1187" s="148" t="str">
        <f>IFERROR(IF(LEN(H1187)=0,"",INDEX(Dashboard!$I$17:$I$26,MATCH($H1187,Dashboard!$J$17:$J$26,0))),"")</f>
        <v/>
      </c>
      <c r="Q1187" s="144"/>
      <c r="R1187" s="148">
        <f>IF(LEN(O1187)=0,0,IF(OR(Summary!$D$5="All",Summary!$D$5=""),1,IF(Summary!$D$5=O1187,1,0)))</f>
        <v>0</v>
      </c>
      <c r="S1187" s="148">
        <f>IF(LEN(B1187)=0,0,IF(OR(Summary!$G$5="All",Summary!$G$5=""),1,IF(Summary!$G$5=B1187,1,0)))</f>
        <v>0</v>
      </c>
      <c r="T1187" s="148">
        <f t="shared" si="72"/>
        <v>0</v>
      </c>
      <c r="U1187" s="148">
        <f>IF(LEN(C1187)=0,0,IF(C1187=Summary!$K$5,1,0))</f>
        <v>0</v>
      </c>
      <c r="V1187" s="148">
        <f t="shared" si="73"/>
        <v>0</v>
      </c>
      <c r="W1187" s="333"/>
      <c r="X1187" s="148">
        <f t="shared" si="74"/>
        <v>0</v>
      </c>
      <c r="Y1187" s="333"/>
      <c r="Z1187" s="144"/>
      <c r="AA1187" s="148">
        <f t="shared" si="75"/>
        <v>0</v>
      </c>
      <c r="AB1187" s="336"/>
      <c r="AC1187" s="144"/>
    </row>
    <row r="1188" spans="2:29" s="134" customFormat="1" ht="20.100000000000001" customHeight="1" x14ac:dyDescent="0.25">
      <c r="B1188" s="390"/>
      <c r="C1188" s="391"/>
      <c r="D1188" s="392"/>
      <c r="E1188" s="393"/>
      <c r="F1188" s="393"/>
      <c r="G1188" s="394"/>
      <c r="H1188" s="395"/>
      <c r="N1188" s="144"/>
      <c r="O1188" s="147" t="str">
        <f>IFERROR(IF(LEN(B1188)=0,"",INDEX(Trainings!$C$6:$C$55,MATCH(Registration!$B1188,Trainings!$B$6:$B$55,0),1)),"")</f>
        <v/>
      </c>
      <c r="P1188" s="148" t="str">
        <f>IFERROR(IF(LEN(H1188)=0,"",INDEX(Dashboard!$I$17:$I$26,MATCH($H1188,Dashboard!$J$17:$J$26,0))),"")</f>
        <v/>
      </c>
      <c r="Q1188" s="144"/>
      <c r="R1188" s="148">
        <f>IF(LEN(O1188)=0,0,IF(OR(Summary!$D$5="All",Summary!$D$5=""),1,IF(Summary!$D$5=O1188,1,0)))</f>
        <v>0</v>
      </c>
      <c r="S1188" s="148">
        <f>IF(LEN(B1188)=0,0,IF(OR(Summary!$G$5="All",Summary!$G$5=""),1,IF(Summary!$G$5=B1188,1,0)))</f>
        <v>0</v>
      </c>
      <c r="T1188" s="148">
        <f t="shared" si="72"/>
        <v>0</v>
      </c>
      <c r="U1188" s="148">
        <f>IF(LEN(C1188)=0,0,IF(C1188=Summary!$K$5,1,0))</f>
        <v>0</v>
      </c>
      <c r="V1188" s="148">
        <f t="shared" si="73"/>
        <v>0</v>
      </c>
      <c r="W1188" s="333"/>
      <c r="X1188" s="148">
        <f t="shared" si="74"/>
        <v>0</v>
      </c>
      <c r="Y1188" s="333"/>
      <c r="Z1188" s="144"/>
      <c r="AA1188" s="148">
        <f t="shared" si="75"/>
        <v>0</v>
      </c>
      <c r="AB1188" s="336"/>
      <c r="AC1188" s="144"/>
    </row>
    <row r="1189" spans="2:29" s="134" customFormat="1" ht="20.100000000000001" customHeight="1" x14ac:dyDescent="0.25">
      <c r="B1189" s="390"/>
      <c r="C1189" s="391"/>
      <c r="D1189" s="392"/>
      <c r="E1189" s="393"/>
      <c r="F1189" s="393"/>
      <c r="G1189" s="394"/>
      <c r="H1189" s="395"/>
      <c r="N1189" s="144"/>
      <c r="O1189" s="147" t="str">
        <f>IFERROR(IF(LEN(B1189)=0,"",INDEX(Trainings!$C$6:$C$55,MATCH(Registration!$B1189,Trainings!$B$6:$B$55,0),1)),"")</f>
        <v/>
      </c>
      <c r="P1189" s="148" t="str">
        <f>IFERROR(IF(LEN(H1189)=0,"",INDEX(Dashboard!$I$17:$I$26,MATCH($H1189,Dashboard!$J$17:$J$26,0))),"")</f>
        <v/>
      </c>
      <c r="Q1189" s="144"/>
      <c r="R1189" s="148">
        <f>IF(LEN(O1189)=0,0,IF(OR(Summary!$D$5="All",Summary!$D$5=""),1,IF(Summary!$D$5=O1189,1,0)))</f>
        <v>0</v>
      </c>
      <c r="S1189" s="148">
        <f>IF(LEN(B1189)=0,0,IF(OR(Summary!$G$5="All",Summary!$G$5=""),1,IF(Summary!$G$5=B1189,1,0)))</f>
        <v>0</v>
      </c>
      <c r="T1189" s="148">
        <f t="shared" si="72"/>
        <v>0</v>
      </c>
      <c r="U1189" s="148">
        <f>IF(LEN(C1189)=0,0,IF(C1189=Summary!$K$5,1,0))</f>
        <v>0</v>
      </c>
      <c r="V1189" s="148">
        <f t="shared" si="73"/>
        <v>0</v>
      </c>
      <c r="W1189" s="333"/>
      <c r="X1189" s="148">
        <f t="shared" si="74"/>
        <v>0</v>
      </c>
      <c r="Y1189" s="333"/>
      <c r="Z1189" s="144"/>
      <c r="AA1189" s="148">
        <f t="shared" si="75"/>
        <v>0</v>
      </c>
      <c r="AB1189" s="336"/>
      <c r="AC1189" s="144"/>
    </row>
    <row r="1190" spans="2:29" s="134" customFormat="1" ht="20.100000000000001" customHeight="1" x14ac:dyDescent="0.25">
      <c r="B1190" s="390"/>
      <c r="C1190" s="391"/>
      <c r="D1190" s="392"/>
      <c r="E1190" s="393"/>
      <c r="F1190" s="393"/>
      <c r="G1190" s="394"/>
      <c r="H1190" s="395"/>
      <c r="N1190" s="144"/>
      <c r="O1190" s="147" t="str">
        <f>IFERROR(IF(LEN(B1190)=0,"",INDEX(Trainings!$C$6:$C$55,MATCH(Registration!$B1190,Trainings!$B$6:$B$55,0),1)),"")</f>
        <v/>
      </c>
      <c r="P1190" s="148" t="str">
        <f>IFERROR(IF(LEN(H1190)=0,"",INDEX(Dashboard!$I$17:$I$26,MATCH($H1190,Dashboard!$J$17:$J$26,0))),"")</f>
        <v/>
      </c>
      <c r="Q1190" s="144"/>
      <c r="R1190" s="148">
        <f>IF(LEN(O1190)=0,0,IF(OR(Summary!$D$5="All",Summary!$D$5=""),1,IF(Summary!$D$5=O1190,1,0)))</f>
        <v>0</v>
      </c>
      <c r="S1190" s="148">
        <f>IF(LEN(B1190)=0,0,IF(OR(Summary!$G$5="All",Summary!$G$5=""),1,IF(Summary!$G$5=B1190,1,0)))</f>
        <v>0</v>
      </c>
      <c r="T1190" s="148">
        <f t="shared" si="72"/>
        <v>0</v>
      </c>
      <c r="U1190" s="148">
        <f>IF(LEN(C1190)=0,0,IF(C1190=Summary!$K$5,1,0))</f>
        <v>0</v>
      </c>
      <c r="V1190" s="148">
        <f t="shared" si="73"/>
        <v>0</v>
      </c>
      <c r="W1190" s="333"/>
      <c r="X1190" s="148">
        <f t="shared" si="74"/>
        <v>0</v>
      </c>
      <c r="Y1190" s="333"/>
      <c r="Z1190" s="144"/>
      <c r="AA1190" s="148">
        <f t="shared" si="75"/>
        <v>0</v>
      </c>
      <c r="AB1190" s="336"/>
      <c r="AC1190" s="144"/>
    </row>
    <row r="1191" spans="2:29" s="134" customFormat="1" ht="20.100000000000001" customHeight="1" x14ac:dyDescent="0.25">
      <c r="B1191" s="390"/>
      <c r="C1191" s="391"/>
      <c r="D1191" s="392"/>
      <c r="E1191" s="393"/>
      <c r="F1191" s="393"/>
      <c r="G1191" s="394"/>
      <c r="H1191" s="395"/>
      <c r="N1191" s="144"/>
      <c r="O1191" s="147" t="str">
        <f>IFERROR(IF(LEN(B1191)=0,"",INDEX(Trainings!$C$6:$C$55,MATCH(Registration!$B1191,Trainings!$B$6:$B$55,0),1)),"")</f>
        <v/>
      </c>
      <c r="P1191" s="148" t="str">
        <f>IFERROR(IF(LEN(H1191)=0,"",INDEX(Dashboard!$I$17:$I$26,MATCH($H1191,Dashboard!$J$17:$J$26,0))),"")</f>
        <v/>
      </c>
      <c r="Q1191" s="144"/>
      <c r="R1191" s="148">
        <f>IF(LEN(O1191)=0,0,IF(OR(Summary!$D$5="All",Summary!$D$5=""),1,IF(Summary!$D$5=O1191,1,0)))</f>
        <v>0</v>
      </c>
      <c r="S1191" s="148">
        <f>IF(LEN(B1191)=0,0,IF(OR(Summary!$G$5="All",Summary!$G$5=""),1,IF(Summary!$G$5=B1191,1,0)))</f>
        <v>0</v>
      </c>
      <c r="T1191" s="148">
        <f t="shared" si="72"/>
        <v>0</v>
      </c>
      <c r="U1191" s="148">
        <f>IF(LEN(C1191)=0,0,IF(C1191=Summary!$K$5,1,0))</f>
        <v>0</v>
      </c>
      <c r="V1191" s="148">
        <f t="shared" si="73"/>
        <v>0</v>
      </c>
      <c r="W1191" s="333"/>
      <c r="X1191" s="148">
        <f t="shared" si="74"/>
        <v>0</v>
      </c>
      <c r="Y1191" s="333"/>
      <c r="Z1191" s="144"/>
      <c r="AA1191" s="148">
        <f t="shared" si="75"/>
        <v>0</v>
      </c>
      <c r="AB1191" s="336"/>
      <c r="AC1191" s="144"/>
    </row>
    <row r="1192" spans="2:29" s="134" customFormat="1" ht="20.100000000000001" customHeight="1" x14ac:dyDescent="0.25">
      <c r="B1192" s="390"/>
      <c r="C1192" s="391"/>
      <c r="D1192" s="392"/>
      <c r="E1192" s="393"/>
      <c r="F1192" s="393"/>
      <c r="G1192" s="394"/>
      <c r="H1192" s="395"/>
      <c r="N1192" s="144"/>
      <c r="O1192" s="147" t="str">
        <f>IFERROR(IF(LEN(B1192)=0,"",INDEX(Trainings!$C$6:$C$55,MATCH(Registration!$B1192,Trainings!$B$6:$B$55,0),1)),"")</f>
        <v/>
      </c>
      <c r="P1192" s="148" t="str">
        <f>IFERROR(IF(LEN(H1192)=0,"",INDEX(Dashboard!$I$17:$I$26,MATCH($H1192,Dashboard!$J$17:$J$26,0))),"")</f>
        <v/>
      </c>
      <c r="Q1192" s="144"/>
      <c r="R1192" s="148">
        <f>IF(LEN(O1192)=0,0,IF(OR(Summary!$D$5="All",Summary!$D$5=""),1,IF(Summary!$D$5=O1192,1,0)))</f>
        <v>0</v>
      </c>
      <c r="S1192" s="148">
        <f>IF(LEN(B1192)=0,0,IF(OR(Summary!$G$5="All",Summary!$G$5=""),1,IF(Summary!$G$5=B1192,1,0)))</f>
        <v>0</v>
      </c>
      <c r="T1192" s="148">
        <f t="shared" si="72"/>
        <v>0</v>
      </c>
      <c r="U1192" s="148">
        <f>IF(LEN(C1192)=0,0,IF(C1192=Summary!$K$5,1,0))</f>
        <v>0</v>
      </c>
      <c r="V1192" s="148">
        <f t="shared" si="73"/>
        <v>0</v>
      </c>
      <c r="W1192" s="333"/>
      <c r="X1192" s="148">
        <f t="shared" si="74"/>
        <v>0</v>
      </c>
      <c r="Y1192" s="333"/>
      <c r="Z1192" s="144"/>
      <c r="AA1192" s="148">
        <f t="shared" si="75"/>
        <v>0</v>
      </c>
      <c r="AB1192" s="336"/>
      <c r="AC1192" s="144"/>
    </row>
    <row r="1193" spans="2:29" s="134" customFormat="1" ht="20.100000000000001" customHeight="1" x14ac:dyDescent="0.25">
      <c r="B1193" s="390"/>
      <c r="C1193" s="391"/>
      <c r="D1193" s="392"/>
      <c r="E1193" s="393"/>
      <c r="F1193" s="393"/>
      <c r="G1193" s="394"/>
      <c r="H1193" s="395"/>
      <c r="N1193" s="144"/>
      <c r="O1193" s="147" t="str">
        <f>IFERROR(IF(LEN(B1193)=0,"",INDEX(Trainings!$C$6:$C$55,MATCH(Registration!$B1193,Trainings!$B$6:$B$55,0),1)),"")</f>
        <v/>
      </c>
      <c r="P1193" s="148" t="str">
        <f>IFERROR(IF(LEN(H1193)=0,"",INDEX(Dashboard!$I$17:$I$26,MATCH($H1193,Dashboard!$J$17:$J$26,0))),"")</f>
        <v/>
      </c>
      <c r="Q1193" s="144"/>
      <c r="R1193" s="148">
        <f>IF(LEN(O1193)=0,0,IF(OR(Summary!$D$5="All",Summary!$D$5=""),1,IF(Summary!$D$5=O1193,1,0)))</f>
        <v>0</v>
      </c>
      <c r="S1193" s="148">
        <f>IF(LEN(B1193)=0,0,IF(OR(Summary!$G$5="All",Summary!$G$5=""),1,IF(Summary!$G$5=B1193,1,0)))</f>
        <v>0</v>
      </c>
      <c r="T1193" s="148">
        <f t="shared" si="72"/>
        <v>0</v>
      </c>
      <c r="U1193" s="148">
        <f>IF(LEN(C1193)=0,0,IF(C1193=Summary!$K$5,1,0))</f>
        <v>0</v>
      </c>
      <c r="V1193" s="148">
        <f t="shared" si="73"/>
        <v>0</v>
      </c>
      <c r="W1193" s="333"/>
      <c r="X1193" s="148">
        <f t="shared" si="74"/>
        <v>0</v>
      </c>
      <c r="Y1193" s="333"/>
      <c r="Z1193" s="144"/>
      <c r="AA1193" s="148">
        <f t="shared" si="75"/>
        <v>0</v>
      </c>
      <c r="AB1193" s="336"/>
      <c r="AC1193" s="144"/>
    </row>
    <row r="1194" spans="2:29" s="134" customFormat="1" ht="20.100000000000001" customHeight="1" x14ac:dyDescent="0.25">
      <c r="B1194" s="390"/>
      <c r="C1194" s="391"/>
      <c r="D1194" s="392"/>
      <c r="E1194" s="393"/>
      <c r="F1194" s="393"/>
      <c r="G1194" s="394"/>
      <c r="H1194" s="395"/>
      <c r="N1194" s="144"/>
      <c r="O1194" s="147" t="str">
        <f>IFERROR(IF(LEN(B1194)=0,"",INDEX(Trainings!$C$6:$C$55,MATCH(Registration!$B1194,Trainings!$B$6:$B$55,0),1)),"")</f>
        <v/>
      </c>
      <c r="P1194" s="148" t="str">
        <f>IFERROR(IF(LEN(H1194)=0,"",INDEX(Dashboard!$I$17:$I$26,MATCH($H1194,Dashboard!$J$17:$J$26,0))),"")</f>
        <v/>
      </c>
      <c r="Q1194" s="144"/>
      <c r="R1194" s="148">
        <f>IF(LEN(O1194)=0,0,IF(OR(Summary!$D$5="All",Summary!$D$5=""),1,IF(Summary!$D$5=O1194,1,0)))</f>
        <v>0</v>
      </c>
      <c r="S1194" s="148">
        <f>IF(LEN(B1194)=0,0,IF(OR(Summary!$G$5="All",Summary!$G$5=""),1,IF(Summary!$G$5=B1194,1,0)))</f>
        <v>0</v>
      </c>
      <c r="T1194" s="148">
        <f t="shared" si="72"/>
        <v>0</v>
      </c>
      <c r="U1194" s="148">
        <f>IF(LEN(C1194)=0,0,IF(C1194=Summary!$K$5,1,0))</f>
        <v>0</v>
      </c>
      <c r="V1194" s="148">
        <f t="shared" si="73"/>
        <v>0</v>
      </c>
      <c r="W1194" s="333"/>
      <c r="X1194" s="148">
        <f t="shared" si="74"/>
        <v>0</v>
      </c>
      <c r="Y1194" s="333"/>
      <c r="Z1194" s="144"/>
      <c r="AA1194" s="148">
        <f t="shared" si="75"/>
        <v>0</v>
      </c>
      <c r="AB1194" s="336"/>
      <c r="AC1194" s="144"/>
    </row>
    <row r="1195" spans="2:29" s="134" customFormat="1" ht="20.100000000000001" customHeight="1" x14ac:dyDescent="0.25">
      <c r="B1195" s="390"/>
      <c r="C1195" s="391"/>
      <c r="D1195" s="392"/>
      <c r="E1195" s="393"/>
      <c r="F1195" s="393"/>
      <c r="G1195" s="394"/>
      <c r="H1195" s="395"/>
      <c r="N1195" s="144"/>
      <c r="O1195" s="147" t="str">
        <f>IFERROR(IF(LEN(B1195)=0,"",INDEX(Trainings!$C$6:$C$55,MATCH(Registration!$B1195,Trainings!$B$6:$B$55,0),1)),"")</f>
        <v/>
      </c>
      <c r="P1195" s="148" t="str">
        <f>IFERROR(IF(LEN(H1195)=0,"",INDEX(Dashboard!$I$17:$I$26,MATCH($H1195,Dashboard!$J$17:$J$26,0))),"")</f>
        <v/>
      </c>
      <c r="Q1195" s="144"/>
      <c r="R1195" s="148">
        <f>IF(LEN(O1195)=0,0,IF(OR(Summary!$D$5="All",Summary!$D$5=""),1,IF(Summary!$D$5=O1195,1,0)))</f>
        <v>0</v>
      </c>
      <c r="S1195" s="148">
        <f>IF(LEN(B1195)=0,0,IF(OR(Summary!$G$5="All",Summary!$G$5=""),1,IF(Summary!$G$5=B1195,1,0)))</f>
        <v>0</v>
      </c>
      <c r="T1195" s="148">
        <f t="shared" si="72"/>
        <v>0</v>
      </c>
      <c r="U1195" s="148">
        <f>IF(LEN(C1195)=0,0,IF(C1195=Summary!$K$5,1,0))</f>
        <v>0</v>
      </c>
      <c r="V1195" s="148">
        <f t="shared" si="73"/>
        <v>0</v>
      </c>
      <c r="W1195" s="333"/>
      <c r="X1195" s="148">
        <f t="shared" si="74"/>
        <v>0</v>
      </c>
      <c r="Y1195" s="333"/>
      <c r="Z1195" s="144"/>
      <c r="AA1195" s="148">
        <f t="shared" si="75"/>
        <v>0</v>
      </c>
      <c r="AB1195" s="336"/>
      <c r="AC1195" s="144"/>
    </row>
    <row r="1196" spans="2:29" s="134" customFormat="1" ht="20.100000000000001" customHeight="1" x14ac:dyDescent="0.25">
      <c r="B1196" s="390"/>
      <c r="C1196" s="391"/>
      <c r="D1196" s="392"/>
      <c r="E1196" s="393"/>
      <c r="F1196" s="393"/>
      <c r="G1196" s="394"/>
      <c r="H1196" s="395"/>
      <c r="N1196" s="144"/>
      <c r="O1196" s="147" t="str">
        <f>IFERROR(IF(LEN(B1196)=0,"",INDEX(Trainings!$C$6:$C$55,MATCH(Registration!$B1196,Trainings!$B$6:$B$55,0),1)),"")</f>
        <v/>
      </c>
      <c r="P1196" s="148" t="str">
        <f>IFERROR(IF(LEN(H1196)=0,"",INDEX(Dashboard!$I$17:$I$26,MATCH($H1196,Dashboard!$J$17:$J$26,0))),"")</f>
        <v/>
      </c>
      <c r="Q1196" s="144"/>
      <c r="R1196" s="148">
        <f>IF(LEN(O1196)=0,0,IF(OR(Summary!$D$5="All",Summary!$D$5=""),1,IF(Summary!$D$5=O1196,1,0)))</f>
        <v>0</v>
      </c>
      <c r="S1196" s="148">
        <f>IF(LEN(B1196)=0,0,IF(OR(Summary!$G$5="All",Summary!$G$5=""),1,IF(Summary!$G$5=B1196,1,0)))</f>
        <v>0</v>
      </c>
      <c r="T1196" s="148">
        <f t="shared" si="72"/>
        <v>0</v>
      </c>
      <c r="U1196" s="148">
        <f>IF(LEN(C1196)=0,0,IF(C1196=Summary!$K$5,1,0))</f>
        <v>0</v>
      </c>
      <c r="V1196" s="148">
        <f t="shared" si="73"/>
        <v>0</v>
      </c>
      <c r="W1196" s="333"/>
      <c r="X1196" s="148">
        <f t="shared" si="74"/>
        <v>0</v>
      </c>
      <c r="Y1196" s="333"/>
      <c r="Z1196" s="144"/>
      <c r="AA1196" s="148">
        <f t="shared" si="75"/>
        <v>0</v>
      </c>
      <c r="AB1196" s="336"/>
      <c r="AC1196" s="144"/>
    </row>
    <row r="1197" spans="2:29" s="134" customFormat="1" ht="20.100000000000001" customHeight="1" x14ac:dyDescent="0.25">
      <c r="B1197" s="390"/>
      <c r="C1197" s="391"/>
      <c r="D1197" s="392"/>
      <c r="E1197" s="393"/>
      <c r="F1197" s="393"/>
      <c r="G1197" s="394"/>
      <c r="H1197" s="395"/>
      <c r="N1197" s="144"/>
      <c r="O1197" s="147" t="str">
        <f>IFERROR(IF(LEN(B1197)=0,"",INDEX(Trainings!$C$6:$C$55,MATCH(Registration!$B1197,Trainings!$B$6:$B$55,0),1)),"")</f>
        <v/>
      </c>
      <c r="P1197" s="148" t="str">
        <f>IFERROR(IF(LEN(H1197)=0,"",INDEX(Dashboard!$I$17:$I$26,MATCH($H1197,Dashboard!$J$17:$J$26,0))),"")</f>
        <v/>
      </c>
      <c r="Q1197" s="144"/>
      <c r="R1197" s="148">
        <f>IF(LEN(O1197)=0,0,IF(OR(Summary!$D$5="All",Summary!$D$5=""),1,IF(Summary!$D$5=O1197,1,0)))</f>
        <v>0</v>
      </c>
      <c r="S1197" s="148">
        <f>IF(LEN(B1197)=0,0,IF(OR(Summary!$G$5="All",Summary!$G$5=""),1,IF(Summary!$G$5=B1197,1,0)))</f>
        <v>0</v>
      </c>
      <c r="T1197" s="148">
        <f t="shared" si="72"/>
        <v>0</v>
      </c>
      <c r="U1197" s="148">
        <f>IF(LEN(C1197)=0,0,IF(C1197=Summary!$K$5,1,0))</f>
        <v>0</v>
      </c>
      <c r="V1197" s="148">
        <f t="shared" si="73"/>
        <v>0</v>
      </c>
      <c r="W1197" s="333"/>
      <c r="X1197" s="148">
        <f t="shared" si="74"/>
        <v>0</v>
      </c>
      <c r="Y1197" s="333"/>
      <c r="Z1197" s="144"/>
      <c r="AA1197" s="148">
        <f t="shared" si="75"/>
        <v>0</v>
      </c>
      <c r="AB1197" s="336"/>
      <c r="AC1197" s="144"/>
    </row>
    <row r="1198" spans="2:29" s="134" customFormat="1" ht="20.100000000000001" customHeight="1" x14ac:dyDescent="0.25">
      <c r="B1198" s="390"/>
      <c r="C1198" s="391"/>
      <c r="D1198" s="392"/>
      <c r="E1198" s="393"/>
      <c r="F1198" s="393"/>
      <c r="G1198" s="394"/>
      <c r="H1198" s="395"/>
      <c r="N1198" s="144"/>
      <c r="O1198" s="147" t="str">
        <f>IFERROR(IF(LEN(B1198)=0,"",INDEX(Trainings!$C$6:$C$55,MATCH(Registration!$B1198,Trainings!$B$6:$B$55,0),1)),"")</f>
        <v/>
      </c>
      <c r="P1198" s="148" t="str">
        <f>IFERROR(IF(LEN(H1198)=0,"",INDEX(Dashboard!$I$17:$I$26,MATCH($H1198,Dashboard!$J$17:$J$26,0))),"")</f>
        <v/>
      </c>
      <c r="Q1198" s="144"/>
      <c r="R1198" s="148">
        <f>IF(LEN(O1198)=0,0,IF(OR(Summary!$D$5="All",Summary!$D$5=""),1,IF(Summary!$D$5=O1198,1,0)))</f>
        <v>0</v>
      </c>
      <c r="S1198" s="148">
        <f>IF(LEN(B1198)=0,0,IF(OR(Summary!$G$5="All",Summary!$G$5=""),1,IF(Summary!$G$5=B1198,1,0)))</f>
        <v>0</v>
      </c>
      <c r="T1198" s="148">
        <f t="shared" si="72"/>
        <v>0</v>
      </c>
      <c r="U1198" s="148">
        <f>IF(LEN(C1198)=0,0,IF(C1198=Summary!$K$5,1,0))</f>
        <v>0</v>
      </c>
      <c r="V1198" s="148">
        <f t="shared" si="73"/>
        <v>0</v>
      </c>
      <c r="W1198" s="333"/>
      <c r="X1198" s="148">
        <f t="shared" si="74"/>
        <v>0</v>
      </c>
      <c r="Y1198" s="333"/>
      <c r="Z1198" s="144"/>
      <c r="AA1198" s="148">
        <f t="shared" si="75"/>
        <v>0</v>
      </c>
      <c r="AB1198" s="336"/>
      <c r="AC1198" s="144"/>
    </row>
    <row r="1199" spans="2:29" s="134" customFormat="1" ht="20.100000000000001" customHeight="1" x14ac:dyDescent="0.25">
      <c r="B1199" s="390"/>
      <c r="C1199" s="391"/>
      <c r="D1199" s="392"/>
      <c r="E1199" s="393"/>
      <c r="F1199" s="393"/>
      <c r="G1199" s="394"/>
      <c r="H1199" s="395"/>
      <c r="N1199" s="144"/>
      <c r="O1199" s="147" t="str">
        <f>IFERROR(IF(LEN(B1199)=0,"",INDEX(Trainings!$C$6:$C$55,MATCH(Registration!$B1199,Trainings!$B$6:$B$55,0),1)),"")</f>
        <v/>
      </c>
      <c r="P1199" s="148" t="str">
        <f>IFERROR(IF(LEN(H1199)=0,"",INDEX(Dashboard!$I$17:$I$26,MATCH($H1199,Dashboard!$J$17:$J$26,0))),"")</f>
        <v/>
      </c>
      <c r="Q1199" s="144"/>
      <c r="R1199" s="148">
        <f>IF(LEN(O1199)=0,0,IF(OR(Summary!$D$5="All",Summary!$D$5=""),1,IF(Summary!$D$5=O1199,1,0)))</f>
        <v>0</v>
      </c>
      <c r="S1199" s="148">
        <f>IF(LEN(B1199)=0,0,IF(OR(Summary!$G$5="All",Summary!$G$5=""),1,IF(Summary!$G$5=B1199,1,0)))</f>
        <v>0</v>
      </c>
      <c r="T1199" s="148">
        <f t="shared" si="72"/>
        <v>0</v>
      </c>
      <c r="U1199" s="148">
        <f>IF(LEN(C1199)=0,0,IF(C1199=Summary!$K$5,1,0))</f>
        <v>0</v>
      </c>
      <c r="V1199" s="148">
        <f t="shared" si="73"/>
        <v>0</v>
      </c>
      <c r="W1199" s="333"/>
      <c r="X1199" s="148">
        <f t="shared" si="74"/>
        <v>0</v>
      </c>
      <c r="Y1199" s="333"/>
      <c r="Z1199" s="144"/>
      <c r="AA1199" s="148">
        <f t="shared" si="75"/>
        <v>0</v>
      </c>
      <c r="AB1199" s="336"/>
      <c r="AC1199" s="144"/>
    </row>
    <row r="1200" spans="2:29" s="134" customFormat="1" ht="20.100000000000001" customHeight="1" x14ac:dyDescent="0.25">
      <c r="B1200" s="390"/>
      <c r="C1200" s="391"/>
      <c r="D1200" s="392"/>
      <c r="E1200" s="393"/>
      <c r="F1200" s="393"/>
      <c r="G1200" s="394"/>
      <c r="H1200" s="395"/>
      <c r="N1200" s="144"/>
      <c r="O1200" s="147" t="str">
        <f>IFERROR(IF(LEN(B1200)=0,"",INDEX(Trainings!$C$6:$C$55,MATCH(Registration!$B1200,Trainings!$B$6:$B$55,0),1)),"")</f>
        <v/>
      </c>
      <c r="P1200" s="148" t="str">
        <f>IFERROR(IF(LEN(H1200)=0,"",INDEX(Dashboard!$I$17:$I$26,MATCH($H1200,Dashboard!$J$17:$J$26,0))),"")</f>
        <v/>
      </c>
      <c r="Q1200" s="144"/>
      <c r="R1200" s="148">
        <f>IF(LEN(O1200)=0,0,IF(OR(Summary!$D$5="All",Summary!$D$5=""),1,IF(Summary!$D$5=O1200,1,0)))</f>
        <v>0</v>
      </c>
      <c r="S1200" s="148">
        <f>IF(LEN(B1200)=0,0,IF(OR(Summary!$G$5="All",Summary!$G$5=""),1,IF(Summary!$G$5=B1200,1,0)))</f>
        <v>0</v>
      </c>
      <c r="T1200" s="148">
        <f t="shared" si="72"/>
        <v>0</v>
      </c>
      <c r="U1200" s="148">
        <f>IF(LEN(C1200)=0,0,IF(C1200=Summary!$K$5,1,0))</f>
        <v>0</v>
      </c>
      <c r="V1200" s="148">
        <f t="shared" si="73"/>
        <v>0</v>
      </c>
      <c r="W1200" s="333"/>
      <c r="X1200" s="148">
        <f t="shared" si="74"/>
        <v>0</v>
      </c>
      <c r="Y1200" s="333"/>
      <c r="Z1200" s="144"/>
      <c r="AA1200" s="148">
        <f t="shared" si="75"/>
        <v>0</v>
      </c>
      <c r="AB1200" s="336"/>
      <c r="AC1200" s="144"/>
    </row>
    <row r="1201" spans="2:29" s="134" customFormat="1" ht="20.100000000000001" customHeight="1" x14ac:dyDescent="0.25">
      <c r="B1201" s="390"/>
      <c r="C1201" s="391"/>
      <c r="D1201" s="392"/>
      <c r="E1201" s="393"/>
      <c r="F1201" s="393"/>
      <c r="G1201" s="394"/>
      <c r="H1201" s="395"/>
      <c r="N1201" s="144"/>
      <c r="O1201" s="147" t="str">
        <f>IFERROR(IF(LEN(B1201)=0,"",INDEX(Trainings!$C$6:$C$55,MATCH(Registration!$B1201,Trainings!$B$6:$B$55,0),1)),"")</f>
        <v/>
      </c>
      <c r="P1201" s="148" t="str">
        <f>IFERROR(IF(LEN(H1201)=0,"",INDEX(Dashboard!$I$17:$I$26,MATCH($H1201,Dashboard!$J$17:$J$26,0))),"")</f>
        <v/>
      </c>
      <c r="Q1201" s="144"/>
      <c r="R1201" s="148">
        <f>IF(LEN(O1201)=0,0,IF(OR(Summary!$D$5="All",Summary!$D$5=""),1,IF(Summary!$D$5=O1201,1,0)))</f>
        <v>0</v>
      </c>
      <c r="S1201" s="148">
        <f>IF(LEN(B1201)=0,0,IF(OR(Summary!$G$5="All",Summary!$G$5=""),1,IF(Summary!$G$5=B1201,1,0)))</f>
        <v>0</v>
      </c>
      <c r="T1201" s="148">
        <f t="shared" si="72"/>
        <v>0</v>
      </c>
      <c r="U1201" s="148">
        <f>IF(LEN(C1201)=0,0,IF(C1201=Summary!$K$5,1,0))</f>
        <v>0</v>
      </c>
      <c r="V1201" s="148">
        <f t="shared" si="73"/>
        <v>0</v>
      </c>
      <c r="W1201" s="333"/>
      <c r="X1201" s="148">
        <f t="shared" si="74"/>
        <v>0</v>
      </c>
      <c r="Y1201" s="333"/>
      <c r="Z1201" s="144"/>
      <c r="AA1201" s="148">
        <f t="shared" si="75"/>
        <v>0</v>
      </c>
      <c r="AB1201" s="336"/>
      <c r="AC1201" s="144"/>
    </row>
    <row r="1202" spans="2:29" s="134" customFormat="1" ht="20.100000000000001" customHeight="1" x14ac:dyDescent="0.25">
      <c r="B1202" s="390"/>
      <c r="C1202" s="391"/>
      <c r="D1202" s="392"/>
      <c r="E1202" s="393"/>
      <c r="F1202" s="393"/>
      <c r="G1202" s="394"/>
      <c r="H1202" s="395"/>
      <c r="N1202" s="144"/>
      <c r="O1202" s="147" t="str">
        <f>IFERROR(IF(LEN(B1202)=0,"",INDEX(Trainings!$C$6:$C$55,MATCH(Registration!$B1202,Trainings!$B$6:$B$55,0),1)),"")</f>
        <v/>
      </c>
      <c r="P1202" s="148" t="str">
        <f>IFERROR(IF(LEN(H1202)=0,"",INDEX(Dashboard!$I$17:$I$26,MATCH($H1202,Dashboard!$J$17:$J$26,0))),"")</f>
        <v/>
      </c>
      <c r="Q1202" s="144"/>
      <c r="R1202" s="148">
        <f>IF(LEN(O1202)=0,0,IF(OR(Summary!$D$5="All",Summary!$D$5=""),1,IF(Summary!$D$5=O1202,1,0)))</f>
        <v>0</v>
      </c>
      <c r="S1202" s="148">
        <f>IF(LEN(B1202)=0,0,IF(OR(Summary!$G$5="All",Summary!$G$5=""),1,IF(Summary!$G$5=B1202,1,0)))</f>
        <v>0</v>
      </c>
      <c r="T1202" s="148">
        <f t="shared" si="72"/>
        <v>0</v>
      </c>
      <c r="U1202" s="148">
        <f>IF(LEN(C1202)=0,0,IF(C1202=Summary!$K$5,1,0))</f>
        <v>0</v>
      </c>
      <c r="V1202" s="148">
        <f t="shared" si="73"/>
        <v>0</v>
      </c>
      <c r="W1202" s="333"/>
      <c r="X1202" s="148">
        <f t="shared" si="74"/>
        <v>0</v>
      </c>
      <c r="Y1202" s="333"/>
      <c r="Z1202" s="144"/>
      <c r="AA1202" s="148">
        <f t="shared" si="75"/>
        <v>0</v>
      </c>
      <c r="AB1202" s="336"/>
      <c r="AC1202" s="144"/>
    </row>
    <row r="1203" spans="2:29" s="134" customFormat="1" ht="20.100000000000001" customHeight="1" x14ac:dyDescent="0.25">
      <c r="B1203" s="390"/>
      <c r="C1203" s="391"/>
      <c r="D1203" s="392"/>
      <c r="E1203" s="393"/>
      <c r="F1203" s="393"/>
      <c r="G1203" s="394"/>
      <c r="H1203" s="395"/>
      <c r="N1203" s="144"/>
      <c r="O1203" s="147" t="str">
        <f>IFERROR(IF(LEN(B1203)=0,"",INDEX(Trainings!$C$6:$C$55,MATCH(Registration!$B1203,Trainings!$B$6:$B$55,0),1)),"")</f>
        <v/>
      </c>
      <c r="P1203" s="148" t="str">
        <f>IFERROR(IF(LEN(H1203)=0,"",INDEX(Dashboard!$I$17:$I$26,MATCH($H1203,Dashboard!$J$17:$J$26,0))),"")</f>
        <v/>
      </c>
      <c r="Q1203" s="144"/>
      <c r="R1203" s="148">
        <f>IF(LEN(O1203)=0,0,IF(OR(Summary!$D$5="All",Summary!$D$5=""),1,IF(Summary!$D$5=O1203,1,0)))</f>
        <v>0</v>
      </c>
      <c r="S1203" s="148">
        <f>IF(LEN(B1203)=0,0,IF(OR(Summary!$G$5="All",Summary!$G$5=""),1,IF(Summary!$G$5=B1203,1,0)))</f>
        <v>0</v>
      </c>
      <c r="T1203" s="148">
        <f t="shared" si="72"/>
        <v>0</v>
      </c>
      <c r="U1203" s="148">
        <f>IF(LEN(C1203)=0,0,IF(C1203=Summary!$K$5,1,0))</f>
        <v>0</v>
      </c>
      <c r="V1203" s="148">
        <f t="shared" si="73"/>
        <v>0</v>
      </c>
      <c r="W1203" s="333"/>
      <c r="X1203" s="148">
        <f t="shared" si="74"/>
        <v>0</v>
      </c>
      <c r="Y1203" s="333"/>
      <c r="Z1203" s="144"/>
      <c r="AA1203" s="148">
        <f t="shared" si="75"/>
        <v>0</v>
      </c>
      <c r="AB1203" s="336"/>
      <c r="AC1203" s="144"/>
    </row>
    <row r="1204" spans="2:29" s="134" customFormat="1" ht="20.100000000000001" customHeight="1" x14ac:dyDescent="0.25">
      <c r="B1204" s="390"/>
      <c r="C1204" s="391"/>
      <c r="D1204" s="392"/>
      <c r="E1204" s="393"/>
      <c r="F1204" s="393"/>
      <c r="G1204" s="394"/>
      <c r="H1204" s="395"/>
      <c r="N1204" s="144"/>
      <c r="O1204" s="147" t="str">
        <f>IFERROR(IF(LEN(B1204)=0,"",INDEX(Trainings!$C$6:$C$55,MATCH(Registration!$B1204,Trainings!$B$6:$B$55,0),1)),"")</f>
        <v/>
      </c>
      <c r="P1204" s="148" t="str">
        <f>IFERROR(IF(LEN(H1204)=0,"",INDEX(Dashboard!$I$17:$I$26,MATCH($H1204,Dashboard!$J$17:$J$26,0))),"")</f>
        <v/>
      </c>
      <c r="Q1204" s="144"/>
      <c r="R1204" s="148">
        <f>IF(LEN(O1204)=0,0,IF(OR(Summary!$D$5="All",Summary!$D$5=""),1,IF(Summary!$D$5=O1204,1,0)))</f>
        <v>0</v>
      </c>
      <c r="S1204" s="148">
        <f>IF(LEN(B1204)=0,0,IF(OR(Summary!$G$5="All",Summary!$G$5=""),1,IF(Summary!$G$5=B1204,1,0)))</f>
        <v>0</v>
      </c>
      <c r="T1204" s="148">
        <f t="shared" si="72"/>
        <v>0</v>
      </c>
      <c r="U1204" s="148">
        <f>IF(LEN(C1204)=0,0,IF(C1204=Summary!$K$5,1,0))</f>
        <v>0</v>
      </c>
      <c r="V1204" s="148">
        <f t="shared" si="73"/>
        <v>0</v>
      </c>
      <c r="W1204" s="333"/>
      <c r="X1204" s="148">
        <f t="shared" si="74"/>
        <v>0</v>
      </c>
      <c r="Y1204" s="333"/>
      <c r="Z1204" s="144"/>
      <c r="AA1204" s="148">
        <f t="shared" si="75"/>
        <v>0</v>
      </c>
      <c r="AB1204" s="336"/>
      <c r="AC1204" s="144"/>
    </row>
    <row r="1205" spans="2:29" s="134" customFormat="1" ht="20.100000000000001" customHeight="1" x14ac:dyDescent="0.25">
      <c r="B1205" s="390"/>
      <c r="C1205" s="391"/>
      <c r="D1205" s="392"/>
      <c r="E1205" s="393"/>
      <c r="F1205" s="393"/>
      <c r="G1205" s="394"/>
      <c r="H1205" s="395"/>
      <c r="N1205" s="144"/>
      <c r="O1205" s="147" t="str">
        <f>IFERROR(IF(LEN(B1205)=0,"",INDEX(Trainings!$C$6:$C$55,MATCH(Registration!$B1205,Trainings!$B$6:$B$55,0),1)),"")</f>
        <v/>
      </c>
      <c r="P1205" s="148" t="str">
        <f>IFERROR(IF(LEN(H1205)=0,"",INDEX(Dashboard!$I$17:$I$26,MATCH($H1205,Dashboard!$J$17:$J$26,0))),"")</f>
        <v/>
      </c>
      <c r="Q1205" s="144"/>
      <c r="R1205" s="148">
        <f>IF(LEN(O1205)=0,0,IF(OR(Summary!$D$5="All",Summary!$D$5=""),1,IF(Summary!$D$5=O1205,1,0)))</f>
        <v>0</v>
      </c>
      <c r="S1205" s="148">
        <f>IF(LEN(B1205)=0,0,IF(OR(Summary!$G$5="All",Summary!$G$5=""),1,IF(Summary!$G$5=B1205,1,0)))</f>
        <v>0</v>
      </c>
      <c r="T1205" s="148">
        <f t="shared" si="72"/>
        <v>0</v>
      </c>
      <c r="U1205" s="148">
        <f>IF(LEN(C1205)=0,0,IF(C1205=Summary!$K$5,1,0))</f>
        <v>0</v>
      </c>
      <c r="V1205" s="148">
        <f t="shared" si="73"/>
        <v>0</v>
      </c>
      <c r="W1205" s="333"/>
      <c r="X1205" s="148">
        <f t="shared" si="74"/>
        <v>0</v>
      </c>
      <c r="Y1205" s="333"/>
      <c r="Z1205" s="144"/>
      <c r="AA1205" s="148">
        <f t="shared" si="75"/>
        <v>0</v>
      </c>
      <c r="AB1205" s="336"/>
      <c r="AC1205" s="144"/>
    </row>
    <row r="1206" spans="2:29" s="134" customFormat="1" ht="20.100000000000001" customHeight="1" x14ac:dyDescent="0.25">
      <c r="B1206" s="390"/>
      <c r="C1206" s="391"/>
      <c r="D1206" s="392"/>
      <c r="E1206" s="393"/>
      <c r="F1206" s="393"/>
      <c r="G1206" s="394"/>
      <c r="H1206" s="395"/>
      <c r="N1206" s="144"/>
      <c r="O1206" s="147" t="str">
        <f>IFERROR(IF(LEN(B1206)=0,"",INDEX(Trainings!$C$6:$C$55,MATCH(Registration!$B1206,Trainings!$B$6:$B$55,0),1)),"")</f>
        <v/>
      </c>
      <c r="P1206" s="148" t="str">
        <f>IFERROR(IF(LEN(H1206)=0,"",INDEX(Dashboard!$I$17:$I$26,MATCH($H1206,Dashboard!$J$17:$J$26,0))),"")</f>
        <v/>
      </c>
      <c r="Q1206" s="144"/>
      <c r="R1206" s="148">
        <f>IF(LEN(O1206)=0,0,IF(OR(Summary!$D$5="All",Summary!$D$5=""),1,IF(Summary!$D$5=O1206,1,0)))</f>
        <v>0</v>
      </c>
      <c r="S1206" s="148">
        <f>IF(LEN(B1206)=0,0,IF(OR(Summary!$G$5="All",Summary!$G$5=""),1,IF(Summary!$G$5=B1206,1,0)))</f>
        <v>0</v>
      </c>
      <c r="T1206" s="148">
        <f t="shared" si="72"/>
        <v>0</v>
      </c>
      <c r="U1206" s="148">
        <f>IF(LEN(C1206)=0,0,IF(C1206=Summary!$K$5,1,0))</f>
        <v>0</v>
      </c>
      <c r="V1206" s="148">
        <f t="shared" si="73"/>
        <v>0</v>
      </c>
      <c r="W1206" s="333"/>
      <c r="X1206" s="148">
        <f t="shared" si="74"/>
        <v>0</v>
      </c>
      <c r="Y1206" s="333"/>
      <c r="Z1206" s="144"/>
      <c r="AA1206" s="148">
        <f t="shared" si="75"/>
        <v>0</v>
      </c>
      <c r="AB1206" s="336"/>
      <c r="AC1206" s="144"/>
    </row>
    <row r="1207" spans="2:29" s="134" customFormat="1" ht="20.100000000000001" customHeight="1" x14ac:dyDescent="0.25">
      <c r="B1207" s="390"/>
      <c r="C1207" s="391"/>
      <c r="D1207" s="392"/>
      <c r="E1207" s="393"/>
      <c r="F1207" s="393"/>
      <c r="G1207" s="394"/>
      <c r="H1207" s="395"/>
      <c r="N1207" s="144"/>
      <c r="O1207" s="147" t="str">
        <f>IFERROR(IF(LEN(B1207)=0,"",INDEX(Trainings!$C$6:$C$55,MATCH(Registration!$B1207,Trainings!$B$6:$B$55,0),1)),"")</f>
        <v/>
      </c>
      <c r="P1207" s="148" t="str">
        <f>IFERROR(IF(LEN(H1207)=0,"",INDEX(Dashboard!$I$17:$I$26,MATCH($H1207,Dashboard!$J$17:$J$26,0))),"")</f>
        <v/>
      </c>
      <c r="Q1207" s="144"/>
      <c r="R1207" s="148">
        <f>IF(LEN(O1207)=0,0,IF(OR(Summary!$D$5="All",Summary!$D$5=""),1,IF(Summary!$D$5=O1207,1,0)))</f>
        <v>0</v>
      </c>
      <c r="S1207" s="148">
        <f>IF(LEN(B1207)=0,0,IF(OR(Summary!$G$5="All",Summary!$G$5=""),1,IF(Summary!$G$5=B1207,1,0)))</f>
        <v>0</v>
      </c>
      <c r="T1207" s="148">
        <f t="shared" si="72"/>
        <v>0</v>
      </c>
      <c r="U1207" s="148">
        <f>IF(LEN(C1207)=0,0,IF(C1207=Summary!$K$5,1,0))</f>
        <v>0</v>
      </c>
      <c r="V1207" s="148">
        <f t="shared" si="73"/>
        <v>0</v>
      </c>
      <c r="W1207" s="333"/>
      <c r="X1207" s="148">
        <f t="shared" si="74"/>
        <v>0</v>
      </c>
      <c r="Y1207" s="333"/>
      <c r="Z1207" s="144"/>
      <c r="AA1207" s="148">
        <f t="shared" si="75"/>
        <v>0</v>
      </c>
      <c r="AB1207" s="336"/>
      <c r="AC1207" s="144"/>
    </row>
    <row r="1208" spans="2:29" s="134" customFormat="1" ht="20.100000000000001" customHeight="1" x14ac:dyDescent="0.25">
      <c r="B1208" s="390"/>
      <c r="C1208" s="391"/>
      <c r="D1208" s="392"/>
      <c r="E1208" s="393"/>
      <c r="F1208" s="393"/>
      <c r="G1208" s="394"/>
      <c r="H1208" s="395"/>
      <c r="N1208" s="144"/>
      <c r="O1208" s="147" t="str">
        <f>IFERROR(IF(LEN(B1208)=0,"",INDEX(Trainings!$C$6:$C$55,MATCH(Registration!$B1208,Trainings!$B$6:$B$55,0),1)),"")</f>
        <v/>
      </c>
      <c r="P1208" s="148" t="str">
        <f>IFERROR(IF(LEN(H1208)=0,"",INDEX(Dashboard!$I$17:$I$26,MATCH($H1208,Dashboard!$J$17:$J$26,0))),"")</f>
        <v/>
      </c>
      <c r="Q1208" s="144"/>
      <c r="R1208" s="148">
        <f>IF(LEN(O1208)=0,0,IF(OR(Summary!$D$5="All",Summary!$D$5=""),1,IF(Summary!$D$5=O1208,1,0)))</f>
        <v>0</v>
      </c>
      <c r="S1208" s="148">
        <f>IF(LEN(B1208)=0,0,IF(OR(Summary!$G$5="All",Summary!$G$5=""),1,IF(Summary!$G$5=B1208,1,0)))</f>
        <v>0</v>
      </c>
      <c r="T1208" s="148">
        <f t="shared" si="72"/>
        <v>0</v>
      </c>
      <c r="U1208" s="148">
        <f>IF(LEN(C1208)=0,0,IF(C1208=Summary!$K$5,1,0))</f>
        <v>0</v>
      </c>
      <c r="V1208" s="148">
        <f t="shared" si="73"/>
        <v>0</v>
      </c>
      <c r="W1208" s="333"/>
      <c r="X1208" s="148">
        <f t="shared" si="74"/>
        <v>0</v>
      </c>
      <c r="Y1208" s="333"/>
      <c r="Z1208" s="144"/>
      <c r="AA1208" s="148">
        <f t="shared" si="75"/>
        <v>0</v>
      </c>
      <c r="AB1208" s="336"/>
      <c r="AC1208" s="144"/>
    </row>
    <row r="1209" spans="2:29" s="134" customFormat="1" ht="20.100000000000001" customHeight="1" x14ac:dyDescent="0.25">
      <c r="B1209" s="390"/>
      <c r="C1209" s="391"/>
      <c r="D1209" s="392"/>
      <c r="E1209" s="393"/>
      <c r="F1209" s="393"/>
      <c r="G1209" s="394"/>
      <c r="H1209" s="395"/>
      <c r="N1209" s="144"/>
      <c r="O1209" s="147" t="str">
        <f>IFERROR(IF(LEN(B1209)=0,"",INDEX(Trainings!$C$6:$C$55,MATCH(Registration!$B1209,Trainings!$B$6:$B$55,0),1)),"")</f>
        <v/>
      </c>
      <c r="P1209" s="148" t="str">
        <f>IFERROR(IF(LEN(H1209)=0,"",INDEX(Dashboard!$I$17:$I$26,MATCH($H1209,Dashboard!$J$17:$J$26,0))),"")</f>
        <v/>
      </c>
      <c r="Q1209" s="144"/>
      <c r="R1209" s="148">
        <f>IF(LEN(O1209)=0,0,IF(OR(Summary!$D$5="All",Summary!$D$5=""),1,IF(Summary!$D$5=O1209,1,0)))</f>
        <v>0</v>
      </c>
      <c r="S1209" s="148">
        <f>IF(LEN(B1209)=0,0,IF(OR(Summary!$G$5="All",Summary!$G$5=""),1,IF(Summary!$G$5=B1209,1,0)))</f>
        <v>0</v>
      </c>
      <c r="T1209" s="148">
        <f t="shared" si="72"/>
        <v>0</v>
      </c>
      <c r="U1209" s="148">
        <f>IF(LEN(C1209)=0,0,IF(C1209=Summary!$K$5,1,0))</f>
        <v>0</v>
      </c>
      <c r="V1209" s="148">
        <f t="shared" si="73"/>
        <v>0</v>
      </c>
      <c r="W1209" s="333"/>
      <c r="X1209" s="148">
        <f t="shared" si="74"/>
        <v>0</v>
      </c>
      <c r="Y1209" s="333"/>
      <c r="Z1209" s="144"/>
      <c r="AA1209" s="148">
        <f t="shared" si="75"/>
        <v>0</v>
      </c>
      <c r="AB1209" s="336"/>
      <c r="AC1209" s="144"/>
    </row>
    <row r="1210" spans="2:29" s="134" customFormat="1" ht="20.100000000000001" customHeight="1" x14ac:dyDescent="0.25">
      <c r="B1210" s="390"/>
      <c r="C1210" s="391"/>
      <c r="D1210" s="392"/>
      <c r="E1210" s="393"/>
      <c r="F1210" s="393"/>
      <c r="G1210" s="394"/>
      <c r="H1210" s="395"/>
      <c r="N1210" s="144"/>
      <c r="O1210" s="147" t="str">
        <f>IFERROR(IF(LEN(B1210)=0,"",INDEX(Trainings!$C$6:$C$55,MATCH(Registration!$B1210,Trainings!$B$6:$B$55,0),1)),"")</f>
        <v/>
      </c>
      <c r="P1210" s="148" t="str">
        <f>IFERROR(IF(LEN(H1210)=0,"",INDEX(Dashboard!$I$17:$I$26,MATCH($H1210,Dashboard!$J$17:$J$26,0))),"")</f>
        <v/>
      </c>
      <c r="Q1210" s="144"/>
      <c r="R1210" s="148">
        <f>IF(LEN(O1210)=0,0,IF(OR(Summary!$D$5="All",Summary!$D$5=""),1,IF(Summary!$D$5=O1210,1,0)))</f>
        <v>0</v>
      </c>
      <c r="S1210" s="148">
        <f>IF(LEN(B1210)=0,0,IF(OR(Summary!$G$5="All",Summary!$G$5=""),1,IF(Summary!$G$5=B1210,1,0)))</f>
        <v>0</v>
      </c>
      <c r="T1210" s="148">
        <f t="shared" si="72"/>
        <v>0</v>
      </c>
      <c r="U1210" s="148">
        <f>IF(LEN(C1210)=0,0,IF(C1210=Summary!$K$5,1,0))</f>
        <v>0</v>
      </c>
      <c r="V1210" s="148">
        <f t="shared" si="73"/>
        <v>0</v>
      </c>
      <c r="W1210" s="333"/>
      <c r="X1210" s="148">
        <f t="shared" si="74"/>
        <v>0</v>
      </c>
      <c r="Y1210" s="333"/>
      <c r="Z1210" s="144"/>
      <c r="AA1210" s="148">
        <f t="shared" si="75"/>
        <v>0</v>
      </c>
      <c r="AB1210" s="336"/>
      <c r="AC1210" s="144"/>
    </row>
    <row r="1211" spans="2:29" s="134" customFormat="1" ht="20.100000000000001" customHeight="1" x14ac:dyDescent="0.25">
      <c r="B1211" s="390"/>
      <c r="C1211" s="391"/>
      <c r="D1211" s="392"/>
      <c r="E1211" s="393"/>
      <c r="F1211" s="393"/>
      <c r="G1211" s="394"/>
      <c r="H1211" s="395"/>
      <c r="N1211" s="144"/>
      <c r="O1211" s="147" t="str">
        <f>IFERROR(IF(LEN(B1211)=0,"",INDEX(Trainings!$C$6:$C$55,MATCH(Registration!$B1211,Trainings!$B$6:$B$55,0),1)),"")</f>
        <v/>
      </c>
      <c r="P1211" s="148" t="str">
        <f>IFERROR(IF(LEN(H1211)=0,"",INDEX(Dashboard!$I$17:$I$26,MATCH($H1211,Dashboard!$J$17:$J$26,0))),"")</f>
        <v/>
      </c>
      <c r="Q1211" s="144"/>
      <c r="R1211" s="148">
        <f>IF(LEN(O1211)=0,0,IF(OR(Summary!$D$5="All",Summary!$D$5=""),1,IF(Summary!$D$5=O1211,1,0)))</f>
        <v>0</v>
      </c>
      <c r="S1211" s="148">
        <f>IF(LEN(B1211)=0,0,IF(OR(Summary!$G$5="All",Summary!$G$5=""),1,IF(Summary!$G$5=B1211,1,0)))</f>
        <v>0</v>
      </c>
      <c r="T1211" s="148">
        <f t="shared" si="72"/>
        <v>0</v>
      </c>
      <c r="U1211" s="148">
        <f>IF(LEN(C1211)=0,0,IF(C1211=Summary!$K$5,1,0))</f>
        <v>0</v>
      </c>
      <c r="V1211" s="148">
        <f t="shared" si="73"/>
        <v>0</v>
      </c>
      <c r="W1211" s="333"/>
      <c r="X1211" s="148">
        <f t="shared" si="74"/>
        <v>0</v>
      </c>
      <c r="Y1211" s="333"/>
      <c r="Z1211" s="144"/>
      <c r="AA1211" s="148">
        <f t="shared" si="75"/>
        <v>0</v>
      </c>
      <c r="AB1211" s="336"/>
      <c r="AC1211" s="144"/>
    </row>
    <row r="1212" spans="2:29" s="134" customFormat="1" ht="20.100000000000001" customHeight="1" x14ac:dyDescent="0.25">
      <c r="B1212" s="390"/>
      <c r="C1212" s="391"/>
      <c r="D1212" s="392"/>
      <c r="E1212" s="393"/>
      <c r="F1212" s="393"/>
      <c r="G1212" s="394"/>
      <c r="H1212" s="395"/>
      <c r="N1212" s="144"/>
      <c r="O1212" s="147" t="str">
        <f>IFERROR(IF(LEN(B1212)=0,"",INDEX(Trainings!$C$6:$C$55,MATCH(Registration!$B1212,Trainings!$B$6:$B$55,0),1)),"")</f>
        <v/>
      </c>
      <c r="P1212" s="148" t="str">
        <f>IFERROR(IF(LEN(H1212)=0,"",INDEX(Dashboard!$I$17:$I$26,MATCH($H1212,Dashboard!$J$17:$J$26,0))),"")</f>
        <v/>
      </c>
      <c r="Q1212" s="144"/>
      <c r="R1212" s="148">
        <f>IF(LEN(O1212)=0,0,IF(OR(Summary!$D$5="All",Summary!$D$5=""),1,IF(Summary!$D$5=O1212,1,0)))</f>
        <v>0</v>
      </c>
      <c r="S1212" s="148">
        <f>IF(LEN(B1212)=0,0,IF(OR(Summary!$G$5="All",Summary!$G$5=""),1,IF(Summary!$G$5=B1212,1,0)))</f>
        <v>0</v>
      </c>
      <c r="T1212" s="148">
        <f t="shared" si="72"/>
        <v>0</v>
      </c>
      <c r="U1212" s="148">
        <f>IF(LEN(C1212)=0,0,IF(C1212=Summary!$K$5,1,0))</f>
        <v>0</v>
      </c>
      <c r="V1212" s="148">
        <f t="shared" si="73"/>
        <v>0</v>
      </c>
      <c r="W1212" s="333"/>
      <c r="X1212" s="148">
        <f t="shared" si="74"/>
        <v>0</v>
      </c>
      <c r="Y1212" s="333"/>
      <c r="Z1212" s="144"/>
      <c r="AA1212" s="148">
        <f t="shared" si="75"/>
        <v>0</v>
      </c>
      <c r="AB1212" s="336"/>
      <c r="AC1212" s="144"/>
    </row>
    <row r="1213" spans="2:29" s="134" customFormat="1" ht="20.100000000000001" customHeight="1" x14ac:dyDescent="0.25">
      <c r="B1213" s="390"/>
      <c r="C1213" s="391"/>
      <c r="D1213" s="392"/>
      <c r="E1213" s="393"/>
      <c r="F1213" s="393"/>
      <c r="G1213" s="394"/>
      <c r="H1213" s="395"/>
      <c r="N1213" s="144"/>
      <c r="O1213" s="147" t="str">
        <f>IFERROR(IF(LEN(B1213)=0,"",INDEX(Trainings!$C$6:$C$55,MATCH(Registration!$B1213,Trainings!$B$6:$B$55,0),1)),"")</f>
        <v/>
      </c>
      <c r="P1213" s="148" t="str">
        <f>IFERROR(IF(LEN(H1213)=0,"",INDEX(Dashboard!$I$17:$I$26,MATCH($H1213,Dashboard!$J$17:$J$26,0))),"")</f>
        <v/>
      </c>
      <c r="Q1213" s="144"/>
      <c r="R1213" s="148">
        <f>IF(LEN(O1213)=0,0,IF(OR(Summary!$D$5="All",Summary!$D$5=""),1,IF(Summary!$D$5=O1213,1,0)))</f>
        <v>0</v>
      </c>
      <c r="S1213" s="148">
        <f>IF(LEN(B1213)=0,0,IF(OR(Summary!$G$5="All",Summary!$G$5=""),1,IF(Summary!$G$5=B1213,1,0)))</f>
        <v>0</v>
      </c>
      <c r="T1213" s="148">
        <f t="shared" si="72"/>
        <v>0</v>
      </c>
      <c r="U1213" s="148">
        <f>IF(LEN(C1213)=0,0,IF(C1213=Summary!$K$5,1,0))</f>
        <v>0</v>
      </c>
      <c r="V1213" s="148">
        <f t="shared" si="73"/>
        <v>0</v>
      </c>
      <c r="W1213" s="333"/>
      <c r="X1213" s="148">
        <f t="shared" si="74"/>
        <v>0</v>
      </c>
      <c r="Y1213" s="333"/>
      <c r="Z1213" s="144"/>
      <c r="AA1213" s="148">
        <f t="shared" si="75"/>
        <v>0</v>
      </c>
      <c r="AB1213" s="336"/>
      <c r="AC1213" s="144"/>
    </row>
    <row r="1214" spans="2:29" s="134" customFormat="1" ht="20.100000000000001" customHeight="1" x14ac:dyDescent="0.25">
      <c r="B1214" s="390"/>
      <c r="C1214" s="391"/>
      <c r="D1214" s="392"/>
      <c r="E1214" s="393"/>
      <c r="F1214" s="393"/>
      <c r="G1214" s="394"/>
      <c r="H1214" s="395"/>
      <c r="N1214" s="144"/>
      <c r="O1214" s="147" t="str">
        <f>IFERROR(IF(LEN(B1214)=0,"",INDEX(Trainings!$C$6:$C$55,MATCH(Registration!$B1214,Trainings!$B$6:$B$55,0),1)),"")</f>
        <v/>
      </c>
      <c r="P1214" s="148" t="str">
        <f>IFERROR(IF(LEN(H1214)=0,"",INDEX(Dashboard!$I$17:$I$26,MATCH($H1214,Dashboard!$J$17:$J$26,0))),"")</f>
        <v/>
      </c>
      <c r="Q1214" s="144"/>
      <c r="R1214" s="148">
        <f>IF(LEN(O1214)=0,0,IF(OR(Summary!$D$5="All",Summary!$D$5=""),1,IF(Summary!$D$5=O1214,1,0)))</f>
        <v>0</v>
      </c>
      <c r="S1214" s="148">
        <f>IF(LEN(B1214)=0,0,IF(OR(Summary!$G$5="All",Summary!$G$5=""),1,IF(Summary!$G$5=B1214,1,0)))</f>
        <v>0</v>
      </c>
      <c r="T1214" s="148">
        <f t="shared" si="72"/>
        <v>0</v>
      </c>
      <c r="U1214" s="148">
        <f>IF(LEN(C1214)=0,0,IF(C1214=Summary!$K$5,1,0))</f>
        <v>0</v>
      </c>
      <c r="V1214" s="148">
        <f t="shared" si="73"/>
        <v>0</v>
      </c>
      <c r="W1214" s="333"/>
      <c r="X1214" s="148">
        <f t="shared" si="74"/>
        <v>0</v>
      </c>
      <c r="Y1214" s="333"/>
      <c r="Z1214" s="144"/>
      <c r="AA1214" s="148">
        <f t="shared" si="75"/>
        <v>0</v>
      </c>
      <c r="AB1214" s="336"/>
      <c r="AC1214" s="144"/>
    </row>
    <row r="1215" spans="2:29" s="134" customFormat="1" ht="20.100000000000001" customHeight="1" x14ac:dyDescent="0.25">
      <c r="B1215" s="390"/>
      <c r="C1215" s="391"/>
      <c r="D1215" s="392"/>
      <c r="E1215" s="393"/>
      <c r="F1215" s="393"/>
      <c r="G1215" s="394"/>
      <c r="H1215" s="395"/>
      <c r="N1215" s="144"/>
      <c r="O1215" s="147" t="str">
        <f>IFERROR(IF(LEN(B1215)=0,"",INDEX(Trainings!$C$6:$C$55,MATCH(Registration!$B1215,Trainings!$B$6:$B$55,0),1)),"")</f>
        <v/>
      </c>
      <c r="P1215" s="148" t="str">
        <f>IFERROR(IF(LEN(H1215)=0,"",INDEX(Dashboard!$I$17:$I$26,MATCH($H1215,Dashboard!$J$17:$J$26,0))),"")</f>
        <v/>
      </c>
      <c r="Q1215" s="144"/>
      <c r="R1215" s="148">
        <f>IF(LEN(O1215)=0,0,IF(OR(Summary!$D$5="All",Summary!$D$5=""),1,IF(Summary!$D$5=O1215,1,0)))</f>
        <v>0</v>
      </c>
      <c r="S1215" s="148">
        <f>IF(LEN(B1215)=0,0,IF(OR(Summary!$G$5="All",Summary!$G$5=""),1,IF(Summary!$G$5=B1215,1,0)))</f>
        <v>0</v>
      </c>
      <c r="T1215" s="148">
        <f t="shared" si="72"/>
        <v>0</v>
      </c>
      <c r="U1215" s="148">
        <f>IF(LEN(C1215)=0,0,IF(C1215=Summary!$K$5,1,0))</f>
        <v>0</v>
      </c>
      <c r="V1215" s="148">
        <f t="shared" si="73"/>
        <v>0</v>
      </c>
      <c r="W1215" s="333"/>
      <c r="X1215" s="148">
        <f t="shared" si="74"/>
        <v>0</v>
      </c>
      <c r="Y1215" s="333"/>
      <c r="Z1215" s="144"/>
      <c r="AA1215" s="148">
        <f t="shared" si="75"/>
        <v>0</v>
      </c>
      <c r="AB1215" s="336"/>
      <c r="AC1215" s="144"/>
    </row>
    <row r="1216" spans="2:29" s="134" customFormat="1" ht="20.100000000000001" customHeight="1" x14ac:dyDescent="0.25">
      <c r="B1216" s="390"/>
      <c r="C1216" s="391"/>
      <c r="D1216" s="392"/>
      <c r="E1216" s="393"/>
      <c r="F1216" s="393"/>
      <c r="G1216" s="394"/>
      <c r="H1216" s="395"/>
      <c r="N1216" s="144"/>
      <c r="O1216" s="147" t="str">
        <f>IFERROR(IF(LEN(B1216)=0,"",INDEX(Trainings!$C$6:$C$55,MATCH(Registration!$B1216,Trainings!$B$6:$B$55,0),1)),"")</f>
        <v/>
      </c>
      <c r="P1216" s="148" t="str">
        <f>IFERROR(IF(LEN(H1216)=0,"",INDEX(Dashboard!$I$17:$I$26,MATCH($H1216,Dashboard!$J$17:$J$26,0))),"")</f>
        <v/>
      </c>
      <c r="Q1216" s="144"/>
      <c r="R1216" s="148">
        <f>IF(LEN(O1216)=0,0,IF(OR(Summary!$D$5="All",Summary!$D$5=""),1,IF(Summary!$D$5=O1216,1,0)))</f>
        <v>0</v>
      </c>
      <c r="S1216" s="148">
        <f>IF(LEN(B1216)=0,0,IF(OR(Summary!$G$5="All",Summary!$G$5=""),1,IF(Summary!$G$5=B1216,1,0)))</f>
        <v>0</v>
      </c>
      <c r="T1216" s="148">
        <f t="shared" si="72"/>
        <v>0</v>
      </c>
      <c r="U1216" s="148">
        <f>IF(LEN(C1216)=0,0,IF(C1216=Summary!$K$5,1,0))</f>
        <v>0</v>
      </c>
      <c r="V1216" s="148">
        <f t="shared" si="73"/>
        <v>0</v>
      </c>
      <c r="W1216" s="333"/>
      <c r="X1216" s="148">
        <f t="shared" si="74"/>
        <v>0</v>
      </c>
      <c r="Y1216" s="333"/>
      <c r="Z1216" s="144"/>
      <c r="AA1216" s="148">
        <f t="shared" si="75"/>
        <v>0</v>
      </c>
      <c r="AB1216" s="336"/>
      <c r="AC1216" s="144"/>
    </row>
    <row r="1217" spans="2:29" s="134" customFormat="1" ht="20.100000000000001" customHeight="1" x14ac:dyDescent="0.25">
      <c r="B1217" s="390"/>
      <c r="C1217" s="391"/>
      <c r="D1217" s="392"/>
      <c r="E1217" s="393"/>
      <c r="F1217" s="393"/>
      <c r="G1217" s="394"/>
      <c r="H1217" s="395"/>
      <c r="N1217" s="144"/>
      <c r="O1217" s="147" t="str">
        <f>IFERROR(IF(LEN(B1217)=0,"",INDEX(Trainings!$C$6:$C$55,MATCH(Registration!$B1217,Trainings!$B$6:$B$55,0),1)),"")</f>
        <v/>
      </c>
      <c r="P1217" s="148" t="str">
        <f>IFERROR(IF(LEN(H1217)=0,"",INDEX(Dashboard!$I$17:$I$26,MATCH($H1217,Dashboard!$J$17:$J$26,0))),"")</f>
        <v/>
      </c>
      <c r="Q1217" s="144"/>
      <c r="R1217" s="148">
        <f>IF(LEN(O1217)=0,0,IF(OR(Summary!$D$5="All",Summary!$D$5=""),1,IF(Summary!$D$5=O1217,1,0)))</f>
        <v>0</v>
      </c>
      <c r="S1217" s="148">
        <f>IF(LEN(B1217)=0,0,IF(OR(Summary!$G$5="All",Summary!$G$5=""),1,IF(Summary!$G$5=B1217,1,0)))</f>
        <v>0</v>
      </c>
      <c r="T1217" s="148">
        <f t="shared" si="72"/>
        <v>0</v>
      </c>
      <c r="U1217" s="148">
        <f>IF(LEN(C1217)=0,0,IF(C1217=Summary!$K$5,1,0))</f>
        <v>0</v>
      </c>
      <c r="V1217" s="148">
        <f t="shared" si="73"/>
        <v>0</v>
      </c>
      <c r="W1217" s="333"/>
      <c r="X1217" s="148">
        <f t="shared" si="74"/>
        <v>0</v>
      </c>
      <c r="Y1217" s="333"/>
      <c r="Z1217" s="144"/>
      <c r="AA1217" s="148">
        <f t="shared" si="75"/>
        <v>0</v>
      </c>
      <c r="AB1217" s="336"/>
      <c r="AC1217" s="144"/>
    </row>
    <row r="1218" spans="2:29" s="134" customFormat="1" ht="20.100000000000001" customHeight="1" x14ac:dyDescent="0.25">
      <c r="B1218" s="390"/>
      <c r="C1218" s="391"/>
      <c r="D1218" s="392"/>
      <c r="E1218" s="393"/>
      <c r="F1218" s="393"/>
      <c r="G1218" s="394"/>
      <c r="H1218" s="395"/>
      <c r="N1218" s="144"/>
      <c r="O1218" s="147" t="str">
        <f>IFERROR(IF(LEN(B1218)=0,"",INDEX(Trainings!$C$6:$C$55,MATCH(Registration!$B1218,Trainings!$B$6:$B$55,0),1)),"")</f>
        <v/>
      </c>
      <c r="P1218" s="148" t="str">
        <f>IFERROR(IF(LEN(H1218)=0,"",INDEX(Dashboard!$I$17:$I$26,MATCH($H1218,Dashboard!$J$17:$J$26,0))),"")</f>
        <v/>
      </c>
      <c r="Q1218" s="144"/>
      <c r="R1218" s="148">
        <f>IF(LEN(O1218)=0,0,IF(OR(Summary!$D$5="All",Summary!$D$5=""),1,IF(Summary!$D$5=O1218,1,0)))</f>
        <v>0</v>
      </c>
      <c r="S1218" s="148">
        <f>IF(LEN(B1218)=0,0,IF(OR(Summary!$G$5="All",Summary!$G$5=""),1,IF(Summary!$G$5=B1218,1,0)))</f>
        <v>0</v>
      </c>
      <c r="T1218" s="148">
        <f t="shared" si="72"/>
        <v>0</v>
      </c>
      <c r="U1218" s="148">
        <f>IF(LEN(C1218)=0,0,IF(C1218=Summary!$K$5,1,0))</f>
        <v>0</v>
      </c>
      <c r="V1218" s="148">
        <f t="shared" si="73"/>
        <v>0</v>
      </c>
      <c r="W1218" s="333"/>
      <c r="X1218" s="148">
        <f t="shared" si="74"/>
        <v>0</v>
      </c>
      <c r="Y1218" s="333"/>
      <c r="Z1218" s="144"/>
      <c r="AA1218" s="148">
        <f t="shared" si="75"/>
        <v>0</v>
      </c>
      <c r="AB1218" s="336"/>
      <c r="AC1218" s="144"/>
    </row>
    <row r="1219" spans="2:29" s="134" customFormat="1" ht="20.100000000000001" customHeight="1" x14ac:dyDescent="0.25">
      <c r="B1219" s="390"/>
      <c r="C1219" s="391"/>
      <c r="D1219" s="392"/>
      <c r="E1219" s="393"/>
      <c r="F1219" s="393"/>
      <c r="G1219" s="394"/>
      <c r="H1219" s="395"/>
      <c r="N1219" s="144"/>
      <c r="O1219" s="147" t="str">
        <f>IFERROR(IF(LEN(B1219)=0,"",INDEX(Trainings!$C$6:$C$55,MATCH(Registration!$B1219,Trainings!$B$6:$B$55,0),1)),"")</f>
        <v/>
      </c>
      <c r="P1219" s="148" t="str">
        <f>IFERROR(IF(LEN(H1219)=0,"",INDEX(Dashboard!$I$17:$I$26,MATCH($H1219,Dashboard!$J$17:$J$26,0))),"")</f>
        <v/>
      </c>
      <c r="Q1219" s="144"/>
      <c r="R1219" s="148">
        <f>IF(LEN(O1219)=0,0,IF(OR(Summary!$D$5="All",Summary!$D$5=""),1,IF(Summary!$D$5=O1219,1,0)))</f>
        <v>0</v>
      </c>
      <c r="S1219" s="148">
        <f>IF(LEN(B1219)=0,0,IF(OR(Summary!$G$5="All",Summary!$G$5=""),1,IF(Summary!$G$5=B1219,1,0)))</f>
        <v>0</v>
      </c>
      <c r="T1219" s="148">
        <f t="shared" si="72"/>
        <v>0</v>
      </c>
      <c r="U1219" s="148">
        <f>IF(LEN(C1219)=0,0,IF(C1219=Summary!$K$5,1,0))</f>
        <v>0</v>
      </c>
      <c r="V1219" s="148">
        <f t="shared" si="73"/>
        <v>0</v>
      </c>
      <c r="W1219" s="333"/>
      <c r="X1219" s="148">
        <f t="shared" si="74"/>
        <v>0</v>
      </c>
      <c r="Y1219" s="333"/>
      <c r="Z1219" s="144"/>
      <c r="AA1219" s="148">
        <f t="shared" si="75"/>
        <v>0</v>
      </c>
      <c r="AB1219" s="336"/>
      <c r="AC1219" s="144"/>
    </row>
    <row r="1220" spans="2:29" s="134" customFormat="1" ht="20.100000000000001" customHeight="1" x14ac:dyDescent="0.25">
      <c r="B1220" s="390"/>
      <c r="C1220" s="391"/>
      <c r="D1220" s="392"/>
      <c r="E1220" s="393"/>
      <c r="F1220" s="393"/>
      <c r="G1220" s="394"/>
      <c r="H1220" s="395"/>
      <c r="N1220" s="144"/>
      <c r="O1220" s="147" t="str">
        <f>IFERROR(IF(LEN(B1220)=0,"",INDEX(Trainings!$C$6:$C$55,MATCH(Registration!$B1220,Trainings!$B$6:$B$55,0),1)),"")</f>
        <v/>
      </c>
      <c r="P1220" s="148" t="str">
        <f>IFERROR(IF(LEN(H1220)=0,"",INDEX(Dashboard!$I$17:$I$26,MATCH($H1220,Dashboard!$J$17:$J$26,0))),"")</f>
        <v/>
      </c>
      <c r="Q1220" s="144"/>
      <c r="R1220" s="148">
        <f>IF(LEN(O1220)=0,0,IF(OR(Summary!$D$5="All",Summary!$D$5=""),1,IF(Summary!$D$5=O1220,1,0)))</f>
        <v>0</v>
      </c>
      <c r="S1220" s="148">
        <f>IF(LEN(B1220)=0,0,IF(OR(Summary!$G$5="All",Summary!$G$5=""),1,IF(Summary!$G$5=B1220,1,0)))</f>
        <v>0</v>
      </c>
      <c r="T1220" s="148">
        <f t="shared" si="72"/>
        <v>0</v>
      </c>
      <c r="U1220" s="148">
        <f>IF(LEN(C1220)=0,0,IF(C1220=Summary!$K$5,1,0))</f>
        <v>0</v>
      </c>
      <c r="V1220" s="148">
        <f t="shared" si="73"/>
        <v>0</v>
      </c>
      <c r="W1220" s="333"/>
      <c r="X1220" s="148">
        <f t="shared" si="74"/>
        <v>0</v>
      </c>
      <c r="Y1220" s="333"/>
      <c r="Z1220" s="144"/>
      <c r="AA1220" s="148">
        <f t="shared" si="75"/>
        <v>0</v>
      </c>
      <c r="AB1220" s="336"/>
      <c r="AC1220" s="144"/>
    </row>
    <row r="1221" spans="2:29" s="134" customFormat="1" ht="20.100000000000001" customHeight="1" x14ac:dyDescent="0.25">
      <c r="B1221" s="390"/>
      <c r="C1221" s="391"/>
      <c r="D1221" s="392"/>
      <c r="E1221" s="393"/>
      <c r="F1221" s="393"/>
      <c r="G1221" s="394"/>
      <c r="H1221" s="395"/>
      <c r="N1221" s="144"/>
      <c r="O1221" s="147" t="str">
        <f>IFERROR(IF(LEN(B1221)=0,"",INDEX(Trainings!$C$6:$C$55,MATCH(Registration!$B1221,Trainings!$B$6:$B$55,0),1)),"")</f>
        <v/>
      </c>
      <c r="P1221" s="148" t="str">
        <f>IFERROR(IF(LEN(H1221)=0,"",INDEX(Dashboard!$I$17:$I$26,MATCH($H1221,Dashboard!$J$17:$J$26,0))),"")</f>
        <v/>
      </c>
      <c r="Q1221" s="144"/>
      <c r="R1221" s="148">
        <f>IF(LEN(O1221)=0,0,IF(OR(Summary!$D$5="All",Summary!$D$5=""),1,IF(Summary!$D$5=O1221,1,0)))</f>
        <v>0</v>
      </c>
      <c r="S1221" s="148">
        <f>IF(LEN(B1221)=0,0,IF(OR(Summary!$G$5="All",Summary!$G$5=""),1,IF(Summary!$G$5=B1221,1,0)))</f>
        <v>0</v>
      </c>
      <c r="T1221" s="148">
        <f t="shared" si="72"/>
        <v>0</v>
      </c>
      <c r="U1221" s="148">
        <f>IF(LEN(C1221)=0,0,IF(C1221=Summary!$K$5,1,0))</f>
        <v>0</v>
      </c>
      <c r="V1221" s="148">
        <f t="shared" si="73"/>
        <v>0</v>
      </c>
      <c r="W1221" s="333"/>
      <c r="X1221" s="148">
        <f t="shared" si="74"/>
        <v>0</v>
      </c>
      <c r="Y1221" s="333"/>
      <c r="Z1221" s="144"/>
      <c r="AA1221" s="148">
        <f t="shared" si="75"/>
        <v>0</v>
      </c>
      <c r="AB1221" s="336"/>
      <c r="AC1221" s="144"/>
    </row>
    <row r="1222" spans="2:29" s="134" customFormat="1" ht="20.100000000000001" customHeight="1" x14ac:dyDescent="0.25">
      <c r="B1222" s="390"/>
      <c r="C1222" s="391"/>
      <c r="D1222" s="392"/>
      <c r="E1222" s="393"/>
      <c r="F1222" s="393"/>
      <c r="G1222" s="394"/>
      <c r="H1222" s="395"/>
      <c r="N1222" s="144"/>
      <c r="O1222" s="147" t="str">
        <f>IFERROR(IF(LEN(B1222)=0,"",INDEX(Trainings!$C$6:$C$55,MATCH(Registration!$B1222,Trainings!$B$6:$B$55,0),1)),"")</f>
        <v/>
      </c>
      <c r="P1222" s="148" t="str">
        <f>IFERROR(IF(LEN(H1222)=0,"",INDEX(Dashboard!$I$17:$I$26,MATCH($H1222,Dashboard!$J$17:$J$26,0))),"")</f>
        <v/>
      </c>
      <c r="Q1222" s="144"/>
      <c r="R1222" s="148">
        <f>IF(LEN(O1222)=0,0,IF(OR(Summary!$D$5="All",Summary!$D$5=""),1,IF(Summary!$D$5=O1222,1,0)))</f>
        <v>0</v>
      </c>
      <c r="S1222" s="148">
        <f>IF(LEN(B1222)=0,0,IF(OR(Summary!$G$5="All",Summary!$G$5=""),1,IF(Summary!$G$5=B1222,1,0)))</f>
        <v>0</v>
      </c>
      <c r="T1222" s="148">
        <f t="shared" ref="T1222:T1285" si="76">IF(G1222="Yes",1,0)</f>
        <v>0</v>
      </c>
      <c r="U1222" s="148">
        <f>IF(LEN(C1222)=0,0,IF(C1222=Summary!$K$5,1,0))</f>
        <v>0</v>
      </c>
      <c r="V1222" s="148">
        <f t="shared" si="73"/>
        <v>0</v>
      </c>
      <c r="W1222" s="333"/>
      <c r="X1222" s="148">
        <f t="shared" si="74"/>
        <v>0</v>
      </c>
      <c r="Y1222" s="333"/>
      <c r="Z1222" s="144"/>
      <c r="AA1222" s="148">
        <f t="shared" si="75"/>
        <v>0</v>
      </c>
      <c r="AB1222" s="336"/>
      <c r="AC1222" s="144"/>
    </row>
    <row r="1223" spans="2:29" s="134" customFormat="1" ht="20.100000000000001" customHeight="1" x14ac:dyDescent="0.25">
      <c r="B1223" s="390"/>
      <c r="C1223" s="391"/>
      <c r="D1223" s="392"/>
      <c r="E1223" s="393"/>
      <c r="F1223" s="393"/>
      <c r="G1223" s="394"/>
      <c r="H1223" s="395"/>
      <c r="N1223" s="144"/>
      <c r="O1223" s="147" t="str">
        <f>IFERROR(IF(LEN(B1223)=0,"",INDEX(Trainings!$C$6:$C$55,MATCH(Registration!$B1223,Trainings!$B$6:$B$55,0),1)),"")</f>
        <v/>
      </c>
      <c r="P1223" s="148" t="str">
        <f>IFERROR(IF(LEN(H1223)=0,"",INDEX(Dashboard!$I$17:$I$26,MATCH($H1223,Dashboard!$J$17:$J$26,0))),"")</f>
        <v/>
      </c>
      <c r="Q1223" s="144"/>
      <c r="R1223" s="148">
        <f>IF(LEN(O1223)=0,0,IF(OR(Summary!$D$5="All",Summary!$D$5=""),1,IF(Summary!$D$5=O1223,1,0)))</f>
        <v>0</v>
      </c>
      <c r="S1223" s="148">
        <f>IF(LEN(B1223)=0,0,IF(OR(Summary!$G$5="All",Summary!$G$5=""),1,IF(Summary!$G$5=B1223,1,0)))</f>
        <v>0</v>
      </c>
      <c r="T1223" s="148">
        <f t="shared" si="76"/>
        <v>0</v>
      </c>
      <c r="U1223" s="148">
        <f>IF(LEN(C1223)=0,0,IF(C1223=Summary!$K$5,1,0))</f>
        <v>0</v>
      </c>
      <c r="V1223" s="148">
        <f t="shared" ref="V1223:V1286" si="77">R1223*S1223*T1223*U1223</f>
        <v>0</v>
      </c>
      <c r="W1223" s="333"/>
      <c r="X1223" s="148">
        <f t="shared" ref="X1223:X1286" si="78">V1223*(IF(LEN(P1223)=0,0,1))</f>
        <v>0</v>
      </c>
      <c r="Y1223" s="333"/>
      <c r="Z1223" s="144"/>
      <c r="AA1223" s="148">
        <f t="shared" ref="AA1223:AA1286" si="79">IF(G1223="Yes",1,0)</f>
        <v>0</v>
      </c>
      <c r="AB1223" s="336"/>
      <c r="AC1223" s="144"/>
    </row>
    <row r="1224" spans="2:29" s="134" customFormat="1" ht="20.100000000000001" customHeight="1" x14ac:dyDescent="0.25">
      <c r="B1224" s="390"/>
      <c r="C1224" s="391"/>
      <c r="D1224" s="392"/>
      <c r="E1224" s="393"/>
      <c r="F1224" s="393"/>
      <c r="G1224" s="394"/>
      <c r="H1224" s="395"/>
      <c r="N1224" s="144"/>
      <c r="O1224" s="147" t="str">
        <f>IFERROR(IF(LEN(B1224)=0,"",INDEX(Trainings!$C$6:$C$55,MATCH(Registration!$B1224,Trainings!$B$6:$B$55,0),1)),"")</f>
        <v/>
      </c>
      <c r="P1224" s="148" t="str">
        <f>IFERROR(IF(LEN(H1224)=0,"",INDEX(Dashboard!$I$17:$I$26,MATCH($H1224,Dashboard!$J$17:$J$26,0))),"")</f>
        <v/>
      </c>
      <c r="Q1224" s="144"/>
      <c r="R1224" s="148">
        <f>IF(LEN(O1224)=0,0,IF(OR(Summary!$D$5="All",Summary!$D$5=""),1,IF(Summary!$D$5=O1224,1,0)))</f>
        <v>0</v>
      </c>
      <c r="S1224" s="148">
        <f>IF(LEN(B1224)=0,0,IF(OR(Summary!$G$5="All",Summary!$G$5=""),1,IF(Summary!$G$5=B1224,1,0)))</f>
        <v>0</v>
      </c>
      <c r="T1224" s="148">
        <f t="shared" si="76"/>
        <v>0</v>
      </c>
      <c r="U1224" s="148">
        <f>IF(LEN(C1224)=0,0,IF(C1224=Summary!$K$5,1,0))</f>
        <v>0</v>
      </c>
      <c r="V1224" s="148">
        <f t="shared" si="77"/>
        <v>0</v>
      </c>
      <c r="W1224" s="333"/>
      <c r="X1224" s="148">
        <f t="shared" si="78"/>
        <v>0</v>
      </c>
      <c r="Y1224" s="333"/>
      <c r="Z1224" s="144"/>
      <c r="AA1224" s="148">
        <f t="shared" si="79"/>
        <v>0</v>
      </c>
      <c r="AB1224" s="336"/>
      <c r="AC1224" s="144"/>
    </row>
    <row r="1225" spans="2:29" s="134" customFormat="1" ht="20.100000000000001" customHeight="1" x14ac:dyDescent="0.25">
      <c r="B1225" s="390"/>
      <c r="C1225" s="391"/>
      <c r="D1225" s="392"/>
      <c r="E1225" s="393"/>
      <c r="F1225" s="393"/>
      <c r="G1225" s="394"/>
      <c r="H1225" s="395"/>
      <c r="N1225" s="144"/>
      <c r="O1225" s="147" t="str">
        <f>IFERROR(IF(LEN(B1225)=0,"",INDEX(Trainings!$C$6:$C$55,MATCH(Registration!$B1225,Trainings!$B$6:$B$55,0),1)),"")</f>
        <v/>
      </c>
      <c r="P1225" s="148" t="str">
        <f>IFERROR(IF(LEN(H1225)=0,"",INDEX(Dashboard!$I$17:$I$26,MATCH($H1225,Dashboard!$J$17:$J$26,0))),"")</f>
        <v/>
      </c>
      <c r="Q1225" s="144"/>
      <c r="R1225" s="148">
        <f>IF(LEN(O1225)=0,0,IF(OR(Summary!$D$5="All",Summary!$D$5=""),1,IF(Summary!$D$5=O1225,1,0)))</f>
        <v>0</v>
      </c>
      <c r="S1225" s="148">
        <f>IF(LEN(B1225)=0,0,IF(OR(Summary!$G$5="All",Summary!$G$5=""),1,IF(Summary!$G$5=B1225,1,0)))</f>
        <v>0</v>
      </c>
      <c r="T1225" s="148">
        <f t="shared" si="76"/>
        <v>0</v>
      </c>
      <c r="U1225" s="148">
        <f>IF(LEN(C1225)=0,0,IF(C1225=Summary!$K$5,1,0))</f>
        <v>0</v>
      </c>
      <c r="V1225" s="148">
        <f t="shared" si="77"/>
        <v>0</v>
      </c>
      <c r="W1225" s="333"/>
      <c r="X1225" s="148">
        <f t="shared" si="78"/>
        <v>0</v>
      </c>
      <c r="Y1225" s="333"/>
      <c r="Z1225" s="144"/>
      <c r="AA1225" s="148">
        <f t="shared" si="79"/>
        <v>0</v>
      </c>
      <c r="AB1225" s="336"/>
      <c r="AC1225" s="144"/>
    </row>
    <row r="1226" spans="2:29" s="134" customFormat="1" ht="20.100000000000001" customHeight="1" x14ac:dyDescent="0.25">
      <c r="B1226" s="390"/>
      <c r="C1226" s="391"/>
      <c r="D1226" s="392"/>
      <c r="E1226" s="393"/>
      <c r="F1226" s="393"/>
      <c r="G1226" s="394"/>
      <c r="H1226" s="395"/>
      <c r="N1226" s="144"/>
      <c r="O1226" s="147" t="str">
        <f>IFERROR(IF(LEN(B1226)=0,"",INDEX(Trainings!$C$6:$C$55,MATCH(Registration!$B1226,Trainings!$B$6:$B$55,0),1)),"")</f>
        <v/>
      </c>
      <c r="P1226" s="148" t="str">
        <f>IFERROR(IF(LEN(H1226)=0,"",INDEX(Dashboard!$I$17:$I$26,MATCH($H1226,Dashboard!$J$17:$J$26,0))),"")</f>
        <v/>
      </c>
      <c r="Q1226" s="144"/>
      <c r="R1226" s="148">
        <f>IF(LEN(O1226)=0,0,IF(OR(Summary!$D$5="All",Summary!$D$5=""),1,IF(Summary!$D$5=O1226,1,0)))</f>
        <v>0</v>
      </c>
      <c r="S1226" s="148">
        <f>IF(LEN(B1226)=0,0,IF(OR(Summary!$G$5="All",Summary!$G$5=""),1,IF(Summary!$G$5=B1226,1,0)))</f>
        <v>0</v>
      </c>
      <c r="T1226" s="148">
        <f t="shared" si="76"/>
        <v>0</v>
      </c>
      <c r="U1226" s="148">
        <f>IF(LEN(C1226)=0,0,IF(C1226=Summary!$K$5,1,0))</f>
        <v>0</v>
      </c>
      <c r="V1226" s="148">
        <f t="shared" si="77"/>
        <v>0</v>
      </c>
      <c r="W1226" s="333"/>
      <c r="X1226" s="148">
        <f t="shared" si="78"/>
        <v>0</v>
      </c>
      <c r="Y1226" s="333"/>
      <c r="Z1226" s="144"/>
      <c r="AA1226" s="148">
        <f t="shared" si="79"/>
        <v>0</v>
      </c>
      <c r="AB1226" s="336"/>
      <c r="AC1226" s="144"/>
    </row>
    <row r="1227" spans="2:29" s="134" customFormat="1" ht="20.100000000000001" customHeight="1" x14ac:dyDescent="0.25">
      <c r="B1227" s="390"/>
      <c r="C1227" s="391"/>
      <c r="D1227" s="392"/>
      <c r="E1227" s="393"/>
      <c r="F1227" s="393"/>
      <c r="G1227" s="394"/>
      <c r="H1227" s="395"/>
      <c r="N1227" s="144"/>
      <c r="O1227" s="147" t="str">
        <f>IFERROR(IF(LEN(B1227)=0,"",INDEX(Trainings!$C$6:$C$55,MATCH(Registration!$B1227,Trainings!$B$6:$B$55,0),1)),"")</f>
        <v/>
      </c>
      <c r="P1227" s="148" t="str">
        <f>IFERROR(IF(LEN(H1227)=0,"",INDEX(Dashboard!$I$17:$I$26,MATCH($H1227,Dashboard!$J$17:$J$26,0))),"")</f>
        <v/>
      </c>
      <c r="Q1227" s="144"/>
      <c r="R1227" s="148">
        <f>IF(LEN(O1227)=0,0,IF(OR(Summary!$D$5="All",Summary!$D$5=""),1,IF(Summary!$D$5=O1227,1,0)))</f>
        <v>0</v>
      </c>
      <c r="S1227" s="148">
        <f>IF(LEN(B1227)=0,0,IF(OR(Summary!$G$5="All",Summary!$G$5=""),1,IF(Summary!$G$5=B1227,1,0)))</f>
        <v>0</v>
      </c>
      <c r="T1227" s="148">
        <f t="shared" si="76"/>
        <v>0</v>
      </c>
      <c r="U1227" s="148">
        <f>IF(LEN(C1227)=0,0,IF(C1227=Summary!$K$5,1,0))</f>
        <v>0</v>
      </c>
      <c r="V1227" s="148">
        <f t="shared" si="77"/>
        <v>0</v>
      </c>
      <c r="W1227" s="333"/>
      <c r="X1227" s="148">
        <f t="shared" si="78"/>
        <v>0</v>
      </c>
      <c r="Y1227" s="333"/>
      <c r="Z1227" s="144"/>
      <c r="AA1227" s="148">
        <f t="shared" si="79"/>
        <v>0</v>
      </c>
      <c r="AB1227" s="336"/>
      <c r="AC1227" s="144"/>
    </row>
    <row r="1228" spans="2:29" s="134" customFormat="1" ht="20.100000000000001" customHeight="1" x14ac:dyDescent="0.25">
      <c r="B1228" s="390"/>
      <c r="C1228" s="391"/>
      <c r="D1228" s="392"/>
      <c r="E1228" s="393"/>
      <c r="F1228" s="393"/>
      <c r="G1228" s="394"/>
      <c r="H1228" s="395"/>
      <c r="N1228" s="144"/>
      <c r="O1228" s="147" t="str">
        <f>IFERROR(IF(LEN(B1228)=0,"",INDEX(Trainings!$C$6:$C$55,MATCH(Registration!$B1228,Trainings!$B$6:$B$55,0),1)),"")</f>
        <v/>
      </c>
      <c r="P1228" s="148" t="str">
        <f>IFERROR(IF(LEN(H1228)=0,"",INDEX(Dashboard!$I$17:$I$26,MATCH($H1228,Dashboard!$J$17:$J$26,0))),"")</f>
        <v/>
      </c>
      <c r="Q1228" s="144"/>
      <c r="R1228" s="148">
        <f>IF(LEN(O1228)=0,0,IF(OR(Summary!$D$5="All",Summary!$D$5=""),1,IF(Summary!$D$5=O1228,1,0)))</f>
        <v>0</v>
      </c>
      <c r="S1228" s="148">
        <f>IF(LEN(B1228)=0,0,IF(OR(Summary!$G$5="All",Summary!$G$5=""),1,IF(Summary!$G$5=B1228,1,0)))</f>
        <v>0</v>
      </c>
      <c r="T1228" s="148">
        <f t="shared" si="76"/>
        <v>0</v>
      </c>
      <c r="U1228" s="148">
        <f>IF(LEN(C1228)=0,0,IF(C1228=Summary!$K$5,1,0))</f>
        <v>0</v>
      </c>
      <c r="V1228" s="148">
        <f t="shared" si="77"/>
        <v>0</v>
      </c>
      <c r="W1228" s="333"/>
      <c r="X1228" s="148">
        <f t="shared" si="78"/>
        <v>0</v>
      </c>
      <c r="Y1228" s="333"/>
      <c r="Z1228" s="144"/>
      <c r="AA1228" s="148">
        <f t="shared" si="79"/>
        <v>0</v>
      </c>
      <c r="AB1228" s="336"/>
      <c r="AC1228" s="144"/>
    </row>
    <row r="1229" spans="2:29" s="134" customFormat="1" ht="20.100000000000001" customHeight="1" x14ac:dyDescent="0.25">
      <c r="B1229" s="390"/>
      <c r="C1229" s="391"/>
      <c r="D1229" s="392"/>
      <c r="E1229" s="393"/>
      <c r="F1229" s="393"/>
      <c r="G1229" s="394"/>
      <c r="H1229" s="395"/>
      <c r="N1229" s="144"/>
      <c r="O1229" s="147" t="str">
        <f>IFERROR(IF(LEN(B1229)=0,"",INDEX(Trainings!$C$6:$C$55,MATCH(Registration!$B1229,Trainings!$B$6:$B$55,0),1)),"")</f>
        <v/>
      </c>
      <c r="P1229" s="148" t="str">
        <f>IFERROR(IF(LEN(H1229)=0,"",INDEX(Dashboard!$I$17:$I$26,MATCH($H1229,Dashboard!$J$17:$J$26,0))),"")</f>
        <v/>
      </c>
      <c r="Q1229" s="144"/>
      <c r="R1229" s="148">
        <f>IF(LEN(O1229)=0,0,IF(OR(Summary!$D$5="All",Summary!$D$5=""),1,IF(Summary!$D$5=O1229,1,0)))</f>
        <v>0</v>
      </c>
      <c r="S1229" s="148">
        <f>IF(LEN(B1229)=0,0,IF(OR(Summary!$G$5="All",Summary!$G$5=""),1,IF(Summary!$G$5=B1229,1,0)))</f>
        <v>0</v>
      </c>
      <c r="T1229" s="148">
        <f t="shared" si="76"/>
        <v>0</v>
      </c>
      <c r="U1229" s="148">
        <f>IF(LEN(C1229)=0,0,IF(C1229=Summary!$K$5,1,0))</f>
        <v>0</v>
      </c>
      <c r="V1229" s="148">
        <f t="shared" si="77"/>
        <v>0</v>
      </c>
      <c r="W1229" s="333"/>
      <c r="X1229" s="148">
        <f t="shared" si="78"/>
        <v>0</v>
      </c>
      <c r="Y1229" s="333"/>
      <c r="Z1229" s="144"/>
      <c r="AA1229" s="148">
        <f t="shared" si="79"/>
        <v>0</v>
      </c>
      <c r="AB1229" s="336"/>
      <c r="AC1229" s="144"/>
    </row>
    <row r="1230" spans="2:29" s="134" customFormat="1" ht="20.100000000000001" customHeight="1" x14ac:dyDescent="0.25">
      <c r="B1230" s="390"/>
      <c r="C1230" s="391"/>
      <c r="D1230" s="392"/>
      <c r="E1230" s="393"/>
      <c r="F1230" s="393"/>
      <c r="G1230" s="394"/>
      <c r="H1230" s="395"/>
      <c r="N1230" s="144"/>
      <c r="O1230" s="147" t="str">
        <f>IFERROR(IF(LEN(B1230)=0,"",INDEX(Trainings!$C$6:$C$55,MATCH(Registration!$B1230,Trainings!$B$6:$B$55,0),1)),"")</f>
        <v/>
      </c>
      <c r="P1230" s="148" t="str">
        <f>IFERROR(IF(LEN(H1230)=0,"",INDEX(Dashboard!$I$17:$I$26,MATCH($H1230,Dashboard!$J$17:$J$26,0))),"")</f>
        <v/>
      </c>
      <c r="Q1230" s="144"/>
      <c r="R1230" s="148">
        <f>IF(LEN(O1230)=0,0,IF(OR(Summary!$D$5="All",Summary!$D$5=""),1,IF(Summary!$D$5=O1230,1,0)))</f>
        <v>0</v>
      </c>
      <c r="S1230" s="148">
        <f>IF(LEN(B1230)=0,0,IF(OR(Summary!$G$5="All",Summary!$G$5=""),1,IF(Summary!$G$5=B1230,1,0)))</f>
        <v>0</v>
      </c>
      <c r="T1230" s="148">
        <f t="shared" si="76"/>
        <v>0</v>
      </c>
      <c r="U1230" s="148">
        <f>IF(LEN(C1230)=0,0,IF(C1230=Summary!$K$5,1,0))</f>
        <v>0</v>
      </c>
      <c r="V1230" s="148">
        <f t="shared" si="77"/>
        <v>0</v>
      </c>
      <c r="W1230" s="333"/>
      <c r="X1230" s="148">
        <f t="shared" si="78"/>
        <v>0</v>
      </c>
      <c r="Y1230" s="333"/>
      <c r="Z1230" s="144"/>
      <c r="AA1230" s="148">
        <f t="shared" si="79"/>
        <v>0</v>
      </c>
      <c r="AB1230" s="336"/>
      <c r="AC1230" s="144"/>
    </row>
    <row r="1231" spans="2:29" s="134" customFormat="1" ht="20.100000000000001" customHeight="1" x14ac:dyDescent="0.25">
      <c r="B1231" s="390"/>
      <c r="C1231" s="391"/>
      <c r="D1231" s="392"/>
      <c r="E1231" s="393"/>
      <c r="F1231" s="393"/>
      <c r="G1231" s="394"/>
      <c r="H1231" s="395"/>
      <c r="N1231" s="144"/>
      <c r="O1231" s="147" t="str">
        <f>IFERROR(IF(LEN(B1231)=0,"",INDEX(Trainings!$C$6:$C$55,MATCH(Registration!$B1231,Trainings!$B$6:$B$55,0),1)),"")</f>
        <v/>
      </c>
      <c r="P1231" s="148" t="str">
        <f>IFERROR(IF(LEN(H1231)=0,"",INDEX(Dashboard!$I$17:$I$26,MATCH($H1231,Dashboard!$J$17:$J$26,0))),"")</f>
        <v/>
      </c>
      <c r="Q1231" s="144"/>
      <c r="R1231" s="148">
        <f>IF(LEN(O1231)=0,0,IF(OR(Summary!$D$5="All",Summary!$D$5=""),1,IF(Summary!$D$5=O1231,1,0)))</f>
        <v>0</v>
      </c>
      <c r="S1231" s="148">
        <f>IF(LEN(B1231)=0,0,IF(OR(Summary!$G$5="All",Summary!$G$5=""),1,IF(Summary!$G$5=B1231,1,0)))</f>
        <v>0</v>
      </c>
      <c r="T1231" s="148">
        <f t="shared" si="76"/>
        <v>0</v>
      </c>
      <c r="U1231" s="148">
        <f>IF(LEN(C1231)=0,0,IF(C1231=Summary!$K$5,1,0))</f>
        <v>0</v>
      </c>
      <c r="V1231" s="148">
        <f t="shared" si="77"/>
        <v>0</v>
      </c>
      <c r="W1231" s="333"/>
      <c r="X1231" s="148">
        <f t="shared" si="78"/>
        <v>0</v>
      </c>
      <c r="Y1231" s="333"/>
      <c r="Z1231" s="144"/>
      <c r="AA1231" s="148">
        <f t="shared" si="79"/>
        <v>0</v>
      </c>
      <c r="AB1231" s="336"/>
      <c r="AC1231" s="144"/>
    </row>
    <row r="1232" spans="2:29" s="134" customFormat="1" ht="20.100000000000001" customHeight="1" x14ac:dyDescent="0.25">
      <c r="B1232" s="390"/>
      <c r="C1232" s="391"/>
      <c r="D1232" s="392"/>
      <c r="E1232" s="393"/>
      <c r="F1232" s="393"/>
      <c r="G1232" s="394"/>
      <c r="H1232" s="395"/>
      <c r="N1232" s="144"/>
      <c r="O1232" s="147" t="str">
        <f>IFERROR(IF(LEN(B1232)=0,"",INDEX(Trainings!$C$6:$C$55,MATCH(Registration!$B1232,Trainings!$B$6:$B$55,0),1)),"")</f>
        <v/>
      </c>
      <c r="P1232" s="148" t="str">
        <f>IFERROR(IF(LEN(H1232)=0,"",INDEX(Dashboard!$I$17:$I$26,MATCH($H1232,Dashboard!$J$17:$J$26,0))),"")</f>
        <v/>
      </c>
      <c r="Q1232" s="144"/>
      <c r="R1232" s="148">
        <f>IF(LEN(O1232)=0,0,IF(OR(Summary!$D$5="All",Summary!$D$5=""),1,IF(Summary!$D$5=O1232,1,0)))</f>
        <v>0</v>
      </c>
      <c r="S1232" s="148">
        <f>IF(LEN(B1232)=0,0,IF(OR(Summary!$G$5="All",Summary!$G$5=""),1,IF(Summary!$G$5=B1232,1,0)))</f>
        <v>0</v>
      </c>
      <c r="T1232" s="148">
        <f t="shared" si="76"/>
        <v>0</v>
      </c>
      <c r="U1232" s="148">
        <f>IF(LEN(C1232)=0,0,IF(C1232=Summary!$K$5,1,0))</f>
        <v>0</v>
      </c>
      <c r="V1232" s="148">
        <f t="shared" si="77"/>
        <v>0</v>
      </c>
      <c r="W1232" s="333"/>
      <c r="X1232" s="148">
        <f t="shared" si="78"/>
        <v>0</v>
      </c>
      <c r="Y1232" s="333"/>
      <c r="Z1232" s="144"/>
      <c r="AA1232" s="148">
        <f t="shared" si="79"/>
        <v>0</v>
      </c>
      <c r="AB1232" s="336"/>
      <c r="AC1232" s="144"/>
    </row>
    <row r="1233" spans="2:29" s="134" customFormat="1" ht="20.100000000000001" customHeight="1" x14ac:dyDescent="0.25">
      <c r="B1233" s="390"/>
      <c r="C1233" s="391"/>
      <c r="D1233" s="392"/>
      <c r="E1233" s="393"/>
      <c r="F1233" s="393"/>
      <c r="G1233" s="394"/>
      <c r="H1233" s="395"/>
      <c r="N1233" s="144"/>
      <c r="O1233" s="147" t="str">
        <f>IFERROR(IF(LEN(B1233)=0,"",INDEX(Trainings!$C$6:$C$55,MATCH(Registration!$B1233,Trainings!$B$6:$B$55,0),1)),"")</f>
        <v/>
      </c>
      <c r="P1233" s="148" t="str">
        <f>IFERROR(IF(LEN(H1233)=0,"",INDEX(Dashboard!$I$17:$I$26,MATCH($H1233,Dashboard!$J$17:$J$26,0))),"")</f>
        <v/>
      </c>
      <c r="Q1233" s="144"/>
      <c r="R1233" s="148">
        <f>IF(LEN(O1233)=0,0,IF(OR(Summary!$D$5="All",Summary!$D$5=""),1,IF(Summary!$D$5=O1233,1,0)))</f>
        <v>0</v>
      </c>
      <c r="S1233" s="148">
        <f>IF(LEN(B1233)=0,0,IF(OR(Summary!$G$5="All",Summary!$G$5=""),1,IF(Summary!$G$5=B1233,1,0)))</f>
        <v>0</v>
      </c>
      <c r="T1233" s="148">
        <f t="shared" si="76"/>
        <v>0</v>
      </c>
      <c r="U1233" s="148">
        <f>IF(LEN(C1233)=0,0,IF(C1233=Summary!$K$5,1,0))</f>
        <v>0</v>
      </c>
      <c r="V1233" s="148">
        <f t="shared" si="77"/>
        <v>0</v>
      </c>
      <c r="W1233" s="333"/>
      <c r="X1233" s="148">
        <f t="shared" si="78"/>
        <v>0</v>
      </c>
      <c r="Y1233" s="333"/>
      <c r="Z1233" s="144"/>
      <c r="AA1233" s="148">
        <f t="shared" si="79"/>
        <v>0</v>
      </c>
      <c r="AB1233" s="336"/>
      <c r="AC1233" s="144"/>
    </row>
    <row r="1234" spans="2:29" s="134" customFormat="1" ht="20.100000000000001" customHeight="1" x14ac:dyDescent="0.25">
      <c r="B1234" s="390"/>
      <c r="C1234" s="391"/>
      <c r="D1234" s="392"/>
      <c r="E1234" s="393"/>
      <c r="F1234" s="393"/>
      <c r="G1234" s="394"/>
      <c r="H1234" s="395"/>
      <c r="N1234" s="144"/>
      <c r="O1234" s="147" t="str">
        <f>IFERROR(IF(LEN(B1234)=0,"",INDEX(Trainings!$C$6:$C$55,MATCH(Registration!$B1234,Trainings!$B$6:$B$55,0),1)),"")</f>
        <v/>
      </c>
      <c r="P1234" s="148" t="str">
        <f>IFERROR(IF(LEN(H1234)=0,"",INDEX(Dashboard!$I$17:$I$26,MATCH($H1234,Dashboard!$J$17:$J$26,0))),"")</f>
        <v/>
      </c>
      <c r="Q1234" s="144"/>
      <c r="R1234" s="148">
        <f>IF(LEN(O1234)=0,0,IF(OR(Summary!$D$5="All",Summary!$D$5=""),1,IF(Summary!$D$5=O1234,1,0)))</f>
        <v>0</v>
      </c>
      <c r="S1234" s="148">
        <f>IF(LEN(B1234)=0,0,IF(OR(Summary!$G$5="All",Summary!$G$5=""),1,IF(Summary!$G$5=B1234,1,0)))</f>
        <v>0</v>
      </c>
      <c r="T1234" s="148">
        <f t="shared" si="76"/>
        <v>0</v>
      </c>
      <c r="U1234" s="148">
        <f>IF(LEN(C1234)=0,0,IF(C1234=Summary!$K$5,1,0))</f>
        <v>0</v>
      </c>
      <c r="V1234" s="148">
        <f t="shared" si="77"/>
        <v>0</v>
      </c>
      <c r="W1234" s="333"/>
      <c r="X1234" s="148">
        <f t="shared" si="78"/>
        <v>0</v>
      </c>
      <c r="Y1234" s="333"/>
      <c r="Z1234" s="144"/>
      <c r="AA1234" s="148">
        <f t="shared" si="79"/>
        <v>0</v>
      </c>
      <c r="AB1234" s="336"/>
      <c r="AC1234" s="144"/>
    </row>
    <row r="1235" spans="2:29" s="134" customFormat="1" ht="20.100000000000001" customHeight="1" x14ac:dyDescent="0.25">
      <c r="B1235" s="390"/>
      <c r="C1235" s="391"/>
      <c r="D1235" s="392"/>
      <c r="E1235" s="393"/>
      <c r="F1235" s="393"/>
      <c r="G1235" s="394"/>
      <c r="H1235" s="395"/>
      <c r="N1235" s="144"/>
      <c r="O1235" s="147" t="str">
        <f>IFERROR(IF(LEN(B1235)=0,"",INDEX(Trainings!$C$6:$C$55,MATCH(Registration!$B1235,Trainings!$B$6:$B$55,0),1)),"")</f>
        <v/>
      </c>
      <c r="P1235" s="148" t="str">
        <f>IFERROR(IF(LEN(H1235)=0,"",INDEX(Dashboard!$I$17:$I$26,MATCH($H1235,Dashboard!$J$17:$J$26,0))),"")</f>
        <v/>
      </c>
      <c r="Q1235" s="144"/>
      <c r="R1235" s="148">
        <f>IF(LEN(O1235)=0,0,IF(OR(Summary!$D$5="All",Summary!$D$5=""),1,IF(Summary!$D$5=O1235,1,0)))</f>
        <v>0</v>
      </c>
      <c r="S1235" s="148">
        <f>IF(LEN(B1235)=0,0,IF(OR(Summary!$G$5="All",Summary!$G$5=""),1,IF(Summary!$G$5=B1235,1,0)))</f>
        <v>0</v>
      </c>
      <c r="T1235" s="148">
        <f t="shared" si="76"/>
        <v>0</v>
      </c>
      <c r="U1235" s="148">
        <f>IF(LEN(C1235)=0,0,IF(C1235=Summary!$K$5,1,0))</f>
        <v>0</v>
      </c>
      <c r="V1235" s="148">
        <f t="shared" si="77"/>
        <v>0</v>
      </c>
      <c r="W1235" s="333"/>
      <c r="X1235" s="148">
        <f t="shared" si="78"/>
        <v>0</v>
      </c>
      <c r="Y1235" s="333"/>
      <c r="Z1235" s="144"/>
      <c r="AA1235" s="148">
        <f t="shared" si="79"/>
        <v>0</v>
      </c>
      <c r="AB1235" s="336"/>
      <c r="AC1235" s="144"/>
    </row>
    <row r="1236" spans="2:29" s="134" customFormat="1" ht="20.100000000000001" customHeight="1" x14ac:dyDescent="0.25">
      <c r="B1236" s="390"/>
      <c r="C1236" s="391"/>
      <c r="D1236" s="392"/>
      <c r="E1236" s="393"/>
      <c r="F1236" s="393"/>
      <c r="G1236" s="394"/>
      <c r="H1236" s="395"/>
      <c r="N1236" s="144"/>
      <c r="O1236" s="147" t="str">
        <f>IFERROR(IF(LEN(B1236)=0,"",INDEX(Trainings!$C$6:$C$55,MATCH(Registration!$B1236,Trainings!$B$6:$B$55,0),1)),"")</f>
        <v/>
      </c>
      <c r="P1236" s="148" t="str">
        <f>IFERROR(IF(LEN(H1236)=0,"",INDEX(Dashboard!$I$17:$I$26,MATCH($H1236,Dashboard!$J$17:$J$26,0))),"")</f>
        <v/>
      </c>
      <c r="Q1236" s="144"/>
      <c r="R1236" s="148">
        <f>IF(LEN(O1236)=0,0,IF(OR(Summary!$D$5="All",Summary!$D$5=""),1,IF(Summary!$D$5=O1236,1,0)))</f>
        <v>0</v>
      </c>
      <c r="S1236" s="148">
        <f>IF(LEN(B1236)=0,0,IF(OR(Summary!$G$5="All",Summary!$G$5=""),1,IF(Summary!$G$5=B1236,1,0)))</f>
        <v>0</v>
      </c>
      <c r="T1236" s="148">
        <f t="shared" si="76"/>
        <v>0</v>
      </c>
      <c r="U1236" s="148">
        <f>IF(LEN(C1236)=0,0,IF(C1236=Summary!$K$5,1,0))</f>
        <v>0</v>
      </c>
      <c r="V1236" s="148">
        <f t="shared" si="77"/>
        <v>0</v>
      </c>
      <c r="W1236" s="333"/>
      <c r="X1236" s="148">
        <f t="shared" si="78"/>
        <v>0</v>
      </c>
      <c r="Y1236" s="333"/>
      <c r="Z1236" s="144"/>
      <c r="AA1236" s="148">
        <f t="shared" si="79"/>
        <v>0</v>
      </c>
      <c r="AB1236" s="336"/>
      <c r="AC1236" s="144"/>
    </row>
    <row r="1237" spans="2:29" s="134" customFormat="1" ht="20.100000000000001" customHeight="1" x14ac:dyDescent="0.25">
      <c r="B1237" s="390"/>
      <c r="C1237" s="391"/>
      <c r="D1237" s="392"/>
      <c r="E1237" s="393"/>
      <c r="F1237" s="393"/>
      <c r="G1237" s="394"/>
      <c r="H1237" s="395"/>
      <c r="N1237" s="144"/>
      <c r="O1237" s="147" t="str">
        <f>IFERROR(IF(LEN(B1237)=0,"",INDEX(Trainings!$C$6:$C$55,MATCH(Registration!$B1237,Trainings!$B$6:$B$55,0),1)),"")</f>
        <v/>
      </c>
      <c r="P1237" s="148" t="str">
        <f>IFERROR(IF(LEN(H1237)=0,"",INDEX(Dashboard!$I$17:$I$26,MATCH($H1237,Dashboard!$J$17:$J$26,0))),"")</f>
        <v/>
      </c>
      <c r="Q1237" s="144"/>
      <c r="R1237" s="148">
        <f>IF(LEN(O1237)=0,0,IF(OR(Summary!$D$5="All",Summary!$D$5=""),1,IF(Summary!$D$5=O1237,1,0)))</f>
        <v>0</v>
      </c>
      <c r="S1237" s="148">
        <f>IF(LEN(B1237)=0,0,IF(OR(Summary!$G$5="All",Summary!$G$5=""),1,IF(Summary!$G$5=B1237,1,0)))</f>
        <v>0</v>
      </c>
      <c r="T1237" s="148">
        <f t="shared" si="76"/>
        <v>0</v>
      </c>
      <c r="U1237" s="148">
        <f>IF(LEN(C1237)=0,0,IF(C1237=Summary!$K$5,1,0))</f>
        <v>0</v>
      </c>
      <c r="V1237" s="148">
        <f t="shared" si="77"/>
        <v>0</v>
      </c>
      <c r="W1237" s="333"/>
      <c r="X1237" s="148">
        <f t="shared" si="78"/>
        <v>0</v>
      </c>
      <c r="Y1237" s="333"/>
      <c r="Z1237" s="144"/>
      <c r="AA1237" s="148">
        <f t="shared" si="79"/>
        <v>0</v>
      </c>
      <c r="AB1237" s="336"/>
      <c r="AC1237" s="144"/>
    </row>
    <row r="1238" spans="2:29" s="134" customFormat="1" ht="20.100000000000001" customHeight="1" x14ac:dyDescent="0.25">
      <c r="B1238" s="390"/>
      <c r="C1238" s="391"/>
      <c r="D1238" s="392"/>
      <c r="E1238" s="393"/>
      <c r="F1238" s="393"/>
      <c r="G1238" s="394"/>
      <c r="H1238" s="395"/>
      <c r="N1238" s="144"/>
      <c r="O1238" s="147" t="str">
        <f>IFERROR(IF(LEN(B1238)=0,"",INDEX(Trainings!$C$6:$C$55,MATCH(Registration!$B1238,Trainings!$B$6:$B$55,0),1)),"")</f>
        <v/>
      </c>
      <c r="P1238" s="148" t="str">
        <f>IFERROR(IF(LEN(H1238)=0,"",INDEX(Dashboard!$I$17:$I$26,MATCH($H1238,Dashboard!$J$17:$J$26,0))),"")</f>
        <v/>
      </c>
      <c r="Q1238" s="144"/>
      <c r="R1238" s="148">
        <f>IF(LEN(O1238)=0,0,IF(OR(Summary!$D$5="All",Summary!$D$5=""),1,IF(Summary!$D$5=O1238,1,0)))</f>
        <v>0</v>
      </c>
      <c r="S1238" s="148">
        <f>IF(LEN(B1238)=0,0,IF(OR(Summary!$G$5="All",Summary!$G$5=""),1,IF(Summary!$G$5=B1238,1,0)))</f>
        <v>0</v>
      </c>
      <c r="T1238" s="148">
        <f t="shared" si="76"/>
        <v>0</v>
      </c>
      <c r="U1238" s="148">
        <f>IF(LEN(C1238)=0,0,IF(C1238=Summary!$K$5,1,0))</f>
        <v>0</v>
      </c>
      <c r="V1238" s="148">
        <f t="shared" si="77"/>
        <v>0</v>
      </c>
      <c r="W1238" s="333"/>
      <c r="X1238" s="148">
        <f t="shared" si="78"/>
        <v>0</v>
      </c>
      <c r="Y1238" s="333"/>
      <c r="Z1238" s="144"/>
      <c r="AA1238" s="148">
        <f t="shared" si="79"/>
        <v>0</v>
      </c>
      <c r="AB1238" s="336"/>
      <c r="AC1238" s="144"/>
    </row>
    <row r="1239" spans="2:29" s="134" customFormat="1" ht="20.100000000000001" customHeight="1" x14ac:dyDescent="0.25">
      <c r="B1239" s="390"/>
      <c r="C1239" s="391"/>
      <c r="D1239" s="392"/>
      <c r="E1239" s="393"/>
      <c r="F1239" s="393"/>
      <c r="G1239" s="394"/>
      <c r="H1239" s="395"/>
      <c r="N1239" s="144"/>
      <c r="O1239" s="147" t="str">
        <f>IFERROR(IF(LEN(B1239)=0,"",INDEX(Trainings!$C$6:$C$55,MATCH(Registration!$B1239,Trainings!$B$6:$B$55,0),1)),"")</f>
        <v/>
      </c>
      <c r="P1239" s="148" t="str">
        <f>IFERROR(IF(LEN(H1239)=0,"",INDEX(Dashboard!$I$17:$I$26,MATCH($H1239,Dashboard!$J$17:$J$26,0))),"")</f>
        <v/>
      </c>
      <c r="Q1239" s="144"/>
      <c r="R1239" s="148">
        <f>IF(LEN(O1239)=0,0,IF(OR(Summary!$D$5="All",Summary!$D$5=""),1,IF(Summary!$D$5=O1239,1,0)))</f>
        <v>0</v>
      </c>
      <c r="S1239" s="148">
        <f>IF(LEN(B1239)=0,0,IF(OR(Summary!$G$5="All",Summary!$G$5=""),1,IF(Summary!$G$5=B1239,1,0)))</f>
        <v>0</v>
      </c>
      <c r="T1239" s="148">
        <f t="shared" si="76"/>
        <v>0</v>
      </c>
      <c r="U1239" s="148">
        <f>IF(LEN(C1239)=0,0,IF(C1239=Summary!$K$5,1,0))</f>
        <v>0</v>
      </c>
      <c r="V1239" s="148">
        <f t="shared" si="77"/>
        <v>0</v>
      </c>
      <c r="W1239" s="333"/>
      <c r="X1239" s="148">
        <f t="shared" si="78"/>
        <v>0</v>
      </c>
      <c r="Y1239" s="333"/>
      <c r="Z1239" s="144"/>
      <c r="AA1239" s="148">
        <f t="shared" si="79"/>
        <v>0</v>
      </c>
      <c r="AB1239" s="336"/>
      <c r="AC1239" s="144"/>
    </row>
    <row r="1240" spans="2:29" s="134" customFormat="1" ht="20.100000000000001" customHeight="1" x14ac:dyDescent="0.25">
      <c r="B1240" s="390"/>
      <c r="C1240" s="391"/>
      <c r="D1240" s="392"/>
      <c r="E1240" s="393"/>
      <c r="F1240" s="393"/>
      <c r="G1240" s="394"/>
      <c r="H1240" s="395"/>
      <c r="N1240" s="144"/>
      <c r="O1240" s="147" t="str">
        <f>IFERROR(IF(LEN(B1240)=0,"",INDEX(Trainings!$C$6:$C$55,MATCH(Registration!$B1240,Trainings!$B$6:$B$55,0),1)),"")</f>
        <v/>
      </c>
      <c r="P1240" s="148" t="str">
        <f>IFERROR(IF(LEN(H1240)=0,"",INDEX(Dashboard!$I$17:$I$26,MATCH($H1240,Dashboard!$J$17:$J$26,0))),"")</f>
        <v/>
      </c>
      <c r="Q1240" s="144"/>
      <c r="R1240" s="148">
        <f>IF(LEN(O1240)=0,0,IF(OR(Summary!$D$5="All",Summary!$D$5=""),1,IF(Summary!$D$5=O1240,1,0)))</f>
        <v>0</v>
      </c>
      <c r="S1240" s="148">
        <f>IF(LEN(B1240)=0,0,IF(OR(Summary!$G$5="All",Summary!$G$5=""),1,IF(Summary!$G$5=B1240,1,0)))</f>
        <v>0</v>
      </c>
      <c r="T1240" s="148">
        <f t="shared" si="76"/>
        <v>0</v>
      </c>
      <c r="U1240" s="148">
        <f>IF(LEN(C1240)=0,0,IF(C1240=Summary!$K$5,1,0))</f>
        <v>0</v>
      </c>
      <c r="V1240" s="148">
        <f t="shared" si="77"/>
        <v>0</v>
      </c>
      <c r="W1240" s="333"/>
      <c r="X1240" s="148">
        <f t="shared" si="78"/>
        <v>0</v>
      </c>
      <c r="Y1240" s="333"/>
      <c r="Z1240" s="144"/>
      <c r="AA1240" s="148">
        <f t="shared" si="79"/>
        <v>0</v>
      </c>
      <c r="AB1240" s="336"/>
      <c r="AC1240" s="144"/>
    </row>
    <row r="1241" spans="2:29" s="134" customFormat="1" ht="20.100000000000001" customHeight="1" x14ac:dyDescent="0.25">
      <c r="B1241" s="390"/>
      <c r="C1241" s="391"/>
      <c r="D1241" s="392"/>
      <c r="E1241" s="393"/>
      <c r="F1241" s="393"/>
      <c r="G1241" s="394"/>
      <c r="H1241" s="395"/>
      <c r="N1241" s="144"/>
      <c r="O1241" s="147" t="str">
        <f>IFERROR(IF(LEN(B1241)=0,"",INDEX(Trainings!$C$6:$C$55,MATCH(Registration!$B1241,Trainings!$B$6:$B$55,0),1)),"")</f>
        <v/>
      </c>
      <c r="P1241" s="148" t="str">
        <f>IFERROR(IF(LEN(H1241)=0,"",INDEX(Dashboard!$I$17:$I$26,MATCH($H1241,Dashboard!$J$17:$J$26,0))),"")</f>
        <v/>
      </c>
      <c r="Q1241" s="144"/>
      <c r="R1241" s="148">
        <f>IF(LEN(O1241)=0,0,IF(OR(Summary!$D$5="All",Summary!$D$5=""),1,IF(Summary!$D$5=O1241,1,0)))</f>
        <v>0</v>
      </c>
      <c r="S1241" s="148">
        <f>IF(LEN(B1241)=0,0,IF(OR(Summary!$G$5="All",Summary!$G$5=""),1,IF(Summary!$G$5=B1241,1,0)))</f>
        <v>0</v>
      </c>
      <c r="T1241" s="148">
        <f t="shared" si="76"/>
        <v>0</v>
      </c>
      <c r="U1241" s="148">
        <f>IF(LEN(C1241)=0,0,IF(C1241=Summary!$K$5,1,0))</f>
        <v>0</v>
      </c>
      <c r="V1241" s="148">
        <f t="shared" si="77"/>
        <v>0</v>
      </c>
      <c r="W1241" s="333"/>
      <c r="X1241" s="148">
        <f t="shared" si="78"/>
        <v>0</v>
      </c>
      <c r="Y1241" s="333"/>
      <c r="Z1241" s="144"/>
      <c r="AA1241" s="148">
        <f t="shared" si="79"/>
        <v>0</v>
      </c>
      <c r="AB1241" s="336"/>
      <c r="AC1241" s="144"/>
    </row>
    <row r="1242" spans="2:29" s="134" customFormat="1" ht="20.100000000000001" customHeight="1" x14ac:dyDescent="0.25">
      <c r="B1242" s="390"/>
      <c r="C1242" s="391"/>
      <c r="D1242" s="392"/>
      <c r="E1242" s="393"/>
      <c r="F1242" s="393"/>
      <c r="G1242" s="394"/>
      <c r="H1242" s="395"/>
      <c r="N1242" s="144"/>
      <c r="O1242" s="147" t="str">
        <f>IFERROR(IF(LEN(B1242)=0,"",INDEX(Trainings!$C$6:$C$55,MATCH(Registration!$B1242,Trainings!$B$6:$B$55,0),1)),"")</f>
        <v/>
      </c>
      <c r="P1242" s="148" t="str">
        <f>IFERROR(IF(LEN(H1242)=0,"",INDEX(Dashboard!$I$17:$I$26,MATCH($H1242,Dashboard!$J$17:$J$26,0))),"")</f>
        <v/>
      </c>
      <c r="Q1242" s="144"/>
      <c r="R1242" s="148">
        <f>IF(LEN(O1242)=0,0,IF(OR(Summary!$D$5="All",Summary!$D$5=""),1,IF(Summary!$D$5=O1242,1,0)))</f>
        <v>0</v>
      </c>
      <c r="S1242" s="148">
        <f>IF(LEN(B1242)=0,0,IF(OR(Summary!$G$5="All",Summary!$G$5=""),1,IF(Summary!$G$5=B1242,1,0)))</f>
        <v>0</v>
      </c>
      <c r="T1242" s="148">
        <f t="shared" si="76"/>
        <v>0</v>
      </c>
      <c r="U1242" s="148">
        <f>IF(LEN(C1242)=0,0,IF(C1242=Summary!$K$5,1,0))</f>
        <v>0</v>
      </c>
      <c r="V1242" s="148">
        <f t="shared" si="77"/>
        <v>0</v>
      </c>
      <c r="W1242" s="333"/>
      <c r="X1242" s="148">
        <f t="shared" si="78"/>
        <v>0</v>
      </c>
      <c r="Y1242" s="333"/>
      <c r="Z1242" s="144"/>
      <c r="AA1242" s="148">
        <f t="shared" si="79"/>
        <v>0</v>
      </c>
      <c r="AB1242" s="336"/>
      <c r="AC1242" s="144"/>
    </row>
    <row r="1243" spans="2:29" s="134" customFormat="1" ht="20.100000000000001" customHeight="1" x14ac:dyDescent="0.25">
      <c r="B1243" s="390"/>
      <c r="C1243" s="391"/>
      <c r="D1243" s="392"/>
      <c r="E1243" s="393"/>
      <c r="F1243" s="393"/>
      <c r="G1243" s="394"/>
      <c r="H1243" s="395"/>
      <c r="N1243" s="144"/>
      <c r="O1243" s="147" t="str">
        <f>IFERROR(IF(LEN(B1243)=0,"",INDEX(Trainings!$C$6:$C$55,MATCH(Registration!$B1243,Trainings!$B$6:$B$55,0),1)),"")</f>
        <v/>
      </c>
      <c r="P1243" s="148" t="str">
        <f>IFERROR(IF(LEN(H1243)=0,"",INDEX(Dashboard!$I$17:$I$26,MATCH($H1243,Dashboard!$J$17:$J$26,0))),"")</f>
        <v/>
      </c>
      <c r="Q1243" s="144"/>
      <c r="R1243" s="148">
        <f>IF(LEN(O1243)=0,0,IF(OR(Summary!$D$5="All",Summary!$D$5=""),1,IF(Summary!$D$5=O1243,1,0)))</f>
        <v>0</v>
      </c>
      <c r="S1243" s="148">
        <f>IF(LEN(B1243)=0,0,IF(OR(Summary!$G$5="All",Summary!$G$5=""),1,IF(Summary!$G$5=B1243,1,0)))</f>
        <v>0</v>
      </c>
      <c r="T1243" s="148">
        <f t="shared" si="76"/>
        <v>0</v>
      </c>
      <c r="U1243" s="148">
        <f>IF(LEN(C1243)=0,0,IF(C1243=Summary!$K$5,1,0))</f>
        <v>0</v>
      </c>
      <c r="V1243" s="148">
        <f t="shared" si="77"/>
        <v>0</v>
      </c>
      <c r="W1243" s="333"/>
      <c r="X1243" s="148">
        <f t="shared" si="78"/>
        <v>0</v>
      </c>
      <c r="Y1243" s="333"/>
      <c r="Z1243" s="144"/>
      <c r="AA1243" s="148">
        <f t="shared" si="79"/>
        <v>0</v>
      </c>
      <c r="AB1243" s="336"/>
      <c r="AC1243" s="144"/>
    </row>
    <row r="1244" spans="2:29" s="134" customFormat="1" ht="20.100000000000001" customHeight="1" x14ac:dyDescent="0.25">
      <c r="B1244" s="390"/>
      <c r="C1244" s="391"/>
      <c r="D1244" s="392"/>
      <c r="E1244" s="393"/>
      <c r="F1244" s="393"/>
      <c r="G1244" s="394"/>
      <c r="H1244" s="395"/>
      <c r="N1244" s="144"/>
      <c r="O1244" s="147" t="str">
        <f>IFERROR(IF(LEN(B1244)=0,"",INDEX(Trainings!$C$6:$C$55,MATCH(Registration!$B1244,Trainings!$B$6:$B$55,0),1)),"")</f>
        <v/>
      </c>
      <c r="P1244" s="148" t="str">
        <f>IFERROR(IF(LEN(H1244)=0,"",INDEX(Dashboard!$I$17:$I$26,MATCH($H1244,Dashboard!$J$17:$J$26,0))),"")</f>
        <v/>
      </c>
      <c r="Q1244" s="144"/>
      <c r="R1244" s="148">
        <f>IF(LEN(O1244)=0,0,IF(OR(Summary!$D$5="All",Summary!$D$5=""),1,IF(Summary!$D$5=O1244,1,0)))</f>
        <v>0</v>
      </c>
      <c r="S1244" s="148">
        <f>IF(LEN(B1244)=0,0,IF(OR(Summary!$G$5="All",Summary!$G$5=""),1,IF(Summary!$G$5=B1244,1,0)))</f>
        <v>0</v>
      </c>
      <c r="T1244" s="148">
        <f t="shared" si="76"/>
        <v>0</v>
      </c>
      <c r="U1244" s="148">
        <f>IF(LEN(C1244)=0,0,IF(C1244=Summary!$K$5,1,0))</f>
        <v>0</v>
      </c>
      <c r="V1244" s="148">
        <f t="shared" si="77"/>
        <v>0</v>
      </c>
      <c r="W1244" s="333"/>
      <c r="X1244" s="148">
        <f t="shared" si="78"/>
        <v>0</v>
      </c>
      <c r="Y1244" s="333"/>
      <c r="Z1244" s="144"/>
      <c r="AA1244" s="148">
        <f t="shared" si="79"/>
        <v>0</v>
      </c>
      <c r="AB1244" s="336"/>
      <c r="AC1244" s="144"/>
    </row>
    <row r="1245" spans="2:29" s="134" customFormat="1" ht="20.100000000000001" customHeight="1" x14ac:dyDescent="0.25">
      <c r="B1245" s="390"/>
      <c r="C1245" s="391"/>
      <c r="D1245" s="392"/>
      <c r="E1245" s="393"/>
      <c r="F1245" s="393"/>
      <c r="G1245" s="394"/>
      <c r="H1245" s="395"/>
      <c r="N1245" s="144"/>
      <c r="O1245" s="147" t="str">
        <f>IFERROR(IF(LEN(B1245)=0,"",INDEX(Trainings!$C$6:$C$55,MATCH(Registration!$B1245,Trainings!$B$6:$B$55,0),1)),"")</f>
        <v/>
      </c>
      <c r="P1245" s="148" t="str">
        <f>IFERROR(IF(LEN(H1245)=0,"",INDEX(Dashboard!$I$17:$I$26,MATCH($H1245,Dashboard!$J$17:$J$26,0))),"")</f>
        <v/>
      </c>
      <c r="Q1245" s="144"/>
      <c r="R1245" s="148">
        <f>IF(LEN(O1245)=0,0,IF(OR(Summary!$D$5="All",Summary!$D$5=""),1,IF(Summary!$D$5=O1245,1,0)))</f>
        <v>0</v>
      </c>
      <c r="S1245" s="148">
        <f>IF(LEN(B1245)=0,0,IF(OR(Summary!$G$5="All",Summary!$G$5=""),1,IF(Summary!$G$5=B1245,1,0)))</f>
        <v>0</v>
      </c>
      <c r="T1245" s="148">
        <f t="shared" si="76"/>
        <v>0</v>
      </c>
      <c r="U1245" s="148">
        <f>IF(LEN(C1245)=0,0,IF(C1245=Summary!$K$5,1,0))</f>
        <v>0</v>
      </c>
      <c r="V1245" s="148">
        <f t="shared" si="77"/>
        <v>0</v>
      </c>
      <c r="W1245" s="333"/>
      <c r="X1245" s="148">
        <f t="shared" si="78"/>
        <v>0</v>
      </c>
      <c r="Y1245" s="333"/>
      <c r="Z1245" s="144"/>
      <c r="AA1245" s="148">
        <f t="shared" si="79"/>
        <v>0</v>
      </c>
      <c r="AB1245" s="336"/>
      <c r="AC1245" s="144"/>
    </row>
    <row r="1246" spans="2:29" s="134" customFormat="1" ht="20.100000000000001" customHeight="1" x14ac:dyDescent="0.25">
      <c r="B1246" s="390"/>
      <c r="C1246" s="391"/>
      <c r="D1246" s="392"/>
      <c r="E1246" s="393"/>
      <c r="F1246" s="393"/>
      <c r="G1246" s="394"/>
      <c r="H1246" s="395"/>
      <c r="N1246" s="144"/>
      <c r="O1246" s="147" t="str">
        <f>IFERROR(IF(LEN(B1246)=0,"",INDEX(Trainings!$C$6:$C$55,MATCH(Registration!$B1246,Trainings!$B$6:$B$55,0),1)),"")</f>
        <v/>
      </c>
      <c r="P1246" s="148" t="str">
        <f>IFERROR(IF(LEN(H1246)=0,"",INDEX(Dashboard!$I$17:$I$26,MATCH($H1246,Dashboard!$J$17:$J$26,0))),"")</f>
        <v/>
      </c>
      <c r="Q1246" s="144"/>
      <c r="R1246" s="148">
        <f>IF(LEN(O1246)=0,0,IF(OR(Summary!$D$5="All",Summary!$D$5=""),1,IF(Summary!$D$5=O1246,1,0)))</f>
        <v>0</v>
      </c>
      <c r="S1246" s="148">
        <f>IF(LEN(B1246)=0,0,IF(OR(Summary!$G$5="All",Summary!$G$5=""),1,IF(Summary!$G$5=B1246,1,0)))</f>
        <v>0</v>
      </c>
      <c r="T1246" s="148">
        <f t="shared" si="76"/>
        <v>0</v>
      </c>
      <c r="U1246" s="148">
        <f>IF(LEN(C1246)=0,0,IF(C1246=Summary!$K$5,1,0))</f>
        <v>0</v>
      </c>
      <c r="V1246" s="148">
        <f t="shared" si="77"/>
        <v>0</v>
      </c>
      <c r="W1246" s="333"/>
      <c r="X1246" s="148">
        <f t="shared" si="78"/>
        <v>0</v>
      </c>
      <c r="Y1246" s="333"/>
      <c r="Z1246" s="144"/>
      <c r="AA1246" s="148">
        <f t="shared" si="79"/>
        <v>0</v>
      </c>
      <c r="AB1246" s="336"/>
      <c r="AC1246" s="144"/>
    </row>
    <row r="1247" spans="2:29" s="134" customFormat="1" ht="20.100000000000001" customHeight="1" x14ac:dyDescent="0.25">
      <c r="B1247" s="390"/>
      <c r="C1247" s="391"/>
      <c r="D1247" s="392"/>
      <c r="E1247" s="393"/>
      <c r="F1247" s="393"/>
      <c r="G1247" s="394"/>
      <c r="H1247" s="395"/>
      <c r="N1247" s="144"/>
      <c r="O1247" s="147" t="str">
        <f>IFERROR(IF(LEN(B1247)=0,"",INDEX(Trainings!$C$6:$C$55,MATCH(Registration!$B1247,Trainings!$B$6:$B$55,0),1)),"")</f>
        <v/>
      </c>
      <c r="P1247" s="148" t="str">
        <f>IFERROR(IF(LEN(H1247)=0,"",INDEX(Dashboard!$I$17:$I$26,MATCH($H1247,Dashboard!$J$17:$J$26,0))),"")</f>
        <v/>
      </c>
      <c r="Q1247" s="144"/>
      <c r="R1247" s="148">
        <f>IF(LEN(O1247)=0,0,IF(OR(Summary!$D$5="All",Summary!$D$5=""),1,IF(Summary!$D$5=O1247,1,0)))</f>
        <v>0</v>
      </c>
      <c r="S1247" s="148">
        <f>IF(LEN(B1247)=0,0,IF(OR(Summary!$G$5="All",Summary!$G$5=""),1,IF(Summary!$G$5=B1247,1,0)))</f>
        <v>0</v>
      </c>
      <c r="T1247" s="148">
        <f t="shared" si="76"/>
        <v>0</v>
      </c>
      <c r="U1247" s="148">
        <f>IF(LEN(C1247)=0,0,IF(C1247=Summary!$K$5,1,0))</f>
        <v>0</v>
      </c>
      <c r="V1247" s="148">
        <f t="shared" si="77"/>
        <v>0</v>
      </c>
      <c r="W1247" s="333"/>
      <c r="X1247" s="148">
        <f t="shared" si="78"/>
        <v>0</v>
      </c>
      <c r="Y1247" s="333"/>
      <c r="Z1247" s="144"/>
      <c r="AA1247" s="148">
        <f t="shared" si="79"/>
        <v>0</v>
      </c>
      <c r="AB1247" s="336"/>
      <c r="AC1247" s="144"/>
    </row>
    <row r="1248" spans="2:29" s="134" customFormat="1" ht="20.100000000000001" customHeight="1" x14ac:dyDescent="0.25">
      <c r="B1248" s="390"/>
      <c r="C1248" s="391"/>
      <c r="D1248" s="392"/>
      <c r="E1248" s="393"/>
      <c r="F1248" s="393"/>
      <c r="G1248" s="394"/>
      <c r="H1248" s="395"/>
      <c r="N1248" s="144"/>
      <c r="O1248" s="147" t="str">
        <f>IFERROR(IF(LEN(B1248)=0,"",INDEX(Trainings!$C$6:$C$55,MATCH(Registration!$B1248,Trainings!$B$6:$B$55,0),1)),"")</f>
        <v/>
      </c>
      <c r="P1248" s="148" t="str">
        <f>IFERROR(IF(LEN(H1248)=0,"",INDEX(Dashboard!$I$17:$I$26,MATCH($H1248,Dashboard!$J$17:$J$26,0))),"")</f>
        <v/>
      </c>
      <c r="Q1248" s="144"/>
      <c r="R1248" s="148">
        <f>IF(LEN(O1248)=0,0,IF(OR(Summary!$D$5="All",Summary!$D$5=""),1,IF(Summary!$D$5=O1248,1,0)))</f>
        <v>0</v>
      </c>
      <c r="S1248" s="148">
        <f>IF(LEN(B1248)=0,0,IF(OR(Summary!$G$5="All",Summary!$G$5=""),1,IF(Summary!$G$5=B1248,1,0)))</f>
        <v>0</v>
      </c>
      <c r="T1248" s="148">
        <f t="shared" si="76"/>
        <v>0</v>
      </c>
      <c r="U1248" s="148">
        <f>IF(LEN(C1248)=0,0,IF(C1248=Summary!$K$5,1,0))</f>
        <v>0</v>
      </c>
      <c r="V1248" s="148">
        <f t="shared" si="77"/>
        <v>0</v>
      </c>
      <c r="W1248" s="333"/>
      <c r="X1248" s="148">
        <f t="shared" si="78"/>
        <v>0</v>
      </c>
      <c r="Y1248" s="333"/>
      <c r="Z1248" s="144"/>
      <c r="AA1248" s="148">
        <f t="shared" si="79"/>
        <v>0</v>
      </c>
      <c r="AB1248" s="336"/>
      <c r="AC1248" s="144"/>
    </row>
    <row r="1249" spans="2:29" s="134" customFormat="1" ht="20.100000000000001" customHeight="1" x14ac:dyDescent="0.25">
      <c r="B1249" s="390"/>
      <c r="C1249" s="391"/>
      <c r="D1249" s="392"/>
      <c r="E1249" s="393"/>
      <c r="F1249" s="393"/>
      <c r="G1249" s="394"/>
      <c r="H1249" s="395"/>
      <c r="N1249" s="144"/>
      <c r="O1249" s="147" t="str">
        <f>IFERROR(IF(LEN(B1249)=0,"",INDEX(Trainings!$C$6:$C$55,MATCH(Registration!$B1249,Trainings!$B$6:$B$55,0),1)),"")</f>
        <v/>
      </c>
      <c r="P1249" s="148" t="str">
        <f>IFERROR(IF(LEN(H1249)=0,"",INDEX(Dashboard!$I$17:$I$26,MATCH($H1249,Dashboard!$J$17:$J$26,0))),"")</f>
        <v/>
      </c>
      <c r="Q1249" s="144"/>
      <c r="R1249" s="148">
        <f>IF(LEN(O1249)=0,0,IF(OR(Summary!$D$5="All",Summary!$D$5=""),1,IF(Summary!$D$5=O1249,1,0)))</f>
        <v>0</v>
      </c>
      <c r="S1249" s="148">
        <f>IF(LEN(B1249)=0,0,IF(OR(Summary!$G$5="All",Summary!$G$5=""),1,IF(Summary!$G$5=B1249,1,0)))</f>
        <v>0</v>
      </c>
      <c r="T1249" s="148">
        <f t="shared" si="76"/>
        <v>0</v>
      </c>
      <c r="U1249" s="148">
        <f>IF(LEN(C1249)=0,0,IF(C1249=Summary!$K$5,1,0))</f>
        <v>0</v>
      </c>
      <c r="V1249" s="148">
        <f t="shared" si="77"/>
        <v>0</v>
      </c>
      <c r="W1249" s="333"/>
      <c r="X1249" s="148">
        <f t="shared" si="78"/>
        <v>0</v>
      </c>
      <c r="Y1249" s="333"/>
      <c r="Z1249" s="144"/>
      <c r="AA1249" s="148">
        <f t="shared" si="79"/>
        <v>0</v>
      </c>
      <c r="AB1249" s="336"/>
      <c r="AC1249" s="144"/>
    </row>
    <row r="1250" spans="2:29" s="134" customFormat="1" ht="20.100000000000001" customHeight="1" x14ac:dyDescent="0.25">
      <c r="B1250" s="390"/>
      <c r="C1250" s="391"/>
      <c r="D1250" s="392"/>
      <c r="E1250" s="393"/>
      <c r="F1250" s="393"/>
      <c r="G1250" s="394"/>
      <c r="H1250" s="395"/>
      <c r="N1250" s="144"/>
      <c r="O1250" s="147" t="str">
        <f>IFERROR(IF(LEN(B1250)=0,"",INDEX(Trainings!$C$6:$C$55,MATCH(Registration!$B1250,Trainings!$B$6:$B$55,0),1)),"")</f>
        <v/>
      </c>
      <c r="P1250" s="148" t="str">
        <f>IFERROR(IF(LEN(H1250)=0,"",INDEX(Dashboard!$I$17:$I$26,MATCH($H1250,Dashboard!$J$17:$J$26,0))),"")</f>
        <v/>
      </c>
      <c r="Q1250" s="144"/>
      <c r="R1250" s="148">
        <f>IF(LEN(O1250)=0,0,IF(OR(Summary!$D$5="All",Summary!$D$5=""),1,IF(Summary!$D$5=O1250,1,0)))</f>
        <v>0</v>
      </c>
      <c r="S1250" s="148">
        <f>IF(LEN(B1250)=0,0,IF(OR(Summary!$G$5="All",Summary!$G$5=""),1,IF(Summary!$G$5=B1250,1,0)))</f>
        <v>0</v>
      </c>
      <c r="T1250" s="148">
        <f t="shared" si="76"/>
        <v>0</v>
      </c>
      <c r="U1250" s="148">
        <f>IF(LEN(C1250)=0,0,IF(C1250=Summary!$K$5,1,0))</f>
        <v>0</v>
      </c>
      <c r="V1250" s="148">
        <f t="shared" si="77"/>
        <v>0</v>
      </c>
      <c r="W1250" s="333"/>
      <c r="X1250" s="148">
        <f t="shared" si="78"/>
        <v>0</v>
      </c>
      <c r="Y1250" s="333"/>
      <c r="Z1250" s="144"/>
      <c r="AA1250" s="148">
        <f t="shared" si="79"/>
        <v>0</v>
      </c>
      <c r="AB1250" s="336"/>
      <c r="AC1250" s="144"/>
    </row>
    <row r="1251" spans="2:29" s="134" customFormat="1" ht="20.100000000000001" customHeight="1" x14ac:dyDescent="0.25">
      <c r="B1251" s="390"/>
      <c r="C1251" s="391"/>
      <c r="D1251" s="392"/>
      <c r="E1251" s="393"/>
      <c r="F1251" s="393"/>
      <c r="G1251" s="394"/>
      <c r="H1251" s="395"/>
      <c r="N1251" s="144"/>
      <c r="O1251" s="147" t="str">
        <f>IFERROR(IF(LEN(B1251)=0,"",INDEX(Trainings!$C$6:$C$55,MATCH(Registration!$B1251,Trainings!$B$6:$B$55,0),1)),"")</f>
        <v/>
      </c>
      <c r="P1251" s="148" t="str">
        <f>IFERROR(IF(LEN(H1251)=0,"",INDEX(Dashboard!$I$17:$I$26,MATCH($H1251,Dashboard!$J$17:$J$26,0))),"")</f>
        <v/>
      </c>
      <c r="Q1251" s="144"/>
      <c r="R1251" s="148">
        <f>IF(LEN(O1251)=0,0,IF(OR(Summary!$D$5="All",Summary!$D$5=""),1,IF(Summary!$D$5=O1251,1,0)))</f>
        <v>0</v>
      </c>
      <c r="S1251" s="148">
        <f>IF(LEN(B1251)=0,0,IF(OR(Summary!$G$5="All",Summary!$G$5=""),1,IF(Summary!$G$5=B1251,1,0)))</f>
        <v>0</v>
      </c>
      <c r="T1251" s="148">
        <f t="shared" si="76"/>
        <v>0</v>
      </c>
      <c r="U1251" s="148">
        <f>IF(LEN(C1251)=0,0,IF(C1251=Summary!$K$5,1,0))</f>
        <v>0</v>
      </c>
      <c r="V1251" s="148">
        <f t="shared" si="77"/>
        <v>0</v>
      </c>
      <c r="W1251" s="333"/>
      <c r="X1251" s="148">
        <f t="shared" si="78"/>
        <v>0</v>
      </c>
      <c r="Y1251" s="333"/>
      <c r="Z1251" s="144"/>
      <c r="AA1251" s="148">
        <f t="shared" si="79"/>
        <v>0</v>
      </c>
      <c r="AB1251" s="336"/>
      <c r="AC1251" s="144"/>
    </row>
    <row r="1252" spans="2:29" s="134" customFormat="1" ht="20.100000000000001" customHeight="1" x14ac:dyDescent="0.25">
      <c r="B1252" s="390"/>
      <c r="C1252" s="391"/>
      <c r="D1252" s="392"/>
      <c r="E1252" s="393"/>
      <c r="F1252" s="393"/>
      <c r="G1252" s="394"/>
      <c r="H1252" s="395"/>
      <c r="N1252" s="144"/>
      <c r="O1252" s="147" t="str">
        <f>IFERROR(IF(LEN(B1252)=0,"",INDEX(Trainings!$C$6:$C$55,MATCH(Registration!$B1252,Trainings!$B$6:$B$55,0),1)),"")</f>
        <v/>
      </c>
      <c r="P1252" s="148" t="str">
        <f>IFERROR(IF(LEN(H1252)=0,"",INDEX(Dashboard!$I$17:$I$26,MATCH($H1252,Dashboard!$J$17:$J$26,0))),"")</f>
        <v/>
      </c>
      <c r="Q1252" s="144"/>
      <c r="R1252" s="148">
        <f>IF(LEN(O1252)=0,0,IF(OR(Summary!$D$5="All",Summary!$D$5=""),1,IF(Summary!$D$5=O1252,1,0)))</f>
        <v>0</v>
      </c>
      <c r="S1252" s="148">
        <f>IF(LEN(B1252)=0,0,IF(OR(Summary!$G$5="All",Summary!$G$5=""),1,IF(Summary!$G$5=B1252,1,0)))</f>
        <v>0</v>
      </c>
      <c r="T1252" s="148">
        <f t="shared" si="76"/>
        <v>0</v>
      </c>
      <c r="U1252" s="148">
        <f>IF(LEN(C1252)=0,0,IF(C1252=Summary!$K$5,1,0))</f>
        <v>0</v>
      </c>
      <c r="V1252" s="148">
        <f t="shared" si="77"/>
        <v>0</v>
      </c>
      <c r="W1252" s="333"/>
      <c r="X1252" s="148">
        <f t="shared" si="78"/>
        <v>0</v>
      </c>
      <c r="Y1252" s="333"/>
      <c r="Z1252" s="144"/>
      <c r="AA1252" s="148">
        <f t="shared" si="79"/>
        <v>0</v>
      </c>
      <c r="AB1252" s="336"/>
      <c r="AC1252" s="144"/>
    </row>
    <row r="1253" spans="2:29" s="134" customFormat="1" ht="20.100000000000001" customHeight="1" x14ac:dyDescent="0.25">
      <c r="B1253" s="390"/>
      <c r="C1253" s="391"/>
      <c r="D1253" s="392"/>
      <c r="E1253" s="393"/>
      <c r="F1253" s="393"/>
      <c r="G1253" s="394"/>
      <c r="H1253" s="395"/>
      <c r="N1253" s="144"/>
      <c r="O1253" s="147" t="str">
        <f>IFERROR(IF(LEN(B1253)=0,"",INDEX(Trainings!$C$6:$C$55,MATCH(Registration!$B1253,Trainings!$B$6:$B$55,0),1)),"")</f>
        <v/>
      </c>
      <c r="P1253" s="148" t="str">
        <f>IFERROR(IF(LEN(H1253)=0,"",INDEX(Dashboard!$I$17:$I$26,MATCH($H1253,Dashboard!$J$17:$J$26,0))),"")</f>
        <v/>
      </c>
      <c r="Q1253" s="144"/>
      <c r="R1253" s="148">
        <f>IF(LEN(O1253)=0,0,IF(OR(Summary!$D$5="All",Summary!$D$5=""),1,IF(Summary!$D$5=O1253,1,0)))</f>
        <v>0</v>
      </c>
      <c r="S1253" s="148">
        <f>IF(LEN(B1253)=0,0,IF(OR(Summary!$G$5="All",Summary!$G$5=""),1,IF(Summary!$G$5=B1253,1,0)))</f>
        <v>0</v>
      </c>
      <c r="T1253" s="148">
        <f t="shared" si="76"/>
        <v>0</v>
      </c>
      <c r="U1253" s="148">
        <f>IF(LEN(C1253)=0,0,IF(C1253=Summary!$K$5,1,0))</f>
        <v>0</v>
      </c>
      <c r="V1253" s="148">
        <f t="shared" si="77"/>
        <v>0</v>
      </c>
      <c r="W1253" s="333"/>
      <c r="X1253" s="148">
        <f t="shared" si="78"/>
        <v>0</v>
      </c>
      <c r="Y1253" s="333"/>
      <c r="Z1253" s="144"/>
      <c r="AA1253" s="148">
        <f t="shared" si="79"/>
        <v>0</v>
      </c>
      <c r="AB1253" s="336"/>
      <c r="AC1253" s="144"/>
    </row>
    <row r="1254" spans="2:29" s="134" customFormat="1" ht="20.100000000000001" customHeight="1" x14ac:dyDescent="0.25">
      <c r="B1254" s="390"/>
      <c r="C1254" s="391"/>
      <c r="D1254" s="392"/>
      <c r="E1254" s="393"/>
      <c r="F1254" s="393"/>
      <c r="G1254" s="394"/>
      <c r="H1254" s="395"/>
      <c r="N1254" s="144"/>
      <c r="O1254" s="147" t="str">
        <f>IFERROR(IF(LEN(B1254)=0,"",INDEX(Trainings!$C$6:$C$55,MATCH(Registration!$B1254,Trainings!$B$6:$B$55,0),1)),"")</f>
        <v/>
      </c>
      <c r="P1254" s="148" t="str">
        <f>IFERROR(IF(LEN(H1254)=0,"",INDEX(Dashboard!$I$17:$I$26,MATCH($H1254,Dashboard!$J$17:$J$26,0))),"")</f>
        <v/>
      </c>
      <c r="Q1254" s="144"/>
      <c r="R1254" s="148">
        <f>IF(LEN(O1254)=0,0,IF(OR(Summary!$D$5="All",Summary!$D$5=""),1,IF(Summary!$D$5=O1254,1,0)))</f>
        <v>0</v>
      </c>
      <c r="S1254" s="148">
        <f>IF(LEN(B1254)=0,0,IF(OR(Summary!$G$5="All",Summary!$G$5=""),1,IF(Summary!$G$5=B1254,1,0)))</f>
        <v>0</v>
      </c>
      <c r="T1254" s="148">
        <f t="shared" si="76"/>
        <v>0</v>
      </c>
      <c r="U1254" s="148">
        <f>IF(LEN(C1254)=0,0,IF(C1254=Summary!$K$5,1,0))</f>
        <v>0</v>
      </c>
      <c r="V1254" s="148">
        <f t="shared" si="77"/>
        <v>0</v>
      </c>
      <c r="W1254" s="333"/>
      <c r="X1254" s="148">
        <f t="shared" si="78"/>
        <v>0</v>
      </c>
      <c r="Y1254" s="333"/>
      <c r="Z1254" s="144"/>
      <c r="AA1254" s="148">
        <f t="shared" si="79"/>
        <v>0</v>
      </c>
      <c r="AB1254" s="336"/>
      <c r="AC1254" s="144"/>
    </row>
    <row r="1255" spans="2:29" s="134" customFormat="1" ht="20.100000000000001" customHeight="1" x14ac:dyDescent="0.25">
      <c r="B1255" s="390"/>
      <c r="C1255" s="391"/>
      <c r="D1255" s="392"/>
      <c r="E1255" s="393"/>
      <c r="F1255" s="393"/>
      <c r="G1255" s="394"/>
      <c r="H1255" s="395"/>
      <c r="N1255" s="144"/>
      <c r="O1255" s="147" t="str">
        <f>IFERROR(IF(LEN(B1255)=0,"",INDEX(Trainings!$C$6:$C$55,MATCH(Registration!$B1255,Trainings!$B$6:$B$55,0),1)),"")</f>
        <v/>
      </c>
      <c r="P1255" s="148" t="str">
        <f>IFERROR(IF(LEN(H1255)=0,"",INDEX(Dashboard!$I$17:$I$26,MATCH($H1255,Dashboard!$J$17:$J$26,0))),"")</f>
        <v/>
      </c>
      <c r="Q1255" s="144"/>
      <c r="R1255" s="148">
        <f>IF(LEN(O1255)=0,0,IF(OR(Summary!$D$5="All",Summary!$D$5=""),1,IF(Summary!$D$5=O1255,1,0)))</f>
        <v>0</v>
      </c>
      <c r="S1255" s="148">
        <f>IF(LEN(B1255)=0,0,IF(OR(Summary!$G$5="All",Summary!$G$5=""),1,IF(Summary!$G$5=B1255,1,0)))</f>
        <v>0</v>
      </c>
      <c r="T1255" s="148">
        <f t="shared" si="76"/>
        <v>0</v>
      </c>
      <c r="U1255" s="148">
        <f>IF(LEN(C1255)=0,0,IF(C1255=Summary!$K$5,1,0))</f>
        <v>0</v>
      </c>
      <c r="V1255" s="148">
        <f t="shared" si="77"/>
        <v>0</v>
      </c>
      <c r="W1255" s="333"/>
      <c r="X1255" s="148">
        <f t="shared" si="78"/>
        <v>0</v>
      </c>
      <c r="Y1255" s="333"/>
      <c r="Z1255" s="144"/>
      <c r="AA1255" s="148">
        <f t="shared" si="79"/>
        <v>0</v>
      </c>
      <c r="AB1255" s="336"/>
      <c r="AC1255" s="144"/>
    </row>
    <row r="1256" spans="2:29" s="134" customFormat="1" ht="20.100000000000001" customHeight="1" x14ac:dyDescent="0.25">
      <c r="B1256" s="390"/>
      <c r="C1256" s="391"/>
      <c r="D1256" s="392"/>
      <c r="E1256" s="393"/>
      <c r="F1256" s="393"/>
      <c r="G1256" s="394"/>
      <c r="H1256" s="395"/>
      <c r="N1256" s="144"/>
      <c r="O1256" s="147" t="str">
        <f>IFERROR(IF(LEN(B1256)=0,"",INDEX(Trainings!$C$6:$C$55,MATCH(Registration!$B1256,Trainings!$B$6:$B$55,0),1)),"")</f>
        <v/>
      </c>
      <c r="P1256" s="148" t="str">
        <f>IFERROR(IF(LEN(H1256)=0,"",INDEX(Dashboard!$I$17:$I$26,MATCH($H1256,Dashboard!$J$17:$J$26,0))),"")</f>
        <v/>
      </c>
      <c r="Q1256" s="144"/>
      <c r="R1256" s="148">
        <f>IF(LEN(O1256)=0,0,IF(OR(Summary!$D$5="All",Summary!$D$5=""),1,IF(Summary!$D$5=O1256,1,0)))</f>
        <v>0</v>
      </c>
      <c r="S1256" s="148">
        <f>IF(LEN(B1256)=0,0,IF(OR(Summary!$G$5="All",Summary!$G$5=""),1,IF(Summary!$G$5=B1256,1,0)))</f>
        <v>0</v>
      </c>
      <c r="T1256" s="148">
        <f t="shared" si="76"/>
        <v>0</v>
      </c>
      <c r="U1256" s="148">
        <f>IF(LEN(C1256)=0,0,IF(C1256=Summary!$K$5,1,0))</f>
        <v>0</v>
      </c>
      <c r="V1256" s="148">
        <f t="shared" si="77"/>
        <v>0</v>
      </c>
      <c r="W1256" s="333"/>
      <c r="X1256" s="148">
        <f t="shared" si="78"/>
        <v>0</v>
      </c>
      <c r="Y1256" s="333"/>
      <c r="Z1256" s="144"/>
      <c r="AA1256" s="148">
        <f t="shared" si="79"/>
        <v>0</v>
      </c>
      <c r="AB1256" s="336"/>
      <c r="AC1256" s="144"/>
    </row>
    <row r="1257" spans="2:29" s="134" customFormat="1" ht="20.100000000000001" customHeight="1" x14ac:dyDescent="0.25">
      <c r="B1257" s="390"/>
      <c r="C1257" s="391"/>
      <c r="D1257" s="392"/>
      <c r="E1257" s="393"/>
      <c r="F1257" s="393"/>
      <c r="G1257" s="394"/>
      <c r="H1257" s="395"/>
      <c r="N1257" s="144"/>
      <c r="O1257" s="147" t="str">
        <f>IFERROR(IF(LEN(B1257)=0,"",INDEX(Trainings!$C$6:$C$55,MATCH(Registration!$B1257,Trainings!$B$6:$B$55,0),1)),"")</f>
        <v/>
      </c>
      <c r="P1257" s="148" t="str">
        <f>IFERROR(IF(LEN(H1257)=0,"",INDEX(Dashboard!$I$17:$I$26,MATCH($H1257,Dashboard!$J$17:$J$26,0))),"")</f>
        <v/>
      </c>
      <c r="Q1257" s="144"/>
      <c r="R1257" s="148">
        <f>IF(LEN(O1257)=0,0,IF(OR(Summary!$D$5="All",Summary!$D$5=""),1,IF(Summary!$D$5=O1257,1,0)))</f>
        <v>0</v>
      </c>
      <c r="S1257" s="148">
        <f>IF(LEN(B1257)=0,0,IF(OR(Summary!$G$5="All",Summary!$G$5=""),1,IF(Summary!$G$5=B1257,1,0)))</f>
        <v>0</v>
      </c>
      <c r="T1257" s="148">
        <f t="shared" si="76"/>
        <v>0</v>
      </c>
      <c r="U1257" s="148">
        <f>IF(LEN(C1257)=0,0,IF(C1257=Summary!$K$5,1,0))</f>
        <v>0</v>
      </c>
      <c r="V1257" s="148">
        <f t="shared" si="77"/>
        <v>0</v>
      </c>
      <c r="W1257" s="333"/>
      <c r="X1257" s="148">
        <f t="shared" si="78"/>
        <v>0</v>
      </c>
      <c r="Y1257" s="333"/>
      <c r="Z1257" s="144"/>
      <c r="AA1257" s="148">
        <f t="shared" si="79"/>
        <v>0</v>
      </c>
      <c r="AB1257" s="336"/>
      <c r="AC1257" s="144"/>
    </row>
    <row r="1258" spans="2:29" s="134" customFormat="1" ht="20.100000000000001" customHeight="1" x14ac:dyDescent="0.25">
      <c r="B1258" s="390"/>
      <c r="C1258" s="391"/>
      <c r="D1258" s="392"/>
      <c r="E1258" s="393"/>
      <c r="F1258" s="393"/>
      <c r="G1258" s="394"/>
      <c r="H1258" s="395"/>
      <c r="N1258" s="144"/>
      <c r="O1258" s="147" t="str">
        <f>IFERROR(IF(LEN(B1258)=0,"",INDEX(Trainings!$C$6:$C$55,MATCH(Registration!$B1258,Trainings!$B$6:$B$55,0),1)),"")</f>
        <v/>
      </c>
      <c r="P1258" s="148" t="str">
        <f>IFERROR(IF(LEN(H1258)=0,"",INDEX(Dashboard!$I$17:$I$26,MATCH($H1258,Dashboard!$J$17:$J$26,0))),"")</f>
        <v/>
      </c>
      <c r="Q1258" s="144"/>
      <c r="R1258" s="148">
        <f>IF(LEN(O1258)=0,0,IF(OR(Summary!$D$5="All",Summary!$D$5=""),1,IF(Summary!$D$5=O1258,1,0)))</f>
        <v>0</v>
      </c>
      <c r="S1258" s="148">
        <f>IF(LEN(B1258)=0,0,IF(OR(Summary!$G$5="All",Summary!$G$5=""),1,IF(Summary!$G$5=B1258,1,0)))</f>
        <v>0</v>
      </c>
      <c r="T1258" s="148">
        <f t="shared" si="76"/>
        <v>0</v>
      </c>
      <c r="U1258" s="148">
        <f>IF(LEN(C1258)=0,0,IF(C1258=Summary!$K$5,1,0))</f>
        <v>0</v>
      </c>
      <c r="V1258" s="148">
        <f t="shared" si="77"/>
        <v>0</v>
      </c>
      <c r="W1258" s="333"/>
      <c r="X1258" s="148">
        <f t="shared" si="78"/>
        <v>0</v>
      </c>
      <c r="Y1258" s="333"/>
      <c r="Z1258" s="144"/>
      <c r="AA1258" s="148">
        <f t="shared" si="79"/>
        <v>0</v>
      </c>
      <c r="AB1258" s="336"/>
      <c r="AC1258" s="144"/>
    </row>
    <row r="1259" spans="2:29" s="134" customFormat="1" ht="20.100000000000001" customHeight="1" x14ac:dyDescent="0.25">
      <c r="B1259" s="390"/>
      <c r="C1259" s="391"/>
      <c r="D1259" s="392"/>
      <c r="E1259" s="393"/>
      <c r="F1259" s="393"/>
      <c r="G1259" s="394"/>
      <c r="H1259" s="395"/>
      <c r="N1259" s="144"/>
      <c r="O1259" s="147" t="str">
        <f>IFERROR(IF(LEN(B1259)=0,"",INDEX(Trainings!$C$6:$C$55,MATCH(Registration!$B1259,Trainings!$B$6:$B$55,0),1)),"")</f>
        <v/>
      </c>
      <c r="P1259" s="148" t="str">
        <f>IFERROR(IF(LEN(H1259)=0,"",INDEX(Dashboard!$I$17:$I$26,MATCH($H1259,Dashboard!$J$17:$J$26,0))),"")</f>
        <v/>
      </c>
      <c r="Q1259" s="144"/>
      <c r="R1259" s="148">
        <f>IF(LEN(O1259)=0,0,IF(OR(Summary!$D$5="All",Summary!$D$5=""),1,IF(Summary!$D$5=O1259,1,0)))</f>
        <v>0</v>
      </c>
      <c r="S1259" s="148">
        <f>IF(LEN(B1259)=0,0,IF(OR(Summary!$G$5="All",Summary!$G$5=""),1,IF(Summary!$G$5=B1259,1,0)))</f>
        <v>0</v>
      </c>
      <c r="T1259" s="148">
        <f t="shared" si="76"/>
        <v>0</v>
      </c>
      <c r="U1259" s="148">
        <f>IF(LEN(C1259)=0,0,IF(C1259=Summary!$K$5,1,0))</f>
        <v>0</v>
      </c>
      <c r="V1259" s="148">
        <f t="shared" si="77"/>
        <v>0</v>
      </c>
      <c r="W1259" s="333"/>
      <c r="X1259" s="148">
        <f t="shared" si="78"/>
        <v>0</v>
      </c>
      <c r="Y1259" s="333"/>
      <c r="Z1259" s="144"/>
      <c r="AA1259" s="148">
        <f t="shared" si="79"/>
        <v>0</v>
      </c>
      <c r="AB1259" s="336"/>
      <c r="AC1259" s="144"/>
    </row>
    <row r="1260" spans="2:29" s="134" customFormat="1" ht="20.100000000000001" customHeight="1" x14ac:dyDescent="0.25">
      <c r="B1260" s="390"/>
      <c r="C1260" s="391"/>
      <c r="D1260" s="392"/>
      <c r="E1260" s="393"/>
      <c r="F1260" s="393"/>
      <c r="G1260" s="394"/>
      <c r="H1260" s="395"/>
      <c r="N1260" s="144"/>
      <c r="O1260" s="147" t="str">
        <f>IFERROR(IF(LEN(B1260)=0,"",INDEX(Trainings!$C$6:$C$55,MATCH(Registration!$B1260,Trainings!$B$6:$B$55,0),1)),"")</f>
        <v/>
      </c>
      <c r="P1260" s="148" t="str">
        <f>IFERROR(IF(LEN(H1260)=0,"",INDEX(Dashboard!$I$17:$I$26,MATCH($H1260,Dashboard!$J$17:$J$26,0))),"")</f>
        <v/>
      </c>
      <c r="Q1260" s="144"/>
      <c r="R1260" s="148">
        <f>IF(LEN(O1260)=0,0,IF(OR(Summary!$D$5="All",Summary!$D$5=""),1,IF(Summary!$D$5=O1260,1,0)))</f>
        <v>0</v>
      </c>
      <c r="S1260" s="148">
        <f>IF(LEN(B1260)=0,0,IF(OR(Summary!$G$5="All",Summary!$G$5=""),1,IF(Summary!$G$5=B1260,1,0)))</f>
        <v>0</v>
      </c>
      <c r="T1260" s="148">
        <f t="shared" si="76"/>
        <v>0</v>
      </c>
      <c r="U1260" s="148">
        <f>IF(LEN(C1260)=0,0,IF(C1260=Summary!$K$5,1,0))</f>
        <v>0</v>
      </c>
      <c r="V1260" s="148">
        <f t="shared" si="77"/>
        <v>0</v>
      </c>
      <c r="W1260" s="333"/>
      <c r="X1260" s="148">
        <f t="shared" si="78"/>
        <v>0</v>
      </c>
      <c r="Y1260" s="333"/>
      <c r="Z1260" s="144"/>
      <c r="AA1260" s="148">
        <f t="shared" si="79"/>
        <v>0</v>
      </c>
      <c r="AB1260" s="336"/>
      <c r="AC1260" s="144"/>
    </row>
    <row r="1261" spans="2:29" s="134" customFormat="1" ht="20.100000000000001" customHeight="1" x14ac:dyDescent="0.25">
      <c r="B1261" s="390"/>
      <c r="C1261" s="391"/>
      <c r="D1261" s="392"/>
      <c r="E1261" s="393"/>
      <c r="F1261" s="393"/>
      <c r="G1261" s="394"/>
      <c r="H1261" s="395"/>
      <c r="N1261" s="144"/>
      <c r="O1261" s="147" t="str">
        <f>IFERROR(IF(LEN(B1261)=0,"",INDEX(Trainings!$C$6:$C$55,MATCH(Registration!$B1261,Trainings!$B$6:$B$55,0),1)),"")</f>
        <v/>
      </c>
      <c r="P1261" s="148" t="str">
        <f>IFERROR(IF(LEN(H1261)=0,"",INDEX(Dashboard!$I$17:$I$26,MATCH($H1261,Dashboard!$J$17:$J$26,0))),"")</f>
        <v/>
      </c>
      <c r="Q1261" s="144"/>
      <c r="R1261" s="148">
        <f>IF(LEN(O1261)=0,0,IF(OR(Summary!$D$5="All",Summary!$D$5=""),1,IF(Summary!$D$5=O1261,1,0)))</f>
        <v>0</v>
      </c>
      <c r="S1261" s="148">
        <f>IF(LEN(B1261)=0,0,IF(OR(Summary!$G$5="All",Summary!$G$5=""),1,IF(Summary!$G$5=B1261,1,0)))</f>
        <v>0</v>
      </c>
      <c r="T1261" s="148">
        <f t="shared" si="76"/>
        <v>0</v>
      </c>
      <c r="U1261" s="148">
        <f>IF(LEN(C1261)=0,0,IF(C1261=Summary!$K$5,1,0))</f>
        <v>0</v>
      </c>
      <c r="V1261" s="148">
        <f t="shared" si="77"/>
        <v>0</v>
      </c>
      <c r="W1261" s="333"/>
      <c r="X1261" s="148">
        <f t="shared" si="78"/>
        <v>0</v>
      </c>
      <c r="Y1261" s="333"/>
      <c r="Z1261" s="144"/>
      <c r="AA1261" s="148">
        <f t="shared" si="79"/>
        <v>0</v>
      </c>
      <c r="AB1261" s="336"/>
      <c r="AC1261" s="144"/>
    </row>
    <row r="1262" spans="2:29" s="134" customFormat="1" ht="20.100000000000001" customHeight="1" x14ac:dyDescent="0.25">
      <c r="B1262" s="390"/>
      <c r="C1262" s="391"/>
      <c r="D1262" s="392"/>
      <c r="E1262" s="393"/>
      <c r="F1262" s="393"/>
      <c r="G1262" s="394"/>
      <c r="H1262" s="395"/>
      <c r="N1262" s="144"/>
      <c r="O1262" s="147" t="str">
        <f>IFERROR(IF(LEN(B1262)=0,"",INDEX(Trainings!$C$6:$C$55,MATCH(Registration!$B1262,Trainings!$B$6:$B$55,0),1)),"")</f>
        <v/>
      </c>
      <c r="P1262" s="148" t="str">
        <f>IFERROR(IF(LEN(H1262)=0,"",INDEX(Dashboard!$I$17:$I$26,MATCH($H1262,Dashboard!$J$17:$J$26,0))),"")</f>
        <v/>
      </c>
      <c r="Q1262" s="144"/>
      <c r="R1262" s="148">
        <f>IF(LEN(O1262)=0,0,IF(OR(Summary!$D$5="All",Summary!$D$5=""),1,IF(Summary!$D$5=O1262,1,0)))</f>
        <v>0</v>
      </c>
      <c r="S1262" s="148">
        <f>IF(LEN(B1262)=0,0,IF(OR(Summary!$G$5="All",Summary!$G$5=""),1,IF(Summary!$G$5=B1262,1,0)))</f>
        <v>0</v>
      </c>
      <c r="T1262" s="148">
        <f t="shared" si="76"/>
        <v>0</v>
      </c>
      <c r="U1262" s="148">
        <f>IF(LEN(C1262)=0,0,IF(C1262=Summary!$K$5,1,0))</f>
        <v>0</v>
      </c>
      <c r="V1262" s="148">
        <f t="shared" si="77"/>
        <v>0</v>
      </c>
      <c r="W1262" s="333"/>
      <c r="X1262" s="148">
        <f t="shared" si="78"/>
        <v>0</v>
      </c>
      <c r="Y1262" s="333"/>
      <c r="Z1262" s="144"/>
      <c r="AA1262" s="148">
        <f t="shared" si="79"/>
        <v>0</v>
      </c>
      <c r="AB1262" s="336"/>
      <c r="AC1262" s="144"/>
    </row>
    <row r="1263" spans="2:29" s="134" customFormat="1" ht="20.100000000000001" customHeight="1" x14ac:dyDescent="0.25">
      <c r="B1263" s="390"/>
      <c r="C1263" s="391"/>
      <c r="D1263" s="392"/>
      <c r="E1263" s="393"/>
      <c r="F1263" s="393"/>
      <c r="G1263" s="394"/>
      <c r="H1263" s="395"/>
      <c r="N1263" s="144"/>
      <c r="O1263" s="147" t="str">
        <f>IFERROR(IF(LEN(B1263)=0,"",INDEX(Trainings!$C$6:$C$55,MATCH(Registration!$B1263,Trainings!$B$6:$B$55,0),1)),"")</f>
        <v/>
      </c>
      <c r="P1263" s="148" t="str">
        <f>IFERROR(IF(LEN(H1263)=0,"",INDEX(Dashboard!$I$17:$I$26,MATCH($H1263,Dashboard!$J$17:$J$26,0))),"")</f>
        <v/>
      </c>
      <c r="Q1263" s="144"/>
      <c r="R1263" s="148">
        <f>IF(LEN(O1263)=0,0,IF(OR(Summary!$D$5="All",Summary!$D$5=""),1,IF(Summary!$D$5=O1263,1,0)))</f>
        <v>0</v>
      </c>
      <c r="S1263" s="148">
        <f>IF(LEN(B1263)=0,0,IF(OR(Summary!$G$5="All",Summary!$G$5=""),1,IF(Summary!$G$5=B1263,1,0)))</f>
        <v>0</v>
      </c>
      <c r="T1263" s="148">
        <f t="shared" si="76"/>
        <v>0</v>
      </c>
      <c r="U1263" s="148">
        <f>IF(LEN(C1263)=0,0,IF(C1263=Summary!$K$5,1,0))</f>
        <v>0</v>
      </c>
      <c r="V1263" s="148">
        <f t="shared" si="77"/>
        <v>0</v>
      </c>
      <c r="W1263" s="333"/>
      <c r="X1263" s="148">
        <f t="shared" si="78"/>
        <v>0</v>
      </c>
      <c r="Y1263" s="333"/>
      <c r="Z1263" s="144"/>
      <c r="AA1263" s="148">
        <f t="shared" si="79"/>
        <v>0</v>
      </c>
      <c r="AB1263" s="336"/>
      <c r="AC1263" s="144"/>
    </row>
    <row r="1264" spans="2:29" s="134" customFormat="1" ht="20.100000000000001" customHeight="1" x14ac:dyDescent="0.25">
      <c r="B1264" s="390"/>
      <c r="C1264" s="391"/>
      <c r="D1264" s="392"/>
      <c r="E1264" s="393"/>
      <c r="F1264" s="393"/>
      <c r="G1264" s="394"/>
      <c r="H1264" s="395"/>
      <c r="N1264" s="144"/>
      <c r="O1264" s="147" t="str">
        <f>IFERROR(IF(LEN(B1264)=0,"",INDEX(Trainings!$C$6:$C$55,MATCH(Registration!$B1264,Trainings!$B$6:$B$55,0),1)),"")</f>
        <v/>
      </c>
      <c r="P1264" s="148" t="str">
        <f>IFERROR(IF(LEN(H1264)=0,"",INDEX(Dashboard!$I$17:$I$26,MATCH($H1264,Dashboard!$J$17:$J$26,0))),"")</f>
        <v/>
      </c>
      <c r="Q1264" s="144"/>
      <c r="R1264" s="148">
        <f>IF(LEN(O1264)=0,0,IF(OR(Summary!$D$5="All",Summary!$D$5=""),1,IF(Summary!$D$5=O1264,1,0)))</f>
        <v>0</v>
      </c>
      <c r="S1264" s="148">
        <f>IF(LEN(B1264)=0,0,IF(OR(Summary!$G$5="All",Summary!$G$5=""),1,IF(Summary!$G$5=B1264,1,0)))</f>
        <v>0</v>
      </c>
      <c r="T1264" s="148">
        <f t="shared" si="76"/>
        <v>0</v>
      </c>
      <c r="U1264" s="148">
        <f>IF(LEN(C1264)=0,0,IF(C1264=Summary!$K$5,1,0))</f>
        <v>0</v>
      </c>
      <c r="V1264" s="148">
        <f t="shared" si="77"/>
        <v>0</v>
      </c>
      <c r="W1264" s="333"/>
      <c r="X1264" s="148">
        <f t="shared" si="78"/>
        <v>0</v>
      </c>
      <c r="Y1264" s="333"/>
      <c r="Z1264" s="144"/>
      <c r="AA1264" s="148">
        <f t="shared" si="79"/>
        <v>0</v>
      </c>
      <c r="AB1264" s="336"/>
      <c r="AC1264" s="144"/>
    </row>
    <row r="1265" spans="2:29" s="134" customFormat="1" ht="20.100000000000001" customHeight="1" x14ac:dyDescent="0.25">
      <c r="B1265" s="390"/>
      <c r="C1265" s="391"/>
      <c r="D1265" s="392"/>
      <c r="E1265" s="393"/>
      <c r="F1265" s="393"/>
      <c r="G1265" s="394"/>
      <c r="H1265" s="395"/>
      <c r="N1265" s="144"/>
      <c r="O1265" s="147" t="str">
        <f>IFERROR(IF(LEN(B1265)=0,"",INDEX(Trainings!$C$6:$C$55,MATCH(Registration!$B1265,Trainings!$B$6:$B$55,0),1)),"")</f>
        <v/>
      </c>
      <c r="P1265" s="148" t="str">
        <f>IFERROR(IF(LEN(H1265)=0,"",INDEX(Dashboard!$I$17:$I$26,MATCH($H1265,Dashboard!$J$17:$J$26,0))),"")</f>
        <v/>
      </c>
      <c r="Q1265" s="144"/>
      <c r="R1265" s="148">
        <f>IF(LEN(O1265)=0,0,IF(OR(Summary!$D$5="All",Summary!$D$5=""),1,IF(Summary!$D$5=O1265,1,0)))</f>
        <v>0</v>
      </c>
      <c r="S1265" s="148">
        <f>IF(LEN(B1265)=0,0,IF(OR(Summary!$G$5="All",Summary!$G$5=""),1,IF(Summary!$G$5=B1265,1,0)))</f>
        <v>0</v>
      </c>
      <c r="T1265" s="148">
        <f t="shared" si="76"/>
        <v>0</v>
      </c>
      <c r="U1265" s="148">
        <f>IF(LEN(C1265)=0,0,IF(C1265=Summary!$K$5,1,0))</f>
        <v>0</v>
      </c>
      <c r="V1265" s="148">
        <f t="shared" si="77"/>
        <v>0</v>
      </c>
      <c r="W1265" s="333"/>
      <c r="X1265" s="148">
        <f t="shared" si="78"/>
        <v>0</v>
      </c>
      <c r="Y1265" s="333"/>
      <c r="Z1265" s="144"/>
      <c r="AA1265" s="148">
        <f t="shared" si="79"/>
        <v>0</v>
      </c>
      <c r="AB1265" s="336"/>
      <c r="AC1265" s="144"/>
    </row>
    <row r="1266" spans="2:29" s="134" customFormat="1" ht="20.100000000000001" customHeight="1" x14ac:dyDescent="0.25">
      <c r="B1266" s="390"/>
      <c r="C1266" s="391"/>
      <c r="D1266" s="392"/>
      <c r="E1266" s="393"/>
      <c r="F1266" s="393"/>
      <c r="G1266" s="394"/>
      <c r="H1266" s="395"/>
      <c r="N1266" s="144"/>
      <c r="O1266" s="147" t="str">
        <f>IFERROR(IF(LEN(B1266)=0,"",INDEX(Trainings!$C$6:$C$55,MATCH(Registration!$B1266,Trainings!$B$6:$B$55,0),1)),"")</f>
        <v/>
      </c>
      <c r="P1266" s="148" t="str">
        <f>IFERROR(IF(LEN(H1266)=0,"",INDEX(Dashboard!$I$17:$I$26,MATCH($H1266,Dashboard!$J$17:$J$26,0))),"")</f>
        <v/>
      </c>
      <c r="Q1266" s="144"/>
      <c r="R1266" s="148">
        <f>IF(LEN(O1266)=0,0,IF(OR(Summary!$D$5="All",Summary!$D$5=""),1,IF(Summary!$D$5=O1266,1,0)))</f>
        <v>0</v>
      </c>
      <c r="S1266" s="148">
        <f>IF(LEN(B1266)=0,0,IF(OR(Summary!$G$5="All",Summary!$G$5=""),1,IF(Summary!$G$5=B1266,1,0)))</f>
        <v>0</v>
      </c>
      <c r="T1266" s="148">
        <f t="shared" si="76"/>
        <v>0</v>
      </c>
      <c r="U1266" s="148">
        <f>IF(LEN(C1266)=0,0,IF(C1266=Summary!$K$5,1,0))</f>
        <v>0</v>
      </c>
      <c r="V1266" s="148">
        <f t="shared" si="77"/>
        <v>0</v>
      </c>
      <c r="W1266" s="333"/>
      <c r="X1266" s="148">
        <f t="shared" si="78"/>
        <v>0</v>
      </c>
      <c r="Y1266" s="333"/>
      <c r="Z1266" s="144"/>
      <c r="AA1266" s="148">
        <f t="shared" si="79"/>
        <v>0</v>
      </c>
      <c r="AB1266" s="336"/>
      <c r="AC1266" s="144"/>
    </row>
    <row r="1267" spans="2:29" s="134" customFormat="1" ht="20.100000000000001" customHeight="1" x14ac:dyDescent="0.25">
      <c r="B1267" s="390"/>
      <c r="C1267" s="391"/>
      <c r="D1267" s="392"/>
      <c r="E1267" s="393"/>
      <c r="F1267" s="393"/>
      <c r="G1267" s="394"/>
      <c r="H1267" s="395"/>
      <c r="N1267" s="144"/>
      <c r="O1267" s="147" t="str">
        <f>IFERROR(IF(LEN(B1267)=0,"",INDEX(Trainings!$C$6:$C$55,MATCH(Registration!$B1267,Trainings!$B$6:$B$55,0),1)),"")</f>
        <v/>
      </c>
      <c r="P1267" s="148" t="str">
        <f>IFERROR(IF(LEN(H1267)=0,"",INDEX(Dashboard!$I$17:$I$26,MATCH($H1267,Dashboard!$J$17:$J$26,0))),"")</f>
        <v/>
      </c>
      <c r="Q1267" s="144"/>
      <c r="R1267" s="148">
        <f>IF(LEN(O1267)=0,0,IF(OR(Summary!$D$5="All",Summary!$D$5=""),1,IF(Summary!$D$5=O1267,1,0)))</f>
        <v>0</v>
      </c>
      <c r="S1267" s="148">
        <f>IF(LEN(B1267)=0,0,IF(OR(Summary!$G$5="All",Summary!$G$5=""),1,IF(Summary!$G$5=B1267,1,0)))</f>
        <v>0</v>
      </c>
      <c r="T1267" s="148">
        <f t="shared" si="76"/>
        <v>0</v>
      </c>
      <c r="U1267" s="148">
        <f>IF(LEN(C1267)=0,0,IF(C1267=Summary!$K$5,1,0))</f>
        <v>0</v>
      </c>
      <c r="V1267" s="148">
        <f t="shared" si="77"/>
        <v>0</v>
      </c>
      <c r="W1267" s="333"/>
      <c r="X1267" s="148">
        <f t="shared" si="78"/>
        <v>0</v>
      </c>
      <c r="Y1267" s="333"/>
      <c r="Z1267" s="144"/>
      <c r="AA1267" s="148">
        <f t="shared" si="79"/>
        <v>0</v>
      </c>
      <c r="AB1267" s="336"/>
      <c r="AC1267" s="144"/>
    </row>
    <row r="1268" spans="2:29" s="134" customFormat="1" ht="20.100000000000001" customHeight="1" x14ac:dyDescent="0.25">
      <c r="B1268" s="390"/>
      <c r="C1268" s="391"/>
      <c r="D1268" s="392"/>
      <c r="E1268" s="393"/>
      <c r="F1268" s="393"/>
      <c r="G1268" s="394"/>
      <c r="H1268" s="395"/>
      <c r="N1268" s="144"/>
      <c r="O1268" s="147" t="str">
        <f>IFERROR(IF(LEN(B1268)=0,"",INDEX(Trainings!$C$6:$C$55,MATCH(Registration!$B1268,Trainings!$B$6:$B$55,0),1)),"")</f>
        <v/>
      </c>
      <c r="P1268" s="148" t="str">
        <f>IFERROR(IF(LEN(H1268)=0,"",INDEX(Dashboard!$I$17:$I$26,MATCH($H1268,Dashboard!$J$17:$J$26,0))),"")</f>
        <v/>
      </c>
      <c r="Q1268" s="144"/>
      <c r="R1268" s="148">
        <f>IF(LEN(O1268)=0,0,IF(OR(Summary!$D$5="All",Summary!$D$5=""),1,IF(Summary!$D$5=O1268,1,0)))</f>
        <v>0</v>
      </c>
      <c r="S1268" s="148">
        <f>IF(LEN(B1268)=0,0,IF(OR(Summary!$G$5="All",Summary!$G$5=""),1,IF(Summary!$G$5=B1268,1,0)))</f>
        <v>0</v>
      </c>
      <c r="T1268" s="148">
        <f t="shared" si="76"/>
        <v>0</v>
      </c>
      <c r="U1268" s="148">
        <f>IF(LEN(C1268)=0,0,IF(C1268=Summary!$K$5,1,0))</f>
        <v>0</v>
      </c>
      <c r="V1268" s="148">
        <f t="shared" si="77"/>
        <v>0</v>
      </c>
      <c r="W1268" s="333"/>
      <c r="X1268" s="148">
        <f t="shared" si="78"/>
        <v>0</v>
      </c>
      <c r="Y1268" s="333"/>
      <c r="Z1268" s="144"/>
      <c r="AA1268" s="148">
        <f t="shared" si="79"/>
        <v>0</v>
      </c>
      <c r="AB1268" s="336"/>
      <c r="AC1268" s="144"/>
    </row>
    <row r="1269" spans="2:29" s="134" customFormat="1" ht="20.100000000000001" customHeight="1" x14ac:dyDescent="0.25">
      <c r="B1269" s="390"/>
      <c r="C1269" s="391"/>
      <c r="D1269" s="392"/>
      <c r="E1269" s="393"/>
      <c r="F1269" s="393"/>
      <c r="G1269" s="394"/>
      <c r="H1269" s="395"/>
      <c r="N1269" s="144"/>
      <c r="O1269" s="147" t="str">
        <f>IFERROR(IF(LEN(B1269)=0,"",INDEX(Trainings!$C$6:$C$55,MATCH(Registration!$B1269,Trainings!$B$6:$B$55,0),1)),"")</f>
        <v/>
      </c>
      <c r="P1269" s="148" t="str">
        <f>IFERROR(IF(LEN(H1269)=0,"",INDEX(Dashboard!$I$17:$I$26,MATCH($H1269,Dashboard!$J$17:$J$26,0))),"")</f>
        <v/>
      </c>
      <c r="Q1269" s="144"/>
      <c r="R1269" s="148">
        <f>IF(LEN(O1269)=0,0,IF(OR(Summary!$D$5="All",Summary!$D$5=""),1,IF(Summary!$D$5=O1269,1,0)))</f>
        <v>0</v>
      </c>
      <c r="S1269" s="148">
        <f>IF(LEN(B1269)=0,0,IF(OR(Summary!$G$5="All",Summary!$G$5=""),1,IF(Summary!$G$5=B1269,1,0)))</f>
        <v>0</v>
      </c>
      <c r="T1269" s="148">
        <f t="shared" si="76"/>
        <v>0</v>
      </c>
      <c r="U1269" s="148">
        <f>IF(LEN(C1269)=0,0,IF(C1269=Summary!$K$5,1,0))</f>
        <v>0</v>
      </c>
      <c r="V1269" s="148">
        <f t="shared" si="77"/>
        <v>0</v>
      </c>
      <c r="W1269" s="333"/>
      <c r="X1269" s="148">
        <f t="shared" si="78"/>
        <v>0</v>
      </c>
      <c r="Y1269" s="333"/>
      <c r="Z1269" s="144"/>
      <c r="AA1269" s="148">
        <f t="shared" si="79"/>
        <v>0</v>
      </c>
      <c r="AB1269" s="336"/>
      <c r="AC1269" s="144"/>
    </row>
    <row r="1270" spans="2:29" s="134" customFormat="1" ht="20.100000000000001" customHeight="1" x14ac:dyDescent="0.25">
      <c r="B1270" s="390"/>
      <c r="C1270" s="391"/>
      <c r="D1270" s="392"/>
      <c r="E1270" s="393"/>
      <c r="F1270" s="393"/>
      <c r="G1270" s="394"/>
      <c r="H1270" s="395"/>
      <c r="N1270" s="144"/>
      <c r="O1270" s="147" t="str">
        <f>IFERROR(IF(LEN(B1270)=0,"",INDEX(Trainings!$C$6:$C$55,MATCH(Registration!$B1270,Trainings!$B$6:$B$55,0),1)),"")</f>
        <v/>
      </c>
      <c r="P1270" s="148" t="str">
        <f>IFERROR(IF(LEN(H1270)=0,"",INDEX(Dashboard!$I$17:$I$26,MATCH($H1270,Dashboard!$J$17:$J$26,0))),"")</f>
        <v/>
      </c>
      <c r="Q1270" s="144"/>
      <c r="R1270" s="148">
        <f>IF(LEN(O1270)=0,0,IF(OR(Summary!$D$5="All",Summary!$D$5=""),1,IF(Summary!$D$5=O1270,1,0)))</f>
        <v>0</v>
      </c>
      <c r="S1270" s="148">
        <f>IF(LEN(B1270)=0,0,IF(OR(Summary!$G$5="All",Summary!$G$5=""),1,IF(Summary!$G$5=B1270,1,0)))</f>
        <v>0</v>
      </c>
      <c r="T1270" s="148">
        <f t="shared" si="76"/>
        <v>0</v>
      </c>
      <c r="U1270" s="148">
        <f>IF(LEN(C1270)=0,0,IF(C1270=Summary!$K$5,1,0))</f>
        <v>0</v>
      </c>
      <c r="V1270" s="148">
        <f t="shared" si="77"/>
        <v>0</v>
      </c>
      <c r="W1270" s="333"/>
      <c r="X1270" s="148">
        <f t="shared" si="78"/>
        <v>0</v>
      </c>
      <c r="Y1270" s="333"/>
      <c r="Z1270" s="144"/>
      <c r="AA1270" s="148">
        <f t="shared" si="79"/>
        <v>0</v>
      </c>
      <c r="AB1270" s="336"/>
      <c r="AC1270" s="144"/>
    </row>
    <row r="1271" spans="2:29" s="134" customFormat="1" ht="20.100000000000001" customHeight="1" x14ac:dyDescent="0.25">
      <c r="B1271" s="390"/>
      <c r="C1271" s="391"/>
      <c r="D1271" s="392"/>
      <c r="E1271" s="393"/>
      <c r="F1271" s="393"/>
      <c r="G1271" s="394"/>
      <c r="H1271" s="395"/>
      <c r="N1271" s="144"/>
      <c r="O1271" s="147" t="str">
        <f>IFERROR(IF(LEN(B1271)=0,"",INDEX(Trainings!$C$6:$C$55,MATCH(Registration!$B1271,Trainings!$B$6:$B$55,0),1)),"")</f>
        <v/>
      </c>
      <c r="P1271" s="148" t="str">
        <f>IFERROR(IF(LEN(H1271)=0,"",INDEX(Dashboard!$I$17:$I$26,MATCH($H1271,Dashboard!$J$17:$J$26,0))),"")</f>
        <v/>
      </c>
      <c r="Q1271" s="144"/>
      <c r="R1271" s="148">
        <f>IF(LEN(O1271)=0,0,IF(OR(Summary!$D$5="All",Summary!$D$5=""),1,IF(Summary!$D$5=O1271,1,0)))</f>
        <v>0</v>
      </c>
      <c r="S1271" s="148">
        <f>IF(LEN(B1271)=0,0,IF(OR(Summary!$G$5="All",Summary!$G$5=""),1,IF(Summary!$G$5=B1271,1,0)))</f>
        <v>0</v>
      </c>
      <c r="T1271" s="148">
        <f t="shared" si="76"/>
        <v>0</v>
      </c>
      <c r="U1271" s="148">
        <f>IF(LEN(C1271)=0,0,IF(C1271=Summary!$K$5,1,0))</f>
        <v>0</v>
      </c>
      <c r="V1271" s="148">
        <f t="shared" si="77"/>
        <v>0</v>
      </c>
      <c r="W1271" s="333"/>
      <c r="X1271" s="148">
        <f t="shared" si="78"/>
        <v>0</v>
      </c>
      <c r="Y1271" s="333"/>
      <c r="Z1271" s="144"/>
      <c r="AA1271" s="148">
        <f t="shared" si="79"/>
        <v>0</v>
      </c>
      <c r="AB1271" s="336"/>
      <c r="AC1271" s="144"/>
    </row>
    <row r="1272" spans="2:29" s="134" customFormat="1" ht="20.100000000000001" customHeight="1" x14ac:dyDescent="0.25">
      <c r="B1272" s="390"/>
      <c r="C1272" s="391"/>
      <c r="D1272" s="392"/>
      <c r="E1272" s="393"/>
      <c r="F1272" s="393"/>
      <c r="G1272" s="394"/>
      <c r="H1272" s="395"/>
      <c r="N1272" s="144"/>
      <c r="O1272" s="147" t="str">
        <f>IFERROR(IF(LEN(B1272)=0,"",INDEX(Trainings!$C$6:$C$55,MATCH(Registration!$B1272,Trainings!$B$6:$B$55,0),1)),"")</f>
        <v/>
      </c>
      <c r="P1272" s="148" t="str">
        <f>IFERROR(IF(LEN(H1272)=0,"",INDEX(Dashboard!$I$17:$I$26,MATCH($H1272,Dashboard!$J$17:$J$26,0))),"")</f>
        <v/>
      </c>
      <c r="Q1272" s="144"/>
      <c r="R1272" s="148">
        <f>IF(LEN(O1272)=0,0,IF(OR(Summary!$D$5="All",Summary!$D$5=""),1,IF(Summary!$D$5=O1272,1,0)))</f>
        <v>0</v>
      </c>
      <c r="S1272" s="148">
        <f>IF(LEN(B1272)=0,0,IF(OR(Summary!$G$5="All",Summary!$G$5=""),1,IF(Summary!$G$5=B1272,1,0)))</f>
        <v>0</v>
      </c>
      <c r="T1272" s="148">
        <f t="shared" si="76"/>
        <v>0</v>
      </c>
      <c r="U1272" s="148">
        <f>IF(LEN(C1272)=0,0,IF(C1272=Summary!$K$5,1,0))</f>
        <v>0</v>
      </c>
      <c r="V1272" s="148">
        <f t="shared" si="77"/>
        <v>0</v>
      </c>
      <c r="W1272" s="333"/>
      <c r="X1272" s="148">
        <f t="shared" si="78"/>
        <v>0</v>
      </c>
      <c r="Y1272" s="333"/>
      <c r="Z1272" s="144"/>
      <c r="AA1272" s="148">
        <f t="shared" si="79"/>
        <v>0</v>
      </c>
      <c r="AB1272" s="336"/>
      <c r="AC1272" s="144"/>
    </row>
    <row r="1273" spans="2:29" s="134" customFormat="1" ht="20.100000000000001" customHeight="1" x14ac:dyDescent="0.25">
      <c r="B1273" s="390"/>
      <c r="C1273" s="391"/>
      <c r="D1273" s="392"/>
      <c r="E1273" s="393"/>
      <c r="F1273" s="393"/>
      <c r="G1273" s="394"/>
      <c r="H1273" s="395"/>
      <c r="N1273" s="144"/>
      <c r="O1273" s="147" t="str">
        <f>IFERROR(IF(LEN(B1273)=0,"",INDEX(Trainings!$C$6:$C$55,MATCH(Registration!$B1273,Trainings!$B$6:$B$55,0),1)),"")</f>
        <v/>
      </c>
      <c r="P1273" s="148" t="str">
        <f>IFERROR(IF(LEN(H1273)=0,"",INDEX(Dashboard!$I$17:$I$26,MATCH($H1273,Dashboard!$J$17:$J$26,0))),"")</f>
        <v/>
      </c>
      <c r="Q1273" s="144"/>
      <c r="R1273" s="148">
        <f>IF(LEN(O1273)=0,0,IF(OR(Summary!$D$5="All",Summary!$D$5=""),1,IF(Summary!$D$5=O1273,1,0)))</f>
        <v>0</v>
      </c>
      <c r="S1273" s="148">
        <f>IF(LEN(B1273)=0,0,IF(OR(Summary!$G$5="All",Summary!$G$5=""),1,IF(Summary!$G$5=B1273,1,0)))</f>
        <v>0</v>
      </c>
      <c r="T1273" s="148">
        <f t="shared" si="76"/>
        <v>0</v>
      </c>
      <c r="U1273" s="148">
        <f>IF(LEN(C1273)=0,0,IF(C1273=Summary!$K$5,1,0))</f>
        <v>0</v>
      </c>
      <c r="V1273" s="148">
        <f t="shared" si="77"/>
        <v>0</v>
      </c>
      <c r="W1273" s="333"/>
      <c r="X1273" s="148">
        <f t="shared" si="78"/>
        <v>0</v>
      </c>
      <c r="Y1273" s="333"/>
      <c r="Z1273" s="144"/>
      <c r="AA1273" s="148">
        <f t="shared" si="79"/>
        <v>0</v>
      </c>
      <c r="AB1273" s="336"/>
      <c r="AC1273" s="144"/>
    </row>
    <row r="1274" spans="2:29" s="134" customFormat="1" ht="20.100000000000001" customHeight="1" x14ac:dyDescent="0.25">
      <c r="B1274" s="390"/>
      <c r="C1274" s="391"/>
      <c r="D1274" s="392"/>
      <c r="E1274" s="393"/>
      <c r="F1274" s="393"/>
      <c r="G1274" s="394"/>
      <c r="H1274" s="395"/>
      <c r="N1274" s="144"/>
      <c r="O1274" s="147" t="str">
        <f>IFERROR(IF(LEN(B1274)=0,"",INDEX(Trainings!$C$6:$C$55,MATCH(Registration!$B1274,Trainings!$B$6:$B$55,0),1)),"")</f>
        <v/>
      </c>
      <c r="P1274" s="148" t="str">
        <f>IFERROR(IF(LEN(H1274)=0,"",INDEX(Dashboard!$I$17:$I$26,MATCH($H1274,Dashboard!$J$17:$J$26,0))),"")</f>
        <v/>
      </c>
      <c r="Q1274" s="144"/>
      <c r="R1274" s="148">
        <f>IF(LEN(O1274)=0,0,IF(OR(Summary!$D$5="All",Summary!$D$5=""),1,IF(Summary!$D$5=O1274,1,0)))</f>
        <v>0</v>
      </c>
      <c r="S1274" s="148">
        <f>IF(LEN(B1274)=0,0,IF(OR(Summary!$G$5="All",Summary!$G$5=""),1,IF(Summary!$G$5=B1274,1,0)))</f>
        <v>0</v>
      </c>
      <c r="T1274" s="148">
        <f t="shared" si="76"/>
        <v>0</v>
      </c>
      <c r="U1274" s="148">
        <f>IF(LEN(C1274)=0,0,IF(C1274=Summary!$K$5,1,0))</f>
        <v>0</v>
      </c>
      <c r="V1274" s="148">
        <f t="shared" si="77"/>
        <v>0</v>
      </c>
      <c r="W1274" s="333"/>
      <c r="X1274" s="148">
        <f t="shared" si="78"/>
        <v>0</v>
      </c>
      <c r="Y1274" s="333"/>
      <c r="Z1274" s="144"/>
      <c r="AA1274" s="148">
        <f t="shared" si="79"/>
        <v>0</v>
      </c>
      <c r="AB1274" s="336"/>
      <c r="AC1274" s="144"/>
    </row>
    <row r="1275" spans="2:29" s="134" customFormat="1" ht="20.100000000000001" customHeight="1" x14ac:dyDescent="0.25">
      <c r="B1275" s="390"/>
      <c r="C1275" s="391"/>
      <c r="D1275" s="392"/>
      <c r="E1275" s="393"/>
      <c r="F1275" s="393"/>
      <c r="G1275" s="394"/>
      <c r="H1275" s="395"/>
      <c r="N1275" s="144"/>
      <c r="O1275" s="147" t="str">
        <f>IFERROR(IF(LEN(B1275)=0,"",INDEX(Trainings!$C$6:$C$55,MATCH(Registration!$B1275,Trainings!$B$6:$B$55,0),1)),"")</f>
        <v/>
      </c>
      <c r="P1275" s="148" t="str">
        <f>IFERROR(IF(LEN(H1275)=0,"",INDEX(Dashboard!$I$17:$I$26,MATCH($H1275,Dashboard!$J$17:$J$26,0))),"")</f>
        <v/>
      </c>
      <c r="Q1275" s="144"/>
      <c r="R1275" s="148">
        <f>IF(LEN(O1275)=0,0,IF(OR(Summary!$D$5="All",Summary!$D$5=""),1,IF(Summary!$D$5=O1275,1,0)))</f>
        <v>0</v>
      </c>
      <c r="S1275" s="148">
        <f>IF(LEN(B1275)=0,0,IF(OR(Summary!$G$5="All",Summary!$G$5=""),1,IF(Summary!$G$5=B1275,1,0)))</f>
        <v>0</v>
      </c>
      <c r="T1275" s="148">
        <f t="shared" si="76"/>
        <v>0</v>
      </c>
      <c r="U1275" s="148">
        <f>IF(LEN(C1275)=0,0,IF(C1275=Summary!$K$5,1,0))</f>
        <v>0</v>
      </c>
      <c r="V1275" s="148">
        <f t="shared" si="77"/>
        <v>0</v>
      </c>
      <c r="W1275" s="333"/>
      <c r="X1275" s="148">
        <f t="shared" si="78"/>
        <v>0</v>
      </c>
      <c r="Y1275" s="333"/>
      <c r="Z1275" s="144"/>
      <c r="AA1275" s="148">
        <f t="shared" si="79"/>
        <v>0</v>
      </c>
      <c r="AB1275" s="336"/>
      <c r="AC1275" s="144"/>
    </row>
    <row r="1276" spans="2:29" s="134" customFormat="1" ht="20.100000000000001" customHeight="1" x14ac:dyDescent="0.25">
      <c r="B1276" s="390"/>
      <c r="C1276" s="391"/>
      <c r="D1276" s="392"/>
      <c r="E1276" s="393"/>
      <c r="F1276" s="393"/>
      <c r="G1276" s="394"/>
      <c r="H1276" s="395"/>
      <c r="N1276" s="144"/>
      <c r="O1276" s="147" t="str">
        <f>IFERROR(IF(LEN(B1276)=0,"",INDEX(Trainings!$C$6:$C$55,MATCH(Registration!$B1276,Trainings!$B$6:$B$55,0),1)),"")</f>
        <v/>
      </c>
      <c r="P1276" s="148" t="str">
        <f>IFERROR(IF(LEN(H1276)=0,"",INDEX(Dashboard!$I$17:$I$26,MATCH($H1276,Dashboard!$J$17:$J$26,0))),"")</f>
        <v/>
      </c>
      <c r="Q1276" s="144"/>
      <c r="R1276" s="148">
        <f>IF(LEN(O1276)=0,0,IF(OR(Summary!$D$5="All",Summary!$D$5=""),1,IF(Summary!$D$5=O1276,1,0)))</f>
        <v>0</v>
      </c>
      <c r="S1276" s="148">
        <f>IF(LEN(B1276)=0,0,IF(OR(Summary!$G$5="All",Summary!$G$5=""),1,IF(Summary!$G$5=B1276,1,0)))</f>
        <v>0</v>
      </c>
      <c r="T1276" s="148">
        <f t="shared" si="76"/>
        <v>0</v>
      </c>
      <c r="U1276" s="148">
        <f>IF(LEN(C1276)=0,0,IF(C1276=Summary!$K$5,1,0))</f>
        <v>0</v>
      </c>
      <c r="V1276" s="148">
        <f t="shared" si="77"/>
        <v>0</v>
      </c>
      <c r="W1276" s="333"/>
      <c r="X1276" s="148">
        <f t="shared" si="78"/>
        <v>0</v>
      </c>
      <c r="Y1276" s="333"/>
      <c r="Z1276" s="144"/>
      <c r="AA1276" s="148">
        <f t="shared" si="79"/>
        <v>0</v>
      </c>
      <c r="AB1276" s="336"/>
      <c r="AC1276" s="144"/>
    </row>
    <row r="1277" spans="2:29" s="134" customFormat="1" ht="20.100000000000001" customHeight="1" x14ac:dyDescent="0.25">
      <c r="B1277" s="390"/>
      <c r="C1277" s="391"/>
      <c r="D1277" s="392"/>
      <c r="E1277" s="393"/>
      <c r="F1277" s="393"/>
      <c r="G1277" s="394"/>
      <c r="H1277" s="395"/>
      <c r="N1277" s="144"/>
      <c r="O1277" s="147" t="str">
        <f>IFERROR(IF(LEN(B1277)=0,"",INDEX(Trainings!$C$6:$C$55,MATCH(Registration!$B1277,Trainings!$B$6:$B$55,0),1)),"")</f>
        <v/>
      </c>
      <c r="P1277" s="148" t="str">
        <f>IFERROR(IF(LEN(H1277)=0,"",INDEX(Dashboard!$I$17:$I$26,MATCH($H1277,Dashboard!$J$17:$J$26,0))),"")</f>
        <v/>
      </c>
      <c r="Q1277" s="144"/>
      <c r="R1277" s="148">
        <f>IF(LEN(O1277)=0,0,IF(OR(Summary!$D$5="All",Summary!$D$5=""),1,IF(Summary!$D$5=O1277,1,0)))</f>
        <v>0</v>
      </c>
      <c r="S1277" s="148">
        <f>IF(LEN(B1277)=0,0,IF(OR(Summary!$G$5="All",Summary!$G$5=""),1,IF(Summary!$G$5=B1277,1,0)))</f>
        <v>0</v>
      </c>
      <c r="T1277" s="148">
        <f t="shared" si="76"/>
        <v>0</v>
      </c>
      <c r="U1277" s="148">
        <f>IF(LEN(C1277)=0,0,IF(C1277=Summary!$K$5,1,0))</f>
        <v>0</v>
      </c>
      <c r="V1277" s="148">
        <f t="shared" si="77"/>
        <v>0</v>
      </c>
      <c r="W1277" s="333"/>
      <c r="X1277" s="148">
        <f t="shared" si="78"/>
        <v>0</v>
      </c>
      <c r="Y1277" s="333"/>
      <c r="Z1277" s="144"/>
      <c r="AA1277" s="148">
        <f t="shared" si="79"/>
        <v>0</v>
      </c>
      <c r="AB1277" s="336"/>
      <c r="AC1277" s="144"/>
    </row>
    <row r="1278" spans="2:29" s="134" customFormat="1" ht="20.100000000000001" customHeight="1" x14ac:dyDescent="0.25">
      <c r="B1278" s="390"/>
      <c r="C1278" s="391"/>
      <c r="D1278" s="392"/>
      <c r="E1278" s="393"/>
      <c r="F1278" s="393"/>
      <c r="G1278" s="394"/>
      <c r="H1278" s="395"/>
      <c r="N1278" s="144"/>
      <c r="O1278" s="147" t="str">
        <f>IFERROR(IF(LEN(B1278)=0,"",INDEX(Trainings!$C$6:$C$55,MATCH(Registration!$B1278,Trainings!$B$6:$B$55,0),1)),"")</f>
        <v/>
      </c>
      <c r="P1278" s="148" t="str">
        <f>IFERROR(IF(LEN(H1278)=0,"",INDEX(Dashboard!$I$17:$I$26,MATCH($H1278,Dashboard!$J$17:$J$26,0))),"")</f>
        <v/>
      </c>
      <c r="Q1278" s="144"/>
      <c r="R1278" s="148">
        <f>IF(LEN(O1278)=0,0,IF(OR(Summary!$D$5="All",Summary!$D$5=""),1,IF(Summary!$D$5=O1278,1,0)))</f>
        <v>0</v>
      </c>
      <c r="S1278" s="148">
        <f>IF(LEN(B1278)=0,0,IF(OR(Summary!$G$5="All",Summary!$G$5=""),1,IF(Summary!$G$5=B1278,1,0)))</f>
        <v>0</v>
      </c>
      <c r="T1278" s="148">
        <f t="shared" si="76"/>
        <v>0</v>
      </c>
      <c r="U1278" s="148">
        <f>IF(LEN(C1278)=0,0,IF(C1278=Summary!$K$5,1,0))</f>
        <v>0</v>
      </c>
      <c r="V1278" s="148">
        <f t="shared" si="77"/>
        <v>0</v>
      </c>
      <c r="W1278" s="333"/>
      <c r="X1278" s="148">
        <f t="shared" si="78"/>
        <v>0</v>
      </c>
      <c r="Y1278" s="333"/>
      <c r="Z1278" s="144"/>
      <c r="AA1278" s="148">
        <f t="shared" si="79"/>
        <v>0</v>
      </c>
      <c r="AB1278" s="336"/>
      <c r="AC1278" s="144"/>
    </row>
    <row r="1279" spans="2:29" s="134" customFormat="1" ht="20.100000000000001" customHeight="1" x14ac:dyDescent="0.25">
      <c r="B1279" s="390"/>
      <c r="C1279" s="391"/>
      <c r="D1279" s="392"/>
      <c r="E1279" s="393"/>
      <c r="F1279" s="393"/>
      <c r="G1279" s="394"/>
      <c r="H1279" s="395"/>
      <c r="N1279" s="144"/>
      <c r="O1279" s="147" t="str">
        <f>IFERROR(IF(LEN(B1279)=0,"",INDEX(Trainings!$C$6:$C$55,MATCH(Registration!$B1279,Trainings!$B$6:$B$55,0),1)),"")</f>
        <v/>
      </c>
      <c r="P1279" s="148" t="str">
        <f>IFERROR(IF(LEN(H1279)=0,"",INDEX(Dashboard!$I$17:$I$26,MATCH($H1279,Dashboard!$J$17:$J$26,0))),"")</f>
        <v/>
      </c>
      <c r="Q1279" s="144"/>
      <c r="R1279" s="148">
        <f>IF(LEN(O1279)=0,0,IF(OR(Summary!$D$5="All",Summary!$D$5=""),1,IF(Summary!$D$5=O1279,1,0)))</f>
        <v>0</v>
      </c>
      <c r="S1279" s="148">
        <f>IF(LEN(B1279)=0,0,IF(OR(Summary!$G$5="All",Summary!$G$5=""),1,IF(Summary!$G$5=B1279,1,0)))</f>
        <v>0</v>
      </c>
      <c r="T1279" s="148">
        <f t="shared" si="76"/>
        <v>0</v>
      </c>
      <c r="U1279" s="148">
        <f>IF(LEN(C1279)=0,0,IF(C1279=Summary!$K$5,1,0))</f>
        <v>0</v>
      </c>
      <c r="V1279" s="148">
        <f t="shared" si="77"/>
        <v>0</v>
      </c>
      <c r="W1279" s="333"/>
      <c r="X1279" s="148">
        <f t="shared" si="78"/>
        <v>0</v>
      </c>
      <c r="Y1279" s="333"/>
      <c r="Z1279" s="144"/>
      <c r="AA1279" s="148">
        <f t="shared" si="79"/>
        <v>0</v>
      </c>
      <c r="AB1279" s="336"/>
      <c r="AC1279" s="144"/>
    </row>
    <row r="1280" spans="2:29" s="134" customFormat="1" ht="20.100000000000001" customHeight="1" x14ac:dyDescent="0.25">
      <c r="B1280" s="390"/>
      <c r="C1280" s="391"/>
      <c r="D1280" s="392"/>
      <c r="E1280" s="393"/>
      <c r="F1280" s="393"/>
      <c r="G1280" s="394"/>
      <c r="H1280" s="395"/>
      <c r="N1280" s="144"/>
      <c r="O1280" s="147" t="str">
        <f>IFERROR(IF(LEN(B1280)=0,"",INDEX(Trainings!$C$6:$C$55,MATCH(Registration!$B1280,Trainings!$B$6:$B$55,0),1)),"")</f>
        <v/>
      </c>
      <c r="P1280" s="148" t="str">
        <f>IFERROR(IF(LEN(H1280)=0,"",INDEX(Dashboard!$I$17:$I$26,MATCH($H1280,Dashboard!$J$17:$J$26,0))),"")</f>
        <v/>
      </c>
      <c r="Q1280" s="144"/>
      <c r="R1280" s="148">
        <f>IF(LEN(O1280)=0,0,IF(OR(Summary!$D$5="All",Summary!$D$5=""),1,IF(Summary!$D$5=O1280,1,0)))</f>
        <v>0</v>
      </c>
      <c r="S1280" s="148">
        <f>IF(LEN(B1280)=0,0,IF(OR(Summary!$G$5="All",Summary!$G$5=""),1,IF(Summary!$G$5=B1280,1,0)))</f>
        <v>0</v>
      </c>
      <c r="T1280" s="148">
        <f t="shared" si="76"/>
        <v>0</v>
      </c>
      <c r="U1280" s="148">
        <f>IF(LEN(C1280)=0,0,IF(C1280=Summary!$K$5,1,0))</f>
        <v>0</v>
      </c>
      <c r="V1280" s="148">
        <f t="shared" si="77"/>
        <v>0</v>
      </c>
      <c r="W1280" s="333"/>
      <c r="X1280" s="148">
        <f t="shared" si="78"/>
        <v>0</v>
      </c>
      <c r="Y1280" s="333"/>
      <c r="Z1280" s="144"/>
      <c r="AA1280" s="148">
        <f t="shared" si="79"/>
        <v>0</v>
      </c>
      <c r="AB1280" s="336"/>
      <c r="AC1280" s="144"/>
    </row>
    <row r="1281" spans="2:29" s="134" customFormat="1" ht="20.100000000000001" customHeight="1" x14ac:dyDescent="0.25">
      <c r="B1281" s="390"/>
      <c r="C1281" s="391"/>
      <c r="D1281" s="392"/>
      <c r="E1281" s="393"/>
      <c r="F1281" s="393"/>
      <c r="G1281" s="394"/>
      <c r="H1281" s="395"/>
      <c r="N1281" s="144"/>
      <c r="O1281" s="147" t="str">
        <f>IFERROR(IF(LEN(B1281)=0,"",INDEX(Trainings!$C$6:$C$55,MATCH(Registration!$B1281,Trainings!$B$6:$B$55,0),1)),"")</f>
        <v/>
      </c>
      <c r="P1281" s="148" t="str">
        <f>IFERROR(IF(LEN(H1281)=0,"",INDEX(Dashboard!$I$17:$I$26,MATCH($H1281,Dashboard!$J$17:$J$26,0))),"")</f>
        <v/>
      </c>
      <c r="Q1281" s="144"/>
      <c r="R1281" s="148">
        <f>IF(LEN(O1281)=0,0,IF(OR(Summary!$D$5="All",Summary!$D$5=""),1,IF(Summary!$D$5=O1281,1,0)))</f>
        <v>0</v>
      </c>
      <c r="S1281" s="148">
        <f>IF(LEN(B1281)=0,0,IF(OR(Summary!$G$5="All",Summary!$G$5=""),1,IF(Summary!$G$5=B1281,1,0)))</f>
        <v>0</v>
      </c>
      <c r="T1281" s="148">
        <f t="shared" si="76"/>
        <v>0</v>
      </c>
      <c r="U1281" s="148">
        <f>IF(LEN(C1281)=0,0,IF(C1281=Summary!$K$5,1,0))</f>
        <v>0</v>
      </c>
      <c r="V1281" s="148">
        <f t="shared" si="77"/>
        <v>0</v>
      </c>
      <c r="W1281" s="333"/>
      <c r="X1281" s="148">
        <f t="shared" si="78"/>
        <v>0</v>
      </c>
      <c r="Y1281" s="333"/>
      <c r="Z1281" s="144"/>
      <c r="AA1281" s="148">
        <f t="shared" si="79"/>
        <v>0</v>
      </c>
      <c r="AB1281" s="336"/>
      <c r="AC1281" s="144"/>
    </row>
    <row r="1282" spans="2:29" s="134" customFormat="1" ht="20.100000000000001" customHeight="1" x14ac:dyDescent="0.25">
      <c r="B1282" s="390"/>
      <c r="C1282" s="391"/>
      <c r="D1282" s="392"/>
      <c r="E1282" s="393"/>
      <c r="F1282" s="393"/>
      <c r="G1282" s="394"/>
      <c r="H1282" s="395"/>
      <c r="N1282" s="144"/>
      <c r="O1282" s="147" t="str">
        <f>IFERROR(IF(LEN(B1282)=0,"",INDEX(Trainings!$C$6:$C$55,MATCH(Registration!$B1282,Trainings!$B$6:$B$55,0),1)),"")</f>
        <v/>
      </c>
      <c r="P1282" s="148" t="str">
        <f>IFERROR(IF(LEN(H1282)=0,"",INDEX(Dashboard!$I$17:$I$26,MATCH($H1282,Dashboard!$J$17:$J$26,0))),"")</f>
        <v/>
      </c>
      <c r="Q1282" s="144"/>
      <c r="R1282" s="148">
        <f>IF(LEN(O1282)=0,0,IF(OR(Summary!$D$5="All",Summary!$D$5=""),1,IF(Summary!$D$5=O1282,1,0)))</f>
        <v>0</v>
      </c>
      <c r="S1282" s="148">
        <f>IF(LEN(B1282)=0,0,IF(OR(Summary!$G$5="All",Summary!$G$5=""),1,IF(Summary!$G$5=B1282,1,0)))</f>
        <v>0</v>
      </c>
      <c r="T1282" s="148">
        <f t="shared" si="76"/>
        <v>0</v>
      </c>
      <c r="U1282" s="148">
        <f>IF(LEN(C1282)=0,0,IF(C1282=Summary!$K$5,1,0))</f>
        <v>0</v>
      </c>
      <c r="V1282" s="148">
        <f t="shared" si="77"/>
        <v>0</v>
      </c>
      <c r="W1282" s="333"/>
      <c r="X1282" s="148">
        <f t="shared" si="78"/>
        <v>0</v>
      </c>
      <c r="Y1282" s="333"/>
      <c r="Z1282" s="144"/>
      <c r="AA1282" s="148">
        <f t="shared" si="79"/>
        <v>0</v>
      </c>
      <c r="AB1282" s="336"/>
      <c r="AC1282" s="144"/>
    </row>
    <row r="1283" spans="2:29" s="134" customFormat="1" ht="20.100000000000001" customHeight="1" x14ac:dyDescent="0.25">
      <c r="B1283" s="390"/>
      <c r="C1283" s="391"/>
      <c r="D1283" s="392"/>
      <c r="E1283" s="393"/>
      <c r="F1283" s="393"/>
      <c r="G1283" s="394"/>
      <c r="H1283" s="395"/>
      <c r="N1283" s="144"/>
      <c r="O1283" s="147" t="str">
        <f>IFERROR(IF(LEN(B1283)=0,"",INDEX(Trainings!$C$6:$C$55,MATCH(Registration!$B1283,Trainings!$B$6:$B$55,0),1)),"")</f>
        <v/>
      </c>
      <c r="P1283" s="148" t="str">
        <f>IFERROR(IF(LEN(H1283)=0,"",INDEX(Dashboard!$I$17:$I$26,MATCH($H1283,Dashboard!$J$17:$J$26,0))),"")</f>
        <v/>
      </c>
      <c r="Q1283" s="144"/>
      <c r="R1283" s="148">
        <f>IF(LEN(O1283)=0,0,IF(OR(Summary!$D$5="All",Summary!$D$5=""),1,IF(Summary!$D$5=O1283,1,0)))</f>
        <v>0</v>
      </c>
      <c r="S1283" s="148">
        <f>IF(LEN(B1283)=0,0,IF(OR(Summary!$G$5="All",Summary!$G$5=""),1,IF(Summary!$G$5=B1283,1,0)))</f>
        <v>0</v>
      </c>
      <c r="T1283" s="148">
        <f t="shared" si="76"/>
        <v>0</v>
      </c>
      <c r="U1283" s="148">
        <f>IF(LEN(C1283)=0,0,IF(C1283=Summary!$K$5,1,0))</f>
        <v>0</v>
      </c>
      <c r="V1283" s="148">
        <f t="shared" si="77"/>
        <v>0</v>
      </c>
      <c r="W1283" s="333"/>
      <c r="X1283" s="148">
        <f t="shared" si="78"/>
        <v>0</v>
      </c>
      <c r="Y1283" s="333"/>
      <c r="Z1283" s="144"/>
      <c r="AA1283" s="148">
        <f t="shared" si="79"/>
        <v>0</v>
      </c>
      <c r="AB1283" s="336"/>
      <c r="AC1283" s="144"/>
    </row>
    <row r="1284" spans="2:29" s="134" customFormat="1" ht="20.100000000000001" customHeight="1" x14ac:dyDescent="0.25">
      <c r="B1284" s="390"/>
      <c r="C1284" s="391"/>
      <c r="D1284" s="392"/>
      <c r="E1284" s="393"/>
      <c r="F1284" s="393"/>
      <c r="G1284" s="394"/>
      <c r="H1284" s="395"/>
      <c r="N1284" s="144"/>
      <c r="O1284" s="147" t="str">
        <f>IFERROR(IF(LEN(B1284)=0,"",INDEX(Trainings!$C$6:$C$55,MATCH(Registration!$B1284,Trainings!$B$6:$B$55,0),1)),"")</f>
        <v/>
      </c>
      <c r="P1284" s="148" t="str">
        <f>IFERROR(IF(LEN(H1284)=0,"",INDEX(Dashboard!$I$17:$I$26,MATCH($H1284,Dashboard!$J$17:$J$26,0))),"")</f>
        <v/>
      </c>
      <c r="Q1284" s="144"/>
      <c r="R1284" s="148">
        <f>IF(LEN(O1284)=0,0,IF(OR(Summary!$D$5="All",Summary!$D$5=""),1,IF(Summary!$D$5=O1284,1,0)))</f>
        <v>0</v>
      </c>
      <c r="S1284" s="148">
        <f>IF(LEN(B1284)=0,0,IF(OR(Summary!$G$5="All",Summary!$G$5=""),1,IF(Summary!$G$5=B1284,1,0)))</f>
        <v>0</v>
      </c>
      <c r="T1284" s="148">
        <f t="shared" si="76"/>
        <v>0</v>
      </c>
      <c r="U1284" s="148">
        <f>IF(LEN(C1284)=0,0,IF(C1284=Summary!$K$5,1,0))</f>
        <v>0</v>
      </c>
      <c r="V1284" s="148">
        <f t="shared" si="77"/>
        <v>0</v>
      </c>
      <c r="W1284" s="333"/>
      <c r="X1284" s="148">
        <f t="shared" si="78"/>
        <v>0</v>
      </c>
      <c r="Y1284" s="333"/>
      <c r="Z1284" s="144"/>
      <c r="AA1284" s="148">
        <f t="shared" si="79"/>
        <v>0</v>
      </c>
      <c r="AB1284" s="336"/>
      <c r="AC1284" s="144"/>
    </row>
    <row r="1285" spans="2:29" s="134" customFormat="1" ht="20.100000000000001" customHeight="1" x14ac:dyDescent="0.25">
      <c r="B1285" s="390"/>
      <c r="C1285" s="391"/>
      <c r="D1285" s="392"/>
      <c r="E1285" s="393"/>
      <c r="F1285" s="393"/>
      <c r="G1285" s="394"/>
      <c r="H1285" s="395"/>
      <c r="N1285" s="144"/>
      <c r="O1285" s="147" t="str">
        <f>IFERROR(IF(LEN(B1285)=0,"",INDEX(Trainings!$C$6:$C$55,MATCH(Registration!$B1285,Trainings!$B$6:$B$55,0),1)),"")</f>
        <v/>
      </c>
      <c r="P1285" s="148" t="str">
        <f>IFERROR(IF(LEN(H1285)=0,"",INDEX(Dashboard!$I$17:$I$26,MATCH($H1285,Dashboard!$J$17:$J$26,0))),"")</f>
        <v/>
      </c>
      <c r="Q1285" s="144"/>
      <c r="R1285" s="148">
        <f>IF(LEN(O1285)=0,0,IF(OR(Summary!$D$5="All",Summary!$D$5=""),1,IF(Summary!$D$5=O1285,1,0)))</f>
        <v>0</v>
      </c>
      <c r="S1285" s="148">
        <f>IF(LEN(B1285)=0,0,IF(OR(Summary!$G$5="All",Summary!$G$5=""),1,IF(Summary!$G$5=B1285,1,0)))</f>
        <v>0</v>
      </c>
      <c r="T1285" s="148">
        <f t="shared" si="76"/>
        <v>0</v>
      </c>
      <c r="U1285" s="148">
        <f>IF(LEN(C1285)=0,0,IF(C1285=Summary!$K$5,1,0))</f>
        <v>0</v>
      </c>
      <c r="V1285" s="148">
        <f t="shared" si="77"/>
        <v>0</v>
      </c>
      <c r="W1285" s="333"/>
      <c r="X1285" s="148">
        <f t="shared" si="78"/>
        <v>0</v>
      </c>
      <c r="Y1285" s="333"/>
      <c r="Z1285" s="144"/>
      <c r="AA1285" s="148">
        <f t="shared" si="79"/>
        <v>0</v>
      </c>
      <c r="AB1285" s="336"/>
      <c r="AC1285" s="144"/>
    </row>
    <row r="1286" spans="2:29" s="134" customFormat="1" ht="20.100000000000001" customHeight="1" x14ac:dyDescent="0.25">
      <c r="B1286" s="390"/>
      <c r="C1286" s="391"/>
      <c r="D1286" s="392"/>
      <c r="E1286" s="393"/>
      <c r="F1286" s="393"/>
      <c r="G1286" s="394"/>
      <c r="H1286" s="395"/>
      <c r="N1286" s="144"/>
      <c r="O1286" s="147" t="str">
        <f>IFERROR(IF(LEN(B1286)=0,"",INDEX(Trainings!$C$6:$C$55,MATCH(Registration!$B1286,Trainings!$B$6:$B$55,0),1)),"")</f>
        <v/>
      </c>
      <c r="P1286" s="148" t="str">
        <f>IFERROR(IF(LEN(H1286)=0,"",INDEX(Dashboard!$I$17:$I$26,MATCH($H1286,Dashboard!$J$17:$J$26,0))),"")</f>
        <v/>
      </c>
      <c r="Q1286" s="144"/>
      <c r="R1286" s="148">
        <f>IF(LEN(O1286)=0,0,IF(OR(Summary!$D$5="All",Summary!$D$5=""),1,IF(Summary!$D$5=O1286,1,0)))</f>
        <v>0</v>
      </c>
      <c r="S1286" s="148">
        <f>IF(LEN(B1286)=0,0,IF(OR(Summary!$G$5="All",Summary!$G$5=""),1,IF(Summary!$G$5=B1286,1,0)))</f>
        <v>0</v>
      </c>
      <c r="T1286" s="148">
        <f t="shared" ref="T1286:T1349" si="80">IF(G1286="Yes",1,0)</f>
        <v>0</v>
      </c>
      <c r="U1286" s="148">
        <f>IF(LEN(C1286)=0,0,IF(C1286=Summary!$K$5,1,0))</f>
        <v>0</v>
      </c>
      <c r="V1286" s="148">
        <f t="shared" si="77"/>
        <v>0</v>
      </c>
      <c r="W1286" s="333"/>
      <c r="X1286" s="148">
        <f t="shared" si="78"/>
        <v>0</v>
      </c>
      <c r="Y1286" s="333"/>
      <c r="Z1286" s="144"/>
      <c r="AA1286" s="148">
        <f t="shared" si="79"/>
        <v>0</v>
      </c>
      <c r="AB1286" s="336"/>
      <c r="AC1286" s="144"/>
    </row>
    <row r="1287" spans="2:29" s="134" customFormat="1" ht="20.100000000000001" customHeight="1" x14ac:dyDescent="0.25">
      <c r="B1287" s="390"/>
      <c r="C1287" s="391"/>
      <c r="D1287" s="392"/>
      <c r="E1287" s="393"/>
      <c r="F1287" s="393"/>
      <c r="G1287" s="394"/>
      <c r="H1287" s="395"/>
      <c r="N1287" s="144"/>
      <c r="O1287" s="147" t="str">
        <f>IFERROR(IF(LEN(B1287)=0,"",INDEX(Trainings!$C$6:$C$55,MATCH(Registration!$B1287,Trainings!$B$6:$B$55,0),1)),"")</f>
        <v/>
      </c>
      <c r="P1287" s="148" t="str">
        <f>IFERROR(IF(LEN(H1287)=0,"",INDEX(Dashboard!$I$17:$I$26,MATCH($H1287,Dashboard!$J$17:$J$26,0))),"")</f>
        <v/>
      </c>
      <c r="Q1287" s="144"/>
      <c r="R1287" s="148">
        <f>IF(LEN(O1287)=0,0,IF(OR(Summary!$D$5="All",Summary!$D$5=""),1,IF(Summary!$D$5=O1287,1,0)))</f>
        <v>0</v>
      </c>
      <c r="S1287" s="148">
        <f>IF(LEN(B1287)=0,0,IF(OR(Summary!$G$5="All",Summary!$G$5=""),1,IF(Summary!$G$5=B1287,1,0)))</f>
        <v>0</v>
      </c>
      <c r="T1287" s="148">
        <f t="shared" si="80"/>
        <v>0</v>
      </c>
      <c r="U1287" s="148">
        <f>IF(LEN(C1287)=0,0,IF(C1287=Summary!$K$5,1,0))</f>
        <v>0</v>
      </c>
      <c r="V1287" s="148">
        <f t="shared" ref="V1287:V1350" si="81">R1287*S1287*T1287*U1287</f>
        <v>0</v>
      </c>
      <c r="W1287" s="333"/>
      <c r="X1287" s="148">
        <f t="shared" ref="X1287:X1350" si="82">V1287*(IF(LEN(P1287)=0,0,1))</f>
        <v>0</v>
      </c>
      <c r="Y1287" s="333"/>
      <c r="Z1287" s="144"/>
      <c r="AA1287" s="148">
        <f t="shared" ref="AA1287:AA1350" si="83">IF(G1287="Yes",1,0)</f>
        <v>0</v>
      </c>
      <c r="AB1287" s="336"/>
      <c r="AC1287" s="144"/>
    </row>
    <row r="1288" spans="2:29" s="134" customFormat="1" ht="20.100000000000001" customHeight="1" x14ac:dyDescent="0.25">
      <c r="B1288" s="390"/>
      <c r="C1288" s="391"/>
      <c r="D1288" s="392"/>
      <c r="E1288" s="393"/>
      <c r="F1288" s="393"/>
      <c r="G1288" s="394"/>
      <c r="H1288" s="395"/>
      <c r="N1288" s="144"/>
      <c r="O1288" s="147" t="str">
        <f>IFERROR(IF(LEN(B1288)=0,"",INDEX(Trainings!$C$6:$C$55,MATCH(Registration!$B1288,Trainings!$B$6:$B$55,0),1)),"")</f>
        <v/>
      </c>
      <c r="P1288" s="148" t="str">
        <f>IFERROR(IF(LEN(H1288)=0,"",INDEX(Dashboard!$I$17:$I$26,MATCH($H1288,Dashboard!$J$17:$J$26,0))),"")</f>
        <v/>
      </c>
      <c r="Q1288" s="144"/>
      <c r="R1288" s="148">
        <f>IF(LEN(O1288)=0,0,IF(OR(Summary!$D$5="All",Summary!$D$5=""),1,IF(Summary!$D$5=O1288,1,0)))</f>
        <v>0</v>
      </c>
      <c r="S1288" s="148">
        <f>IF(LEN(B1288)=0,0,IF(OR(Summary!$G$5="All",Summary!$G$5=""),1,IF(Summary!$G$5=B1288,1,0)))</f>
        <v>0</v>
      </c>
      <c r="T1288" s="148">
        <f t="shared" si="80"/>
        <v>0</v>
      </c>
      <c r="U1288" s="148">
        <f>IF(LEN(C1288)=0,0,IF(C1288=Summary!$K$5,1,0))</f>
        <v>0</v>
      </c>
      <c r="V1288" s="148">
        <f t="shared" si="81"/>
        <v>0</v>
      </c>
      <c r="W1288" s="333"/>
      <c r="X1288" s="148">
        <f t="shared" si="82"/>
        <v>0</v>
      </c>
      <c r="Y1288" s="333"/>
      <c r="Z1288" s="144"/>
      <c r="AA1288" s="148">
        <f t="shared" si="83"/>
        <v>0</v>
      </c>
      <c r="AB1288" s="336"/>
      <c r="AC1288" s="144"/>
    </row>
    <row r="1289" spans="2:29" s="134" customFormat="1" ht="20.100000000000001" customHeight="1" x14ac:dyDescent="0.25">
      <c r="B1289" s="390"/>
      <c r="C1289" s="391"/>
      <c r="D1289" s="392"/>
      <c r="E1289" s="393"/>
      <c r="F1289" s="393"/>
      <c r="G1289" s="394"/>
      <c r="H1289" s="395"/>
      <c r="N1289" s="144"/>
      <c r="O1289" s="147" t="str">
        <f>IFERROR(IF(LEN(B1289)=0,"",INDEX(Trainings!$C$6:$C$55,MATCH(Registration!$B1289,Trainings!$B$6:$B$55,0),1)),"")</f>
        <v/>
      </c>
      <c r="P1289" s="148" t="str">
        <f>IFERROR(IF(LEN(H1289)=0,"",INDEX(Dashboard!$I$17:$I$26,MATCH($H1289,Dashboard!$J$17:$J$26,0))),"")</f>
        <v/>
      </c>
      <c r="Q1289" s="144"/>
      <c r="R1289" s="148">
        <f>IF(LEN(O1289)=0,0,IF(OR(Summary!$D$5="All",Summary!$D$5=""),1,IF(Summary!$D$5=O1289,1,0)))</f>
        <v>0</v>
      </c>
      <c r="S1289" s="148">
        <f>IF(LEN(B1289)=0,0,IF(OR(Summary!$G$5="All",Summary!$G$5=""),1,IF(Summary!$G$5=B1289,1,0)))</f>
        <v>0</v>
      </c>
      <c r="T1289" s="148">
        <f t="shared" si="80"/>
        <v>0</v>
      </c>
      <c r="U1289" s="148">
        <f>IF(LEN(C1289)=0,0,IF(C1289=Summary!$K$5,1,0))</f>
        <v>0</v>
      </c>
      <c r="V1289" s="148">
        <f t="shared" si="81"/>
        <v>0</v>
      </c>
      <c r="W1289" s="333"/>
      <c r="X1289" s="148">
        <f t="shared" si="82"/>
        <v>0</v>
      </c>
      <c r="Y1289" s="333"/>
      <c r="Z1289" s="144"/>
      <c r="AA1289" s="148">
        <f t="shared" si="83"/>
        <v>0</v>
      </c>
      <c r="AB1289" s="336"/>
      <c r="AC1289" s="144"/>
    </row>
    <row r="1290" spans="2:29" s="134" customFormat="1" ht="20.100000000000001" customHeight="1" x14ac:dyDescent="0.25">
      <c r="B1290" s="390"/>
      <c r="C1290" s="391"/>
      <c r="D1290" s="392"/>
      <c r="E1290" s="393"/>
      <c r="F1290" s="393"/>
      <c r="G1290" s="394"/>
      <c r="H1290" s="395"/>
      <c r="N1290" s="144"/>
      <c r="O1290" s="147" t="str">
        <f>IFERROR(IF(LEN(B1290)=0,"",INDEX(Trainings!$C$6:$C$55,MATCH(Registration!$B1290,Trainings!$B$6:$B$55,0),1)),"")</f>
        <v/>
      </c>
      <c r="P1290" s="148" t="str">
        <f>IFERROR(IF(LEN(H1290)=0,"",INDEX(Dashboard!$I$17:$I$26,MATCH($H1290,Dashboard!$J$17:$J$26,0))),"")</f>
        <v/>
      </c>
      <c r="Q1290" s="144"/>
      <c r="R1290" s="148">
        <f>IF(LEN(O1290)=0,0,IF(OR(Summary!$D$5="All",Summary!$D$5=""),1,IF(Summary!$D$5=O1290,1,0)))</f>
        <v>0</v>
      </c>
      <c r="S1290" s="148">
        <f>IF(LEN(B1290)=0,0,IF(OR(Summary!$G$5="All",Summary!$G$5=""),1,IF(Summary!$G$5=B1290,1,0)))</f>
        <v>0</v>
      </c>
      <c r="T1290" s="148">
        <f t="shared" si="80"/>
        <v>0</v>
      </c>
      <c r="U1290" s="148">
        <f>IF(LEN(C1290)=0,0,IF(C1290=Summary!$K$5,1,0))</f>
        <v>0</v>
      </c>
      <c r="V1290" s="148">
        <f t="shared" si="81"/>
        <v>0</v>
      </c>
      <c r="W1290" s="333"/>
      <c r="X1290" s="148">
        <f t="shared" si="82"/>
        <v>0</v>
      </c>
      <c r="Y1290" s="333"/>
      <c r="Z1290" s="144"/>
      <c r="AA1290" s="148">
        <f t="shared" si="83"/>
        <v>0</v>
      </c>
      <c r="AB1290" s="336"/>
      <c r="AC1290" s="144"/>
    </row>
    <row r="1291" spans="2:29" s="134" customFormat="1" ht="20.100000000000001" customHeight="1" x14ac:dyDescent="0.25">
      <c r="B1291" s="390"/>
      <c r="C1291" s="391"/>
      <c r="D1291" s="392"/>
      <c r="E1291" s="393"/>
      <c r="F1291" s="393"/>
      <c r="G1291" s="394"/>
      <c r="H1291" s="395"/>
      <c r="N1291" s="144"/>
      <c r="O1291" s="147" t="str">
        <f>IFERROR(IF(LEN(B1291)=0,"",INDEX(Trainings!$C$6:$C$55,MATCH(Registration!$B1291,Trainings!$B$6:$B$55,0),1)),"")</f>
        <v/>
      </c>
      <c r="P1291" s="148" t="str">
        <f>IFERROR(IF(LEN(H1291)=0,"",INDEX(Dashboard!$I$17:$I$26,MATCH($H1291,Dashboard!$J$17:$J$26,0))),"")</f>
        <v/>
      </c>
      <c r="Q1291" s="144"/>
      <c r="R1291" s="148">
        <f>IF(LEN(O1291)=0,0,IF(OR(Summary!$D$5="All",Summary!$D$5=""),1,IF(Summary!$D$5=O1291,1,0)))</f>
        <v>0</v>
      </c>
      <c r="S1291" s="148">
        <f>IF(LEN(B1291)=0,0,IF(OR(Summary!$G$5="All",Summary!$G$5=""),1,IF(Summary!$G$5=B1291,1,0)))</f>
        <v>0</v>
      </c>
      <c r="T1291" s="148">
        <f t="shared" si="80"/>
        <v>0</v>
      </c>
      <c r="U1291" s="148">
        <f>IF(LEN(C1291)=0,0,IF(C1291=Summary!$K$5,1,0))</f>
        <v>0</v>
      </c>
      <c r="V1291" s="148">
        <f t="shared" si="81"/>
        <v>0</v>
      </c>
      <c r="W1291" s="333"/>
      <c r="X1291" s="148">
        <f t="shared" si="82"/>
        <v>0</v>
      </c>
      <c r="Y1291" s="333"/>
      <c r="Z1291" s="144"/>
      <c r="AA1291" s="148">
        <f t="shared" si="83"/>
        <v>0</v>
      </c>
      <c r="AB1291" s="336"/>
      <c r="AC1291" s="144"/>
    </row>
    <row r="1292" spans="2:29" s="134" customFormat="1" ht="20.100000000000001" customHeight="1" x14ac:dyDescent="0.25">
      <c r="B1292" s="390"/>
      <c r="C1292" s="391"/>
      <c r="D1292" s="392"/>
      <c r="E1292" s="393"/>
      <c r="F1292" s="393"/>
      <c r="G1292" s="394"/>
      <c r="H1292" s="395"/>
      <c r="N1292" s="144"/>
      <c r="O1292" s="147" t="str">
        <f>IFERROR(IF(LEN(B1292)=0,"",INDEX(Trainings!$C$6:$C$55,MATCH(Registration!$B1292,Trainings!$B$6:$B$55,0),1)),"")</f>
        <v/>
      </c>
      <c r="P1292" s="148" t="str">
        <f>IFERROR(IF(LEN(H1292)=0,"",INDEX(Dashboard!$I$17:$I$26,MATCH($H1292,Dashboard!$J$17:$J$26,0))),"")</f>
        <v/>
      </c>
      <c r="Q1292" s="144"/>
      <c r="R1292" s="148">
        <f>IF(LEN(O1292)=0,0,IF(OR(Summary!$D$5="All",Summary!$D$5=""),1,IF(Summary!$D$5=O1292,1,0)))</f>
        <v>0</v>
      </c>
      <c r="S1292" s="148">
        <f>IF(LEN(B1292)=0,0,IF(OR(Summary!$G$5="All",Summary!$G$5=""),1,IF(Summary!$G$5=B1292,1,0)))</f>
        <v>0</v>
      </c>
      <c r="T1292" s="148">
        <f t="shared" si="80"/>
        <v>0</v>
      </c>
      <c r="U1292" s="148">
        <f>IF(LEN(C1292)=0,0,IF(C1292=Summary!$K$5,1,0))</f>
        <v>0</v>
      </c>
      <c r="V1292" s="148">
        <f t="shared" si="81"/>
        <v>0</v>
      </c>
      <c r="W1292" s="333"/>
      <c r="X1292" s="148">
        <f t="shared" si="82"/>
        <v>0</v>
      </c>
      <c r="Y1292" s="333"/>
      <c r="Z1292" s="144"/>
      <c r="AA1292" s="148">
        <f t="shared" si="83"/>
        <v>0</v>
      </c>
      <c r="AB1292" s="336"/>
      <c r="AC1292" s="144"/>
    </row>
    <row r="1293" spans="2:29" s="134" customFormat="1" ht="20.100000000000001" customHeight="1" x14ac:dyDescent="0.25">
      <c r="B1293" s="390"/>
      <c r="C1293" s="391"/>
      <c r="D1293" s="392"/>
      <c r="E1293" s="393"/>
      <c r="F1293" s="393"/>
      <c r="G1293" s="394"/>
      <c r="H1293" s="395"/>
      <c r="N1293" s="144"/>
      <c r="O1293" s="147" t="str">
        <f>IFERROR(IF(LEN(B1293)=0,"",INDEX(Trainings!$C$6:$C$55,MATCH(Registration!$B1293,Trainings!$B$6:$B$55,0),1)),"")</f>
        <v/>
      </c>
      <c r="P1293" s="148" t="str">
        <f>IFERROR(IF(LEN(H1293)=0,"",INDEX(Dashboard!$I$17:$I$26,MATCH($H1293,Dashboard!$J$17:$J$26,0))),"")</f>
        <v/>
      </c>
      <c r="Q1293" s="144"/>
      <c r="R1293" s="148">
        <f>IF(LEN(O1293)=0,0,IF(OR(Summary!$D$5="All",Summary!$D$5=""),1,IF(Summary!$D$5=O1293,1,0)))</f>
        <v>0</v>
      </c>
      <c r="S1293" s="148">
        <f>IF(LEN(B1293)=0,0,IF(OR(Summary!$G$5="All",Summary!$G$5=""),1,IF(Summary!$G$5=B1293,1,0)))</f>
        <v>0</v>
      </c>
      <c r="T1293" s="148">
        <f t="shared" si="80"/>
        <v>0</v>
      </c>
      <c r="U1293" s="148">
        <f>IF(LEN(C1293)=0,0,IF(C1293=Summary!$K$5,1,0))</f>
        <v>0</v>
      </c>
      <c r="V1293" s="148">
        <f t="shared" si="81"/>
        <v>0</v>
      </c>
      <c r="W1293" s="333"/>
      <c r="X1293" s="148">
        <f t="shared" si="82"/>
        <v>0</v>
      </c>
      <c r="Y1293" s="333"/>
      <c r="Z1293" s="144"/>
      <c r="AA1293" s="148">
        <f t="shared" si="83"/>
        <v>0</v>
      </c>
      <c r="AB1293" s="336"/>
      <c r="AC1293" s="144"/>
    </row>
    <row r="1294" spans="2:29" s="134" customFormat="1" ht="20.100000000000001" customHeight="1" x14ac:dyDescent="0.25">
      <c r="B1294" s="390"/>
      <c r="C1294" s="391"/>
      <c r="D1294" s="392"/>
      <c r="E1294" s="393"/>
      <c r="F1294" s="393"/>
      <c r="G1294" s="394"/>
      <c r="H1294" s="395"/>
      <c r="N1294" s="144"/>
      <c r="O1294" s="147" t="str">
        <f>IFERROR(IF(LEN(B1294)=0,"",INDEX(Trainings!$C$6:$C$55,MATCH(Registration!$B1294,Trainings!$B$6:$B$55,0),1)),"")</f>
        <v/>
      </c>
      <c r="P1294" s="148" t="str">
        <f>IFERROR(IF(LEN(H1294)=0,"",INDEX(Dashboard!$I$17:$I$26,MATCH($H1294,Dashboard!$J$17:$J$26,0))),"")</f>
        <v/>
      </c>
      <c r="Q1294" s="144"/>
      <c r="R1294" s="148">
        <f>IF(LEN(O1294)=0,0,IF(OR(Summary!$D$5="All",Summary!$D$5=""),1,IF(Summary!$D$5=O1294,1,0)))</f>
        <v>0</v>
      </c>
      <c r="S1294" s="148">
        <f>IF(LEN(B1294)=0,0,IF(OR(Summary!$G$5="All",Summary!$G$5=""),1,IF(Summary!$G$5=B1294,1,0)))</f>
        <v>0</v>
      </c>
      <c r="T1294" s="148">
        <f t="shared" si="80"/>
        <v>0</v>
      </c>
      <c r="U1294" s="148">
        <f>IF(LEN(C1294)=0,0,IF(C1294=Summary!$K$5,1,0))</f>
        <v>0</v>
      </c>
      <c r="V1294" s="148">
        <f t="shared" si="81"/>
        <v>0</v>
      </c>
      <c r="W1294" s="333"/>
      <c r="X1294" s="148">
        <f t="shared" si="82"/>
        <v>0</v>
      </c>
      <c r="Y1294" s="333"/>
      <c r="Z1294" s="144"/>
      <c r="AA1294" s="148">
        <f t="shared" si="83"/>
        <v>0</v>
      </c>
      <c r="AB1294" s="336"/>
      <c r="AC1294" s="144"/>
    </row>
    <row r="1295" spans="2:29" s="134" customFormat="1" ht="20.100000000000001" customHeight="1" x14ac:dyDescent="0.25">
      <c r="B1295" s="390"/>
      <c r="C1295" s="391"/>
      <c r="D1295" s="392"/>
      <c r="E1295" s="393"/>
      <c r="F1295" s="393"/>
      <c r="G1295" s="394"/>
      <c r="H1295" s="395"/>
      <c r="N1295" s="144"/>
      <c r="O1295" s="147" t="str">
        <f>IFERROR(IF(LEN(B1295)=0,"",INDEX(Trainings!$C$6:$C$55,MATCH(Registration!$B1295,Trainings!$B$6:$B$55,0),1)),"")</f>
        <v/>
      </c>
      <c r="P1295" s="148" t="str">
        <f>IFERROR(IF(LEN(H1295)=0,"",INDEX(Dashboard!$I$17:$I$26,MATCH($H1295,Dashboard!$J$17:$J$26,0))),"")</f>
        <v/>
      </c>
      <c r="Q1295" s="144"/>
      <c r="R1295" s="148">
        <f>IF(LEN(O1295)=0,0,IF(OR(Summary!$D$5="All",Summary!$D$5=""),1,IF(Summary!$D$5=O1295,1,0)))</f>
        <v>0</v>
      </c>
      <c r="S1295" s="148">
        <f>IF(LEN(B1295)=0,0,IF(OR(Summary!$G$5="All",Summary!$G$5=""),1,IF(Summary!$G$5=B1295,1,0)))</f>
        <v>0</v>
      </c>
      <c r="T1295" s="148">
        <f t="shared" si="80"/>
        <v>0</v>
      </c>
      <c r="U1295" s="148">
        <f>IF(LEN(C1295)=0,0,IF(C1295=Summary!$K$5,1,0))</f>
        <v>0</v>
      </c>
      <c r="V1295" s="148">
        <f t="shared" si="81"/>
        <v>0</v>
      </c>
      <c r="W1295" s="333"/>
      <c r="X1295" s="148">
        <f t="shared" si="82"/>
        <v>0</v>
      </c>
      <c r="Y1295" s="333"/>
      <c r="Z1295" s="144"/>
      <c r="AA1295" s="148">
        <f t="shared" si="83"/>
        <v>0</v>
      </c>
      <c r="AB1295" s="336"/>
      <c r="AC1295" s="144"/>
    </row>
    <row r="1296" spans="2:29" s="134" customFormat="1" ht="20.100000000000001" customHeight="1" x14ac:dyDescent="0.25">
      <c r="B1296" s="390"/>
      <c r="C1296" s="391"/>
      <c r="D1296" s="392"/>
      <c r="E1296" s="393"/>
      <c r="F1296" s="393"/>
      <c r="G1296" s="394"/>
      <c r="H1296" s="395"/>
      <c r="N1296" s="144"/>
      <c r="O1296" s="147" t="str">
        <f>IFERROR(IF(LEN(B1296)=0,"",INDEX(Trainings!$C$6:$C$55,MATCH(Registration!$B1296,Trainings!$B$6:$B$55,0),1)),"")</f>
        <v/>
      </c>
      <c r="P1296" s="148" t="str">
        <f>IFERROR(IF(LEN(H1296)=0,"",INDEX(Dashboard!$I$17:$I$26,MATCH($H1296,Dashboard!$J$17:$J$26,0))),"")</f>
        <v/>
      </c>
      <c r="Q1296" s="144"/>
      <c r="R1296" s="148">
        <f>IF(LEN(O1296)=0,0,IF(OR(Summary!$D$5="All",Summary!$D$5=""),1,IF(Summary!$D$5=O1296,1,0)))</f>
        <v>0</v>
      </c>
      <c r="S1296" s="148">
        <f>IF(LEN(B1296)=0,0,IF(OR(Summary!$G$5="All",Summary!$G$5=""),1,IF(Summary!$G$5=B1296,1,0)))</f>
        <v>0</v>
      </c>
      <c r="T1296" s="148">
        <f t="shared" si="80"/>
        <v>0</v>
      </c>
      <c r="U1296" s="148">
        <f>IF(LEN(C1296)=0,0,IF(C1296=Summary!$K$5,1,0))</f>
        <v>0</v>
      </c>
      <c r="V1296" s="148">
        <f t="shared" si="81"/>
        <v>0</v>
      </c>
      <c r="W1296" s="333"/>
      <c r="X1296" s="148">
        <f t="shared" si="82"/>
        <v>0</v>
      </c>
      <c r="Y1296" s="333"/>
      <c r="Z1296" s="144"/>
      <c r="AA1296" s="148">
        <f t="shared" si="83"/>
        <v>0</v>
      </c>
      <c r="AB1296" s="336"/>
      <c r="AC1296" s="144"/>
    </row>
    <row r="1297" spans="2:29" s="134" customFormat="1" ht="20.100000000000001" customHeight="1" x14ac:dyDescent="0.25">
      <c r="B1297" s="390"/>
      <c r="C1297" s="391"/>
      <c r="D1297" s="392"/>
      <c r="E1297" s="393"/>
      <c r="F1297" s="393"/>
      <c r="G1297" s="394"/>
      <c r="H1297" s="395"/>
      <c r="N1297" s="144"/>
      <c r="O1297" s="147" t="str">
        <f>IFERROR(IF(LEN(B1297)=0,"",INDEX(Trainings!$C$6:$C$55,MATCH(Registration!$B1297,Trainings!$B$6:$B$55,0),1)),"")</f>
        <v/>
      </c>
      <c r="P1297" s="148" t="str">
        <f>IFERROR(IF(LEN(H1297)=0,"",INDEX(Dashboard!$I$17:$I$26,MATCH($H1297,Dashboard!$J$17:$J$26,0))),"")</f>
        <v/>
      </c>
      <c r="Q1297" s="144"/>
      <c r="R1297" s="148">
        <f>IF(LEN(O1297)=0,0,IF(OR(Summary!$D$5="All",Summary!$D$5=""),1,IF(Summary!$D$5=O1297,1,0)))</f>
        <v>0</v>
      </c>
      <c r="S1297" s="148">
        <f>IF(LEN(B1297)=0,0,IF(OR(Summary!$G$5="All",Summary!$G$5=""),1,IF(Summary!$G$5=B1297,1,0)))</f>
        <v>0</v>
      </c>
      <c r="T1297" s="148">
        <f t="shared" si="80"/>
        <v>0</v>
      </c>
      <c r="U1297" s="148">
        <f>IF(LEN(C1297)=0,0,IF(C1297=Summary!$K$5,1,0))</f>
        <v>0</v>
      </c>
      <c r="V1297" s="148">
        <f t="shared" si="81"/>
        <v>0</v>
      </c>
      <c r="W1297" s="333"/>
      <c r="X1297" s="148">
        <f t="shared" si="82"/>
        <v>0</v>
      </c>
      <c r="Y1297" s="333"/>
      <c r="Z1297" s="144"/>
      <c r="AA1297" s="148">
        <f t="shared" si="83"/>
        <v>0</v>
      </c>
      <c r="AB1297" s="336"/>
      <c r="AC1297" s="144"/>
    </row>
    <row r="1298" spans="2:29" s="134" customFormat="1" ht="20.100000000000001" customHeight="1" x14ac:dyDescent="0.25">
      <c r="B1298" s="390"/>
      <c r="C1298" s="391"/>
      <c r="D1298" s="392"/>
      <c r="E1298" s="393"/>
      <c r="F1298" s="393"/>
      <c r="G1298" s="394"/>
      <c r="H1298" s="395"/>
      <c r="N1298" s="144"/>
      <c r="O1298" s="147" t="str">
        <f>IFERROR(IF(LEN(B1298)=0,"",INDEX(Trainings!$C$6:$C$55,MATCH(Registration!$B1298,Trainings!$B$6:$B$55,0),1)),"")</f>
        <v/>
      </c>
      <c r="P1298" s="148" t="str">
        <f>IFERROR(IF(LEN(H1298)=0,"",INDEX(Dashboard!$I$17:$I$26,MATCH($H1298,Dashboard!$J$17:$J$26,0))),"")</f>
        <v/>
      </c>
      <c r="Q1298" s="144"/>
      <c r="R1298" s="148">
        <f>IF(LEN(O1298)=0,0,IF(OR(Summary!$D$5="All",Summary!$D$5=""),1,IF(Summary!$D$5=O1298,1,0)))</f>
        <v>0</v>
      </c>
      <c r="S1298" s="148">
        <f>IF(LEN(B1298)=0,0,IF(OR(Summary!$G$5="All",Summary!$G$5=""),1,IF(Summary!$G$5=B1298,1,0)))</f>
        <v>0</v>
      </c>
      <c r="T1298" s="148">
        <f t="shared" si="80"/>
        <v>0</v>
      </c>
      <c r="U1298" s="148">
        <f>IF(LEN(C1298)=0,0,IF(C1298=Summary!$K$5,1,0))</f>
        <v>0</v>
      </c>
      <c r="V1298" s="148">
        <f t="shared" si="81"/>
        <v>0</v>
      </c>
      <c r="W1298" s="333"/>
      <c r="X1298" s="148">
        <f t="shared" si="82"/>
        <v>0</v>
      </c>
      <c r="Y1298" s="333"/>
      <c r="Z1298" s="144"/>
      <c r="AA1298" s="148">
        <f t="shared" si="83"/>
        <v>0</v>
      </c>
      <c r="AB1298" s="336"/>
      <c r="AC1298" s="144"/>
    </row>
    <row r="1299" spans="2:29" s="134" customFormat="1" ht="20.100000000000001" customHeight="1" x14ac:dyDescent="0.25">
      <c r="B1299" s="390"/>
      <c r="C1299" s="391"/>
      <c r="D1299" s="392"/>
      <c r="E1299" s="393"/>
      <c r="F1299" s="393"/>
      <c r="G1299" s="394"/>
      <c r="H1299" s="395"/>
      <c r="N1299" s="144"/>
      <c r="O1299" s="147" t="str">
        <f>IFERROR(IF(LEN(B1299)=0,"",INDEX(Trainings!$C$6:$C$55,MATCH(Registration!$B1299,Trainings!$B$6:$B$55,0),1)),"")</f>
        <v/>
      </c>
      <c r="P1299" s="148" t="str">
        <f>IFERROR(IF(LEN(H1299)=0,"",INDEX(Dashboard!$I$17:$I$26,MATCH($H1299,Dashboard!$J$17:$J$26,0))),"")</f>
        <v/>
      </c>
      <c r="Q1299" s="144"/>
      <c r="R1299" s="148">
        <f>IF(LEN(O1299)=0,0,IF(OR(Summary!$D$5="All",Summary!$D$5=""),1,IF(Summary!$D$5=O1299,1,0)))</f>
        <v>0</v>
      </c>
      <c r="S1299" s="148">
        <f>IF(LEN(B1299)=0,0,IF(OR(Summary!$G$5="All",Summary!$G$5=""),1,IF(Summary!$G$5=B1299,1,0)))</f>
        <v>0</v>
      </c>
      <c r="T1299" s="148">
        <f t="shared" si="80"/>
        <v>0</v>
      </c>
      <c r="U1299" s="148">
        <f>IF(LEN(C1299)=0,0,IF(C1299=Summary!$K$5,1,0))</f>
        <v>0</v>
      </c>
      <c r="V1299" s="148">
        <f t="shared" si="81"/>
        <v>0</v>
      </c>
      <c r="W1299" s="333"/>
      <c r="X1299" s="148">
        <f t="shared" si="82"/>
        <v>0</v>
      </c>
      <c r="Y1299" s="333"/>
      <c r="Z1299" s="144"/>
      <c r="AA1299" s="148">
        <f t="shared" si="83"/>
        <v>0</v>
      </c>
      <c r="AB1299" s="336"/>
      <c r="AC1299" s="144"/>
    </row>
    <row r="1300" spans="2:29" s="134" customFormat="1" ht="20.100000000000001" customHeight="1" x14ac:dyDescent="0.25">
      <c r="B1300" s="390"/>
      <c r="C1300" s="391"/>
      <c r="D1300" s="392"/>
      <c r="E1300" s="393"/>
      <c r="F1300" s="393"/>
      <c r="G1300" s="394"/>
      <c r="H1300" s="395"/>
      <c r="N1300" s="144"/>
      <c r="O1300" s="147" t="str">
        <f>IFERROR(IF(LEN(B1300)=0,"",INDEX(Trainings!$C$6:$C$55,MATCH(Registration!$B1300,Trainings!$B$6:$B$55,0),1)),"")</f>
        <v/>
      </c>
      <c r="P1300" s="148" t="str">
        <f>IFERROR(IF(LEN(H1300)=0,"",INDEX(Dashboard!$I$17:$I$26,MATCH($H1300,Dashboard!$J$17:$J$26,0))),"")</f>
        <v/>
      </c>
      <c r="Q1300" s="144"/>
      <c r="R1300" s="148">
        <f>IF(LEN(O1300)=0,0,IF(OR(Summary!$D$5="All",Summary!$D$5=""),1,IF(Summary!$D$5=O1300,1,0)))</f>
        <v>0</v>
      </c>
      <c r="S1300" s="148">
        <f>IF(LEN(B1300)=0,0,IF(OR(Summary!$G$5="All",Summary!$G$5=""),1,IF(Summary!$G$5=B1300,1,0)))</f>
        <v>0</v>
      </c>
      <c r="T1300" s="148">
        <f t="shared" si="80"/>
        <v>0</v>
      </c>
      <c r="U1300" s="148">
        <f>IF(LEN(C1300)=0,0,IF(C1300=Summary!$K$5,1,0))</f>
        <v>0</v>
      </c>
      <c r="V1300" s="148">
        <f t="shared" si="81"/>
        <v>0</v>
      </c>
      <c r="W1300" s="333"/>
      <c r="X1300" s="148">
        <f t="shared" si="82"/>
        <v>0</v>
      </c>
      <c r="Y1300" s="333"/>
      <c r="Z1300" s="144"/>
      <c r="AA1300" s="148">
        <f t="shared" si="83"/>
        <v>0</v>
      </c>
      <c r="AB1300" s="336"/>
      <c r="AC1300" s="144"/>
    </row>
    <row r="1301" spans="2:29" s="134" customFormat="1" ht="20.100000000000001" customHeight="1" x14ac:dyDescent="0.25">
      <c r="B1301" s="390"/>
      <c r="C1301" s="391"/>
      <c r="D1301" s="392"/>
      <c r="E1301" s="393"/>
      <c r="F1301" s="393"/>
      <c r="G1301" s="394"/>
      <c r="H1301" s="395"/>
      <c r="N1301" s="144"/>
      <c r="O1301" s="147" t="str">
        <f>IFERROR(IF(LEN(B1301)=0,"",INDEX(Trainings!$C$6:$C$55,MATCH(Registration!$B1301,Trainings!$B$6:$B$55,0),1)),"")</f>
        <v/>
      </c>
      <c r="P1301" s="148" t="str">
        <f>IFERROR(IF(LEN(H1301)=0,"",INDEX(Dashboard!$I$17:$I$26,MATCH($H1301,Dashboard!$J$17:$J$26,0))),"")</f>
        <v/>
      </c>
      <c r="Q1301" s="144"/>
      <c r="R1301" s="148">
        <f>IF(LEN(O1301)=0,0,IF(OR(Summary!$D$5="All",Summary!$D$5=""),1,IF(Summary!$D$5=O1301,1,0)))</f>
        <v>0</v>
      </c>
      <c r="S1301" s="148">
        <f>IF(LEN(B1301)=0,0,IF(OR(Summary!$G$5="All",Summary!$G$5=""),1,IF(Summary!$G$5=B1301,1,0)))</f>
        <v>0</v>
      </c>
      <c r="T1301" s="148">
        <f t="shared" si="80"/>
        <v>0</v>
      </c>
      <c r="U1301" s="148">
        <f>IF(LEN(C1301)=0,0,IF(C1301=Summary!$K$5,1,0))</f>
        <v>0</v>
      </c>
      <c r="V1301" s="148">
        <f t="shared" si="81"/>
        <v>0</v>
      </c>
      <c r="W1301" s="333"/>
      <c r="X1301" s="148">
        <f t="shared" si="82"/>
        <v>0</v>
      </c>
      <c r="Y1301" s="333"/>
      <c r="Z1301" s="144"/>
      <c r="AA1301" s="148">
        <f t="shared" si="83"/>
        <v>0</v>
      </c>
      <c r="AB1301" s="336"/>
      <c r="AC1301" s="144"/>
    </row>
    <row r="1302" spans="2:29" s="134" customFormat="1" ht="20.100000000000001" customHeight="1" x14ac:dyDescent="0.25">
      <c r="B1302" s="390"/>
      <c r="C1302" s="391"/>
      <c r="D1302" s="392"/>
      <c r="E1302" s="393"/>
      <c r="F1302" s="393"/>
      <c r="G1302" s="394"/>
      <c r="H1302" s="395"/>
      <c r="N1302" s="144"/>
      <c r="O1302" s="147" t="str">
        <f>IFERROR(IF(LEN(B1302)=0,"",INDEX(Trainings!$C$6:$C$55,MATCH(Registration!$B1302,Trainings!$B$6:$B$55,0),1)),"")</f>
        <v/>
      </c>
      <c r="P1302" s="148" t="str">
        <f>IFERROR(IF(LEN(H1302)=0,"",INDEX(Dashboard!$I$17:$I$26,MATCH($H1302,Dashboard!$J$17:$J$26,0))),"")</f>
        <v/>
      </c>
      <c r="Q1302" s="144"/>
      <c r="R1302" s="148">
        <f>IF(LEN(O1302)=0,0,IF(OR(Summary!$D$5="All",Summary!$D$5=""),1,IF(Summary!$D$5=O1302,1,0)))</f>
        <v>0</v>
      </c>
      <c r="S1302" s="148">
        <f>IF(LEN(B1302)=0,0,IF(OR(Summary!$G$5="All",Summary!$G$5=""),1,IF(Summary!$G$5=B1302,1,0)))</f>
        <v>0</v>
      </c>
      <c r="T1302" s="148">
        <f t="shared" si="80"/>
        <v>0</v>
      </c>
      <c r="U1302" s="148">
        <f>IF(LEN(C1302)=0,0,IF(C1302=Summary!$K$5,1,0))</f>
        <v>0</v>
      </c>
      <c r="V1302" s="148">
        <f t="shared" si="81"/>
        <v>0</v>
      </c>
      <c r="W1302" s="333"/>
      <c r="X1302" s="148">
        <f t="shared" si="82"/>
        <v>0</v>
      </c>
      <c r="Y1302" s="333"/>
      <c r="Z1302" s="144"/>
      <c r="AA1302" s="148">
        <f t="shared" si="83"/>
        <v>0</v>
      </c>
      <c r="AB1302" s="336"/>
      <c r="AC1302" s="144"/>
    </row>
    <row r="1303" spans="2:29" s="134" customFormat="1" ht="20.100000000000001" customHeight="1" x14ac:dyDescent="0.25">
      <c r="B1303" s="390"/>
      <c r="C1303" s="391"/>
      <c r="D1303" s="392"/>
      <c r="E1303" s="393"/>
      <c r="F1303" s="393"/>
      <c r="G1303" s="394"/>
      <c r="H1303" s="395"/>
      <c r="N1303" s="144"/>
      <c r="O1303" s="147" t="str">
        <f>IFERROR(IF(LEN(B1303)=0,"",INDEX(Trainings!$C$6:$C$55,MATCH(Registration!$B1303,Trainings!$B$6:$B$55,0),1)),"")</f>
        <v/>
      </c>
      <c r="P1303" s="148" t="str">
        <f>IFERROR(IF(LEN(H1303)=0,"",INDEX(Dashboard!$I$17:$I$26,MATCH($H1303,Dashboard!$J$17:$J$26,0))),"")</f>
        <v/>
      </c>
      <c r="Q1303" s="144"/>
      <c r="R1303" s="148">
        <f>IF(LEN(O1303)=0,0,IF(OR(Summary!$D$5="All",Summary!$D$5=""),1,IF(Summary!$D$5=O1303,1,0)))</f>
        <v>0</v>
      </c>
      <c r="S1303" s="148">
        <f>IF(LEN(B1303)=0,0,IF(OR(Summary!$G$5="All",Summary!$G$5=""),1,IF(Summary!$G$5=B1303,1,0)))</f>
        <v>0</v>
      </c>
      <c r="T1303" s="148">
        <f t="shared" si="80"/>
        <v>0</v>
      </c>
      <c r="U1303" s="148">
        <f>IF(LEN(C1303)=0,0,IF(C1303=Summary!$K$5,1,0))</f>
        <v>0</v>
      </c>
      <c r="V1303" s="148">
        <f t="shared" si="81"/>
        <v>0</v>
      </c>
      <c r="W1303" s="333"/>
      <c r="X1303" s="148">
        <f t="shared" si="82"/>
        <v>0</v>
      </c>
      <c r="Y1303" s="333"/>
      <c r="Z1303" s="144"/>
      <c r="AA1303" s="148">
        <f t="shared" si="83"/>
        <v>0</v>
      </c>
      <c r="AB1303" s="336"/>
      <c r="AC1303" s="144"/>
    </row>
    <row r="1304" spans="2:29" s="134" customFormat="1" ht="20.100000000000001" customHeight="1" x14ac:dyDescent="0.25">
      <c r="B1304" s="390"/>
      <c r="C1304" s="391"/>
      <c r="D1304" s="392"/>
      <c r="E1304" s="393"/>
      <c r="F1304" s="393"/>
      <c r="G1304" s="394"/>
      <c r="H1304" s="395"/>
      <c r="N1304" s="144"/>
      <c r="O1304" s="147" t="str">
        <f>IFERROR(IF(LEN(B1304)=0,"",INDEX(Trainings!$C$6:$C$55,MATCH(Registration!$B1304,Trainings!$B$6:$B$55,0),1)),"")</f>
        <v/>
      </c>
      <c r="P1304" s="148" t="str">
        <f>IFERROR(IF(LEN(H1304)=0,"",INDEX(Dashboard!$I$17:$I$26,MATCH($H1304,Dashboard!$J$17:$J$26,0))),"")</f>
        <v/>
      </c>
      <c r="Q1304" s="144"/>
      <c r="R1304" s="148">
        <f>IF(LEN(O1304)=0,0,IF(OR(Summary!$D$5="All",Summary!$D$5=""),1,IF(Summary!$D$5=O1304,1,0)))</f>
        <v>0</v>
      </c>
      <c r="S1304" s="148">
        <f>IF(LEN(B1304)=0,0,IF(OR(Summary!$G$5="All",Summary!$G$5=""),1,IF(Summary!$G$5=B1304,1,0)))</f>
        <v>0</v>
      </c>
      <c r="T1304" s="148">
        <f t="shared" si="80"/>
        <v>0</v>
      </c>
      <c r="U1304" s="148">
        <f>IF(LEN(C1304)=0,0,IF(C1304=Summary!$K$5,1,0))</f>
        <v>0</v>
      </c>
      <c r="V1304" s="148">
        <f t="shared" si="81"/>
        <v>0</v>
      </c>
      <c r="W1304" s="333"/>
      <c r="X1304" s="148">
        <f t="shared" si="82"/>
        <v>0</v>
      </c>
      <c r="Y1304" s="333"/>
      <c r="Z1304" s="144"/>
      <c r="AA1304" s="148">
        <f t="shared" si="83"/>
        <v>0</v>
      </c>
      <c r="AB1304" s="336"/>
      <c r="AC1304" s="144"/>
    </row>
    <row r="1305" spans="2:29" s="134" customFormat="1" ht="20.100000000000001" customHeight="1" x14ac:dyDescent="0.25">
      <c r="B1305" s="390"/>
      <c r="C1305" s="391"/>
      <c r="D1305" s="392"/>
      <c r="E1305" s="393"/>
      <c r="F1305" s="393"/>
      <c r="G1305" s="394"/>
      <c r="H1305" s="395"/>
      <c r="N1305" s="144"/>
      <c r="O1305" s="147" t="str">
        <f>IFERROR(IF(LEN(B1305)=0,"",INDEX(Trainings!$C$6:$C$55,MATCH(Registration!$B1305,Trainings!$B$6:$B$55,0),1)),"")</f>
        <v/>
      </c>
      <c r="P1305" s="148" t="str">
        <f>IFERROR(IF(LEN(H1305)=0,"",INDEX(Dashboard!$I$17:$I$26,MATCH($H1305,Dashboard!$J$17:$J$26,0))),"")</f>
        <v/>
      </c>
      <c r="Q1305" s="144"/>
      <c r="R1305" s="148">
        <f>IF(LEN(O1305)=0,0,IF(OR(Summary!$D$5="All",Summary!$D$5=""),1,IF(Summary!$D$5=O1305,1,0)))</f>
        <v>0</v>
      </c>
      <c r="S1305" s="148">
        <f>IF(LEN(B1305)=0,0,IF(OR(Summary!$G$5="All",Summary!$G$5=""),1,IF(Summary!$G$5=B1305,1,0)))</f>
        <v>0</v>
      </c>
      <c r="T1305" s="148">
        <f t="shared" si="80"/>
        <v>0</v>
      </c>
      <c r="U1305" s="148">
        <f>IF(LEN(C1305)=0,0,IF(C1305=Summary!$K$5,1,0))</f>
        <v>0</v>
      </c>
      <c r="V1305" s="148">
        <f t="shared" si="81"/>
        <v>0</v>
      </c>
      <c r="W1305" s="333"/>
      <c r="X1305" s="148">
        <f t="shared" si="82"/>
        <v>0</v>
      </c>
      <c r="Y1305" s="333"/>
      <c r="Z1305" s="144"/>
      <c r="AA1305" s="148">
        <f t="shared" si="83"/>
        <v>0</v>
      </c>
      <c r="AB1305" s="336"/>
      <c r="AC1305" s="144"/>
    </row>
    <row r="1306" spans="2:29" s="134" customFormat="1" ht="20.100000000000001" customHeight="1" x14ac:dyDescent="0.25">
      <c r="B1306" s="390"/>
      <c r="C1306" s="391"/>
      <c r="D1306" s="392"/>
      <c r="E1306" s="393"/>
      <c r="F1306" s="393"/>
      <c r="G1306" s="394"/>
      <c r="H1306" s="395"/>
      <c r="N1306" s="144"/>
      <c r="O1306" s="147" t="str">
        <f>IFERROR(IF(LEN(B1306)=0,"",INDEX(Trainings!$C$6:$C$55,MATCH(Registration!$B1306,Trainings!$B$6:$B$55,0),1)),"")</f>
        <v/>
      </c>
      <c r="P1306" s="148" t="str">
        <f>IFERROR(IF(LEN(H1306)=0,"",INDEX(Dashboard!$I$17:$I$26,MATCH($H1306,Dashboard!$J$17:$J$26,0))),"")</f>
        <v/>
      </c>
      <c r="Q1306" s="144"/>
      <c r="R1306" s="148">
        <f>IF(LEN(O1306)=0,0,IF(OR(Summary!$D$5="All",Summary!$D$5=""),1,IF(Summary!$D$5=O1306,1,0)))</f>
        <v>0</v>
      </c>
      <c r="S1306" s="148">
        <f>IF(LEN(B1306)=0,0,IF(OR(Summary!$G$5="All",Summary!$G$5=""),1,IF(Summary!$G$5=B1306,1,0)))</f>
        <v>0</v>
      </c>
      <c r="T1306" s="148">
        <f t="shared" si="80"/>
        <v>0</v>
      </c>
      <c r="U1306" s="148">
        <f>IF(LEN(C1306)=0,0,IF(C1306=Summary!$K$5,1,0))</f>
        <v>0</v>
      </c>
      <c r="V1306" s="148">
        <f t="shared" si="81"/>
        <v>0</v>
      </c>
      <c r="W1306" s="333"/>
      <c r="X1306" s="148">
        <f t="shared" si="82"/>
        <v>0</v>
      </c>
      <c r="Y1306" s="333"/>
      <c r="Z1306" s="144"/>
      <c r="AA1306" s="148">
        <f t="shared" si="83"/>
        <v>0</v>
      </c>
      <c r="AB1306" s="336"/>
      <c r="AC1306" s="144"/>
    </row>
    <row r="1307" spans="2:29" s="134" customFormat="1" ht="20.100000000000001" customHeight="1" x14ac:dyDescent="0.25">
      <c r="B1307" s="390"/>
      <c r="C1307" s="391"/>
      <c r="D1307" s="392"/>
      <c r="E1307" s="393"/>
      <c r="F1307" s="393"/>
      <c r="G1307" s="394"/>
      <c r="H1307" s="395"/>
      <c r="N1307" s="144"/>
      <c r="O1307" s="147" t="str">
        <f>IFERROR(IF(LEN(B1307)=0,"",INDEX(Trainings!$C$6:$C$55,MATCH(Registration!$B1307,Trainings!$B$6:$B$55,0),1)),"")</f>
        <v/>
      </c>
      <c r="P1307" s="148" t="str">
        <f>IFERROR(IF(LEN(H1307)=0,"",INDEX(Dashboard!$I$17:$I$26,MATCH($H1307,Dashboard!$J$17:$J$26,0))),"")</f>
        <v/>
      </c>
      <c r="Q1307" s="144"/>
      <c r="R1307" s="148">
        <f>IF(LEN(O1307)=0,0,IF(OR(Summary!$D$5="All",Summary!$D$5=""),1,IF(Summary!$D$5=O1307,1,0)))</f>
        <v>0</v>
      </c>
      <c r="S1307" s="148">
        <f>IF(LEN(B1307)=0,0,IF(OR(Summary!$G$5="All",Summary!$G$5=""),1,IF(Summary!$G$5=B1307,1,0)))</f>
        <v>0</v>
      </c>
      <c r="T1307" s="148">
        <f t="shared" si="80"/>
        <v>0</v>
      </c>
      <c r="U1307" s="148">
        <f>IF(LEN(C1307)=0,0,IF(C1307=Summary!$K$5,1,0))</f>
        <v>0</v>
      </c>
      <c r="V1307" s="148">
        <f t="shared" si="81"/>
        <v>0</v>
      </c>
      <c r="W1307" s="333"/>
      <c r="X1307" s="148">
        <f t="shared" si="82"/>
        <v>0</v>
      </c>
      <c r="Y1307" s="333"/>
      <c r="Z1307" s="144"/>
      <c r="AA1307" s="148">
        <f t="shared" si="83"/>
        <v>0</v>
      </c>
      <c r="AB1307" s="336"/>
      <c r="AC1307" s="144"/>
    </row>
    <row r="1308" spans="2:29" s="134" customFormat="1" ht="20.100000000000001" customHeight="1" x14ac:dyDescent="0.25">
      <c r="B1308" s="390"/>
      <c r="C1308" s="391"/>
      <c r="D1308" s="392"/>
      <c r="E1308" s="393"/>
      <c r="F1308" s="393"/>
      <c r="G1308" s="394"/>
      <c r="H1308" s="395"/>
      <c r="N1308" s="144"/>
      <c r="O1308" s="147" t="str">
        <f>IFERROR(IF(LEN(B1308)=0,"",INDEX(Trainings!$C$6:$C$55,MATCH(Registration!$B1308,Trainings!$B$6:$B$55,0),1)),"")</f>
        <v/>
      </c>
      <c r="P1308" s="148" t="str">
        <f>IFERROR(IF(LEN(H1308)=0,"",INDEX(Dashboard!$I$17:$I$26,MATCH($H1308,Dashboard!$J$17:$J$26,0))),"")</f>
        <v/>
      </c>
      <c r="Q1308" s="144"/>
      <c r="R1308" s="148">
        <f>IF(LEN(O1308)=0,0,IF(OR(Summary!$D$5="All",Summary!$D$5=""),1,IF(Summary!$D$5=O1308,1,0)))</f>
        <v>0</v>
      </c>
      <c r="S1308" s="148">
        <f>IF(LEN(B1308)=0,0,IF(OR(Summary!$G$5="All",Summary!$G$5=""),1,IF(Summary!$G$5=B1308,1,0)))</f>
        <v>0</v>
      </c>
      <c r="T1308" s="148">
        <f t="shared" si="80"/>
        <v>0</v>
      </c>
      <c r="U1308" s="148">
        <f>IF(LEN(C1308)=0,0,IF(C1308=Summary!$K$5,1,0))</f>
        <v>0</v>
      </c>
      <c r="V1308" s="148">
        <f t="shared" si="81"/>
        <v>0</v>
      </c>
      <c r="W1308" s="333"/>
      <c r="X1308" s="148">
        <f t="shared" si="82"/>
        <v>0</v>
      </c>
      <c r="Y1308" s="333"/>
      <c r="Z1308" s="144"/>
      <c r="AA1308" s="148">
        <f t="shared" si="83"/>
        <v>0</v>
      </c>
      <c r="AB1308" s="336"/>
      <c r="AC1308" s="144"/>
    </row>
    <row r="1309" spans="2:29" s="134" customFormat="1" ht="20.100000000000001" customHeight="1" x14ac:dyDescent="0.25">
      <c r="B1309" s="390"/>
      <c r="C1309" s="391"/>
      <c r="D1309" s="392"/>
      <c r="E1309" s="393"/>
      <c r="F1309" s="393"/>
      <c r="G1309" s="394"/>
      <c r="H1309" s="395"/>
      <c r="N1309" s="144"/>
      <c r="O1309" s="147" t="str">
        <f>IFERROR(IF(LEN(B1309)=0,"",INDEX(Trainings!$C$6:$C$55,MATCH(Registration!$B1309,Trainings!$B$6:$B$55,0),1)),"")</f>
        <v/>
      </c>
      <c r="P1309" s="148" t="str">
        <f>IFERROR(IF(LEN(H1309)=0,"",INDEX(Dashboard!$I$17:$I$26,MATCH($H1309,Dashboard!$J$17:$J$26,0))),"")</f>
        <v/>
      </c>
      <c r="Q1309" s="144"/>
      <c r="R1309" s="148">
        <f>IF(LEN(O1309)=0,0,IF(OR(Summary!$D$5="All",Summary!$D$5=""),1,IF(Summary!$D$5=O1309,1,0)))</f>
        <v>0</v>
      </c>
      <c r="S1309" s="148">
        <f>IF(LEN(B1309)=0,0,IF(OR(Summary!$G$5="All",Summary!$G$5=""),1,IF(Summary!$G$5=B1309,1,0)))</f>
        <v>0</v>
      </c>
      <c r="T1309" s="148">
        <f t="shared" si="80"/>
        <v>0</v>
      </c>
      <c r="U1309" s="148">
        <f>IF(LEN(C1309)=0,0,IF(C1309=Summary!$K$5,1,0))</f>
        <v>0</v>
      </c>
      <c r="V1309" s="148">
        <f t="shared" si="81"/>
        <v>0</v>
      </c>
      <c r="W1309" s="333"/>
      <c r="X1309" s="148">
        <f t="shared" si="82"/>
        <v>0</v>
      </c>
      <c r="Y1309" s="333"/>
      <c r="Z1309" s="144"/>
      <c r="AA1309" s="148">
        <f t="shared" si="83"/>
        <v>0</v>
      </c>
      <c r="AB1309" s="336"/>
      <c r="AC1309" s="144"/>
    </row>
    <row r="1310" spans="2:29" s="134" customFormat="1" ht="20.100000000000001" customHeight="1" x14ac:dyDescent="0.25">
      <c r="B1310" s="390"/>
      <c r="C1310" s="391"/>
      <c r="D1310" s="392"/>
      <c r="E1310" s="393"/>
      <c r="F1310" s="393"/>
      <c r="G1310" s="394"/>
      <c r="H1310" s="395"/>
      <c r="N1310" s="144"/>
      <c r="O1310" s="147" t="str">
        <f>IFERROR(IF(LEN(B1310)=0,"",INDEX(Trainings!$C$6:$C$55,MATCH(Registration!$B1310,Trainings!$B$6:$B$55,0),1)),"")</f>
        <v/>
      </c>
      <c r="P1310" s="148" t="str">
        <f>IFERROR(IF(LEN(H1310)=0,"",INDEX(Dashboard!$I$17:$I$26,MATCH($H1310,Dashboard!$J$17:$J$26,0))),"")</f>
        <v/>
      </c>
      <c r="Q1310" s="144"/>
      <c r="R1310" s="148">
        <f>IF(LEN(O1310)=0,0,IF(OR(Summary!$D$5="All",Summary!$D$5=""),1,IF(Summary!$D$5=O1310,1,0)))</f>
        <v>0</v>
      </c>
      <c r="S1310" s="148">
        <f>IF(LEN(B1310)=0,0,IF(OR(Summary!$G$5="All",Summary!$G$5=""),1,IF(Summary!$G$5=B1310,1,0)))</f>
        <v>0</v>
      </c>
      <c r="T1310" s="148">
        <f t="shared" si="80"/>
        <v>0</v>
      </c>
      <c r="U1310" s="148">
        <f>IF(LEN(C1310)=0,0,IF(C1310=Summary!$K$5,1,0))</f>
        <v>0</v>
      </c>
      <c r="V1310" s="148">
        <f t="shared" si="81"/>
        <v>0</v>
      </c>
      <c r="W1310" s="333"/>
      <c r="X1310" s="148">
        <f t="shared" si="82"/>
        <v>0</v>
      </c>
      <c r="Y1310" s="333"/>
      <c r="Z1310" s="144"/>
      <c r="AA1310" s="148">
        <f t="shared" si="83"/>
        <v>0</v>
      </c>
      <c r="AB1310" s="336"/>
      <c r="AC1310" s="144"/>
    </row>
    <row r="1311" spans="2:29" s="134" customFormat="1" ht="20.100000000000001" customHeight="1" x14ac:dyDescent="0.25">
      <c r="B1311" s="390"/>
      <c r="C1311" s="391"/>
      <c r="D1311" s="392"/>
      <c r="E1311" s="393"/>
      <c r="F1311" s="393"/>
      <c r="G1311" s="394"/>
      <c r="H1311" s="395"/>
      <c r="N1311" s="144"/>
      <c r="O1311" s="147" t="str">
        <f>IFERROR(IF(LEN(B1311)=0,"",INDEX(Trainings!$C$6:$C$55,MATCH(Registration!$B1311,Trainings!$B$6:$B$55,0),1)),"")</f>
        <v/>
      </c>
      <c r="P1311" s="148" t="str">
        <f>IFERROR(IF(LEN(H1311)=0,"",INDEX(Dashboard!$I$17:$I$26,MATCH($H1311,Dashboard!$J$17:$J$26,0))),"")</f>
        <v/>
      </c>
      <c r="Q1311" s="144"/>
      <c r="R1311" s="148">
        <f>IF(LEN(O1311)=0,0,IF(OR(Summary!$D$5="All",Summary!$D$5=""),1,IF(Summary!$D$5=O1311,1,0)))</f>
        <v>0</v>
      </c>
      <c r="S1311" s="148">
        <f>IF(LEN(B1311)=0,0,IF(OR(Summary!$G$5="All",Summary!$G$5=""),1,IF(Summary!$G$5=B1311,1,0)))</f>
        <v>0</v>
      </c>
      <c r="T1311" s="148">
        <f t="shared" si="80"/>
        <v>0</v>
      </c>
      <c r="U1311" s="148">
        <f>IF(LEN(C1311)=0,0,IF(C1311=Summary!$K$5,1,0))</f>
        <v>0</v>
      </c>
      <c r="V1311" s="148">
        <f t="shared" si="81"/>
        <v>0</v>
      </c>
      <c r="W1311" s="333"/>
      <c r="X1311" s="148">
        <f t="shared" si="82"/>
        <v>0</v>
      </c>
      <c r="Y1311" s="333"/>
      <c r="Z1311" s="144"/>
      <c r="AA1311" s="148">
        <f t="shared" si="83"/>
        <v>0</v>
      </c>
      <c r="AB1311" s="336"/>
      <c r="AC1311" s="144"/>
    </row>
    <row r="1312" spans="2:29" s="134" customFormat="1" ht="20.100000000000001" customHeight="1" x14ac:dyDescent="0.25">
      <c r="B1312" s="390"/>
      <c r="C1312" s="391"/>
      <c r="D1312" s="392"/>
      <c r="E1312" s="393"/>
      <c r="F1312" s="393"/>
      <c r="G1312" s="394"/>
      <c r="H1312" s="395"/>
      <c r="N1312" s="144"/>
      <c r="O1312" s="147" t="str">
        <f>IFERROR(IF(LEN(B1312)=0,"",INDEX(Trainings!$C$6:$C$55,MATCH(Registration!$B1312,Trainings!$B$6:$B$55,0),1)),"")</f>
        <v/>
      </c>
      <c r="P1312" s="148" t="str">
        <f>IFERROR(IF(LEN(H1312)=0,"",INDEX(Dashboard!$I$17:$I$26,MATCH($H1312,Dashboard!$J$17:$J$26,0))),"")</f>
        <v/>
      </c>
      <c r="Q1312" s="144"/>
      <c r="R1312" s="148">
        <f>IF(LEN(O1312)=0,0,IF(OR(Summary!$D$5="All",Summary!$D$5=""),1,IF(Summary!$D$5=O1312,1,0)))</f>
        <v>0</v>
      </c>
      <c r="S1312" s="148">
        <f>IF(LEN(B1312)=0,0,IF(OR(Summary!$G$5="All",Summary!$G$5=""),1,IF(Summary!$G$5=B1312,1,0)))</f>
        <v>0</v>
      </c>
      <c r="T1312" s="148">
        <f t="shared" si="80"/>
        <v>0</v>
      </c>
      <c r="U1312" s="148">
        <f>IF(LEN(C1312)=0,0,IF(C1312=Summary!$K$5,1,0))</f>
        <v>0</v>
      </c>
      <c r="V1312" s="148">
        <f t="shared" si="81"/>
        <v>0</v>
      </c>
      <c r="W1312" s="333"/>
      <c r="X1312" s="148">
        <f t="shared" si="82"/>
        <v>0</v>
      </c>
      <c r="Y1312" s="333"/>
      <c r="Z1312" s="144"/>
      <c r="AA1312" s="148">
        <f t="shared" si="83"/>
        <v>0</v>
      </c>
      <c r="AB1312" s="336"/>
      <c r="AC1312" s="144"/>
    </row>
    <row r="1313" spans="2:29" s="134" customFormat="1" ht="20.100000000000001" customHeight="1" x14ac:dyDescent="0.25">
      <c r="B1313" s="390"/>
      <c r="C1313" s="391"/>
      <c r="D1313" s="392"/>
      <c r="E1313" s="393"/>
      <c r="F1313" s="393"/>
      <c r="G1313" s="394"/>
      <c r="H1313" s="395"/>
      <c r="N1313" s="144"/>
      <c r="O1313" s="147" t="str">
        <f>IFERROR(IF(LEN(B1313)=0,"",INDEX(Trainings!$C$6:$C$55,MATCH(Registration!$B1313,Trainings!$B$6:$B$55,0),1)),"")</f>
        <v/>
      </c>
      <c r="P1313" s="148" t="str">
        <f>IFERROR(IF(LEN(H1313)=0,"",INDEX(Dashboard!$I$17:$I$26,MATCH($H1313,Dashboard!$J$17:$J$26,0))),"")</f>
        <v/>
      </c>
      <c r="Q1313" s="144"/>
      <c r="R1313" s="148">
        <f>IF(LEN(O1313)=0,0,IF(OR(Summary!$D$5="All",Summary!$D$5=""),1,IF(Summary!$D$5=O1313,1,0)))</f>
        <v>0</v>
      </c>
      <c r="S1313" s="148">
        <f>IF(LEN(B1313)=0,0,IF(OR(Summary!$G$5="All",Summary!$G$5=""),1,IF(Summary!$G$5=B1313,1,0)))</f>
        <v>0</v>
      </c>
      <c r="T1313" s="148">
        <f t="shared" si="80"/>
        <v>0</v>
      </c>
      <c r="U1313" s="148">
        <f>IF(LEN(C1313)=0,0,IF(C1313=Summary!$K$5,1,0))</f>
        <v>0</v>
      </c>
      <c r="V1313" s="148">
        <f t="shared" si="81"/>
        <v>0</v>
      </c>
      <c r="W1313" s="333"/>
      <c r="X1313" s="148">
        <f t="shared" si="82"/>
        <v>0</v>
      </c>
      <c r="Y1313" s="333"/>
      <c r="Z1313" s="144"/>
      <c r="AA1313" s="148">
        <f t="shared" si="83"/>
        <v>0</v>
      </c>
      <c r="AB1313" s="336"/>
      <c r="AC1313" s="144"/>
    </row>
    <row r="1314" spans="2:29" s="134" customFormat="1" ht="20.100000000000001" customHeight="1" x14ac:dyDescent="0.25">
      <c r="B1314" s="390"/>
      <c r="C1314" s="391"/>
      <c r="D1314" s="392"/>
      <c r="E1314" s="393"/>
      <c r="F1314" s="393"/>
      <c r="G1314" s="394"/>
      <c r="H1314" s="395"/>
      <c r="N1314" s="144"/>
      <c r="O1314" s="147" t="str">
        <f>IFERROR(IF(LEN(B1314)=0,"",INDEX(Trainings!$C$6:$C$55,MATCH(Registration!$B1314,Trainings!$B$6:$B$55,0),1)),"")</f>
        <v/>
      </c>
      <c r="P1314" s="148" t="str">
        <f>IFERROR(IF(LEN(H1314)=0,"",INDEX(Dashboard!$I$17:$I$26,MATCH($H1314,Dashboard!$J$17:$J$26,0))),"")</f>
        <v/>
      </c>
      <c r="Q1314" s="144"/>
      <c r="R1314" s="148">
        <f>IF(LEN(O1314)=0,0,IF(OR(Summary!$D$5="All",Summary!$D$5=""),1,IF(Summary!$D$5=O1314,1,0)))</f>
        <v>0</v>
      </c>
      <c r="S1314" s="148">
        <f>IF(LEN(B1314)=0,0,IF(OR(Summary!$G$5="All",Summary!$G$5=""),1,IF(Summary!$G$5=B1314,1,0)))</f>
        <v>0</v>
      </c>
      <c r="T1314" s="148">
        <f t="shared" si="80"/>
        <v>0</v>
      </c>
      <c r="U1314" s="148">
        <f>IF(LEN(C1314)=0,0,IF(C1314=Summary!$K$5,1,0))</f>
        <v>0</v>
      </c>
      <c r="V1314" s="148">
        <f t="shared" si="81"/>
        <v>0</v>
      </c>
      <c r="W1314" s="333"/>
      <c r="X1314" s="148">
        <f t="shared" si="82"/>
        <v>0</v>
      </c>
      <c r="Y1314" s="333"/>
      <c r="Z1314" s="144"/>
      <c r="AA1314" s="148">
        <f t="shared" si="83"/>
        <v>0</v>
      </c>
      <c r="AB1314" s="336"/>
      <c r="AC1314" s="144"/>
    </row>
    <row r="1315" spans="2:29" s="134" customFormat="1" ht="20.100000000000001" customHeight="1" x14ac:dyDescent="0.25">
      <c r="B1315" s="390"/>
      <c r="C1315" s="391"/>
      <c r="D1315" s="392"/>
      <c r="E1315" s="393"/>
      <c r="F1315" s="393"/>
      <c r="G1315" s="394"/>
      <c r="H1315" s="395"/>
      <c r="N1315" s="144"/>
      <c r="O1315" s="147" t="str">
        <f>IFERROR(IF(LEN(B1315)=0,"",INDEX(Trainings!$C$6:$C$55,MATCH(Registration!$B1315,Trainings!$B$6:$B$55,0),1)),"")</f>
        <v/>
      </c>
      <c r="P1315" s="148" t="str">
        <f>IFERROR(IF(LEN(H1315)=0,"",INDEX(Dashboard!$I$17:$I$26,MATCH($H1315,Dashboard!$J$17:$J$26,0))),"")</f>
        <v/>
      </c>
      <c r="Q1315" s="144"/>
      <c r="R1315" s="148">
        <f>IF(LEN(O1315)=0,0,IF(OR(Summary!$D$5="All",Summary!$D$5=""),1,IF(Summary!$D$5=O1315,1,0)))</f>
        <v>0</v>
      </c>
      <c r="S1315" s="148">
        <f>IF(LEN(B1315)=0,0,IF(OR(Summary!$G$5="All",Summary!$G$5=""),1,IF(Summary!$G$5=B1315,1,0)))</f>
        <v>0</v>
      </c>
      <c r="T1315" s="148">
        <f t="shared" si="80"/>
        <v>0</v>
      </c>
      <c r="U1315" s="148">
        <f>IF(LEN(C1315)=0,0,IF(C1315=Summary!$K$5,1,0))</f>
        <v>0</v>
      </c>
      <c r="V1315" s="148">
        <f t="shared" si="81"/>
        <v>0</v>
      </c>
      <c r="W1315" s="333"/>
      <c r="X1315" s="148">
        <f t="shared" si="82"/>
        <v>0</v>
      </c>
      <c r="Y1315" s="333"/>
      <c r="Z1315" s="144"/>
      <c r="AA1315" s="148">
        <f t="shared" si="83"/>
        <v>0</v>
      </c>
      <c r="AB1315" s="336"/>
      <c r="AC1315" s="144"/>
    </row>
    <row r="1316" spans="2:29" s="134" customFormat="1" ht="20.100000000000001" customHeight="1" x14ac:dyDescent="0.25">
      <c r="B1316" s="390"/>
      <c r="C1316" s="391"/>
      <c r="D1316" s="392"/>
      <c r="E1316" s="393"/>
      <c r="F1316" s="393"/>
      <c r="G1316" s="394"/>
      <c r="H1316" s="395"/>
      <c r="N1316" s="144"/>
      <c r="O1316" s="147" t="str">
        <f>IFERROR(IF(LEN(B1316)=0,"",INDEX(Trainings!$C$6:$C$55,MATCH(Registration!$B1316,Trainings!$B$6:$B$55,0),1)),"")</f>
        <v/>
      </c>
      <c r="P1316" s="148" t="str">
        <f>IFERROR(IF(LEN(H1316)=0,"",INDEX(Dashboard!$I$17:$I$26,MATCH($H1316,Dashboard!$J$17:$J$26,0))),"")</f>
        <v/>
      </c>
      <c r="Q1316" s="144"/>
      <c r="R1316" s="148">
        <f>IF(LEN(O1316)=0,0,IF(OR(Summary!$D$5="All",Summary!$D$5=""),1,IF(Summary!$D$5=O1316,1,0)))</f>
        <v>0</v>
      </c>
      <c r="S1316" s="148">
        <f>IF(LEN(B1316)=0,0,IF(OR(Summary!$G$5="All",Summary!$G$5=""),1,IF(Summary!$G$5=B1316,1,0)))</f>
        <v>0</v>
      </c>
      <c r="T1316" s="148">
        <f t="shared" si="80"/>
        <v>0</v>
      </c>
      <c r="U1316" s="148">
        <f>IF(LEN(C1316)=0,0,IF(C1316=Summary!$K$5,1,0))</f>
        <v>0</v>
      </c>
      <c r="V1316" s="148">
        <f t="shared" si="81"/>
        <v>0</v>
      </c>
      <c r="W1316" s="333"/>
      <c r="X1316" s="148">
        <f t="shared" si="82"/>
        <v>0</v>
      </c>
      <c r="Y1316" s="333"/>
      <c r="Z1316" s="144"/>
      <c r="AA1316" s="148">
        <f t="shared" si="83"/>
        <v>0</v>
      </c>
      <c r="AB1316" s="336"/>
      <c r="AC1316" s="144"/>
    </row>
    <row r="1317" spans="2:29" s="134" customFormat="1" ht="20.100000000000001" customHeight="1" x14ac:dyDescent="0.25">
      <c r="B1317" s="390"/>
      <c r="C1317" s="391"/>
      <c r="D1317" s="392"/>
      <c r="E1317" s="393"/>
      <c r="F1317" s="393"/>
      <c r="G1317" s="394"/>
      <c r="H1317" s="395"/>
      <c r="N1317" s="144"/>
      <c r="O1317" s="147" t="str">
        <f>IFERROR(IF(LEN(B1317)=0,"",INDEX(Trainings!$C$6:$C$55,MATCH(Registration!$B1317,Trainings!$B$6:$B$55,0),1)),"")</f>
        <v/>
      </c>
      <c r="P1317" s="148" t="str">
        <f>IFERROR(IF(LEN(H1317)=0,"",INDEX(Dashboard!$I$17:$I$26,MATCH($H1317,Dashboard!$J$17:$J$26,0))),"")</f>
        <v/>
      </c>
      <c r="Q1317" s="144"/>
      <c r="R1317" s="148">
        <f>IF(LEN(O1317)=0,0,IF(OR(Summary!$D$5="All",Summary!$D$5=""),1,IF(Summary!$D$5=O1317,1,0)))</f>
        <v>0</v>
      </c>
      <c r="S1317" s="148">
        <f>IF(LEN(B1317)=0,0,IF(OR(Summary!$G$5="All",Summary!$G$5=""),1,IF(Summary!$G$5=B1317,1,0)))</f>
        <v>0</v>
      </c>
      <c r="T1317" s="148">
        <f t="shared" si="80"/>
        <v>0</v>
      </c>
      <c r="U1317" s="148">
        <f>IF(LEN(C1317)=0,0,IF(C1317=Summary!$K$5,1,0))</f>
        <v>0</v>
      </c>
      <c r="V1317" s="148">
        <f t="shared" si="81"/>
        <v>0</v>
      </c>
      <c r="W1317" s="333"/>
      <c r="X1317" s="148">
        <f t="shared" si="82"/>
        <v>0</v>
      </c>
      <c r="Y1317" s="333"/>
      <c r="Z1317" s="144"/>
      <c r="AA1317" s="148">
        <f t="shared" si="83"/>
        <v>0</v>
      </c>
      <c r="AB1317" s="336"/>
      <c r="AC1317" s="144"/>
    </row>
    <row r="1318" spans="2:29" s="134" customFormat="1" ht="20.100000000000001" customHeight="1" x14ac:dyDescent="0.25">
      <c r="B1318" s="390"/>
      <c r="C1318" s="391"/>
      <c r="D1318" s="392"/>
      <c r="E1318" s="393"/>
      <c r="F1318" s="393"/>
      <c r="G1318" s="394"/>
      <c r="H1318" s="395"/>
      <c r="N1318" s="144"/>
      <c r="O1318" s="147" t="str">
        <f>IFERROR(IF(LEN(B1318)=0,"",INDEX(Trainings!$C$6:$C$55,MATCH(Registration!$B1318,Trainings!$B$6:$B$55,0),1)),"")</f>
        <v/>
      </c>
      <c r="P1318" s="148" t="str">
        <f>IFERROR(IF(LEN(H1318)=0,"",INDEX(Dashboard!$I$17:$I$26,MATCH($H1318,Dashboard!$J$17:$J$26,0))),"")</f>
        <v/>
      </c>
      <c r="Q1318" s="144"/>
      <c r="R1318" s="148">
        <f>IF(LEN(O1318)=0,0,IF(OR(Summary!$D$5="All",Summary!$D$5=""),1,IF(Summary!$D$5=O1318,1,0)))</f>
        <v>0</v>
      </c>
      <c r="S1318" s="148">
        <f>IF(LEN(B1318)=0,0,IF(OR(Summary!$G$5="All",Summary!$G$5=""),1,IF(Summary!$G$5=B1318,1,0)))</f>
        <v>0</v>
      </c>
      <c r="T1318" s="148">
        <f t="shared" si="80"/>
        <v>0</v>
      </c>
      <c r="U1318" s="148">
        <f>IF(LEN(C1318)=0,0,IF(C1318=Summary!$K$5,1,0))</f>
        <v>0</v>
      </c>
      <c r="V1318" s="148">
        <f t="shared" si="81"/>
        <v>0</v>
      </c>
      <c r="W1318" s="333"/>
      <c r="X1318" s="148">
        <f t="shared" si="82"/>
        <v>0</v>
      </c>
      <c r="Y1318" s="333"/>
      <c r="Z1318" s="144"/>
      <c r="AA1318" s="148">
        <f t="shared" si="83"/>
        <v>0</v>
      </c>
      <c r="AB1318" s="336"/>
      <c r="AC1318" s="144"/>
    </row>
    <row r="1319" spans="2:29" s="134" customFormat="1" ht="20.100000000000001" customHeight="1" x14ac:dyDescent="0.25">
      <c r="B1319" s="390"/>
      <c r="C1319" s="391"/>
      <c r="D1319" s="392"/>
      <c r="E1319" s="393"/>
      <c r="F1319" s="393"/>
      <c r="G1319" s="394"/>
      <c r="H1319" s="395"/>
      <c r="N1319" s="144"/>
      <c r="O1319" s="147" t="str">
        <f>IFERROR(IF(LEN(B1319)=0,"",INDEX(Trainings!$C$6:$C$55,MATCH(Registration!$B1319,Trainings!$B$6:$B$55,0),1)),"")</f>
        <v/>
      </c>
      <c r="P1319" s="148" t="str">
        <f>IFERROR(IF(LEN(H1319)=0,"",INDEX(Dashboard!$I$17:$I$26,MATCH($H1319,Dashboard!$J$17:$J$26,0))),"")</f>
        <v/>
      </c>
      <c r="Q1319" s="144"/>
      <c r="R1319" s="148">
        <f>IF(LEN(O1319)=0,0,IF(OR(Summary!$D$5="All",Summary!$D$5=""),1,IF(Summary!$D$5=O1319,1,0)))</f>
        <v>0</v>
      </c>
      <c r="S1319" s="148">
        <f>IF(LEN(B1319)=0,0,IF(OR(Summary!$G$5="All",Summary!$G$5=""),1,IF(Summary!$G$5=B1319,1,0)))</f>
        <v>0</v>
      </c>
      <c r="T1319" s="148">
        <f t="shared" si="80"/>
        <v>0</v>
      </c>
      <c r="U1319" s="148">
        <f>IF(LEN(C1319)=0,0,IF(C1319=Summary!$K$5,1,0))</f>
        <v>0</v>
      </c>
      <c r="V1319" s="148">
        <f t="shared" si="81"/>
        <v>0</v>
      </c>
      <c r="W1319" s="333"/>
      <c r="X1319" s="148">
        <f t="shared" si="82"/>
        <v>0</v>
      </c>
      <c r="Y1319" s="333"/>
      <c r="Z1319" s="144"/>
      <c r="AA1319" s="148">
        <f t="shared" si="83"/>
        <v>0</v>
      </c>
      <c r="AB1319" s="336"/>
      <c r="AC1319" s="144"/>
    </row>
    <row r="1320" spans="2:29" s="134" customFormat="1" ht="20.100000000000001" customHeight="1" x14ac:dyDescent="0.25">
      <c r="B1320" s="390"/>
      <c r="C1320" s="391"/>
      <c r="D1320" s="392"/>
      <c r="E1320" s="393"/>
      <c r="F1320" s="393"/>
      <c r="G1320" s="394"/>
      <c r="H1320" s="395"/>
      <c r="N1320" s="144"/>
      <c r="O1320" s="147" t="str">
        <f>IFERROR(IF(LEN(B1320)=0,"",INDEX(Trainings!$C$6:$C$55,MATCH(Registration!$B1320,Trainings!$B$6:$B$55,0),1)),"")</f>
        <v/>
      </c>
      <c r="P1320" s="148" t="str">
        <f>IFERROR(IF(LEN(H1320)=0,"",INDEX(Dashboard!$I$17:$I$26,MATCH($H1320,Dashboard!$J$17:$J$26,0))),"")</f>
        <v/>
      </c>
      <c r="Q1320" s="144"/>
      <c r="R1320" s="148">
        <f>IF(LEN(O1320)=0,0,IF(OR(Summary!$D$5="All",Summary!$D$5=""),1,IF(Summary!$D$5=O1320,1,0)))</f>
        <v>0</v>
      </c>
      <c r="S1320" s="148">
        <f>IF(LEN(B1320)=0,0,IF(OR(Summary!$G$5="All",Summary!$G$5=""),1,IF(Summary!$G$5=B1320,1,0)))</f>
        <v>0</v>
      </c>
      <c r="T1320" s="148">
        <f t="shared" si="80"/>
        <v>0</v>
      </c>
      <c r="U1320" s="148">
        <f>IF(LEN(C1320)=0,0,IF(C1320=Summary!$K$5,1,0))</f>
        <v>0</v>
      </c>
      <c r="V1320" s="148">
        <f t="shared" si="81"/>
        <v>0</v>
      </c>
      <c r="W1320" s="333"/>
      <c r="X1320" s="148">
        <f t="shared" si="82"/>
        <v>0</v>
      </c>
      <c r="Y1320" s="333"/>
      <c r="Z1320" s="144"/>
      <c r="AA1320" s="148">
        <f t="shared" si="83"/>
        <v>0</v>
      </c>
      <c r="AB1320" s="336"/>
      <c r="AC1320" s="144"/>
    </row>
    <row r="1321" spans="2:29" s="134" customFormat="1" ht="20.100000000000001" customHeight="1" x14ac:dyDescent="0.25">
      <c r="B1321" s="390"/>
      <c r="C1321" s="391"/>
      <c r="D1321" s="392"/>
      <c r="E1321" s="393"/>
      <c r="F1321" s="393"/>
      <c r="G1321" s="394"/>
      <c r="H1321" s="395"/>
      <c r="N1321" s="144"/>
      <c r="O1321" s="147" t="str">
        <f>IFERROR(IF(LEN(B1321)=0,"",INDEX(Trainings!$C$6:$C$55,MATCH(Registration!$B1321,Trainings!$B$6:$B$55,0),1)),"")</f>
        <v/>
      </c>
      <c r="P1321" s="148" t="str">
        <f>IFERROR(IF(LEN(H1321)=0,"",INDEX(Dashboard!$I$17:$I$26,MATCH($H1321,Dashboard!$J$17:$J$26,0))),"")</f>
        <v/>
      </c>
      <c r="Q1321" s="144"/>
      <c r="R1321" s="148">
        <f>IF(LEN(O1321)=0,0,IF(OR(Summary!$D$5="All",Summary!$D$5=""),1,IF(Summary!$D$5=O1321,1,0)))</f>
        <v>0</v>
      </c>
      <c r="S1321" s="148">
        <f>IF(LEN(B1321)=0,0,IF(OR(Summary!$G$5="All",Summary!$G$5=""),1,IF(Summary!$G$5=B1321,1,0)))</f>
        <v>0</v>
      </c>
      <c r="T1321" s="148">
        <f t="shared" si="80"/>
        <v>0</v>
      </c>
      <c r="U1321" s="148">
        <f>IF(LEN(C1321)=0,0,IF(C1321=Summary!$K$5,1,0))</f>
        <v>0</v>
      </c>
      <c r="V1321" s="148">
        <f t="shared" si="81"/>
        <v>0</v>
      </c>
      <c r="W1321" s="333"/>
      <c r="X1321" s="148">
        <f t="shared" si="82"/>
        <v>0</v>
      </c>
      <c r="Y1321" s="333"/>
      <c r="Z1321" s="144"/>
      <c r="AA1321" s="148">
        <f t="shared" si="83"/>
        <v>0</v>
      </c>
      <c r="AB1321" s="336"/>
      <c r="AC1321" s="144"/>
    </row>
    <row r="1322" spans="2:29" s="134" customFormat="1" ht="20.100000000000001" customHeight="1" x14ac:dyDescent="0.25">
      <c r="B1322" s="390"/>
      <c r="C1322" s="391"/>
      <c r="D1322" s="392"/>
      <c r="E1322" s="393"/>
      <c r="F1322" s="393"/>
      <c r="G1322" s="394"/>
      <c r="H1322" s="395"/>
      <c r="N1322" s="144"/>
      <c r="O1322" s="147" t="str">
        <f>IFERROR(IF(LEN(B1322)=0,"",INDEX(Trainings!$C$6:$C$55,MATCH(Registration!$B1322,Trainings!$B$6:$B$55,0),1)),"")</f>
        <v/>
      </c>
      <c r="P1322" s="148" t="str">
        <f>IFERROR(IF(LEN(H1322)=0,"",INDEX(Dashboard!$I$17:$I$26,MATCH($H1322,Dashboard!$J$17:$J$26,0))),"")</f>
        <v/>
      </c>
      <c r="Q1322" s="144"/>
      <c r="R1322" s="148">
        <f>IF(LEN(O1322)=0,0,IF(OR(Summary!$D$5="All",Summary!$D$5=""),1,IF(Summary!$D$5=O1322,1,0)))</f>
        <v>0</v>
      </c>
      <c r="S1322" s="148">
        <f>IF(LEN(B1322)=0,0,IF(OR(Summary!$G$5="All",Summary!$G$5=""),1,IF(Summary!$G$5=B1322,1,0)))</f>
        <v>0</v>
      </c>
      <c r="T1322" s="148">
        <f t="shared" si="80"/>
        <v>0</v>
      </c>
      <c r="U1322" s="148">
        <f>IF(LEN(C1322)=0,0,IF(C1322=Summary!$K$5,1,0))</f>
        <v>0</v>
      </c>
      <c r="V1322" s="148">
        <f t="shared" si="81"/>
        <v>0</v>
      </c>
      <c r="W1322" s="333"/>
      <c r="X1322" s="148">
        <f t="shared" si="82"/>
        <v>0</v>
      </c>
      <c r="Y1322" s="333"/>
      <c r="Z1322" s="144"/>
      <c r="AA1322" s="148">
        <f t="shared" si="83"/>
        <v>0</v>
      </c>
      <c r="AB1322" s="336"/>
      <c r="AC1322" s="144"/>
    </row>
    <row r="1323" spans="2:29" s="134" customFormat="1" ht="20.100000000000001" customHeight="1" x14ac:dyDescent="0.25">
      <c r="B1323" s="390"/>
      <c r="C1323" s="391"/>
      <c r="D1323" s="392"/>
      <c r="E1323" s="393"/>
      <c r="F1323" s="393"/>
      <c r="G1323" s="394"/>
      <c r="H1323" s="395"/>
      <c r="N1323" s="144"/>
      <c r="O1323" s="147" t="str">
        <f>IFERROR(IF(LEN(B1323)=0,"",INDEX(Trainings!$C$6:$C$55,MATCH(Registration!$B1323,Trainings!$B$6:$B$55,0),1)),"")</f>
        <v/>
      </c>
      <c r="P1323" s="148" t="str">
        <f>IFERROR(IF(LEN(H1323)=0,"",INDEX(Dashboard!$I$17:$I$26,MATCH($H1323,Dashboard!$J$17:$J$26,0))),"")</f>
        <v/>
      </c>
      <c r="Q1323" s="144"/>
      <c r="R1323" s="148">
        <f>IF(LEN(O1323)=0,0,IF(OR(Summary!$D$5="All",Summary!$D$5=""),1,IF(Summary!$D$5=O1323,1,0)))</f>
        <v>0</v>
      </c>
      <c r="S1323" s="148">
        <f>IF(LEN(B1323)=0,0,IF(OR(Summary!$G$5="All",Summary!$G$5=""),1,IF(Summary!$G$5=B1323,1,0)))</f>
        <v>0</v>
      </c>
      <c r="T1323" s="148">
        <f t="shared" si="80"/>
        <v>0</v>
      </c>
      <c r="U1323" s="148">
        <f>IF(LEN(C1323)=0,0,IF(C1323=Summary!$K$5,1,0))</f>
        <v>0</v>
      </c>
      <c r="V1323" s="148">
        <f t="shared" si="81"/>
        <v>0</v>
      </c>
      <c r="W1323" s="333"/>
      <c r="X1323" s="148">
        <f t="shared" si="82"/>
        <v>0</v>
      </c>
      <c r="Y1323" s="333"/>
      <c r="Z1323" s="144"/>
      <c r="AA1323" s="148">
        <f t="shared" si="83"/>
        <v>0</v>
      </c>
      <c r="AB1323" s="336"/>
      <c r="AC1323" s="144"/>
    </row>
    <row r="1324" spans="2:29" s="134" customFormat="1" ht="20.100000000000001" customHeight="1" x14ac:dyDescent="0.25">
      <c r="B1324" s="390"/>
      <c r="C1324" s="391"/>
      <c r="D1324" s="392"/>
      <c r="E1324" s="393"/>
      <c r="F1324" s="393"/>
      <c r="G1324" s="394"/>
      <c r="H1324" s="395"/>
      <c r="N1324" s="144"/>
      <c r="O1324" s="147" t="str">
        <f>IFERROR(IF(LEN(B1324)=0,"",INDEX(Trainings!$C$6:$C$55,MATCH(Registration!$B1324,Trainings!$B$6:$B$55,0),1)),"")</f>
        <v/>
      </c>
      <c r="P1324" s="148" t="str">
        <f>IFERROR(IF(LEN(H1324)=0,"",INDEX(Dashboard!$I$17:$I$26,MATCH($H1324,Dashboard!$J$17:$J$26,0))),"")</f>
        <v/>
      </c>
      <c r="Q1324" s="144"/>
      <c r="R1324" s="148">
        <f>IF(LEN(O1324)=0,0,IF(OR(Summary!$D$5="All",Summary!$D$5=""),1,IF(Summary!$D$5=O1324,1,0)))</f>
        <v>0</v>
      </c>
      <c r="S1324" s="148">
        <f>IF(LEN(B1324)=0,0,IF(OR(Summary!$G$5="All",Summary!$G$5=""),1,IF(Summary!$G$5=B1324,1,0)))</f>
        <v>0</v>
      </c>
      <c r="T1324" s="148">
        <f t="shared" si="80"/>
        <v>0</v>
      </c>
      <c r="U1324" s="148">
        <f>IF(LEN(C1324)=0,0,IF(C1324=Summary!$K$5,1,0))</f>
        <v>0</v>
      </c>
      <c r="V1324" s="148">
        <f t="shared" si="81"/>
        <v>0</v>
      </c>
      <c r="W1324" s="333"/>
      <c r="X1324" s="148">
        <f t="shared" si="82"/>
        <v>0</v>
      </c>
      <c r="Y1324" s="333"/>
      <c r="Z1324" s="144"/>
      <c r="AA1324" s="148">
        <f t="shared" si="83"/>
        <v>0</v>
      </c>
      <c r="AB1324" s="336"/>
      <c r="AC1324" s="144"/>
    </row>
    <row r="1325" spans="2:29" s="134" customFormat="1" ht="20.100000000000001" customHeight="1" x14ac:dyDescent="0.25">
      <c r="B1325" s="390"/>
      <c r="C1325" s="391"/>
      <c r="D1325" s="392"/>
      <c r="E1325" s="393"/>
      <c r="F1325" s="393"/>
      <c r="G1325" s="394"/>
      <c r="H1325" s="395"/>
      <c r="N1325" s="144"/>
      <c r="O1325" s="147" t="str">
        <f>IFERROR(IF(LEN(B1325)=0,"",INDEX(Trainings!$C$6:$C$55,MATCH(Registration!$B1325,Trainings!$B$6:$B$55,0),1)),"")</f>
        <v/>
      </c>
      <c r="P1325" s="148" t="str">
        <f>IFERROR(IF(LEN(H1325)=0,"",INDEX(Dashboard!$I$17:$I$26,MATCH($H1325,Dashboard!$J$17:$J$26,0))),"")</f>
        <v/>
      </c>
      <c r="Q1325" s="144"/>
      <c r="R1325" s="148">
        <f>IF(LEN(O1325)=0,0,IF(OR(Summary!$D$5="All",Summary!$D$5=""),1,IF(Summary!$D$5=O1325,1,0)))</f>
        <v>0</v>
      </c>
      <c r="S1325" s="148">
        <f>IF(LEN(B1325)=0,0,IF(OR(Summary!$G$5="All",Summary!$G$5=""),1,IF(Summary!$G$5=B1325,1,0)))</f>
        <v>0</v>
      </c>
      <c r="T1325" s="148">
        <f t="shared" si="80"/>
        <v>0</v>
      </c>
      <c r="U1325" s="148">
        <f>IF(LEN(C1325)=0,0,IF(C1325=Summary!$K$5,1,0))</f>
        <v>0</v>
      </c>
      <c r="V1325" s="148">
        <f t="shared" si="81"/>
        <v>0</v>
      </c>
      <c r="W1325" s="333"/>
      <c r="X1325" s="148">
        <f t="shared" si="82"/>
        <v>0</v>
      </c>
      <c r="Y1325" s="333"/>
      <c r="Z1325" s="144"/>
      <c r="AA1325" s="148">
        <f t="shared" si="83"/>
        <v>0</v>
      </c>
      <c r="AB1325" s="336"/>
      <c r="AC1325" s="144"/>
    </row>
    <row r="1326" spans="2:29" s="134" customFormat="1" ht="20.100000000000001" customHeight="1" x14ac:dyDescent="0.25">
      <c r="B1326" s="390"/>
      <c r="C1326" s="391"/>
      <c r="D1326" s="392"/>
      <c r="E1326" s="393"/>
      <c r="F1326" s="393"/>
      <c r="G1326" s="394"/>
      <c r="H1326" s="395"/>
      <c r="N1326" s="144"/>
      <c r="O1326" s="147" t="str">
        <f>IFERROR(IF(LEN(B1326)=0,"",INDEX(Trainings!$C$6:$C$55,MATCH(Registration!$B1326,Trainings!$B$6:$B$55,0),1)),"")</f>
        <v/>
      </c>
      <c r="P1326" s="148" t="str">
        <f>IFERROR(IF(LEN(H1326)=0,"",INDEX(Dashboard!$I$17:$I$26,MATCH($H1326,Dashboard!$J$17:$J$26,0))),"")</f>
        <v/>
      </c>
      <c r="Q1326" s="144"/>
      <c r="R1326" s="148">
        <f>IF(LEN(O1326)=0,0,IF(OR(Summary!$D$5="All",Summary!$D$5=""),1,IF(Summary!$D$5=O1326,1,0)))</f>
        <v>0</v>
      </c>
      <c r="S1326" s="148">
        <f>IF(LEN(B1326)=0,0,IF(OR(Summary!$G$5="All",Summary!$G$5=""),1,IF(Summary!$G$5=B1326,1,0)))</f>
        <v>0</v>
      </c>
      <c r="T1326" s="148">
        <f t="shared" si="80"/>
        <v>0</v>
      </c>
      <c r="U1326" s="148">
        <f>IF(LEN(C1326)=0,0,IF(C1326=Summary!$K$5,1,0))</f>
        <v>0</v>
      </c>
      <c r="V1326" s="148">
        <f t="shared" si="81"/>
        <v>0</v>
      </c>
      <c r="W1326" s="333"/>
      <c r="X1326" s="148">
        <f t="shared" si="82"/>
        <v>0</v>
      </c>
      <c r="Y1326" s="333"/>
      <c r="Z1326" s="144"/>
      <c r="AA1326" s="148">
        <f t="shared" si="83"/>
        <v>0</v>
      </c>
      <c r="AB1326" s="336"/>
      <c r="AC1326" s="144"/>
    </row>
    <row r="1327" spans="2:29" s="134" customFormat="1" ht="20.100000000000001" customHeight="1" x14ac:dyDescent="0.25">
      <c r="B1327" s="390"/>
      <c r="C1327" s="391"/>
      <c r="D1327" s="392"/>
      <c r="E1327" s="393"/>
      <c r="F1327" s="393"/>
      <c r="G1327" s="394"/>
      <c r="H1327" s="395"/>
      <c r="N1327" s="144"/>
      <c r="O1327" s="147" t="str">
        <f>IFERROR(IF(LEN(B1327)=0,"",INDEX(Trainings!$C$6:$C$55,MATCH(Registration!$B1327,Trainings!$B$6:$B$55,0),1)),"")</f>
        <v/>
      </c>
      <c r="P1327" s="148" t="str">
        <f>IFERROR(IF(LEN(H1327)=0,"",INDEX(Dashboard!$I$17:$I$26,MATCH($H1327,Dashboard!$J$17:$J$26,0))),"")</f>
        <v/>
      </c>
      <c r="Q1327" s="144"/>
      <c r="R1327" s="148">
        <f>IF(LEN(O1327)=0,0,IF(OR(Summary!$D$5="All",Summary!$D$5=""),1,IF(Summary!$D$5=O1327,1,0)))</f>
        <v>0</v>
      </c>
      <c r="S1327" s="148">
        <f>IF(LEN(B1327)=0,0,IF(OR(Summary!$G$5="All",Summary!$G$5=""),1,IF(Summary!$G$5=B1327,1,0)))</f>
        <v>0</v>
      </c>
      <c r="T1327" s="148">
        <f t="shared" si="80"/>
        <v>0</v>
      </c>
      <c r="U1327" s="148">
        <f>IF(LEN(C1327)=0,0,IF(C1327=Summary!$K$5,1,0))</f>
        <v>0</v>
      </c>
      <c r="V1327" s="148">
        <f t="shared" si="81"/>
        <v>0</v>
      </c>
      <c r="W1327" s="333"/>
      <c r="X1327" s="148">
        <f t="shared" si="82"/>
        <v>0</v>
      </c>
      <c r="Y1327" s="333"/>
      <c r="Z1327" s="144"/>
      <c r="AA1327" s="148">
        <f t="shared" si="83"/>
        <v>0</v>
      </c>
      <c r="AB1327" s="336"/>
      <c r="AC1327" s="144"/>
    </row>
    <row r="1328" spans="2:29" s="134" customFormat="1" ht="20.100000000000001" customHeight="1" x14ac:dyDescent="0.25">
      <c r="B1328" s="390"/>
      <c r="C1328" s="391"/>
      <c r="D1328" s="392"/>
      <c r="E1328" s="393"/>
      <c r="F1328" s="393"/>
      <c r="G1328" s="394"/>
      <c r="H1328" s="395"/>
      <c r="N1328" s="144"/>
      <c r="O1328" s="147" t="str">
        <f>IFERROR(IF(LEN(B1328)=0,"",INDEX(Trainings!$C$6:$C$55,MATCH(Registration!$B1328,Trainings!$B$6:$B$55,0),1)),"")</f>
        <v/>
      </c>
      <c r="P1328" s="148" t="str">
        <f>IFERROR(IF(LEN(H1328)=0,"",INDEX(Dashboard!$I$17:$I$26,MATCH($H1328,Dashboard!$J$17:$J$26,0))),"")</f>
        <v/>
      </c>
      <c r="Q1328" s="144"/>
      <c r="R1328" s="148">
        <f>IF(LEN(O1328)=0,0,IF(OR(Summary!$D$5="All",Summary!$D$5=""),1,IF(Summary!$D$5=O1328,1,0)))</f>
        <v>0</v>
      </c>
      <c r="S1328" s="148">
        <f>IF(LEN(B1328)=0,0,IF(OR(Summary!$G$5="All",Summary!$G$5=""),1,IF(Summary!$G$5=B1328,1,0)))</f>
        <v>0</v>
      </c>
      <c r="T1328" s="148">
        <f t="shared" si="80"/>
        <v>0</v>
      </c>
      <c r="U1328" s="148">
        <f>IF(LEN(C1328)=0,0,IF(C1328=Summary!$K$5,1,0))</f>
        <v>0</v>
      </c>
      <c r="V1328" s="148">
        <f t="shared" si="81"/>
        <v>0</v>
      </c>
      <c r="W1328" s="333"/>
      <c r="X1328" s="148">
        <f t="shared" si="82"/>
        <v>0</v>
      </c>
      <c r="Y1328" s="333"/>
      <c r="Z1328" s="144"/>
      <c r="AA1328" s="148">
        <f t="shared" si="83"/>
        <v>0</v>
      </c>
      <c r="AB1328" s="336"/>
      <c r="AC1328" s="144"/>
    </row>
    <row r="1329" spans="2:29" s="134" customFormat="1" ht="20.100000000000001" customHeight="1" x14ac:dyDescent="0.25">
      <c r="B1329" s="390"/>
      <c r="C1329" s="391"/>
      <c r="D1329" s="392"/>
      <c r="E1329" s="393"/>
      <c r="F1329" s="393"/>
      <c r="G1329" s="394"/>
      <c r="H1329" s="395"/>
      <c r="N1329" s="144"/>
      <c r="O1329" s="147" t="str">
        <f>IFERROR(IF(LEN(B1329)=0,"",INDEX(Trainings!$C$6:$C$55,MATCH(Registration!$B1329,Trainings!$B$6:$B$55,0),1)),"")</f>
        <v/>
      </c>
      <c r="P1329" s="148" t="str">
        <f>IFERROR(IF(LEN(H1329)=0,"",INDEX(Dashboard!$I$17:$I$26,MATCH($H1329,Dashboard!$J$17:$J$26,0))),"")</f>
        <v/>
      </c>
      <c r="Q1329" s="144"/>
      <c r="R1329" s="148">
        <f>IF(LEN(O1329)=0,0,IF(OR(Summary!$D$5="All",Summary!$D$5=""),1,IF(Summary!$D$5=O1329,1,0)))</f>
        <v>0</v>
      </c>
      <c r="S1329" s="148">
        <f>IF(LEN(B1329)=0,0,IF(OR(Summary!$G$5="All",Summary!$G$5=""),1,IF(Summary!$G$5=B1329,1,0)))</f>
        <v>0</v>
      </c>
      <c r="T1329" s="148">
        <f t="shared" si="80"/>
        <v>0</v>
      </c>
      <c r="U1329" s="148">
        <f>IF(LEN(C1329)=0,0,IF(C1329=Summary!$K$5,1,0))</f>
        <v>0</v>
      </c>
      <c r="V1329" s="148">
        <f t="shared" si="81"/>
        <v>0</v>
      </c>
      <c r="W1329" s="333"/>
      <c r="X1329" s="148">
        <f t="shared" si="82"/>
        <v>0</v>
      </c>
      <c r="Y1329" s="333"/>
      <c r="Z1329" s="144"/>
      <c r="AA1329" s="148">
        <f t="shared" si="83"/>
        <v>0</v>
      </c>
      <c r="AB1329" s="336"/>
      <c r="AC1329" s="144"/>
    </row>
    <row r="1330" spans="2:29" s="134" customFormat="1" ht="20.100000000000001" customHeight="1" x14ac:dyDescent="0.25">
      <c r="B1330" s="390"/>
      <c r="C1330" s="391"/>
      <c r="D1330" s="392"/>
      <c r="E1330" s="393"/>
      <c r="F1330" s="393"/>
      <c r="G1330" s="394"/>
      <c r="H1330" s="395"/>
      <c r="N1330" s="144"/>
      <c r="O1330" s="147" t="str">
        <f>IFERROR(IF(LEN(B1330)=0,"",INDEX(Trainings!$C$6:$C$55,MATCH(Registration!$B1330,Trainings!$B$6:$B$55,0),1)),"")</f>
        <v/>
      </c>
      <c r="P1330" s="148" t="str">
        <f>IFERROR(IF(LEN(H1330)=0,"",INDEX(Dashboard!$I$17:$I$26,MATCH($H1330,Dashboard!$J$17:$J$26,0))),"")</f>
        <v/>
      </c>
      <c r="Q1330" s="144"/>
      <c r="R1330" s="148">
        <f>IF(LEN(O1330)=0,0,IF(OR(Summary!$D$5="All",Summary!$D$5=""),1,IF(Summary!$D$5=O1330,1,0)))</f>
        <v>0</v>
      </c>
      <c r="S1330" s="148">
        <f>IF(LEN(B1330)=0,0,IF(OR(Summary!$G$5="All",Summary!$G$5=""),1,IF(Summary!$G$5=B1330,1,0)))</f>
        <v>0</v>
      </c>
      <c r="T1330" s="148">
        <f t="shared" si="80"/>
        <v>0</v>
      </c>
      <c r="U1330" s="148">
        <f>IF(LEN(C1330)=0,0,IF(C1330=Summary!$K$5,1,0))</f>
        <v>0</v>
      </c>
      <c r="V1330" s="148">
        <f t="shared" si="81"/>
        <v>0</v>
      </c>
      <c r="W1330" s="333"/>
      <c r="X1330" s="148">
        <f t="shared" si="82"/>
        <v>0</v>
      </c>
      <c r="Y1330" s="333"/>
      <c r="Z1330" s="144"/>
      <c r="AA1330" s="148">
        <f t="shared" si="83"/>
        <v>0</v>
      </c>
      <c r="AB1330" s="336"/>
      <c r="AC1330" s="144"/>
    </row>
    <row r="1331" spans="2:29" s="134" customFormat="1" ht="20.100000000000001" customHeight="1" x14ac:dyDescent="0.25">
      <c r="B1331" s="390"/>
      <c r="C1331" s="391"/>
      <c r="D1331" s="392"/>
      <c r="E1331" s="393"/>
      <c r="F1331" s="393"/>
      <c r="G1331" s="394"/>
      <c r="H1331" s="395"/>
      <c r="N1331" s="144"/>
      <c r="O1331" s="147" t="str">
        <f>IFERROR(IF(LEN(B1331)=0,"",INDEX(Trainings!$C$6:$C$55,MATCH(Registration!$B1331,Trainings!$B$6:$B$55,0),1)),"")</f>
        <v/>
      </c>
      <c r="P1331" s="148" t="str">
        <f>IFERROR(IF(LEN(H1331)=0,"",INDEX(Dashboard!$I$17:$I$26,MATCH($H1331,Dashboard!$J$17:$J$26,0))),"")</f>
        <v/>
      </c>
      <c r="Q1331" s="144"/>
      <c r="R1331" s="148">
        <f>IF(LEN(O1331)=0,0,IF(OR(Summary!$D$5="All",Summary!$D$5=""),1,IF(Summary!$D$5=O1331,1,0)))</f>
        <v>0</v>
      </c>
      <c r="S1331" s="148">
        <f>IF(LEN(B1331)=0,0,IF(OR(Summary!$G$5="All",Summary!$G$5=""),1,IF(Summary!$G$5=B1331,1,0)))</f>
        <v>0</v>
      </c>
      <c r="T1331" s="148">
        <f t="shared" si="80"/>
        <v>0</v>
      </c>
      <c r="U1331" s="148">
        <f>IF(LEN(C1331)=0,0,IF(C1331=Summary!$K$5,1,0))</f>
        <v>0</v>
      </c>
      <c r="V1331" s="148">
        <f t="shared" si="81"/>
        <v>0</v>
      </c>
      <c r="W1331" s="333"/>
      <c r="X1331" s="148">
        <f t="shared" si="82"/>
        <v>0</v>
      </c>
      <c r="Y1331" s="333"/>
      <c r="Z1331" s="144"/>
      <c r="AA1331" s="148">
        <f t="shared" si="83"/>
        <v>0</v>
      </c>
      <c r="AB1331" s="336"/>
      <c r="AC1331" s="144"/>
    </row>
    <row r="1332" spans="2:29" s="134" customFormat="1" ht="20.100000000000001" customHeight="1" x14ac:dyDescent="0.25">
      <c r="B1332" s="390"/>
      <c r="C1332" s="391"/>
      <c r="D1332" s="392"/>
      <c r="E1332" s="393"/>
      <c r="F1332" s="393"/>
      <c r="G1332" s="394"/>
      <c r="H1332" s="395"/>
      <c r="N1332" s="144"/>
      <c r="O1332" s="147" t="str">
        <f>IFERROR(IF(LEN(B1332)=0,"",INDEX(Trainings!$C$6:$C$55,MATCH(Registration!$B1332,Trainings!$B$6:$B$55,0),1)),"")</f>
        <v/>
      </c>
      <c r="P1332" s="148" t="str">
        <f>IFERROR(IF(LEN(H1332)=0,"",INDEX(Dashboard!$I$17:$I$26,MATCH($H1332,Dashboard!$J$17:$J$26,0))),"")</f>
        <v/>
      </c>
      <c r="Q1332" s="144"/>
      <c r="R1332" s="148">
        <f>IF(LEN(O1332)=0,0,IF(OR(Summary!$D$5="All",Summary!$D$5=""),1,IF(Summary!$D$5=O1332,1,0)))</f>
        <v>0</v>
      </c>
      <c r="S1332" s="148">
        <f>IF(LEN(B1332)=0,0,IF(OR(Summary!$G$5="All",Summary!$G$5=""),1,IF(Summary!$G$5=B1332,1,0)))</f>
        <v>0</v>
      </c>
      <c r="T1332" s="148">
        <f t="shared" si="80"/>
        <v>0</v>
      </c>
      <c r="U1332" s="148">
        <f>IF(LEN(C1332)=0,0,IF(C1332=Summary!$K$5,1,0))</f>
        <v>0</v>
      </c>
      <c r="V1332" s="148">
        <f t="shared" si="81"/>
        <v>0</v>
      </c>
      <c r="W1332" s="333"/>
      <c r="X1332" s="148">
        <f t="shared" si="82"/>
        <v>0</v>
      </c>
      <c r="Y1332" s="333"/>
      <c r="Z1332" s="144"/>
      <c r="AA1332" s="148">
        <f t="shared" si="83"/>
        <v>0</v>
      </c>
      <c r="AB1332" s="336"/>
      <c r="AC1332" s="144"/>
    </row>
    <row r="1333" spans="2:29" s="134" customFormat="1" ht="20.100000000000001" customHeight="1" x14ac:dyDescent="0.25">
      <c r="B1333" s="390"/>
      <c r="C1333" s="391"/>
      <c r="D1333" s="392"/>
      <c r="E1333" s="393"/>
      <c r="F1333" s="393"/>
      <c r="G1333" s="394"/>
      <c r="H1333" s="395"/>
      <c r="N1333" s="144"/>
      <c r="O1333" s="147" t="str">
        <f>IFERROR(IF(LEN(B1333)=0,"",INDEX(Trainings!$C$6:$C$55,MATCH(Registration!$B1333,Trainings!$B$6:$B$55,0),1)),"")</f>
        <v/>
      </c>
      <c r="P1333" s="148" t="str">
        <f>IFERROR(IF(LEN(H1333)=0,"",INDEX(Dashboard!$I$17:$I$26,MATCH($H1333,Dashboard!$J$17:$J$26,0))),"")</f>
        <v/>
      </c>
      <c r="Q1333" s="144"/>
      <c r="R1333" s="148">
        <f>IF(LEN(O1333)=0,0,IF(OR(Summary!$D$5="All",Summary!$D$5=""),1,IF(Summary!$D$5=O1333,1,0)))</f>
        <v>0</v>
      </c>
      <c r="S1333" s="148">
        <f>IF(LEN(B1333)=0,0,IF(OR(Summary!$G$5="All",Summary!$G$5=""),1,IF(Summary!$G$5=B1333,1,0)))</f>
        <v>0</v>
      </c>
      <c r="T1333" s="148">
        <f t="shared" si="80"/>
        <v>0</v>
      </c>
      <c r="U1333" s="148">
        <f>IF(LEN(C1333)=0,0,IF(C1333=Summary!$K$5,1,0))</f>
        <v>0</v>
      </c>
      <c r="V1333" s="148">
        <f t="shared" si="81"/>
        <v>0</v>
      </c>
      <c r="W1333" s="333"/>
      <c r="X1333" s="148">
        <f t="shared" si="82"/>
        <v>0</v>
      </c>
      <c r="Y1333" s="333"/>
      <c r="Z1333" s="144"/>
      <c r="AA1333" s="148">
        <f t="shared" si="83"/>
        <v>0</v>
      </c>
      <c r="AB1333" s="336"/>
      <c r="AC1333" s="144"/>
    </row>
    <row r="1334" spans="2:29" s="134" customFormat="1" ht="20.100000000000001" customHeight="1" x14ac:dyDescent="0.25">
      <c r="B1334" s="390"/>
      <c r="C1334" s="391"/>
      <c r="D1334" s="392"/>
      <c r="E1334" s="393"/>
      <c r="F1334" s="393"/>
      <c r="G1334" s="394"/>
      <c r="H1334" s="395"/>
      <c r="N1334" s="144"/>
      <c r="O1334" s="147" t="str">
        <f>IFERROR(IF(LEN(B1334)=0,"",INDEX(Trainings!$C$6:$C$55,MATCH(Registration!$B1334,Trainings!$B$6:$B$55,0),1)),"")</f>
        <v/>
      </c>
      <c r="P1334" s="148" t="str">
        <f>IFERROR(IF(LEN(H1334)=0,"",INDEX(Dashboard!$I$17:$I$26,MATCH($H1334,Dashboard!$J$17:$J$26,0))),"")</f>
        <v/>
      </c>
      <c r="Q1334" s="144"/>
      <c r="R1334" s="148">
        <f>IF(LEN(O1334)=0,0,IF(OR(Summary!$D$5="All",Summary!$D$5=""),1,IF(Summary!$D$5=O1334,1,0)))</f>
        <v>0</v>
      </c>
      <c r="S1334" s="148">
        <f>IF(LEN(B1334)=0,0,IF(OR(Summary!$G$5="All",Summary!$G$5=""),1,IF(Summary!$G$5=B1334,1,0)))</f>
        <v>0</v>
      </c>
      <c r="T1334" s="148">
        <f t="shared" si="80"/>
        <v>0</v>
      </c>
      <c r="U1334" s="148">
        <f>IF(LEN(C1334)=0,0,IF(C1334=Summary!$K$5,1,0))</f>
        <v>0</v>
      </c>
      <c r="V1334" s="148">
        <f t="shared" si="81"/>
        <v>0</v>
      </c>
      <c r="W1334" s="333"/>
      <c r="X1334" s="148">
        <f t="shared" si="82"/>
        <v>0</v>
      </c>
      <c r="Y1334" s="333"/>
      <c r="Z1334" s="144"/>
      <c r="AA1334" s="148">
        <f t="shared" si="83"/>
        <v>0</v>
      </c>
      <c r="AB1334" s="336"/>
      <c r="AC1334" s="144"/>
    </row>
    <row r="1335" spans="2:29" s="134" customFormat="1" ht="20.100000000000001" customHeight="1" x14ac:dyDescent="0.25">
      <c r="B1335" s="390"/>
      <c r="C1335" s="391"/>
      <c r="D1335" s="392"/>
      <c r="E1335" s="393"/>
      <c r="F1335" s="393"/>
      <c r="G1335" s="394"/>
      <c r="H1335" s="395"/>
      <c r="N1335" s="144"/>
      <c r="O1335" s="147" t="str">
        <f>IFERROR(IF(LEN(B1335)=0,"",INDEX(Trainings!$C$6:$C$55,MATCH(Registration!$B1335,Trainings!$B$6:$B$55,0),1)),"")</f>
        <v/>
      </c>
      <c r="P1335" s="148" t="str">
        <f>IFERROR(IF(LEN(H1335)=0,"",INDEX(Dashboard!$I$17:$I$26,MATCH($H1335,Dashboard!$J$17:$J$26,0))),"")</f>
        <v/>
      </c>
      <c r="Q1335" s="144"/>
      <c r="R1335" s="148">
        <f>IF(LEN(O1335)=0,0,IF(OR(Summary!$D$5="All",Summary!$D$5=""),1,IF(Summary!$D$5=O1335,1,0)))</f>
        <v>0</v>
      </c>
      <c r="S1335" s="148">
        <f>IF(LEN(B1335)=0,0,IF(OR(Summary!$G$5="All",Summary!$G$5=""),1,IF(Summary!$G$5=B1335,1,0)))</f>
        <v>0</v>
      </c>
      <c r="T1335" s="148">
        <f t="shared" si="80"/>
        <v>0</v>
      </c>
      <c r="U1335" s="148">
        <f>IF(LEN(C1335)=0,0,IF(C1335=Summary!$K$5,1,0))</f>
        <v>0</v>
      </c>
      <c r="V1335" s="148">
        <f t="shared" si="81"/>
        <v>0</v>
      </c>
      <c r="W1335" s="333"/>
      <c r="X1335" s="148">
        <f t="shared" si="82"/>
        <v>0</v>
      </c>
      <c r="Y1335" s="333"/>
      <c r="Z1335" s="144"/>
      <c r="AA1335" s="148">
        <f t="shared" si="83"/>
        <v>0</v>
      </c>
      <c r="AB1335" s="336"/>
      <c r="AC1335" s="144"/>
    </row>
    <row r="1336" spans="2:29" s="134" customFormat="1" ht="20.100000000000001" customHeight="1" x14ac:dyDescent="0.25">
      <c r="B1336" s="390"/>
      <c r="C1336" s="391"/>
      <c r="D1336" s="392"/>
      <c r="E1336" s="393"/>
      <c r="F1336" s="393"/>
      <c r="G1336" s="394"/>
      <c r="H1336" s="395"/>
      <c r="N1336" s="144"/>
      <c r="O1336" s="147" t="str">
        <f>IFERROR(IF(LEN(B1336)=0,"",INDEX(Trainings!$C$6:$C$55,MATCH(Registration!$B1336,Trainings!$B$6:$B$55,0),1)),"")</f>
        <v/>
      </c>
      <c r="P1336" s="148" t="str">
        <f>IFERROR(IF(LEN(H1336)=0,"",INDEX(Dashboard!$I$17:$I$26,MATCH($H1336,Dashboard!$J$17:$J$26,0))),"")</f>
        <v/>
      </c>
      <c r="Q1336" s="144"/>
      <c r="R1336" s="148">
        <f>IF(LEN(O1336)=0,0,IF(OR(Summary!$D$5="All",Summary!$D$5=""),1,IF(Summary!$D$5=O1336,1,0)))</f>
        <v>0</v>
      </c>
      <c r="S1336" s="148">
        <f>IF(LEN(B1336)=0,0,IF(OR(Summary!$G$5="All",Summary!$G$5=""),1,IF(Summary!$G$5=B1336,1,0)))</f>
        <v>0</v>
      </c>
      <c r="T1336" s="148">
        <f t="shared" si="80"/>
        <v>0</v>
      </c>
      <c r="U1336" s="148">
        <f>IF(LEN(C1336)=0,0,IF(C1336=Summary!$K$5,1,0))</f>
        <v>0</v>
      </c>
      <c r="V1336" s="148">
        <f t="shared" si="81"/>
        <v>0</v>
      </c>
      <c r="W1336" s="333"/>
      <c r="X1336" s="148">
        <f t="shared" si="82"/>
        <v>0</v>
      </c>
      <c r="Y1336" s="333"/>
      <c r="Z1336" s="144"/>
      <c r="AA1336" s="148">
        <f t="shared" si="83"/>
        <v>0</v>
      </c>
      <c r="AB1336" s="336"/>
      <c r="AC1336" s="144"/>
    </row>
    <row r="1337" spans="2:29" s="134" customFormat="1" ht="20.100000000000001" customHeight="1" x14ac:dyDescent="0.25">
      <c r="B1337" s="390"/>
      <c r="C1337" s="391"/>
      <c r="D1337" s="392"/>
      <c r="E1337" s="393"/>
      <c r="F1337" s="393"/>
      <c r="G1337" s="394"/>
      <c r="H1337" s="395"/>
      <c r="N1337" s="144"/>
      <c r="O1337" s="147" t="str">
        <f>IFERROR(IF(LEN(B1337)=0,"",INDEX(Trainings!$C$6:$C$55,MATCH(Registration!$B1337,Trainings!$B$6:$B$55,0),1)),"")</f>
        <v/>
      </c>
      <c r="P1337" s="148" t="str">
        <f>IFERROR(IF(LEN(H1337)=0,"",INDEX(Dashboard!$I$17:$I$26,MATCH($H1337,Dashboard!$J$17:$J$26,0))),"")</f>
        <v/>
      </c>
      <c r="Q1337" s="144"/>
      <c r="R1337" s="148">
        <f>IF(LEN(O1337)=0,0,IF(OR(Summary!$D$5="All",Summary!$D$5=""),1,IF(Summary!$D$5=O1337,1,0)))</f>
        <v>0</v>
      </c>
      <c r="S1337" s="148">
        <f>IF(LEN(B1337)=0,0,IF(OR(Summary!$G$5="All",Summary!$G$5=""),1,IF(Summary!$G$5=B1337,1,0)))</f>
        <v>0</v>
      </c>
      <c r="T1337" s="148">
        <f t="shared" si="80"/>
        <v>0</v>
      </c>
      <c r="U1337" s="148">
        <f>IF(LEN(C1337)=0,0,IF(C1337=Summary!$K$5,1,0))</f>
        <v>0</v>
      </c>
      <c r="V1337" s="148">
        <f t="shared" si="81"/>
        <v>0</v>
      </c>
      <c r="W1337" s="333"/>
      <c r="X1337" s="148">
        <f t="shared" si="82"/>
        <v>0</v>
      </c>
      <c r="Y1337" s="333"/>
      <c r="Z1337" s="144"/>
      <c r="AA1337" s="148">
        <f t="shared" si="83"/>
        <v>0</v>
      </c>
      <c r="AB1337" s="336"/>
      <c r="AC1337" s="144"/>
    </row>
    <row r="1338" spans="2:29" s="134" customFormat="1" ht="20.100000000000001" customHeight="1" x14ac:dyDescent="0.25">
      <c r="B1338" s="390"/>
      <c r="C1338" s="391"/>
      <c r="D1338" s="392"/>
      <c r="E1338" s="393"/>
      <c r="F1338" s="393"/>
      <c r="G1338" s="394"/>
      <c r="H1338" s="395"/>
      <c r="N1338" s="144"/>
      <c r="O1338" s="147" t="str">
        <f>IFERROR(IF(LEN(B1338)=0,"",INDEX(Trainings!$C$6:$C$55,MATCH(Registration!$B1338,Trainings!$B$6:$B$55,0),1)),"")</f>
        <v/>
      </c>
      <c r="P1338" s="148" t="str">
        <f>IFERROR(IF(LEN(H1338)=0,"",INDEX(Dashboard!$I$17:$I$26,MATCH($H1338,Dashboard!$J$17:$J$26,0))),"")</f>
        <v/>
      </c>
      <c r="Q1338" s="144"/>
      <c r="R1338" s="148">
        <f>IF(LEN(O1338)=0,0,IF(OR(Summary!$D$5="All",Summary!$D$5=""),1,IF(Summary!$D$5=O1338,1,0)))</f>
        <v>0</v>
      </c>
      <c r="S1338" s="148">
        <f>IF(LEN(B1338)=0,0,IF(OR(Summary!$G$5="All",Summary!$G$5=""),1,IF(Summary!$G$5=B1338,1,0)))</f>
        <v>0</v>
      </c>
      <c r="T1338" s="148">
        <f t="shared" si="80"/>
        <v>0</v>
      </c>
      <c r="U1338" s="148">
        <f>IF(LEN(C1338)=0,0,IF(C1338=Summary!$K$5,1,0))</f>
        <v>0</v>
      </c>
      <c r="V1338" s="148">
        <f t="shared" si="81"/>
        <v>0</v>
      </c>
      <c r="W1338" s="333"/>
      <c r="X1338" s="148">
        <f t="shared" si="82"/>
        <v>0</v>
      </c>
      <c r="Y1338" s="333"/>
      <c r="Z1338" s="144"/>
      <c r="AA1338" s="148">
        <f t="shared" si="83"/>
        <v>0</v>
      </c>
      <c r="AB1338" s="336"/>
      <c r="AC1338" s="144"/>
    </row>
    <row r="1339" spans="2:29" s="134" customFormat="1" ht="20.100000000000001" customHeight="1" x14ac:dyDescent="0.25">
      <c r="B1339" s="390"/>
      <c r="C1339" s="391"/>
      <c r="D1339" s="392"/>
      <c r="E1339" s="393"/>
      <c r="F1339" s="393"/>
      <c r="G1339" s="394"/>
      <c r="H1339" s="395"/>
      <c r="N1339" s="144"/>
      <c r="O1339" s="147" t="str">
        <f>IFERROR(IF(LEN(B1339)=0,"",INDEX(Trainings!$C$6:$C$55,MATCH(Registration!$B1339,Trainings!$B$6:$B$55,0),1)),"")</f>
        <v/>
      </c>
      <c r="P1339" s="148" t="str">
        <f>IFERROR(IF(LEN(H1339)=0,"",INDEX(Dashboard!$I$17:$I$26,MATCH($H1339,Dashboard!$J$17:$J$26,0))),"")</f>
        <v/>
      </c>
      <c r="Q1339" s="144"/>
      <c r="R1339" s="148">
        <f>IF(LEN(O1339)=0,0,IF(OR(Summary!$D$5="All",Summary!$D$5=""),1,IF(Summary!$D$5=O1339,1,0)))</f>
        <v>0</v>
      </c>
      <c r="S1339" s="148">
        <f>IF(LEN(B1339)=0,0,IF(OR(Summary!$G$5="All",Summary!$G$5=""),1,IF(Summary!$G$5=B1339,1,0)))</f>
        <v>0</v>
      </c>
      <c r="T1339" s="148">
        <f t="shared" si="80"/>
        <v>0</v>
      </c>
      <c r="U1339" s="148">
        <f>IF(LEN(C1339)=0,0,IF(C1339=Summary!$K$5,1,0))</f>
        <v>0</v>
      </c>
      <c r="V1339" s="148">
        <f t="shared" si="81"/>
        <v>0</v>
      </c>
      <c r="W1339" s="333"/>
      <c r="X1339" s="148">
        <f t="shared" si="82"/>
        <v>0</v>
      </c>
      <c r="Y1339" s="333"/>
      <c r="Z1339" s="144"/>
      <c r="AA1339" s="148">
        <f t="shared" si="83"/>
        <v>0</v>
      </c>
      <c r="AB1339" s="336"/>
      <c r="AC1339" s="144"/>
    </row>
    <row r="1340" spans="2:29" s="134" customFormat="1" ht="20.100000000000001" customHeight="1" x14ac:dyDescent="0.25">
      <c r="B1340" s="390"/>
      <c r="C1340" s="391"/>
      <c r="D1340" s="392"/>
      <c r="E1340" s="393"/>
      <c r="F1340" s="393"/>
      <c r="G1340" s="394"/>
      <c r="H1340" s="395"/>
      <c r="N1340" s="144"/>
      <c r="O1340" s="147" t="str">
        <f>IFERROR(IF(LEN(B1340)=0,"",INDEX(Trainings!$C$6:$C$55,MATCH(Registration!$B1340,Trainings!$B$6:$B$55,0),1)),"")</f>
        <v/>
      </c>
      <c r="P1340" s="148" t="str">
        <f>IFERROR(IF(LEN(H1340)=0,"",INDEX(Dashboard!$I$17:$I$26,MATCH($H1340,Dashboard!$J$17:$J$26,0))),"")</f>
        <v/>
      </c>
      <c r="Q1340" s="144"/>
      <c r="R1340" s="148">
        <f>IF(LEN(O1340)=0,0,IF(OR(Summary!$D$5="All",Summary!$D$5=""),1,IF(Summary!$D$5=O1340,1,0)))</f>
        <v>0</v>
      </c>
      <c r="S1340" s="148">
        <f>IF(LEN(B1340)=0,0,IF(OR(Summary!$G$5="All",Summary!$G$5=""),1,IF(Summary!$G$5=B1340,1,0)))</f>
        <v>0</v>
      </c>
      <c r="T1340" s="148">
        <f t="shared" si="80"/>
        <v>0</v>
      </c>
      <c r="U1340" s="148">
        <f>IF(LEN(C1340)=0,0,IF(C1340=Summary!$K$5,1,0))</f>
        <v>0</v>
      </c>
      <c r="V1340" s="148">
        <f t="shared" si="81"/>
        <v>0</v>
      </c>
      <c r="W1340" s="333"/>
      <c r="X1340" s="148">
        <f t="shared" si="82"/>
        <v>0</v>
      </c>
      <c r="Y1340" s="333"/>
      <c r="Z1340" s="144"/>
      <c r="AA1340" s="148">
        <f t="shared" si="83"/>
        <v>0</v>
      </c>
      <c r="AB1340" s="336"/>
      <c r="AC1340" s="144"/>
    </row>
    <row r="1341" spans="2:29" s="134" customFormat="1" ht="20.100000000000001" customHeight="1" x14ac:dyDescent="0.25">
      <c r="B1341" s="390"/>
      <c r="C1341" s="391"/>
      <c r="D1341" s="392"/>
      <c r="E1341" s="393"/>
      <c r="F1341" s="393"/>
      <c r="G1341" s="394"/>
      <c r="H1341" s="395"/>
      <c r="N1341" s="144"/>
      <c r="O1341" s="147" t="str">
        <f>IFERROR(IF(LEN(B1341)=0,"",INDEX(Trainings!$C$6:$C$55,MATCH(Registration!$B1341,Trainings!$B$6:$B$55,0),1)),"")</f>
        <v/>
      </c>
      <c r="P1341" s="148" t="str">
        <f>IFERROR(IF(LEN(H1341)=0,"",INDEX(Dashboard!$I$17:$I$26,MATCH($H1341,Dashboard!$J$17:$J$26,0))),"")</f>
        <v/>
      </c>
      <c r="Q1341" s="144"/>
      <c r="R1341" s="148">
        <f>IF(LEN(O1341)=0,0,IF(OR(Summary!$D$5="All",Summary!$D$5=""),1,IF(Summary!$D$5=O1341,1,0)))</f>
        <v>0</v>
      </c>
      <c r="S1341" s="148">
        <f>IF(LEN(B1341)=0,0,IF(OR(Summary!$G$5="All",Summary!$G$5=""),1,IF(Summary!$G$5=B1341,1,0)))</f>
        <v>0</v>
      </c>
      <c r="T1341" s="148">
        <f t="shared" si="80"/>
        <v>0</v>
      </c>
      <c r="U1341" s="148">
        <f>IF(LEN(C1341)=0,0,IF(C1341=Summary!$K$5,1,0))</f>
        <v>0</v>
      </c>
      <c r="V1341" s="148">
        <f t="shared" si="81"/>
        <v>0</v>
      </c>
      <c r="W1341" s="333"/>
      <c r="X1341" s="148">
        <f t="shared" si="82"/>
        <v>0</v>
      </c>
      <c r="Y1341" s="333"/>
      <c r="Z1341" s="144"/>
      <c r="AA1341" s="148">
        <f t="shared" si="83"/>
        <v>0</v>
      </c>
      <c r="AB1341" s="336"/>
      <c r="AC1341" s="144"/>
    </row>
    <row r="1342" spans="2:29" s="134" customFormat="1" ht="20.100000000000001" customHeight="1" x14ac:dyDescent="0.25">
      <c r="B1342" s="390"/>
      <c r="C1342" s="391"/>
      <c r="D1342" s="392"/>
      <c r="E1342" s="393"/>
      <c r="F1342" s="393"/>
      <c r="G1342" s="394"/>
      <c r="H1342" s="395"/>
      <c r="N1342" s="144"/>
      <c r="O1342" s="147" t="str">
        <f>IFERROR(IF(LEN(B1342)=0,"",INDEX(Trainings!$C$6:$C$55,MATCH(Registration!$B1342,Trainings!$B$6:$B$55,0),1)),"")</f>
        <v/>
      </c>
      <c r="P1342" s="148" t="str">
        <f>IFERROR(IF(LEN(H1342)=0,"",INDEX(Dashboard!$I$17:$I$26,MATCH($H1342,Dashboard!$J$17:$J$26,0))),"")</f>
        <v/>
      </c>
      <c r="Q1342" s="144"/>
      <c r="R1342" s="148">
        <f>IF(LEN(O1342)=0,0,IF(OR(Summary!$D$5="All",Summary!$D$5=""),1,IF(Summary!$D$5=O1342,1,0)))</f>
        <v>0</v>
      </c>
      <c r="S1342" s="148">
        <f>IF(LEN(B1342)=0,0,IF(OR(Summary!$G$5="All",Summary!$G$5=""),1,IF(Summary!$G$5=B1342,1,0)))</f>
        <v>0</v>
      </c>
      <c r="T1342" s="148">
        <f t="shared" si="80"/>
        <v>0</v>
      </c>
      <c r="U1342" s="148">
        <f>IF(LEN(C1342)=0,0,IF(C1342=Summary!$K$5,1,0))</f>
        <v>0</v>
      </c>
      <c r="V1342" s="148">
        <f t="shared" si="81"/>
        <v>0</v>
      </c>
      <c r="W1342" s="333"/>
      <c r="X1342" s="148">
        <f t="shared" si="82"/>
        <v>0</v>
      </c>
      <c r="Y1342" s="333"/>
      <c r="Z1342" s="144"/>
      <c r="AA1342" s="148">
        <f t="shared" si="83"/>
        <v>0</v>
      </c>
      <c r="AB1342" s="336"/>
      <c r="AC1342" s="144"/>
    </row>
    <row r="1343" spans="2:29" s="134" customFormat="1" ht="20.100000000000001" customHeight="1" x14ac:dyDescent="0.25">
      <c r="B1343" s="390"/>
      <c r="C1343" s="391"/>
      <c r="D1343" s="392"/>
      <c r="E1343" s="393"/>
      <c r="F1343" s="393"/>
      <c r="G1343" s="394"/>
      <c r="H1343" s="395"/>
      <c r="N1343" s="144"/>
      <c r="O1343" s="147" t="str">
        <f>IFERROR(IF(LEN(B1343)=0,"",INDEX(Trainings!$C$6:$C$55,MATCH(Registration!$B1343,Trainings!$B$6:$B$55,0),1)),"")</f>
        <v/>
      </c>
      <c r="P1343" s="148" t="str">
        <f>IFERROR(IF(LEN(H1343)=0,"",INDEX(Dashboard!$I$17:$I$26,MATCH($H1343,Dashboard!$J$17:$J$26,0))),"")</f>
        <v/>
      </c>
      <c r="Q1343" s="144"/>
      <c r="R1343" s="148">
        <f>IF(LEN(O1343)=0,0,IF(OR(Summary!$D$5="All",Summary!$D$5=""),1,IF(Summary!$D$5=O1343,1,0)))</f>
        <v>0</v>
      </c>
      <c r="S1343" s="148">
        <f>IF(LEN(B1343)=0,0,IF(OR(Summary!$G$5="All",Summary!$G$5=""),1,IF(Summary!$G$5=B1343,1,0)))</f>
        <v>0</v>
      </c>
      <c r="T1343" s="148">
        <f t="shared" si="80"/>
        <v>0</v>
      </c>
      <c r="U1343" s="148">
        <f>IF(LEN(C1343)=0,0,IF(C1343=Summary!$K$5,1,0))</f>
        <v>0</v>
      </c>
      <c r="V1343" s="148">
        <f t="shared" si="81"/>
        <v>0</v>
      </c>
      <c r="W1343" s="333"/>
      <c r="X1343" s="148">
        <f t="shared" si="82"/>
        <v>0</v>
      </c>
      <c r="Y1343" s="333"/>
      <c r="Z1343" s="144"/>
      <c r="AA1343" s="148">
        <f t="shared" si="83"/>
        <v>0</v>
      </c>
      <c r="AB1343" s="336"/>
      <c r="AC1343" s="144"/>
    </row>
    <row r="1344" spans="2:29" s="134" customFormat="1" ht="20.100000000000001" customHeight="1" x14ac:dyDescent="0.25">
      <c r="B1344" s="390"/>
      <c r="C1344" s="391"/>
      <c r="D1344" s="392"/>
      <c r="E1344" s="393"/>
      <c r="F1344" s="393"/>
      <c r="G1344" s="394"/>
      <c r="H1344" s="395"/>
      <c r="N1344" s="144"/>
      <c r="O1344" s="147" t="str">
        <f>IFERROR(IF(LEN(B1344)=0,"",INDEX(Trainings!$C$6:$C$55,MATCH(Registration!$B1344,Trainings!$B$6:$B$55,0),1)),"")</f>
        <v/>
      </c>
      <c r="P1344" s="148" t="str">
        <f>IFERROR(IF(LEN(H1344)=0,"",INDEX(Dashboard!$I$17:$I$26,MATCH($H1344,Dashboard!$J$17:$J$26,0))),"")</f>
        <v/>
      </c>
      <c r="Q1344" s="144"/>
      <c r="R1344" s="148">
        <f>IF(LEN(O1344)=0,0,IF(OR(Summary!$D$5="All",Summary!$D$5=""),1,IF(Summary!$D$5=O1344,1,0)))</f>
        <v>0</v>
      </c>
      <c r="S1344" s="148">
        <f>IF(LEN(B1344)=0,0,IF(OR(Summary!$G$5="All",Summary!$G$5=""),1,IF(Summary!$G$5=B1344,1,0)))</f>
        <v>0</v>
      </c>
      <c r="T1344" s="148">
        <f t="shared" si="80"/>
        <v>0</v>
      </c>
      <c r="U1344" s="148">
        <f>IF(LEN(C1344)=0,0,IF(C1344=Summary!$K$5,1,0))</f>
        <v>0</v>
      </c>
      <c r="V1344" s="148">
        <f t="shared" si="81"/>
        <v>0</v>
      </c>
      <c r="W1344" s="333"/>
      <c r="X1344" s="148">
        <f t="shared" si="82"/>
        <v>0</v>
      </c>
      <c r="Y1344" s="333"/>
      <c r="Z1344" s="144"/>
      <c r="AA1344" s="148">
        <f t="shared" si="83"/>
        <v>0</v>
      </c>
      <c r="AB1344" s="336"/>
      <c r="AC1344" s="144"/>
    </row>
    <row r="1345" spans="2:29" s="134" customFormat="1" ht="20.100000000000001" customHeight="1" x14ac:dyDescent="0.25">
      <c r="B1345" s="390"/>
      <c r="C1345" s="391"/>
      <c r="D1345" s="392"/>
      <c r="E1345" s="393"/>
      <c r="F1345" s="393"/>
      <c r="G1345" s="394"/>
      <c r="H1345" s="395"/>
      <c r="N1345" s="144"/>
      <c r="O1345" s="147" t="str">
        <f>IFERROR(IF(LEN(B1345)=0,"",INDEX(Trainings!$C$6:$C$55,MATCH(Registration!$B1345,Trainings!$B$6:$B$55,0),1)),"")</f>
        <v/>
      </c>
      <c r="P1345" s="148" t="str">
        <f>IFERROR(IF(LEN(H1345)=0,"",INDEX(Dashboard!$I$17:$I$26,MATCH($H1345,Dashboard!$J$17:$J$26,0))),"")</f>
        <v/>
      </c>
      <c r="Q1345" s="144"/>
      <c r="R1345" s="148">
        <f>IF(LEN(O1345)=0,0,IF(OR(Summary!$D$5="All",Summary!$D$5=""),1,IF(Summary!$D$5=O1345,1,0)))</f>
        <v>0</v>
      </c>
      <c r="S1345" s="148">
        <f>IF(LEN(B1345)=0,0,IF(OR(Summary!$G$5="All",Summary!$G$5=""),1,IF(Summary!$G$5=B1345,1,0)))</f>
        <v>0</v>
      </c>
      <c r="T1345" s="148">
        <f t="shared" si="80"/>
        <v>0</v>
      </c>
      <c r="U1345" s="148">
        <f>IF(LEN(C1345)=0,0,IF(C1345=Summary!$K$5,1,0))</f>
        <v>0</v>
      </c>
      <c r="V1345" s="148">
        <f t="shared" si="81"/>
        <v>0</v>
      </c>
      <c r="W1345" s="333"/>
      <c r="X1345" s="148">
        <f t="shared" si="82"/>
        <v>0</v>
      </c>
      <c r="Y1345" s="333"/>
      <c r="Z1345" s="144"/>
      <c r="AA1345" s="148">
        <f t="shared" si="83"/>
        <v>0</v>
      </c>
      <c r="AB1345" s="336"/>
      <c r="AC1345" s="144"/>
    </row>
    <row r="1346" spans="2:29" s="134" customFormat="1" ht="20.100000000000001" customHeight="1" x14ac:dyDescent="0.25">
      <c r="B1346" s="390"/>
      <c r="C1346" s="391"/>
      <c r="D1346" s="392"/>
      <c r="E1346" s="393"/>
      <c r="F1346" s="393"/>
      <c r="G1346" s="394"/>
      <c r="H1346" s="395"/>
      <c r="N1346" s="144"/>
      <c r="O1346" s="147" t="str">
        <f>IFERROR(IF(LEN(B1346)=0,"",INDEX(Trainings!$C$6:$C$55,MATCH(Registration!$B1346,Trainings!$B$6:$B$55,0),1)),"")</f>
        <v/>
      </c>
      <c r="P1346" s="148" t="str">
        <f>IFERROR(IF(LEN(H1346)=0,"",INDEX(Dashboard!$I$17:$I$26,MATCH($H1346,Dashboard!$J$17:$J$26,0))),"")</f>
        <v/>
      </c>
      <c r="Q1346" s="144"/>
      <c r="R1346" s="148">
        <f>IF(LEN(O1346)=0,0,IF(OR(Summary!$D$5="All",Summary!$D$5=""),1,IF(Summary!$D$5=O1346,1,0)))</f>
        <v>0</v>
      </c>
      <c r="S1346" s="148">
        <f>IF(LEN(B1346)=0,0,IF(OR(Summary!$G$5="All",Summary!$G$5=""),1,IF(Summary!$G$5=B1346,1,0)))</f>
        <v>0</v>
      </c>
      <c r="T1346" s="148">
        <f t="shared" si="80"/>
        <v>0</v>
      </c>
      <c r="U1346" s="148">
        <f>IF(LEN(C1346)=0,0,IF(C1346=Summary!$K$5,1,0))</f>
        <v>0</v>
      </c>
      <c r="V1346" s="148">
        <f t="shared" si="81"/>
        <v>0</v>
      </c>
      <c r="W1346" s="333"/>
      <c r="X1346" s="148">
        <f t="shared" si="82"/>
        <v>0</v>
      </c>
      <c r="Y1346" s="333"/>
      <c r="Z1346" s="144"/>
      <c r="AA1346" s="148">
        <f t="shared" si="83"/>
        <v>0</v>
      </c>
      <c r="AB1346" s="336"/>
      <c r="AC1346" s="144"/>
    </row>
    <row r="1347" spans="2:29" s="134" customFormat="1" ht="20.100000000000001" customHeight="1" x14ac:dyDescent="0.25">
      <c r="B1347" s="390"/>
      <c r="C1347" s="391"/>
      <c r="D1347" s="392"/>
      <c r="E1347" s="393"/>
      <c r="F1347" s="393"/>
      <c r="G1347" s="394"/>
      <c r="H1347" s="395"/>
      <c r="N1347" s="144"/>
      <c r="O1347" s="147" t="str">
        <f>IFERROR(IF(LEN(B1347)=0,"",INDEX(Trainings!$C$6:$C$55,MATCH(Registration!$B1347,Trainings!$B$6:$B$55,0),1)),"")</f>
        <v/>
      </c>
      <c r="P1347" s="148" t="str">
        <f>IFERROR(IF(LEN(H1347)=0,"",INDEX(Dashboard!$I$17:$I$26,MATCH($H1347,Dashboard!$J$17:$J$26,0))),"")</f>
        <v/>
      </c>
      <c r="Q1347" s="144"/>
      <c r="R1347" s="148">
        <f>IF(LEN(O1347)=0,0,IF(OR(Summary!$D$5="All",Summary!$D$5=""),1,IF(Summary!$D$5=O1347,1,0)))</f>
        <v>0</v>
      </c>
      <c r="S1347" s="148">
        <f>IF(LEN(B1347)=0,0,IF(OR(Summary!$G$5="All",Summary!$G$5=""),1,IF(Summary!$G$5=B1347,1,0)))</f>
        <v>0</v>
      </c>
      <c r="T1347" s="148">
        <f t="shared" si="80"/>
        <v>0</v>
      </c>
      <c r="U1347" s="148">
        <f>IF(LEN(C1347)=0,0,IF(C1347=Summary!$K$5,1,0))</f>
        <v>0</v>
      </c>
      <c r="V1347" s="148">
        <f t="shared" si="81"/>
        <v>0</v>
      </c>
      <c r="W1347" s="333"/>
      <c r="X1347" s="148">
        <f t="shared" si="82"/>
        <v>0</v>
      </c>
      <c r="Y1347" s="333"/>
      <c r="Z1347" s="144"/>
      <c r="AA1347" s="148">
        <f t="shared" si="83"/>
        <v>0</v>
      </c>
      <c r="AB1347" s="336"/>
      <c r="AC1347" s="144"/>
    </row>
    <row r="1348" spans="2:29" s="134" customFormat="1" ht="20.100000000000001" customHeight="1" x14ac:dyDescent="0.25">
      <c r="B1348" s="390"/>
      <c r="C1348" s="391"/>
      <c r="D1348" s="392"/>
      <c r="E1348" s="393"/>
      <c r="F1348" s="393"/>
      <c r="G1348" s="394"/>
      <c r="H1348" s="395"/>
      <c r="N1348" s="144"/>
      <c r="O1348" s="147" t="str">
        <f>IFERROR(IF(LEN(B1348)=0,"",INDEX(Trainings!$C$6:$C$55,MATCH(Registration!$B1348,Trainings!$B$6:$B$55,0),1)),"")</f>
        <v/>
      </c>
      <c r="P1348" s="148" t="str">
        <f>IFERROR(IF(LEN(H1348)=0,"",INDEX(Dashboard!$I$17:$I$26,MATCH($H1348,Dashboard!$J$17:$J$26,0))),"")</f>
        <v/>
      </c>
      <c r="Q1348" s="144"/>
      <c r="R1348" s="148">
        <f>IF(LEN(O1348)=0,0,IF(OR(Summary!$D$5="All",Summary!$D$5=""),1,IF(Summary!$D$5=O1348,1,0)))</f>
        <v>0</v>
      </c>
      <c r="S1348" s="148">
        <f>IF(LEN(B1348)=0,0,IF(OR(Summary!$G$5="All",Summary!$G$5=""),1,IF(Summary!$G$5=B1348,1,0)))</f>
        <v>0</v>
      </c>
      <c r="T1348" s="148">
        <f t="shared" si="80"/>
        <v>0</v>
      </c>
      <c r="U1348" s="148">
        <f>IF(LEN(C1348)=0,0,IF(C1348=Summary!$K$5,1,0))</f>
        <v>0</v>
      </c>
      <c r="V1348" s="148">
        <f t="shared" si="81"/>
        <v>0</v>
      </c>
      <c r="W1348" s="333"/>
      <c r="X1348" s="148">
        <f t="shared" si="82"/>
        <v>0</v>
      </c>
      <c r="Y1348" s="333"/>
      <c r="Z1348" s="144"/>
      <c r="AA1348" s="148">
        <f t="shared" si="83"/>
        <v>0</v>
      </c>
      <c r="AB1348" s="336"/>
      <c r="AC1348" s="144"/>
    </row>
    <row r="1349" spans="2:29" s="134" customFormat="1" ht="20.100000000000001" customHeight="1" x14ac:dyDescent="0.25">
      <c r="B1349" s="390"/>
      <c r="C1349" s="391"/>
      <c r="D1349" s="392"/>
      <c r="E1349" s="393"/>
      <c r="F1349" s="393"/>
      <c r="G1349" s="394"/>
      <c r="H1349" s="395"/>
      <c r="N1349" s="144"/>
      <c r="O1349" s="147" t="str">
        <f>IFERROR(IF(LEN(B1349)=0,"",INDEX(Trainings!$C$6:$C$55,MATCH(Registration!$B1349,Trainings!$B$6:$B$55,0),1)),"")</f>
        <v/>
      </c>
      <c r="P1349" s="148" t="str">
        <f>IFERROR(IF(LEN(H1349)=0,"",INDEX(Dashboard!$I$17:$I$26,MATCH($H1349,Dashboard!$J$17:$J$26,0))),"")</f>
        <v/>
      </c>
      <c r="Q1349" s="144"/>
      <c r="R1349" s="148">
        <f>IF(LEN(O1349)=0,0,IF(OR(Summary!$D$5="All",Summary!$D$5=""),1,IF(Summary!$D$5=O1349,1,0)))</f>
        <v>0</v>
      </c>
      <c r="S1349" s="148">
        <f>IF(LEN(B1349)=0,0,IF(OR(Summary!$G$5="All",Summary!$G$5=""),1,IF(Summary!$G$5=B1349,1,0)))</f>
        <v>0</v>
      </c>
      <c r="T1349" s="148">
        <f t="shared" si="80"/>
        <v>0</v>
      </c>
      <c r="U1349" s="148">
        <f>IF(LEN(C1349)=0,0,IF(C1349=Summary!$K$5,1,0))</f>
        <v>0</v>
      </c>
      <c r="V1349" s="148">
        <f t="shared" si="81"/>
        <v>0</v>
      </c>
      <c r="W1349" s="333"/>
      <c r="X1349" s="148">
        <f t="shared" si="82"/>
        <v>0</v>
      </c>
      <c r="Y1349" s="333"/>
      <c r="Z1349" s="144"/>
      <c r="AA1349" s="148">
        <f t="shared" si="83"/>
        <v>0</v>
      </c>
      <c r="AB1349" s="336"/>
      <c r="AC1349" s="144"/>
    </row>
    <row r="1350" spans="2:29" s="134" customFormat="1" ht="20.100000000000001" customHeight="1" x14ac:dyDescent="0.25">
      <c r="B1350" s="390"/>
      <c r="C1350" s="391"/>
      <c r="D1350" s="392"/>
      <c r="E1350" s="393"/>
      <c r="F1350" s="393"/>
      <c r="G1350" s="394"/>
      <c r="H1350" s="395"/>
      <c r="N1350" s="144"/>
      <c r="O1350" s="147" t="str">
        <f>IFERROR(IF(LEN(B1350)=0,"",INDEX(Trainings!$C$6:$C$55,MATCH(Registration!$B1350,Trainings!$B$6:$B$55,0),1)),"")</f>
        <v/>
      </c>
      <c r="P1350" s="148" t="str">
        <f>IFERROR(IF(LEN(H1350)=0,"",INDEX(Dashboard!$I$17:$I$26,MATCH($H1350,Dashboard!$J$17:$J$26,0))),"")</f>
        <v/>
      </c>
      <c r="Q1350" s="144"/>
      <c r="R1350" s="148">
        <f>IF(LEN(O1350)=0,0,IF(OR(Summary!$D$5="All",Summary!$D$5=""),1,IF(Summary!$D$5=O1350,1,0)))</f>
        <v>0</v>
      </c>
      <c r="S1350" s="148">
        <f>IF(LEN(B1350)=0,0,IF(OR(Summary!$G$5="All",Summary!$G$5=""),1,IF(Summary!$G$5=B1350,1,0)))</f>
        <v>0</v>
      </c>
      <c r="T1350" s="148">
        <f t="shared" ref="T1350:T1413" si="84">IF(G1350="Yes",1,0)</f>
        <v>0</v>
      </c>
      <c r="U1350" s="148">
        <f>IF(LEN(C1350)=0,0,IF(C1350=Summary!$K$5,1,0))</f>
        <v>0</v>
      </c>
      <c r="V1350" s="148">
        <f t="shared" si="81"/>
        <v>0</v>
      </c>
      <c r="W1350" s="333"/>
      <c r="X1350" s="148">
        <f t="shared" si="82"/>
        <v>0</v>
      </c>
      <c r="Y1350" s="333"/>
      <c r="Z1350" s="144"/>
      <c r="AA1350" s="148">
        <f t="shared" si="83"/>
        <v>0</v>
      </c>
      <c r="AB1350" s="336"/>
      <c r="AC1350" s="144"/>
    </row>
    <row r="1351" spans="2:29" s="134" customFormat="1" ht="20.100000000000001" customHeight="1" x14ac:dyDescent="0.25">
      <c r="B1351" s="390"/>
      <c r="C1351" s="391"/>
      <c r="D1351" s="392"/>
      <c r="E1351" s="393"/>
      <c r="F1351" s="393"/>
      <c r="G1351" s="394"/>
      <c r="H1351" s="395"/>
      <c r="N1351" s="144"/>
      <c r="O1351" s="147" t="str">
        <f>IFERROR(IF(LEN(B1351)=0,"",INDEX(Trainings!$C$6:$C$55,MATCH(Registration!$B1351,Trainings!$B$6:$B$55,0),1)),"")</f>
        <v/>
      </c>
      <c r="P1351" s="148" t="str">
        <f>IFERROR(IF(LEN(H1351)=0,"",INDEX(Dashboard!$I$17:$I$26,MATCH($H1351,Dashboard!$J$17:$J$26,0))),"")</f>
        <v/>
      </c>
      <c r="Q1351" s="144"/>
      <c r="R1351" s="148">
        <f>IF(LEN(O1351)=0,0,IF(OR(Summary!$D$5="All",Summary!$D$5=""),1,IF(Summary!$D$5=O1351,1,0)))</f>
        <v>0</v>
      </c>
      <c r="S1351" s="148">
        <f>IF(LEN(B1351)=0,0,IF(OR(Summary!$G$5="All",Summary!$G$5=""),1,IF(Summary!$G$5=B1351,1,0)))</f>
        <v>0</v>
      </c>
      <c r="T1351" s="148">
        <f t="shared" si="84"/>
        <v>0</v>
      </c>
      <c r="U1351" s="148">
        <f>IF(LEN(C1351)=0,0,IF(C1351=Summary!$K$5,1,0))</f>
        <v>0</v>
      </c>
      <c r="V1351" s="148">
        <f t="shared" ref="V1351:V1414" si="85">R1351*S1351*T1351*U1351</f>
        <v>0</v>
      </c>
      <c r="W1351" s="333"/>
      <c r="X1351" s="148">
        <f t="shared" ref="X1351:X1414" si="86">V1351*(IF(LEN(P1351)=0,0,1))</f>
        <v>0</v>
      </c>
      <c r="Y1351" s="333"/>
      <c r="Z1351" s="144"/>
      <c r="AA1351" s="148">
        <f t="shared" ref="AA1351:AA1414" si="87">IF(G1351="Yes",1,0)</f>
        <v>0</v>
      </c>
      <c r="AB1351" s="336"/>
      <c r="AC1351" s="144"/>
    </row>
    <row r="1352" spans="2:29" s="134" customFormat="1" ht="20.100000000000001" customHeight="1" x14ac:dyDescent="0.25">
      <c r="B1352" s="390"/>
      <c r="C1352" s="391"/>
      <c r="D1352" s="392"/>
      <c r="E1352" s="393"/>
      <c r="F1352" s="393"/>
      <c r="G1352" s="394"/>
      <c r="H1352" s="395"/>
      <c r="N1352" s="144"/>
      <c r="O1352" s="147" t="str">
        <f>IFERROR(IF(LEN(B1352)=0,"",INDEX(Trainings!$C$6:$C$55,MATCH(Registration!$B1352,Trainings!$B$6:$B$55,0),1)),"")</f>
        <v/>
      </c>
      <c r="P1352" s="148" t="str">
        <f>IFERROR(IF(LEN(H1352)=0,"",INDEX(Dashboard!$I$17:$I$26,MATCH($H1352,Dashboard!$J$17:$J$26,0))),"")</f>
        <v/>
      </c>
      <c r="Q1352" s="144"/>
      <c r="R1352" s="148">
        <f>IF(LEN(O1352)=0,0,IF(OR(Summary!$D$5="All",Summary!$D$5=""),1,IF(Summary!$D$5=O1352,1,0)))</f>
        <v>0</v>
      </c>
      <c r="S1352" s="148">
        <f>IF(LEN(B1352)=0,0,IF(OR(Summary!$G$5="All",Summary!$G$5=""),1,IF(Summary!$G$5=B1352,1,0)))</f>
        <v>0</v>
      </c>
      <c r="T1352" s="148">
        <f t="shared" si="84"/>
        <v>0</v>
      </c>
      <c r="U1352" s="148">
        <f>IF(LEN(C1352)=0,0,IF(C1352=Summary!$K$5,1,0))</f>
        <v>0</v>
      </c>
      <c r="V1352" s="148">
        <f t="shared" si="85"/>
        <v>0</v>
      </c>
      <c r="W1352" s="333"/>
      <c r="X1352" s="148">
        <f t="shared" si="86"/>
        <v>0</v>
      </c>
      <c r="Y1352" s="333"/>
      <c r="Z1352" s="144"/>
      <c r="AA1352" s="148">
        <f t="shared" si="87"/>
        <v>0</v>
      </c>
      <c r="AB1352" s="336"/>
      <c r="AC1352" s="144"/>
    </row>
    <row r="1353" spans="2:29" s="134" customFormat="1" ht="20.100000000000001" customHeight="1" x14ac:dyDescent="0.25">
      <c r="B1353" s="390"/>
      <c r="C1353" s="391"/>
      <c r="D1353" s="392"/>
      <c r="E1353" s="393"/>
      <c r="F1353" s="393"/>
      <c r="G1353" s="394"/>
      <c r="H1353" s="395"/>
      <c r="N1353" s="144"/>
      <c r="O1353" s="147" t="str">
        <f>IFERROR(IF(LEN(B1353)=0,"",INDEX(Trainings!$C$6:$C$55,MATCH(Registration!$B1353,Trainings!$B$6:$B$55,0),1)),"")</f>
        <v/>
      </c>
      <c r="P1353" s="148" t="str">
        <f>IFERROR(IF(LEN(H1353)=0,"",INDEX(Dashboard!$I$17:$I$26,MATCH($H1353,Dashboard!$J$17:$J$26,0))),"")</f>
        <v/>
      </c>
      <c r="Q1353" s="144"/>
      <c r="R1353" s="148">
        <f>IF(LEN(O1353)=0,0,IF(OR(Summary!$D$5="All",Summary!$D$5=""),1,IF(Summary!$D$5=O1353,1,0)))</f>
        <v>0</v>
      </c>
      <c r="S1353" s="148">
        <f>IF(LEN(B1353)=0,0,IF(OR(Summary!$G$5="All",Summary!$G$5=""),1,IF(Summary!$G$5=B1353,1,0)))</f>
        <v>0</v>
      </c>
      <c r="T1353" s="148">
        <f t="shared" si="84"/>
        <v>0</v>
      </c>
      <c r="U1353" s="148">
        <f>IF(LEN(C1353)=0,0,IF(C1353=Summary!$K$5,1,0))</f>
        <v>0</v>
      </c>
      <c r="V1353" s="148">
        <f t="shared" si="85"/>
        <v>0</v>
      </c>
      <c r="W1353" s="333"/>
      <c r="X1353" s="148">
        <f t="shared" si="86"/>
        <v>0</v>
      </c>
      <c r="Y1353" s="333"/>
      <c r="Z1353" s="144"/>
      <c r="AA1353" s="148">
        <f t="shared" si="87"/>
        <v>0</v>
      </c>
      <c r="AB1353" s="336"/>
      <c r="AC1353" s="144"/>
    </row>
    <row r="1354" spans="2:29" s="134" customFormat="1" ht="20.100000000000001" customHeight="1" x14ac:dyDescent="0.25">
      <c r="B1354" s="390"/>
      <c r="C1354" s="391"/>
      <c r="D1354" s="392"/>
      <c r="E1354" s="393"/>
      <c r="F1354" s="393"/>
      <c r="G1354" s="394"/>
      <c r="H1354" s="395"/>
      <c r="N1354" s="144"/>
      <c r="O1354" s="147" t="str">
        <f>IFERROR(IF(LEN(B1354)=0,"",INDEX(Trainings!$C$6:$C$55,MATCH(Registration!$B1354,Trainings!$B$6:$B$55,0),1)),"")</f>
        <v/>
      </c>
      <c r="P1354" s="148" t="str">
        <f>IFERROR(IF(LEN(H1354)=0,"",INDEX(Dashboard!$I$17:$I$26,MATCH($H1354,Dashboard!$J$17:$J$26,0))),"")</f>
        <v/>
      </c>
      <c r="Q1354" s="144"/>
      <c r="R1354" s="148">
        <f>IF(LEN(O1354)=0,0,IF(OR(Summary!$D$5="All",Summary!$D$5=""),1,IF(Summary!$D$5=O1354,1,0)))</f>
        <v>0</v>
      </c>
      <c r="S1354" s="148">
        <f>IF(LEN(B1354)=0,0,IF(OR(Summary!$G$5="All",Summary!$G$5=""),1,IF(Summary!$G$5=B1354,1,0)))</f>
        <v>0</v>
      </c>
      <c r="T1354" s="148">
        <f t="shared" si="84"/>
        <v>0</v>
      </c>
      <c r="U1354" s="148">
        <f>IF(LEN(C1354)=0,0,IF(C1354=Summary!$K$5,1,0))</f>
        <v>0</v>
      </c>
      <c r="V1354" s="148">
        <f t="shared" si="85"/>
        <v>0</v>
      </c>
      <c r="W1354" s="333"/>
      <c r="X1354" s="148">
        <f t="shared" si="86"/>
        <v>0</v>
      </c>
      <c r="Y1354" s="333"/>
      <c r="Z1354" s="144"/>
      <c r="AA1354" s="148">
        <f t="shared" si="87"/>
        <v>0</v>
      </c>
      <c r="AB1354" s="336"/>
      <c r="AC1354" s="144"/>
    </row>
    <row r="1355" spans="2:29" s="134" customFormat="1" ht="20.100000000000001" customHeight="1" x14ac:dyDescent="0.25">
      <c r="B1355" s="390"/>
      <c r="C1355" s="391"/>
      <c r="D1355" s="392"/>
      <c r="E1355" s="393"/>
      <c r="F1355" s="393"/>
      <c r="G1355" s="394"/>
      <c r="H1355" s="395"/>
      <c r="N1355" s="144"/>
      <c r="O1355" s="147" t="str">
        <f>IFERROR(IF(LEN(B1355)=0,"",INDEX(Trainings!$C$6:$C$55,MATCH(Registration!$B1355,Trainings!$B$6:$B$55,0),1)),"")</f>
        <v/>
      </c>
      <c r="P1355" s="148" t="str">
        <f>IFERROR(IF(LEN(H1355)=0,"",INDEX(Dashboard!$I$17:$I$26,MATCH($H1355,Dashboard!$J$17:$J$26,0))),"")</f>
        <v/>
      </c>
      <c r="Q1355" s="144"/>
      <c r="R1355" s="148">
        <f>IF(LEN(O1355)=0,0,IF(OR(Summary!$D$5="All",Summary!$D$5=""),1,IF(Summary!$D$5=O1355,1,0)))</f>
        <v>0</v>
      </c>
      <c r="S1355" s="148">
        <f>IF(LEN(B1355)=0,0,IF(OR(Summary!$G$5="All",Summary!$G$5=""),1,IF(Summary!$G$5=B1355,1,0)))</f>
        <v>0</v>
      </c>
      <c r="T1355" s="148">
        <f t="shared" si="84"/>
        <v>0</v>
      </c>
      <c r="U1355" s="148">
        <f>IF(LEN(C1355)=0,0,IF(C1355=Summary!$K$5,1,0))</f>
        <v>0</v>
      </c>
      <c r="V1355" s="148">
        <f t="shared" si="85"/>
        <v>0</v>
      </c>
      <c r="W1355" s="333"/>
      <c r="X1355" s="148">
        <f t="shared" si="86"/>
        <v>0</v>
      </c>
      <c r="Y1355" s="333"/>
      <c r="Z1355" s="144"/>
      <c r="AA1355" s="148">
        <f t="shared" si="87"/>
        <v>0</v>
      </c>
      <c r="AB1355" s="336"/>
      <c r="AC1355" s="144"/>
    </row>
    <row r="1356" spans="2:29" s="134" customFormat="1" ht="20.100000000000001" customHeight="1" x14ac:dyDescent="0.25">
      <c r="B1356" s="390"/>
      <c r="C1356" s="391"/>
      <c r="D1356" s="392"/>
      <c r="E1356" s="393"/>
      <c r="F1356" s="393"/>
      <c r="G1356" s="394"/>
      <c r="H1356" s="395"/>
      <c r="N1356" s="144"/>
      <c r="O1356" s="147" t="str">
        <f>IFERROR(IF(LEN(B1356)=0,"",INDEX(Trainings!$C$6:$C$55,MATCH(Registration!$B1356,Trainings!$B$6:$B$55,0),1)),"")</f>
        <v/>
      </c>
      <c r="P1356" s="148" t="str">
        <f>IFERROR(IF(LEN(H1356)=0,"",INDEX(Dashboard!$I$17:$I$26,MATCH($H1356,Dashboard!$J$17:$J$26,0))),"")</f>
        <v/>
      </c>
      <c r="Q1356" s="144"/>
      <c r="R1356" s="148">
        <f>IF(LEN(O1356)=0,0,IF(OR(Summary!$D$5="All",Summary!$D$5=""),1,IF(Summary!$D$5=O1356,1,0)))</f>
        <v>0</v>
      </c>
      <c r="S1356" s="148">
        <f>IF(LEN(B1356)=0,0,IF(OR(Summary!$G$5="All",Summary!$G$5=""),1,IF(Summary!$G$5=B1356,1,0)))</f>
        <v>0</v>
      </c>
      <c r="T1356" s="148">
        <f t="shared" si="84"/>
        <v>0</v>
      </c>
      <c r="U1356" s="148">
        <f>IF(LEN(C1356)=0,0,IF(C1356=Summary!$K$5,1,0))</f>
        <v>0</v>
      </c>
      <c r="V1356" s="148">
        <f t="shared" si="85"/>
        <v>0</v>
      </c>
      <c r="W1356" s="333"/>
      <c r="X1356" s="148">
        <f t="shared" si="86"/>
        <v>0</v>
      </c>
      <c r="Y1356" s="333"/>
      <c r="Z1356" s="144"/>
      <c r="AA1356" s="148">
        <f t="shared" si="87"/>
        <v>0</v>
      </c>
      <c r="AB1356" s="336"/>
      <c r="AC1356" s="144"/>
    </row>
    <row r="1357" spans="2:29" s="134" customFormat="1" ht="20.100000000000001" customHeight="1" x14ac:dyDescent="0.25">
      <c r="B1357" s="390"/>
      <c r="C1357" s="391"/>
      <c r="D1357" s="392"/>
      <c r="E1357" s="393"/>
      <c r="F1357" s="393"/>
      <c r="G1357" s="394"/>
      <c r="H1357" s="395"/>
      <c r="N1357" s="144"/>
      <c r="O1357" s="147" t="str">
        <f>IFERROR(IF(LEN(B1357)=0,"",INDEX(Trainings!$C$6:$C$55,MATCH(Registration!$B1357,Trainings!$B$6:$B$55,0),1)),"")</f>
        <v/>
      </c>
      <c r="P1357" s="148" t="str">
        <f>IFERROR(IF(LEN(H1357)=0,"",INDEX(Dashboard!$I$17:$I$26,MATCH($H1357,Dashboard!$J$17:$J$26,0))),"")</f>
        <v/>
      </c>
      <c r="Q1357" s="144"/>
      <c r="R1357" s="148">
        <f>IF(LEN(O1357)=0,0,IF(OR(Summary!$D$5="All",Summary!$D$5=""),1,IF(Summary!$D$5=O1357,1,0)))</f>
        <v>0</v>
      </c>
      <c r="S1357" s="148">
        <f>IF(LEN(B1357)=0,0,IF(OR(Summary!$G$5="All",Summary!$G$5=""),1,IF(Summary!$G$5=B1357,1,0)))</f>
        <v>0</v>
      </c>
      <c r="T1357" s="148">
        <f t="shared" si="84"/>
        <v>0</v>
      </c>
      <c r="U1357" s="148">
        <f>IF(LEN(C1357)=0,0,IF(C1357=Summary!$K$5,1,0))</f>
        <v>0</v>
      </c>
      <c r="V1357" s="148">
        <f t="shared" si="85"/>
        <v>0</v>
      </c>
      <c r="W1357" s="333"/>
      <c r="X1357" s="148">
        <f t="shared" si="86"/>
        <v>0</v>
      </c>
      <c r="Y1357" s="333"/>
      <c r="Z1357" s="144"/>
      <c r="AA1357" s="148">
        <f t="shared" si="87"/>
        <v>0</v>
      </c>
      <c r="AB1357" s="336"/>
      <c r="AC1357" s="144"/>
    </row>
    <row r="1358" spans="2:29" s="134" customFormat="1" ht="20.100000000000001" customHeight="1" x14ac:dyDescent="0.25">
      <c r="B1358" s="390"/>
      <c r="C1358" s="391"/>
      <c r="D1358" s="392"/>
      <c r="E1358" s="393"/>
      <c r="F1358" s="393"/>
      <c r="G1358" s="394"/>
      <c r="H1358" s="395"/>
      <c r="N1358" s="144"/>
      <c r="O1358" s="147" t="str">
        <f>IFERROR(IF(LEN(B1358)=0,"",INDEX(Trainings!$C$6:$C$55,MATCH(Registration!$B1358,Trainings!$B$6:$B$55,0),1)),"")</f>
        <v/>
      </c>
      <c r="P1358" s="148" t="str">
        <f>IFERROR(IF(LEN(H1358)=0,"",INDEX(Dashboard!$I$17:$I$26,MATCH($H1358,Dashboard!$J$17:$J$26,0))),"")</f>
        <v/>
      </c>
      <c r="Q1358" s="144"/>
      <c r="R1358" s="148">
        <f>IF(LEN(O1358)=0,0,IF(OR(Summary!$D$5="All",Summary!$D$5=""),1,IF(Summary!$D$5=O1358,1,0)))</f>
        <v>0</v>
      </c>
      <c r="S1358" s="148">
        <f>IF(LEN(B1358)=0,0,IF(OR(Summary!$G$5="All",Summary!$G$5=""),1,IF(Summary!$G$5=B1358,1,0)))</f>
        <v>0</v>
      </c>
      <c r="T1358" s="148">
        <f t="shared" si="84"/>
        <v>0</v>
      </c>
      <c r="U1358" s="148">
        <f>IF(LEN(C1358)=0,0,IF(C1358=Summary!$K$5,1,0))</f>
        <v>0</v>
      </c>
      <c r="V1358" s="148">
        <f t="shared" si="85"/>
        <v>0</v>
      </c>
      <c r="W1358" s="333"/>
      <c r="X1358" s="148">
        <f t="shared" si="86"/>
        <v>0</v>
      </c>
      <c r="Y1358" s="333"/>
      <c r="Z1358" s="144"/>
      <c r="AA1358" s="148">
        <f t="shared" si="87"/>
        <v>0</v>
      </c>
      <c r="AB1358" s="336"/>
      <c r="AC1358" s="144"/>
    </row>
    <row r="1359" spans="2:29" s="134" customFormat="1" ht="20.100000000000001" customHeight="1" x14ac:dyDescent="0.25">
      <c r="B1359" s="390"/>
      <c r="C1359" s="391"/>
      <c r="D1359" s="392"/>
      <c r="E1359" s="393"/>
      <c r="F1359" s="393"/>
      <c r="G1359" s="394"/>
      <c r="H1359" s="395"/>
      <c r="N1359" s="144"/>
      <c r="O1359" s="147" t="str">
        <f>IFERROR(IF(LEN(B1359)=0,"",INDEX(Trainings!$C$6:$C$55,MATCH(Registration!$B1359,Trainings!$B$6:$B$55,0),1)),"")</f>
        <v/>
      </c>
      <c r="P1359" s="148" t="str">
        <f>IFERROR(IF(LEN(H1359)=0,"",INDEX(Dashboard!$I$17:$I$26,MATCH($H1359,Dashboard!$J$17:$J$26,0))),"")</f>
        <v/>
      </c>
      <c r="Q1359" s="144"/>
      <c r="R1359" s="148">
        <f>IF(LEN(O1359)=0,0,IF(OR(Summary!$D$5="All",Summary!$D$5=""),1,IF(Summary!$D$5=O1359,1,0)))</f>
        <v>0</v>
      </c>
      <c r="S1359" s="148">
        <f>IF(LEN(B1359)=0,0,IF(OR(Summary!$G$5="All",Summary!$G$5=""),1,IF(Summary!$G$5=B1359,1,0)))</f>
        <v>0</v>
      </c>
      <c r="T1359" s="148">
        <f t="shared" si="84"/>
        <v>0</v>
      </c>
      <c r="U1359" s="148">
        <f>IF(LEN(C1359)=0,0,IF(C1359=Summary!$K$5,1,0))</f>
        <v>0</v>
      </c>
      <c r="V1359" s="148">
        <f t="shared" si="85"/>
        <v>0</v>
      </c>
      <c r="W1359" s="333"/>
      <c r="X1359" s="148">
        <f t="shared" si="86"/>
        <v>0</v>
      </c>
      <c r="Y1359" s="333"/>
      <c r="Z1359" s="144"/>
      <c r="AA1359" s="148">
        <f t="shared" si="87"/>
        <v>0</v>
      </c>
      <c r="AB1359" s="336"/>
      <c r="AC1359" s="144"/>
    </row>
    <row r="1360" spans="2:29" s="134" customFormat="1" ht="20.100000000000001" customHeight="1" x14ac:dyDescent="0.25">
      <c r="B1360" s="390"/>
      <c r="C1360" s="391"/>
      <c r="D1360" s="392"/>
      <c r="E1360" s="393"/>
      <c r="F1360" s="393"/>
      <c r="G1360" s="394"/>
      <c r="H1360" s="395"/>
      <c r="N1360" s="144"/>
      <c r="O1360" s="147" t="str">
        <f>IFERROR(IF(LEN(B1360)=0,"",INDEX(Trainings!$C$6:$C$55,MATCH(Registration!$B1360,Trainings!$B$6:$B$55,0),1)),"")</f>
        <v/>
      </c>
      <c r="P1360" s="148" t="str">
        <f>IFERROR(IF(LEN(H1360)=0,"",INDEX(Dashboard!$I$17:$I$26,MATCH($H1360,Dashboard!$J$17:$J$26,0))),"")</f>
        <v/>
      </c>
      <c r="Q1360" s="144"/>
      <c r="R1360" s="148">
        <f>IF(LEN(O1360)=0,0,IF(OR(Summary!$D$5="All",Summary!$D$5=""),1,IF(Summary!$D$5=O1360,1,0)))</f>
        <v>0</v>
      </c>
      <c r="S1360" s="148">
        <f>IF(LEN(B1360)=0,0,IF(OR(Summary!$G$5="All",Summary!$G$5=""),1,IF(Summary!$G$5=B1360,1,0)))</f>
        <v>0</v>
      </c>
      <c r="T1360" s="148">
        <f t="shared" si="84"/>
        <v>0</v>
      </c>
      <c r="U1360" s="148">
        <f>IF(LEN(C1360)=0,0,IF(C1360=Summary!$K$5,1,0))</f>
        <v>0</v>
      </c>
      <c r="V1360" s="148">
        <f t="shared" si="85"/>
        <v>0</v>
      </c>
      <c r="W1360" s="333"/>
      <c r="X1360" s="148">
        <f t="shared" si="86"/>
        <v>0</v>
      </c>
      <c r="Y1360" s="333"/>
      <c r="Z1360" s="144"/>
      <c r="AA1360" s="148">
        <f t="shared" si="87"/>
        <v>0</v>
      </c>
      <c r="AB1360" s="336"/>
      <c r="AC1360" s="144"/>
    </row>
    <row r="1361" spans="2:29" s="134" customFormat="1" ht="20.100000000000001" customHeight="1" x14ac:dyDescent="0.25">
      <c r="B1361" s="390"/>
      <c r="C1361" s="391"/>
      <c r="D1361" s="392"/>
      <c r="E1361" s="393"/>
      <c r="F1361" s="393"/>
      <c r="G1361" s="394"/>
      <c r="H1361" s="395"/>
      <c r="N1361" s="144"/>
      <c r="O1361" s="147" t="str">
        <f>IFERROR(IF(LEN(B1361)=0,"",INDEX(Trainings!$C$6:$C$55,MATCH(Registration!$B1361,Trainings!$B$6:$B$55,0),1)),"")</f>
        <v/>
      </c>
      <c r="P1361" s="148" t="str">
        <f>IFERROR(IF(LEN(H1361)=0,"",INDEX(Dashboard!$I$17:$I$26,MATCH($H1361,Dashboard!$J$17:$J$26,0))),"")</f>
        <v/>
      </c>
      <c r="Q1361" s="144"/>
      <c r="R1361" s="148">
        <f>IF(LEN(O1361)=0,0,IF(OR(Summary!$D$5="All",Summary!$D$5=""),1,IF(Summary!$D$5=O1361,1,0)))</f>
        <v>0</v>
      </c>
      <c r="S1361" s="148">
        <f>IF(LEN(B1361)=0,0,IF(OR(Summary!$G$5="All",Summary!$G$5=""),1,IF(Summary!$G$5=B1361,1,0)))</f>
        <v>0</v>
      </c>
      <c r="T1361" s="148">
        <f t="shared" si="84"/>
        <v>0</v>
      </c>
      <c r="U1361" s="148">
        <f>IF(LEN(C1361)=0,0,IF(C1361=Summary!$K$5,1,0))</f>
        <v>0</v>
      </c>
      <c r="V1361" s="148">
        <f t="shared" si="85"/>
        <v>0</v>
      </c>
      <c r="W1361" s="333"/>
      <c r="X1361" s="148">
        <f t="shared" si="86"/>
        <v>0</v>
      </c>
      <c r="Y1361" s="333"/>
      <c r="Z1361" s="144"/>
      <c r="AA1361" s="148">
        <f t="shared" si="87"/>
        <v>0</v>
      </c>
      <c r="AB1361" s="336"/>
      <c r="AC1361" s="144"/>
    </row>
    <row r="1362" spans="2:29" s="134" customFormat="1" ht="20.100000000000001" customHeight="1" x14ac:dyDescent="0.25">
      <c r="B1362" s="390"/>
      <c r="C1362" s="391"/>
      <c r="D1362" s="392"/>
      <c r="E1362" s="393"/>
      <c r="F1362" s="393"/>
      <c r="G1362" s="394"/>
      <c r="H1362" s="395"/>
      <c r="N1362" s="144"/>
      <c r="O1362" s="147" t="str">
        <f>IFERROR(IF(LEN(B1362)=0,"",INDEX(Trainings!$C$6:$C$55,MATCH(Registration!$B1362,Trainings!$B$6:$B$55,0),1)),"")</f>
        <v/>
      </c>
      <c r="P1362" s="148" t="str">
        <f>IFERROR(IF(LEN(H1362)=0,"",INDEX(Dashboard!$I$17:$I$26,MATCH($H1362,Dashboard!$J$17:$J$26,0))),"")</f>
        <v/>
      </c>
      <c r="Q1362" s="144"/>
      <c r="R1362" s="148">
        <f>IF(LEN(O1362)=0,0,IF(OR(Summary!$D$5="All",Summary!$D$5=""),1,IF(Summary!$D$5=O1362,1,0)))</f>
        <v>0</v>
      </c>
      <c r="S1362" s="148">
        <f>IF(LEN(B1362)=0,0,IF(OR(Summary!$G$5="All",Summary!$G$5=""),1,IF(Summary!$G$5=B1362,1,0)))</f>
        <v>0</v>
      </c>
      <c r="T1362" s="148">
        <f t="shared" si="84"/>
        <v>0</v>
      </c>
      <c r="U1362" s="148">
        <f>IF(LEN(C1362)=0,0,IF(C1362=Summary!$K$5,1,0))</f>
        <v>0</v>
      </c>
      <c r="V1362" s="148">
        <f t="shared" si="85"/>
        <v>0</v>
      </c>
      <c r="W1362" s="333"/>
      <c r="X1362" s="148">
        <f t="shared" si="86"/>
        <v>0</v>
      </c>
      <c r="Y1362" s="333"/>
      <c r="Z1362" s="144"/>
      <c r="AA1362" s="148">
        <f t="shared" si="87"/>
        <v>0</v>
      </c>
      <c r="AB1362" s="336"/>
      <c r="AC1362" s="144"/>
    </row>
    <row r="1363" spans="2:29" s="134" customFormat="1" ht="20.100000000000001" customHeight="1" x14ac:dyDescent="0.25">
      <c r="B1363" s="390"/>
      <c r="C1363" s="391"/>
      <c r="D1363" s="392"/>
      <c r="E1363" s="393"/>
      <c r="F1363" s="393"/>
      <c r="G1363" s="394"/>
      <c r="H1363" s="395"/>
      <c r="N1363" s="144"/>
      <c r="O1363" s="147" t="str">
        <f>IFERROR(IF(LEN(B1363)=0,"",INDEX(Trainings!$C$6:$C$55,MATCH(Registration!$B1363,Trainings!$B$6:$B$55,0),1)),"")</f>
        <v/>
      </c>
      <c r="P1363" s="148" t="str">
        <f>IFERROR(IF(LEN(H1363)=0,"",INDEX(Dashboard!$I$17:$I$26,MATCH($H1363,Dashboard!$J$17:$J$26,0))),"")</f>
        <v/>
      </c>
      <c r="Q1363" s="144"/>
      <c r="R1363" s="148">
        <f>IF(LEN(O1363)=0,0,IF(OR(Summary!$D$5="All",Summary!$D$5=""),1,IF(Summary!$D$5=O1363,1,0)))</f>
        <v>0</v>
      </c>
      <c r="S1363" s="148">
        <f>IF(LEN(B1363)=0,0,IF(OR(Summary!$G$5="All",Summary!$G$5=""),1,IF(Summary!$G$5=B1363,1,0)))</f>
        <v>0</v>
      </c>
      <c r="T1363" s="148">
        <f t="shared" si="84"/>
        <v>0</v>
      </c>
      <c r="U1363" s="148">
        <f>IF(LEN(C1363)=0,0,IF(C1363=Summary!$K$5,1,0))</f>
        <v>0</v>
      </c>
      <c r="V1363" s="148">
        <f t="shared" si="85"/>
        <v>0</v>
      </c>
      <c r="W1363" s="333"/>
      <c r="X1363" s="148">
        <f t="shared" si="86"/>
        <v>0</v>
      </c>
      <c r="Y1363" s="333"/>
      <c r="Z1363" s="144"/>
      <c r="AA1363" s="148">
        <f t="shared" si="87"/>
        <v>0</v>
      </c>
      <c r="AB1363" s="336"/>
      <c r="AC1363" s="144"/>
    </row>
    <row r="1364" spans="2:29" s="134" customFormat="1" ht="20.100000000000001" customHeight="1" x14ac:dyDescent="0.25">
      <c r="B1364" s="390"/>
      <c r="C1364" s="391"/>
      <c r="D1364" s="392"/>
      <c r="E1364" s="393"/>
      <c r="F1364" s="393"/>
      <c r="G1364" s="394"/>
      <c r="H1364" s="395"/>
      <c r="N1364" s="144"/>
      <c r="O1364" s="147" t="str">
        <f>IFERROR(IF(LEN(B1364)=0,"",INDEX(Trainings!$C$6:$C$55,MATCH(Registration!$B1364,Trainings!$B$6:$B$55,0),1)),"")</f>
        <v/>
      </c>
      <c r="P1364" s="148" t="str">
        <f>IFERROR(IF(LEN(H1364)=0,"",INDEX(Dashboard!$I$17:$I$26,MATCH($H1364,Dashboard!$J$17:$J$26,0))),"")</f>
        <v/>
      </c>
      <c r="Q1364" s="144"/>
      <c r="R1364" s="148">
        <f>IF(LEN(O1364)=0,0,IF(OR(Summary!$D$5="All",Summary!$D$5=""),1,IF(Summary!$D$5=O1364,1,0)))</f>
        <v>0</v>
      </c>
      <c r="S1364" s="148">
        <f>IF(LEN(B1364)=0,0,IF(OR(Summary!$G$5="All",Summary!$G$5=""),1,IF(Summary!$G$5=B1364,1,0)))</f>
        <v>0</v>
      </c>
      <c r="T1364" s="148">
        <f t="shared" si="84"/>
        <v>0</v>
      </c>
      <c r="U1364" s="148">
        <f>IF(LEN(C1364)=0,0,IF(C1364=Summary!$K$5,1,0))</f>
        <v>0</v>
      </c>
      <c r="V1364" s="148">
        <f t="shared" si="85"/>
        <v>0</v>
      </c>
      <c r="W1364" s="333"/>
      <c r="X1364" s="148">
        <f t="shared" si="86"/>
        <v>0</v>
      </c>
      <c r="Y1364" s="333"/>
      <c r="Z1364" s="144"/>
      <c r="AA1364" s="148">
        <f t="shared" si="87"/>
        <v>0</v>
      </c>
      <c r="AB1364" s="336"/>
      <c r="AC1364" s="144"/>
    </row>
    <row r="1365" spans="2:29" s="134" customFormat="1" ht="20.100000000000001" customHeight="1" x14ac:dyDescent="0.25">
      <c r="B1365" s="390"/>
      <c r="C1365" s="391"/>
      <c r="D1365" s="392"/>
      <c r="E1365" s="393"/>
      <c r="F1365" s="393"/>
      <c r="G1365" s="394"/>
      <c r="H1365" s="395"/>
      <c r="N1365" s="144"/>
      <c r="O1365" s="147" t="str">
        <f>IFERROR(IF(LEN(B1365)=0,"",INDEX(Trainings!$C$6:$C$55,MATCH(Registration!$B1365,Trainings!$B$6:$B$55,0),1)),"")</f>
        <v/>
      </c>
      <c r="P1365" s="148" t="str">
        <f>IFERROR(IF(LEN(H1365)=0,"",INDEX(Dashboard!$I$17:$I$26,MATCH($H1365,Dashboard!$J$17:$J$26,0))),"")</f>
        <v/>
      </c>
      <c r="Q1365" s="144"/>
      <c r="R1365" s="148">
        <f>IF(LEN(O1365)=0,0,IF(OR(Summary!$D$5="All",Summary!$D$5=""),1,IF(Summary!$D$5=O1365,1,0)))</f>
        <v>0</v>
      </c>
      <c r="S1365" s="148">
        <f>IF(LEN(B1365)=0,0,IF(OR(Summary!$G$5="All",Summary!$G$5=""),1,IF(Summary!$G$5=B1365,1,0)))</f>
        <v>0</v>
      </c>
      <c r="T1365" s="148">
        <f t="shared" si="84"/>
        <v>0</v>
      </c>
      <c r="U1365" s="148">
        <f>IF(LEN(C1365)=0,0,IF(C1365=Summary!$K$5,1,0))</f>
        <v>0</v>
      </c>
      <c r="V1365" s="148">
        <f t="shared" si="85"/>
        <v>0</v>
      </c>
      <c r="W1365" s="333"/>
      <c r="X1365" s="148">
        <f t="shared" si="86"/>
        <v>0</v>
      </c>
      <c r="Y1365" s="333"/>
      <c r="Z1365" s="144"/>
      <c r="AA1365" s="148">
        <f t="shared" si="87"/>
        <v>0</v>
      </c>
      <c r="AB1365" s="336"/>
      <c r="AC1365" s="144"/>
    </row>
    <row r="1366" spans="2:29" s="134" customFormat="1" ht="20.100000000000001" customHeight="1" x14ac:dyDescent="0.25">
      <c r="B1366" s="390"/>
      <c r="C1366" s="391"/>
      <c r="D1366" s="392"/>
      <c r="E1366" s="393"/>
      <c r="F1366" s="393"/>
      <c r="G1366" s="394"/>
      <c r="H1366" s="395"/>
      <c r="N1366" s="144"/>
      <c r="O1366" s="147" t="str">
        <f>IFERROR(IF(LEN(B1366)=0,"",INDEX(Trainings!$C$6:$C$55,MATCH(Registration!$B1366,Trainings!$B$6:$B$55,0),1)),"")</f>
        <v/>
      </c>
      <c r="P1366" s="148" t="str">
        <f>IFERROR(IF(LEN(H1366)=0,"",INDEX(Dashboard!$I$17:$I$26,MATCH($H1366,Dashboard!$J$17:$J$26,0))),"")</f>
        <v/>
      </c>
      <c r="Q1366" s="144"/>
      <c r="R1366" s="148">
        <f>IF(LEN(O1366)=0,0,IF(OR(Summary!$D$5="All",Summary!$D$5=""),1,IF(Summary!$D$5=O1366,1,0)))</f>
        <v>0</v>
      </c>
      <c r="S1366" s="148">
        <f>IF(LEN(B1366)=0,0,IF(OR(Summary!$G$5="All",Summary!$G$5=""),1,IF(Summary!$G$5=B1366,1,0)))</f>
        <v>0</v>
      </c>
      <c r="T1366" s="148">
        <f t="shared" si="84"/>
        <v>0</v>
      </c>
      <c r="U1366" s="148">
        <f>IF(LEN(C1366)=0,0,IF(C1366=Summary!$K$5,1,0))</f>
        <v>0</v>
      </c>
      <c r="V1366" s="148">
        <f t="shared" si="85"/>
        <v>0</v>
      </c>
      <c r="W1366" s="333"/>
      <c r="X1366" s="148">
        <f t="shared" si="86"/>
        <v>0</v>
      </c>
      <c r="Y1366" s="333"/>
      <c r="Z1366" s="144"/>
      <c r="AA1366" s="148">
        <f t="shared" si="87"/>
        <v>0</v>
      </c>
      <c r="AB1366" s="336"/>
      <c r="AC1366" s="144"/>
    </row>
    <row r="1367" spans="2:29" s="134" customFormat="1" ht="20.100000000000001" customHeight="1" x14ac:dyDescent="0.25">
      <c r="B1367" s="390"/>
      <c r="C1367" s="391"/>
      <c r="D1367" s="392"/>
      <c r="E1367" s="393"/>
      <c r="F1367" s="393"/>
      <c r="G1367" s="394"/>
      <c r="H1367" s="395"/>
      <c r="N1367" s="144"/>
      <c r="O1367" s="147" t="str">
        <f>IFERROR(IF(LEN(B1367)=0,"",INDEX(Trainings!$C$6:$C$55,MATCH(Registration!$B1367,Trainings!$B$6:$B$55,0),1)),"")</f>
        <v/>
      </c>
      <c r="P1367" s="148" t="str">
        <f>IFERROR(IF(LEN(H1367)=0,"",INDEX(Dashboard!$I$17:$I$26,MATCH($H1367,Dashboard!$J$17:$J$26,0))),"")</f>
        <v/>
      </c>
      <c r="Q1367" s="144"/>
      <c r="R1367" s="148">
        <f>IF(LEN(O1367)=0,0,IF(OR(Summary!$D$5="All",Summary!$D$5=""),1,IF(Summary!$D$5=O1367,1,0)))</f>
        <v>0</v>
      </c>
      <c r="S1367" s="148">
        <f>IF(LEN(B1367)=0,0,IF(OR(Summary!$G$5="All",Summary!$G$5=""),1,IF(Summary!$G$5=B1367,1,0)))</f>
        <v>0</v>
      </c>
      <c r="T1367" s="148">
        <f t="shared" si="84"/>
        <v>0</v>
      </c>
      <c r="U1367" s="148">
        <f>IF(LEN(C1367)=0,0,IF(C1367=Summary!$K$5,1,0))</f>
        <v>0</v>
      </c>
      <c r="V1367" s="148">
        <f t="shared" si="85"/>
        <v>0</v>
      </c>
      <c r="W1367" s="333"/>
      <c r="X1367" s="148">
        <f t="shared" si="86"/>
        <v>0</v>
      </c>
      <c r="Y1367" s="333"/>
      <c r="Z1367" s="144"/>
      <c r="AA1367" s="148">
        <f t="shared" si="87"/>
        <v>0</v>
      </c>
      <c r="AB1367" s="336"/>
      <c r="AC1367" s="144"/>
    </row>
    <row r="1368" spans="2:29" s="134" customFormat="1" ht="20.100000000000001" customHeight="1" x14ac:dyDescent="0.25">
      <c r="B1368" s="390"/>
      <c r="C1368" s="391"/>
      <c r="D1368" s="392"/>
      <c r="E1368" s="393"/>
      <c r="F1368" s="393"/>
      <c r="G1368" s="394"/>
      <c r="H1368" s="395"/>
      <c r="N1368" s="144"/>
      <c r="O1368" s="147" t="str">
        <f>IFERROR(IF(LEN(B1368)=0,"",INDEX(Trainings!$C$6:$C$55,MATCH(Registration!$B1368,Trainings!$B$6:$B$55,0),1)),"")</f>
        <v/>
      </c>
      <c r="P1368" s="148" t="str">
        <f>IFERROR(IF(LEN(H1368)=0,"",INDEX(Dashboard!$I$17:$I$26,MATCH($H1368,Dashboard!$J$17:$J$26,0))),"")</f>
        <v/>
      </c>
      <c r="Q1368" s="144"/>
      <c r="R1368" s="148">
        <f>IF(LEN(O1368)=0,0,IF(OR(Summary!$D$5="All",Summary!$D$5=""),1,IF(Summary!$D$5=O1368,1,0)))</f>
        <v>0</v>
      </c>
      <c r="S1368" s="148">
        <f>IF(LEN(B1368)=0,0,IF(OR(Summary!$G$5="All",Summary!$G$5=""),1,IF(Summary!$G$5=B1368,1,0)))</f>
        <v>0</v>
      </c>
      <c r="T1368" s="148">
        <f t="shared" si="84"/>
        <v>0</v>
      </c>
      <c r="U1368" s="148">
        <f>IF(LEN(C1368)=0,0,IF(C1368=Summary!$K$5,1,0))</f>
        <v>0</v>
      </c>
      <c r="V1368" s="148">
        <f t="shared" si="85"/>
        <v>0</v>
      </c>
      <c r="W1368" s="333"/>
      <c r="X1368" s="148">
        <f t="shared" si="86"/>
        <v>0</v>
      </c>
      <c r="Y1368" s="333"/>
      <c r="Z1368" s="144"/>
      <c r="AA1368" s="148">
        <f t="shared" si="87"/>
        <v>0</v>
      </c>
      <c r="AB1368" s="336"/>
      <c r="AC1368" s="144"/>
    </row>
    <row r="1369" spans="2:29" s="134" customFormat="1" ht="20.100000000000001" customHeight="1" x14ac:dyDescent="0.25">
      <c r="B1369" s="390"/>
      <c r="C1369" s="391"/>
      <c r="D1369" s="392"/>
      <c r="E1369" s="393"/>
      <c r="F1369" s="393"/>
      <c r="G1369" s="394"/>
      <c r="H1369" s="395"/>
      <c r="N1369" s="144"/>
      <c r="O1369" s="147" t="str">
        <f>IFERROR(IF(LEN(B1369)=0,"",INDEX(Trainings!$C$6:$C$55,MATCH(Registration!$B1369,Trainings!$B$6:$B$55,0),1)),"")</f>
        <v/>
      </c>
      <c r="P1369" s="148" t="str">
        <f>IFERROR(IF(LEN(H1369)=0,"",INDEX(Dashboard!$I$17:$I$26,MATCH($H1369,Dashboard!$J$17:$J$26,0))),"")</f>
        <v/>
      </c>
      <c r="Q1369" s="144"/>
      <c r="R1369" s="148">
        <f>IF(LEN(O1369)=0,0,IF(OR(Summary!$D$5="All",Summary!$D$5=""),1,IF(Summary!$D$5=O1369,1,0)))</f>
        <v>0</v>
      </c>
      <c r="S1369" s="148">
        <f>IF(LEN(B1369)=0,0,IF(OR(Summary!$G$5="All",Summary!$G$5=""),1,IF(Summary!$G$5=B1369,1,0)))</f>
        <v>0</v>
      </c>
      <c r="T1369" s="148">
        <f t="shared" si="84"/>
        <v>0</v>
      </c>
      <c r="U1369" s="148">
        <f>IF(LEN(C1369)=0,0,IF(C1369=Summary!$K$5,1,0))</f>
        <v>0</v>
      </c>
      <c r="V1369" s="148">
        <f t="shared" si="85"/>
        <v>0</v>
      </c>
      <c r="W1369" s="333"/>
      <c r="X1369" s="148">
        <f t="shared" si="86"/>
        <v>0</v>
      </c>
      <c r="Y1369" s="333"/>
      <c r="Z1369" s="144"/>
      <c r="AA1369" s="148">
        <f t="shared" si="87"/>
        <v>0</v>
      </c>
      <c r="AB1369" s="336"/>
      <c r="AC1369" s="144"/>
    </row>
    <row r="1370" spans="2:29" s="134" customFormat="1" ht="20.100000000000001" customHeight="1" x14ac:dyDescent="0.25">
      <c r="B1370" s="390"/>
      <c r="C1370" s="391"/>
      <c r="D1370" s="392"/>
      <c r="E1370" s="393"/>
      <c r="F1370" s="393"/>
      <c r="G1370" s="394"/>
      <c r="H1370" s="395"/>
      <c r="N1370" s="144"/>
      <c r="O1370" s="147" t="str">
        <f>IFERROR(IF(LEN(B1370)=0,"",INDEX(Trainings!$C$6:$C$55,MATCH(Registration!$B1370,Trainings!$B$6:$B$55,0),1)),"")</f>
        <v/>
      </c>
      <c r="P1370" s="148" t="str">
        <f>IFERROR(IF(LEN(H1370)=0,"",INDEX(Dashboard!$I$17:$I$26,MATCH($H1370,Dashboard!$J$17:$J$26,0))),"")</f>
        <v/>
      </c>
      <c r="Q1370" s="144"/>
      <c r="R1370" s="148">
        <f>IF(LEN(O1370)=0,0,IF(OR(Summary!$D$5="All",Summary!$D$5=""),1,IF(Summary!$D$5=O1370,1,0)))</f>
        <v>0</v>
      </c>
      <c r="S1370" s="148">
        <f>IF(LEN(B1370)=0,0,IF(OR(Summary!$G$5="All",Summary!$G$5=""),1,IF(Summary!$G$5=B1370,1,0)))</f>
        <v>0</v>
      </c>
      <c r="T1370" s="148">
        <f t="shared" si="84"/>
        <v>0</v>
      </c>
      <c r="U1370" s="148">
        <f>IF(LEN(C1370)=0,0,IF(C1370=Summary!$K$5,1,0))</f>
        <v>0</v>
      </c>
      <c r="V1370" s="148">
        <f t="shared" si="85"/>
        <v>0</v>
      </c>
      <c r="W1370" s="333"/>
      <c r="X1370" s="148">
        <f t="shared" si="86"/>
        <v>0</v>
      </c>
      <c r="Y1370" s="333"/>
      <c r="Z1370" s="144"/>
      <c r="AA1370" s="148">
        <f t="shared" si="87"/>
        <v>0</v>
      </c>
      <c r="AB1370" s="336"/>
      <c r="AC1370" s="144"/>
    </row>
    <row r="1371" spans="2:29" s="134" customFormat="1" ht="20.100000000000001" customHeight="1" x14ac:dyDescent="0.25">
      <c r="B1371" s="390"/>
      <c r="C1371" s="391"/>
      <c r="D1371" s="392"/>
      <c r="E1371" s="393"/>
      <c r="F1371" s="393"/>
      <c r="G1371" s="394"/>
      <c r="H1371" s="395"/>
      <c r="N1371" s="144"/>
      <c r="O1371" s="147" t="str">
        <f>IFERROR(IF(LEN(B1371)=0,"",INDEX(Trainings!$C$6:$C$55,MATCH(Registration!$B1371,Trainings!$B$6:$B$55,0),1)),"")</f>
        <v/>
      </c>
      <c r="P1371" s="148" t="str">
        <f>IFERROR(IF(LEN(H1371)=0,"",INDEX(Dashboard!$I$17:$I$26,MATCH($H1371,Dashboard!$J$17:$J$26,0))),"")</f>
        <v/>
      </c>
      <c r="Q1371" s="144"/>
      <c r="R1371" s="148">
        <f>IF(LEN(O1371)=0,0,IF(OR(Summary!$D$5="All",Summary!$D$5=""),1,IF(Summary!$D$5=O1371,1,0)))</f>
        <v>0</v>
      </c>
      <c r="S1371" s="148">
        <f>IF(LEN(B1371)=0,0,IF(OR(Summary!$G$5="All",Summary!$G$5=""),1,IF(Summary!$G$5=B1371,1,0)))</f>
        <v>0</v>
      </c>
      <c r="T1371" s="148">
        <f t="shared" si="84"/>
        <v>0</v>
      </c>
      <c r="U1371" s="148">
        <f>IF(LEN(C1371)=0,0,IF(C1371=Summary!$K$5,1,0))</f>
        <v>0</v>
      </c>
      <c r="V1371" s="148">
        <f t="shared" si="85"/>
        <v>0</v>
      </c>
      <c r="W1371" s="333"/>
      <c r="X1371" s="148">
        <f t="shared" si="86"/>
        <v>0</v>
      </c>
      <c r="Y1371" s="333"/>
      <c r="Z1371" s="144"/>
      <c r="AA1371" s="148">
        <f t="shared" si="87"/>
        <v>0</v>
      </c>
      <c r="AB1371" s="336"/>
      <c r="AC1371" s="144"/>
    </row>
    <row r="1372" spans="2:29" s="134" customFormat="1" ht="20.100000000000001" customHeight="1" x14ac:dyDescent="0.25">
      <c r="B1372" s="390"/>
      <c r="C1372" s="391"/>
      <c r="D1372" s="392"/>
      <c r="E1372" s="393"/>
      <c r="F1372" s="393"/>
      <c r="G1372" s="394"/>
      <c r="H1372" s="395"/>
      <c r="N1372" s="144"/>
      <c r="O1372" s="147" t="str">
        <f>IFERROR(IF(LEN(B1372)=0,"",INDEX(Trainings!$C$6:$C$55,MATCH(Registration!$B1372,Trainings!$B$6:$B$55,0),1)),"")</f>
        <v/>
      </c>
      <c r="P1372" s="148" t="str">
        <f>IFERROR(IF(LEN(H1372)=0,"",INDEX(Dashboard!$I$17:$I$26,MATCH($H1372,Dashboard!$J$17:$J$26,0))),"")</f>
        <v/>
      </c>
      <c r="Q1372" s="144"/>
      <c r="R1372" s="148">
        <f>IF(LEN(O1372)=0,0,IF(OR(Summary!$D$5="All",Summary!$D$5=""),1,IF(Summary!$D$5=O1372,1,0)))</f>
        <v>0</v>
      </c>
      <c r="S1372" s="148">
        <f>IF(LEN(B1372)=0,0,IF(OR(Summary!$G$5="All",Summary!$G$5=""),1,IF(Summary!$G$5=B1372,1,0)))</f>
        <v>0</v>
      </c>
      <c r="T1372" s="148">
        <f t="shared" si="84"/>
        <v>0</v>
      </c>
      <c r="U1372" s="148">
        <f>IF(LEN(C1372)=0,0,IF(C1372=Summary!$K$5,1,0))</f>
        <v>0</v>
      </c>
      <c r="V1372" s="148">
        <f t="shared" si="85"/>
        <v>0</v>
      </c>
      <c r="W1372" s="333"/>
      <c r="X1372" s="148">
        <f t="shared" si="86"/>
        <v>0</v>
      </c>
      <c r="Y1372" s="333"/>
      <c r="Z1372" s="144"/>
      <c r="AA1372" s="148">
        <f t="shared" si="87"/>
        <v>0</v>
      </c>
      <c r="AB1372" s="336"/>
      <c r="AC1372" s="144"/>
    </row>
    <row r="1373" spans="2:29" s="134" customFormat="1" ht="20.100000000000001" customHeight="1" x14ac:dyDescent="0.25">
      <c r="B1373" s="390"/>
      <c r="C1373" s="391"/>
      <c r="D1373" s="392"/>
      <c r="E1373" s="393"/>
      <c r="F1373" s="393"/>
      <c r="G1373" s="394"/>
      <c r="H1373" s="395"/>
      <c r="N1373" s="144"/>
      <c r="O1373" s="147" t="str">
        <f>IFERROR(IF(LEN(B1373)=0,"",INDEX(Trainings!$C$6:$C$55,MATCH(Registration!$B1373,Trainings!$B$6:$B$55,0),1)),"")</f>
        <v/>
      </c>
      <c r="P1373" s="148" t="str">
        <f>IFERROR(IF(LEN(H1373)=0,"",INDEX(Dashboard!$I$17:$I$26,MATCH($H1373,Dashboard!$J$17:$J$26,0))),"")</f>
        <v/>
      </c>
      <c r="Q1373" s="144"/>
      <c r="R1373" s="148">
        <f>IF(LEN(O1373)=0,0,IF(OR(Summary!$D$5="All",Summary!$D$5=""),1,IF(Summary!$D$5=O1373,1,0)))</f>
        <v>0</v>
      </c>
      <c r="S1373" s="148">
        <f>IF(LEN(B1373)=0,0,IF(OR(Summary!$G$5="All",Summary!$G$5=""),1,IF(Summary!$G$5=B1373,1,0)))</f>
        <v>0</v>
      </c>
      <c r="T1373" s="148">
        <f t="shared" si="84"/>
        <v>0</v>
      </c>
      <c r="U1373" s="148">
        <f>IF(LEN(C1373)=0,0,IF(C1373=Summary!$K$5,1,0))</f>
        <v>0</v>
      </c>
      <c r="V1373" s="148">
        <f t="shared" si="85"/>
        <v>0</v>
      </c>
      <c r="W1373" s="333"/>
      <c r="X1373" s="148">
        <f t="shared" si="86"/>
        <v>0</v>
      </c>
      <c r="Y1373" s="333"/>
      <c r="Z1373" s="144"/>
      <c r="AA1373" s="148">
        <f t="shared" si="87"/>
        <v>0</v>
      </c>
      <c r="AB1373" s="336"/>
      <c r="AC1373" s="144"/>
    </row>
    <row r="1374" spans="2:29" s="134" customFormat="1" ht="20.100000000000001" customHeight="1" x14ac:dyDescent="0.25">
      <c r="B1374" s="390"/>
      <c r="C1374" s="391"/>
      <c r="D1374" s="392"/>
      <c r="E1374" s="393"/>
      <c r="F1374" s="393"/>
      <c r="G1374" s="394"/>
      <c r="H1374" s="395"/>
      <c r="N1374" s="144"/>
      <c r="O1374" s="147" t="str">
        <f>IFERROR(IF(LEN(B1374)=0,"",INDEX(Trainings!$C$6:$C$55,MATCH(Registration!$B1374,Trainings!$B$6:$B$55,0),1)),"")</f>
        <v/>
      </c>
      <c r="P1374" s="148" t="str">
        <f>IFERROR(IF(LEN(H1374)=0,"",INDEX(Dashboard!$I$17:$I$26,MATCH($H1374,Dashboard!$J$17:$J$26,0))),"")</f>
        <v/>
      </c>
      <c r="Q1374" s="144"/>
      <c r="R1374" s="148">
        <f>IF(LEN(O1374)=0,0,IF(OR(Summary!$D$5="All",Summary!$D$5=""),1,IF(Summary!$D$5=O1374,1,0)))</f>
        <v>0</v>
      </c>
      <c r="S1374" s="148">
        <f>IF(LEN(B1374)=0,0,IF(OR(Summary!$G$5="All",Summary!$G$5=""),1,IF(Summary!$G$5=B1374,1,0)))</f>
        <v>0</v>
      </c>
      <c r="T1374" s="148">
        <f t="shared" si="84"/>
        <v>0</v>
      </c>
      <c r="U1374" s="148">
        <f>IF(LEN(C1374)=0,0,IF(C1374=Summary!$K$5,1,0))</f>
        <v>0</v>
      </c>
      <c r="V1374" s="148">
        <f t="shared" si="85"/>
        <v>0</v>
      </c>
      <c r="W1374" s="333"/>
      <c r="X1374" s="148">
        <f t="shared" si="86"/>
        <v>0</v>
      </c>
      <c r="Y1374" s="333"/>
      <c r="Z1374" s="144"/>
      <c r="AA1374" s="148">
        <f t="shared" si="87"/>
        <v>0</v>
      </c>
      <c r="AB1374" s="336"/>
      <c r="AC1374" s="144"/>
    </row>
    <row r="1375" spans="2:29" s="134" customFormat="1" ht="20.100000000000001" customHeight="1" x14ac:dyDescent="0.25">
      <c r="B1375" s="390"/>
      <c r="C1375" s="391"/>
      <c r="D1375" s="392"/>
      <c r="E1375" s="393"/>
      <c r="F1375" s="393"/>
      <c r="G1375" s="394"/>
      <c r="H1375" s="395"/>
      <c r="N1375" s="144"/>
      <c r="O1375" s="147" t="str">
        <f>IFERROR(IF(LEN(B1375)=0,"",INDEX(Trainings!$C$6:$C$55,MATCH(Registration!$B1375,Trainings!$B$6:$B$55,0),1)),"")</f>
        <v/>
      </c>
      <c r="P1375" s="148" t="str">
        <f>IFERROR(IF(LEN(H1375)=0,"",INDEX(Dashboard!$I$17:$I$26,MATCH($H1375,Dashboard!$J$17:$J$26,0))),"")</f>
        <v/>
      </c>
      <c r="Q1375" s="144"/>
      <c r="R1375" s="148">
        <f>IF(LEN(O1375)=0,0,IF(OR(Summary!$D$5="All",Summary!$D$5=""),1,IF(Summary!$D$5=O1375,1,0)))</f>
        <v>0</v>
      </c>
      <c r="S1375" s="148">
        <f>IF(LEN(B1375)=0,0,IF(OR(Summary!$G$5="All",Summary!$G$5=""),1,IF(Summary!$G$5=B1375,1,0)))</f>
        <v>0</v>
      </c>
      <c r="T1375" s="148">
        <f t="shared" si="84"/>
        <v>0</v>
      </c>
      <c r="U1375" s="148">
        <f>IF(LEN(C1375)=0,0,IF(C1375=Summary!$K$5,1,0))</f>
        <v>0</v>
      </c>
      <c r="V1375" s="148">
        <f t="shared" si="85"/>
        <v>0</v>
      </c>
      <c r="W1375" s="333"/>
      <c r="X1375" s="148">
        <f t="shared" si="86"/>
        <v>0</v>
      </c>
      <c r="Y1375" s="333"/>
      <c r="Z1375" s="144"/>
      <c r="AA1375" s="148">
        <f t="shared" si="87"/>
        <v>0</v>
      </c>
      <c r="AB1375" s="336"/>
      <c r="AC1375" s="144"/>
    </row>
    <row r="1376" spans="2:29" s="134" customFormat="1" ht="20.100000000000001" customHeight="1" x14ac:dyDescent="0.25">
      <c r="B1376" s="390"/>
      <c r="C1376" s="391"/>
      <c r="D1376" s="392"/>
      <c r="E1376" s="393"/>
      <c r="F1376" s="393"/>
      <c r="G1376" s="394"/>
      <c r="H1376" s="395"/>
      <c r="N1376" s="144"/>
      <c r="O1376" s="147" t="str">
        <f>IFERROR(IF(LEN(B1376)=0,"",INDEX(Trainings!$C$6:$C$55,MATCH(Registration!$B1376,Trainings!$B$6:$B$55,0),1)),"")</f>
        <v/>
      </c>
      <c r="P1376" s="148" t="str">
        <f>IFERROR(IF(LEN(H1376)=0,"",INDEX(Dashboard!$I$17:$I$26,MATCH($H1376,Dashboard!$J$17:$J$26,0))),"")</f>
        <v/>
      </c>
      <c r="Q1376" s="144"/>
      <c r="R1376" s="148">
        <f>IF(LEN(O1376)=0,0,IF(OR(Summary!$D$5="All",Summary!$D$5=""),1,IF(Summary!$D$5=O1376,1,0)))</f>
        <v>0</v>
      </c>
      <c r="S1376" s="148">
        <f>IF(LEN(B1376)=0,0,IF(OR(Summary!$G$5="All",Summary!$G$5=""),1,IF(Summary!$G$5=B1376,1,0)))</f>
        <v>0</v>
      </c>
      <c r="T1376" s="148">
        <f t="shared" si="84"/>
        <v>0</v>
      </c>
      <c r="U1376" s="148">
        <f>IF(LEN(C1376)=0,0,IF(C1376=Summary!$K$5,1,0))</f>
        <v>0</v>
      </c>
      <c r="V1376" s="148">
        <f t="shared" si="85"/>
        <v>0</v>
      </c>
      <c r="W1376" s="333"/>
      <c r="X1376" s="148">
        <f t="shared" si="86"/>
        <v>0</v>
      </c>
      <c r="Y1376" s="333"/>
      <c r="Z1376" s="144"/>
      <c r="AA1376" s="148">
        <f t="shared" si="87"/>
        <v>0</v>
      </c>
      <c r="AB1376" s="336"/>
      <c r="AC1376" s="144"/>
    </row>
    <row r="1377" spans="2:29" s="134" customFormat="1" ht="20.100000000000001" customHeight="1" x14ac:dyDescent="0.25">
      <c r="B1377" s="390"/>
      <c r="C1377" s="391"/>
      <c r="D1377" s="392"/>
      <c r="E1377" s="393"/>
      <c r="F1377" s="393"/>
      <c r="G1377" s="394"/>
      <c r="H1377" s="395"/>
      <c r="N1377" s="144"/>
      <c r="O1377" s="147" t="str">
        <f>IFERROR(IF(LEN(B1377)=0,"",INDEX(Trainings!$C$6:$C$55,MATCH(Registration!$B1377,Trainings!$B$6:$B$55,0),1)),"")</f>
        <v/>
      </c>
      <c r="P1377" s="148" t="str">
        <f>IFERROR(IF(LEN(H1377)=0,"",INDEX(Dashboard!$I$17:$I$26,MATCH($H1377,Dashboard!$J$17:$J$26,0))),"")</f>
        <v/>
      </c>
      <c r="Q1377" s="144"/>
      <c r="R1377" s="148">
        <f>IF(LEN(O1377)=0,0,IF(OR(Summary!$D$5="All",Summary!$D$5=""),1,IF(Summary!$D$5=O1377,1,0)))</f>
        <v>0</v>
      </c>
      <c r="S1377" s="148">
        <f>IF(LEN(B1377)=0,0,IF(OR(Summary!$G$5="All",Summary!$G$5=""),1,IF(Summary!$G$5=B1377,1,0)))</f>
        <v>0</v>
      </c>
      <c r="T1377" s="148">
        <f t="shared" si="84"/>
        <v>0</v>
      </c>
      <c r="U1377" s="148">
        <f>IF(LEN(C1377)=0,0,IF(C1377=Summary!$K$5,1,0))</f>
        <v>0</v>
      </c>
      <c r="V1377" s="148">
        <f t="shared" si="85"/>
        <v>0</v>
      </c>
      <c r="W1377" s="333"/>
      <c r="X1377" s="148">
        <f t="shared" si="86"/>
        <v>0</v>
      </c>
      <c r="Y1377" s="333"/>
      <c r="Z1377" s="144"/>
      <c r="AA1377" s="148">
        <f t="shared" si="87"/>
        <v>0</v>
      </c>
      <c r="AB1377" s="336"/>
      <c r="AC1377" s="144"/>
    </row>
    <row r="1378" spans="2:29" s="134" customFormat="1" ht="20.100000000000001" customHeight="1" x14ac:dyDescent="0.25">
      <c r="B1378" s="390"/>
      <c r="C1378" s="391"/>
      <c r="D1378" s="392"/>
      <c r="E1378" s="393"/>
      <c r="F1378" s="393"/>
      <c r="G1378" s="394"/>
      <c r="H1378" s="395"/>
      <c r="N1378" s="144"/>
      <c r="O1378" s="147" t="str">
        <f>IFERROR(IF(LEN(B1378)=0,"",INDEX(Trainings!$C$6:$C$55,MATCH(Registration!$B1378,Trainings!$B$6:$B$55,0),1)),"")</f>
        <v/>
      </c>
      <c r="P1378" s="148" t="str">
        <f>IFERROR(IF(LEN(H1378)=0,"",INDEX(Dashboard!$I$17:$I$26,MATCH($H1378,Dashboard!$J$17:$J$26,0))),"")</f>
        <v/>
      </c>
      <c r="Q1378" s="144"/>
      <c r="R1378" s="148">
        <f>IF(LEN(O1378)=0,0,IF(OR(Summary!$D$5="All",Summary!$D$5=""),1,IF(Summary!$D$5=O1378,1,0)))</f>
        <v>0</v>
      </c>
      <c r="S1378" s="148">
        <f>IF(LEN(B1378)=0,0,IF(OR(Summary!$G$5="All",Summary!$G$5=""),1,IF(Summary!$G$5=B1378,1,0)))</f>
        <v>0</v>
      </c>
      <c r="T1378" s="148">
        <f t="shared" si="84"/>
        <v>0</v>
      </c>
      <c r="U1378" s="148">
        <f>IF(LEN(C1378)=0,0,IF(C1378=Summary!$K$5,1,0))</f>
        <v>0</v>
      </c>
      <c r="V1378" s="148">
        <f t="shared" si="85"/>
        <v>0</v>
      </c>
      <c r="W1378" s="333"/>
      <c r="X1378" s="148">
        <f t="shared" si="86"/>
        <v>0</v>
      </c>
      <c r="Y1378" s="333"/>
      <c r="Z1378" s="144"/>
      <c r="AA1378" s="148">
        <f t="shared" si="87"/>
        <v>0</v>
      </c>
      <c r="AB1378" s="336"/>
      <c r="AC1378" s="144"/>
    </row>
    <row r="1379" spans="2:29" s="134" customFormat="1" ht="20.100000000000001" customHeight="1" x14ac:dyDescent="0.25">
      <c r="B1379" s="390"/>
      <c r="C1379" s="391"/>
      <c r="D1379" s="392"/>
      <c r="E1379" s="393"/>
      <c r="F1379" s="393"/>
      <c r="G1379" s="394"/>
      <c r="H1379" s="395"/>
      <c r="N1379" s="144"/>
      <c r="O1379" s="147" t="str">
        <f>IFERROR(IF(LEN(B1379)=0,"",INDEX(Trainings!$C$6:$C$55,MATCH(Registration!$B1379,Trainings!$B$6:$B$55,0),1)),"")</f>
        <v/>
      </c>
      <c r="P1379" s="148" t="str">
        <f>IFERROR(IF(LEN(H1379)=0,"",INDEX(Dashboard!$I$17:$I$26,MATCH($H1379,Dashboard!$J$17:$J$26,0))),"")</f>
        <v/>
      </c>
      <c r="Q1379" s="144"/>
      <c r="R1379" s="148">
        <f>IF(LEN(O1379)=0,0,IF(OR(Summary!$D$5="All",Summary!$D$5=""),1,IF(Summary!$D$5=O1379,1,0)))</f>
        <v>0</v>
      </c>
      <c r="S1379" s="148">
        <f>IF(LEN(B1379)=0,0,IF(OR(Summary!$G$5="All",Summary!$G$5=""),1,IF(Summary!$G$5=B1379,1,0)))</f>
        <v>0</v>
      </c>
      <c r="T1379" s="148">
        <f t="shared" si="84"/>
        <v>0</v>
      </c>
      <c r="U1379" s="148">
        <f>IF(LEN(C1379)=0,0,IF(C1379=Summary!$K$5,1,0))</f>
        <v>0</v>
      </c>
      <c r="V1379" s="148">
        <f t="shared" si="85"/>
        <v>0</v>
      </c>
      <c r="W1379" s="333"/>
      <c r="X1379" s="148">
        <f t="shared" si="86"/>
        <v>0</v>
      </c>
      <c r="Y1379" s="333"/>
      <c r="Z1379" s="144"/>
      <c r="AA1379" s="148">
        <f t="shared" si="87"/>
        <v>0</v>
      </c>
      <c r="AB1379" s="336"/>
      <c r="AC1379" s="144"/>
    </row>
    <row r="1380" spans="2:29" s="134" customFormat="1" ht="20.100000000000001" customHeight="1" x14ac:dyDescent="0.25">
      <c r="B1380" s="390"/>
      <c r="C1380" s="391"/>
      <c r="D1380" s="392"/>
      <c r="E1380" s="393"/>
      <c r="F1380" s="393"/>
      <c r="G1380" s="394"/>
      <c r="H1380" s="395"/>
      <c r="N1380" s="144"/>
      <c r="O1380" s="147" t="str">
        <f>IFERROR(IF(LEN(B1380)=0,"",INDEX(Trainings!$C$6:$C$55,MATCH(Registration!$B1380,Trainings!$B$6:$B$55,0),1)),"")</f>
        <v/>
      </c>
      <c r="P1380" s="148" t="str">
        <f>IFERROR(IF(LEN(H1380)=0,"",INDEX(Dashboard!$I$17:$I$26,MATCH($H1380,Dashboard!$J$17:$J$26,0))),"")</f>
        <v/>
      </c>
      <c r="Q1380" s="144"/>
      <c r="R1380" s="148">
        <f>IF(LEN(O1380)=0,0,IF(OR(Summary!$D$5="All",Summary!$D$5=""),1,IF(Summary!$D$5=O1380,1,0)))</f>
        <v>0</v>
      </c>
      <c r="S1380" s="148">
        <f>IF(LEN(B1380)=0,0,IF(OR(Summary!$G$5="All",Summary!$G$5=""),1,IF(Summary!$G$5=B1380,1,0)))</f>
        <v>0</v>
      </c>
      <c r="T1380" s="148">
        <f t="shared" si="84"/>
        <v>0</v>
      </c>
      <c r="U1380" s="148">
        <f>IF(LEN(C1380)=0,0,IF(C1380=Summary!$K$5,1,0))</f>
        <v>0</v>
      </c>
      <c r="V1380" s="148">
        <f t="shared" si="85"/>
        <v>0</v>
      </c>
      <c r="W1380" s="333"/>
      <c r="X1380" s="148">
        <f t="shared" si="86"/>
        <v>0</v>
      </c>
      <c r="Y1380" s="333"/>
      <c r="Z1380" s="144"/>
      <c r="AA1380" s="148">
        <f t="shared" si="87"/>
        <v>0</v>
      </c>
      <c r="AB1380" s="336"/>
      <c r="AC1380" s="144"/>
    </row>
    <row r="1381" spans="2:29" s="134" customFormat="1" ht="20.100000000000001" customHeight="1" x14ac:dyDescent="0.25">
      <c r="B1381" s="390"/>
      <c r="C1381" s="391"/>
      <c r="D1381" s="392"/>
      <c r="E1381" s="393"/>
      <c r="F1381" s="393"/>
      <c r="G1381" s="394"/>
      <c r="H1381" s="395"/>
      <c r="N1381" s="144"/>
      <c r="O1381" s="147" t="str">
        <f>IFERROR(IF(LEN(B1381)=0,"",INDEX(Trainings!$C$6:$C$55,MATCH(Registration!$B1381,Trainings!$B$6:$B$55,0),1)),"")</f>
        <v/>
      </c>
      <c r="P1381" s="148" t="str">
        <f>IFERROR(IF(LEN(H1381)=0,"",INDEX(Dashboard!$I$17:$I$26,MATCH($H1381,Dashboard!$J$17:$J$26,0))),"")</f>
        <v/>
      </c>
      <c r="Q1381" s="144"/>
      <c r="R1381" s="148">
        <f>IF(LEN(O1381)=0,0,IF(OR(Summary!$D$5="All",Summary!$D$5=""),1,IF(Summary!$D$5=O1381,1,0)))</f>
        <v>0</v>
      </c>
      <c r="S1381" s="148">
        <f>IF(LEN(B1381)=0,0,IF(OR(Summary!$G$5="All",Summary!$G$5=""),1,IF(Summary!$G$5=B1381,1,0)))</f>
        <v>0</v>
      </c>
      <c r="T1381" s="148">
        <f t="shared" si="84"/>
        <v>0</v>
      </c>
      <c r="U1381" s="148">
        <f>IF(LEN(C1381)=0,0,IF(C1381=Summary!$K$5,1,0))</f>
        <v>0</v>
      </c>
      <c r="V1381" s="148">
        <f t="shared" si="85"/>
        <v>0</v>
      </c>
      <c r="W1381" s="333"/>
      <c r="X1381" s="148">
        <f t="shared" si="86"/>
        <v>0</v>
      </c>
      <c r="Y1381" s="333"/>
      <c r="Z1381" s="144"/>
      <c r="AA1381" s="148">
        <f t="shared" si="87"/>
        <v>0</v>
      </c>
      <c r="AB1381" s="336"/>
      <c r="AC1381" s="144"/>
    </row>
    <row r="1382" spans="2:29" s="134" customFormat="1" ht="20.100000000000001" customHeight="1" x14ac:dyDescent="0.25">
      <c r="B1382" s="390"/>
      <c r="C1382" s="391"/>
      <c r="D1382" s="392"/>
      <c r="E1382" s="393"/>
      <c r="F1382" s="393"/>
      <c r="G1382" s="394"/>
      <c r="H1382" s="395"/>
      <c r="N1382" s="144"/>
      <c r="O1382" s="147" t="str">
        <f>IFERROR(IF(LEN(B1382)=0,"",INDEX(Trainings!$C$6:$C$55,MATCH(Registration!$B1382,Trainings!$B$6:$B$55,0),1)),"")</f>
        <v/>
      </c>
      <c r="P1382" s="148" t="str">
        <f>IFERROR(IF(LEN(H1382)=0,"",INDEX(Dashboard!$I$17:$I$26,MATCH($H1382,Dashboard!$J$17:$J$26,0))),"")</f>
        <v/>
      </c>
      <c r="Q1382" s="144"/>
      <c r="R1382" s="148">
        <f>IF(LEN(O1382)=0,0,IF(OR(Summary!$D$5="All",Summary!$D$5=""),1,IF(Summary!$D$5=O1382,1,0)))</f>
        <v>0</v>
      </c>
      <c r="S1382" s="148">
        <f>IF(LEN(B1382)=0,0,IF(OR(Summary!$G$5="All",Summary!$G$5=""),1,IF(Summary!$G$5=B1382,1,0)))</f>
        <v>0</v>
      </c>
      <c r="T1382" s="148">
        <f t="shared" si="84"/>
        <v>0</v>
      </c>
      <c r="U1382" s="148">
        <f>IF(LEN(C1382)=0,0,IF(C1382=Summary!$K$5,1,0))</f>
        <v>0</v>
      </c>
      <c r="V1382" s="148">
        <f t="shared" si="85"/>
        <v>0</v>
      </c>
      <c r="W1382" s="333"/>
      <c r="X1382" s="148">
        <f t="shared" si="86"/>
        <v>0</v>
      </c>
      <c r="Y1382" s="333"/>
      <c r="Z1382" s="144"/>
      <c r="AA1382" s="148">
        <f t="shared" si="87"/>
        <v>0</v>
      </c>
      <c r="AB1382" s="336"/>
      <c r="AC1382" s="144"/>
    </row>
    <row r="1383" spans="2:29" s="134" customFormat="1" ht="20.100000000000001" customHeight="1" x14ac:dyDescent="0.25">
      <c r="B1383" s="390"/>
      <c r="C1383" s="391"/>
      <c r="D1383" s="392"/>
      <c r="E1383" s="393"/>
      <c r="F1383" s="393"/>
      <c r="G1383" s="394"/>
      <c r="H1383" s="395"/>
      <c r="N1383" s="144"/>
      <c r="O1383" s="147" t="str">
        <f>IFERROR(IF(LEN(B1383)=0,"",INDEX(Trainings!$C$6:$C$55,MATCH(Registration!$B1383,Trainings!$B$6:$B$55,0),1)),"")</f>
        <v/>
      </c>
      <c r="P1383" s="148" t="str">
        <f>IFERROR(IF(LEN(H1383)=0,"",INDEX(Dashboard!$I$17:$I$26,MATCH($H1383,Dashboard!$J$17:$J$26,0))),"")</f>
        <v/>
      </c>
      <c r="Q1383" s="144"/>
      <c r="R1383" s="148">
        <f>IF(LEN(O1383)=0,0,IF(OR(Summary!$D$5="All",Summary!$D$5=""),1,IF(Summary!$D$5=O1383,1,0)))</f>
        <v>0</v>
      </c>
      <c r="S1383" s="148">
        <f>IF(LEN(B1383)=0,0,IF(OR(Summary!$G$5="All",Summary!$G$5=""),1,IF(Summary!$G$5=B1383,1,0)))</f>
        <v>0</v>
      </c>
      <c r="T1383" s="148">
        <f t="shared" si="84"/>
        <v>0</v>
      </c>
      <c r="U1383" s="148">
        <f>IF(LEN(C1383)=0,0,IF(C1383=Summary!$K$5,1,0))</f>
        <v>0</v>
      </c>
      <c r="V1383" s="148">
        <f t="shared" si="85"/>
        <v>0</v>
      </c>
      <c r="W1383" s="333"/>
      <c r="X1383" s="148">
        <f t="shared" si="86"/>
        <v>0</v>
      </c>
      <c r="Y1383" s="333"/>
      <c r="Z1383" s="144"/>
      <c r="AA1383" s="148">
        <f t="shared" si="87"/>
        <v>0</v>
      </c>
      <c r="AB1383" s="336"/>
      <c r="AC1383" s="144"/>
    </row>
    <row r="1384" spans="2:29" s="134" customFormat="1" ht="20.100000000000001" customHeight="1" x14ac:dyDescent="0.25">
      <c r="B1384" s="390"/>
      <c r="C1384" s="391"/>
      <c r="D1384" s="392"/>
      <c r="E1384" s="393"/>
      <c r="F1384" s="393"/>
      <c r="G1384" s="394"/>
      <c r="H1384" s="395"/>
      <c r="N1384" s="144"/>
      <c r="O1384" s="147" t="str">
        <f>IFERROR(IF(LEN(B1384)=0,"",INDEX(Trainings!$C$6:$C$55,MATCH(Registration!$B1384,Trainings!$B$6:$B$55,0),1)),"")</f>
        <v/>
      </c>
      <c r="P1384" s="148" t="str">
        <f>IFERROR(IF(LEN(H1384)=0,"",INDEX(Dashboard!$I$17:$I$26,MATCH($H1384,Dashboard!$J$17:$J$26,0))),"")</f>
        <v/>
      </c>
      <c r="Q1384" s="144"/>
      <c r="R1384" s="148">
        <f>IF(LEN(O1384)=0,0,IF(OR(Summary!$D$5="All",Summary!$D$5=""),1,IF(Summary!$D$5=O1384,1,0)))</f>
        <v>0</v>
      </c>
      <c r="S1384" s="148">
        <f>IF(LEN(B1384)=0,0,IF(OR(Summary!$G$5="All",Summary!$G$5=""),1,IF(Summary!$G$5=B1384,1,0)))</f>
        <v>0</v>
      </c>
      <c r="T1384" s="148">
        <f t="shared" si="84"/>
        <v>0</v>
      </c>
      <c r="U1384" s="148">
        <f>IF(LEN(C1384)=0,0,IF(C1384=Summary!$K$5,1,0))</f>
        <v>0</v>
      </c>
      <c r="V1384" s="148">
        <f t="shared" si="85"/>
        <v>0</v>
      </c>
      <c r="W1384" s="333"/>
      <c r="X1384" s="148">
        <f t="shared" si="86"/>
        <v>0</v>
      </c>
      <c r="Y1384" s="333"/>
      <c r="Z1384" s="144"/>
      <c r="AA1384" s="148">
        <f t="shared" si="87"/>
        <v>0</v>
      </c>
      <c r="AB1384" s="336"/>
      <c r="AC1384" s="144"/>
    </row>
    <row r="1385" spans="2:29" s="134" customFormat="1" ht="20.100000000000001" customHeight="1" x14ac:dyDescent="0.25">
      <c r="B1385" s="390"/>
      <c r="C1385" s="391"/>
      <c r="D1385" s="392"/>
      <c r="E1385" s="393"/>
      <c r="F1385" s="393"/>
      <c r="G1385" s="394"/>
      <c r="H1385" s="395"/>
      <c r="N1385" s="144"/>
      <c r="O1385" s="147" t="str">
        <f>IFERROR(IF(LEN(B1385)=0,"",INDEX(Trainings!$C$6:$C$55,MATCH(Registration!$B1385,Trainings!$B$6:$B$55,0),1)),"")</f>
        <v/>
      </c>
      <c r="P1385" s="148" t="str">
        <f>IFERROR(IF(LEN(H1385)=0,"",INDEX(Dashboard!$I$17:$I$26,MATCH($H1385,Dashboard!$J$17:$J$26,0))),"")</f>
        <v/>
      </c>
      <c r="Q1385" s="144"/>
      <c r="R1385" s="148">
        <f>IF(LEN(O1385)=0,0,IF(OR(Summary!$D$5="All",Summary!$D$5=""),1,IF(Summary!$D$5=O1385,1,0)))</f>
        <v>0</v>
      </c>
      <c r="S1385" s="148">
        <f>IF(LEN(B1385)=0,0,IF(OR(Summary!$G$5="All",Summary!$G$5=""),1,IF(Summary!$G$5=B1385,1,0)))</f>
        <v>0</v>
      </c>
      <c r="T1385" s="148">
        <f t="shared" si="84"/>
        <v>0</v>
      </c>
      <c r="U1385" s="148">
        <f>IF(LEN(C1385)=0,0,IF(C1385=Summary!$K$5,1,0))</f>
        <v>0</v>
      </c>
      <c r="V1385" s="148">
        <f t="shared" si="85"/>
        <v>0</v>
      </c>
      <c r="W1385" s="333"/>
      <c r="X1385" s="148">
        <f t="shared" si="86"/>
        <v>0</v>
      </c>
      <c r="Y1385" s="333"/>
      <c r="Z1385" s="144"/>
      <c r="AA1385" s="148">
        <f t="shared" si="87"/>
        <v>0</v>
      </c>
      <c r="AB1385" s="336"/>
      <c r="AC1385" s="144"/>
    </row>
    <row r="1386" spans="2:29" s="134" customFormat="1" ht="20.100000000000001" customHeight="1" x14ac:dyDescent="0.25">
      <c r="B1386" s="390"/>
      <c r="C1386" s="391"/>
      <c r="D1386" s="392"/>
      <c r="E1386" s="393"/>
      <c r="F1386" s="393"/>
      <c r="G1386" s="394"/>
      <c r="H1386" s="395"/>
      <c r="N1386" s="144"/>
      <c r="O1386" s="147" t="str">
        <f>IFERROR(IF(LEN(B1386)=0,"",INDEX(Trainings!$C$6:$C$55,MATCH(Registration!$B1386,Trainings!$B$6:$B$55,0),1)),"")</f>
        <v/>
      </c>
      <c r="P1386" s="148" t="str">
        <f>IFERROR(IF(LEN(H1386)=0,"",INDEX(Dashboard!$I$17:$I$26,MATCH($H1386,Dashboard!$J$17:$J$26,0))),"")</f>
        <v/>
      </c>
      <c r="Q1386" s="144"/>
      <c r="R1386" s="148">
        <f>IF(LEN(O1386)=0,0,IF(OR(Summary!$D$5="All",Summary!$D$5=""),1,IF(Summary!$D$5=O1386,1,0)))</f>
        <v>0</v>
      </c>
      <c r="S1386" s="148">
        <f>IF(LEN(B1386)=0,0,IF(OR(Summary!$G$5="All",Summary!$G$5=""),1,IF(Summary!$G$5=B1386,1,0)))</f>
        <v>0</v>
      </c>
      <c r="T1386" s="148">
        <f t="shared" si="84"/>
        <v>0</v>
      </c>
      <c r="U1386" s="148">
        <f>IF(LEN(C1386)=0,0,IF(C1386=Summary!$K$5,1,0))</f>
        <v>0</v>
      </c>
      <c r="V1386" s="148">
        <f t="shared" si="85"/>
        <v>0</v>
      </c>
      <c r="W1386" s="333"/>
      <c r="X1386" s="148">
        <f t="shared" si="86"/>
        <v>0</v>
      </c>
      <c r="Y1386" s="333"/>
      <c r="Z1386" s="144"/>
      <c r="AA1386" s="148">
        <f t="shared" si="87"/>
        <v>0</v>
      </c>
      <c r="AB1386" s="336"/>
      <c r="AC1386" s="144"/>
    </row>
    <row r="1387" spans="2:29" s="134" customFormat="1" ht="20.100000000000001" customHeight="1" x14ac:dyDescent="0.25">
      <c r="B1387" s="390"/>
      <c r="C1387" s="391"/>
      <c r="D1387" s="392"/>
      <c r="E1387" s="393"/>
      <c r="F1387" s="393"/>
      <c r="G1387" s="394"/>
      <c r="H1387" s="395"/>
      <c r="N1387" s="144"/>
      <c r="O1387" s="147" t="str">
        <f>IFERROR(IF(LEN(B1387)=0,"",INDEX(Trainings!$C$6:$C$55,MATCH(Registration!$B1387,Trainings!$B$6:$B$55,0),1)),"")</f>
        <v/>
      </c>
      <c r="P1387" s="148" t="str">
        <f>IFERROR(IF(LEN(H1387)=0,"",INDEX(Dashboard!$I$17:$I$26,MATCH($H1387,Dashboard!$J$17:$J$26,0))),"")</f>
        <v/>
      </c>
      <c r="Q1387" s="144"/>
      <c r="R1387" s="148">
        <f>IF(LEN(O1387)=0,0,IF(OR(Summary!$D$5="All",Summary!$D$5=""),1,IF(Summary!$D$5=O1387,1,0)))</f>
        <v>0</v>
      </c>
      <c r="S1387" s="148">
        <f>IF(LEN(B1387)=0,0,IF(OR(Summary!$G$5="All",Summary!$G$5=""),1,IF(Summary!$G$5=B1387,1,0)))</f>
        <v>0</v>
      </c>
      <c r="T1387" s="148">
        <f t="shared" si="84"/>
        <v>0</v>
      </c>
      <c r="U1387" s="148">
        <f>IF(LEN(C1387)=0,0,IF(C1387=Summary!$K$5,1,0))</f>
        <v>0</v>
      </c>
      <c r="V1387" s="148">
        <f t="shared" si="85"/>
        <v>0</v>
      </c>
      <c r="W1387" s="333"/>
      <c r="X1387" s="148">
        <f t="shared" si="86"/>
        <v>0</v>
      </c>
      <c r="Y1387" s="333"/>
      <c r="Z1387" s="144"/>
      <c r="AA1387" s="148">
        <f t="shared" si="87"/>
        <v>0</v>
      </c>
      <c r="AB1387" s="336"/>
      <c r="AC1387" s="144"/>
    </row>
    <row r="1388" spans="2:29" s="134" customFormat="1" ht="20.100000000000001" customHeight="1" x14ac:dyDescent="0.25">
      <c r="B1388" s="390"/>
      <c r="C1388" s="391"/>
      <c r="D1388" s="392"/>
      <c r="E1388" s="393"/>
      <c r="F1388" s="393"/>
      <c r="G1388" s="394"/>
      <c r="H1388" s="395"/>
      <c r="N1388" s="144"/>
      <c r="O1388" s="147" t="str">
        <f>IFERROR(IF(LEN(B1388)=0,"",INDEX(Trainings!$C$6:$C$55,MATCH(Registration!$B1388,Trainings!$B$6:$B$55,0),1)),"")</f>
        <v/>
      </c>
      <c r="P1388" s="148" t="str">
        <f>IFERROR(IF(LEN(H1388)=0,"",INDEX(Dashboard!$I$17:$I$26,MATCH($H1388,Dashboard!$J$17:$J$26,0))),"")</f>
        <v/>
      </c>
      <c r="Q1388" s="144"/>
      <c r="R1388" s="148">
        <f>IF(LEN(O1388)=0,0,IF(OR(Summary!$D$5="All",Summary!$D$5=""),1,IF(Summary!$D$5=O1388,1,0)))</f>
        <v>0</v>
      </c>
      <c r="S1388" s="148">
        <f>IF(LEN(B1388)=0,0,IF(OR(Summary!$G$5="All",Summary!$G$5=""),1,IF(Summary!$G$5=B1388,1,0)))</f>
        <v>0</v>
      </c>
      <c r="T1388" s="148">
        <f t="shared" si="84"/>
        <v>0</v>
      </c>
      <c r="U1388" s="148">
        <f>IF(LEN(C1388)=0,0,IF(C1388=Summary!$K$5,1,0))</f>
        <v>0</v>
      </c>
      <c r="V1388" s="148">
        <f t="shared" si="85"/>
        <v>0</v>
      </c>
      <c r="W1388" s="333"/>
      <c r="X1388" s="148">
        <f t="shared" si="86"/>
        <v>0</v>
      </c>
      <c r="Y1388" s="333"/>
      <c r="Z1388" s="144"/>
      <c r="AA1388" s="148">
        <f t="shared" si="87"/>
        <v>0</v>
      </c>
      <c r="AB1388" s="336"/>
      <c r="AC1388" s="144"/>
    </row>
    <row r="1389" spans="2:29" s="134" customFormat="1" ht="20.100000000000001" customHeight="1" x14ac:dyDescent="0.25">
      <c r="B1389" s="390"/>
      <c r="C1389" s="391"/>
      <c r="D1389" s="392"/>
      <c r="E1389" s="393"/>
      <c r="F1389" s="393"/>
      <c r="G1389" s="394"/>
      <c r="H1389" s="395"/>
      <c r="N1389" s="144"/>
      <c r="O1389" s="147" t="str">
        <f>IFERROR(IF(LEN(B1389)=0,"",INDEX(Trainings!$C$6:$C$55,MATCH(Registration!$B1389,Trainings!$B$6:$B$55,0),1)),"")</f>
        <v/>
      </c>
      <c r="P1389" s="148" t="str">
        <f>IFERROR(IF(LEN(H1389)=0,"",INDEX(Dashboard!$I$17:$I$26,MATCH($H1389,Dashboard!$J$17:$J$26,0))),"")</f>
        <v/>
      </c>
      <c r="Q1389" s="144"/>
      <c r="R1389" s="148">
        <f>IF(LEN(O1389)=0,0,IF(OR(Summary!$D$5="All",Summary!$D$5=""),1,IF(Summary!$D$5=O1389,1,0)))</f>
        <v>0</v>
      </c>
      <c r="S1389" s="148">
        <f>IF(LEN(B1389)=0,0,IF(OR(Summary!$G$5="All",Summary!$G$5=""),1,IF(Summary!$G$5=B1389,1,0)))</f>
        <v>0</v>
      </c>
      <c r="T1389" s="148">
        <f t="shared" si="84"/>
        <v>0</v>
      </c>
      <c r="U1389" s="148">
        <f>IF(LEN(C1389)=0,0,IF(C1389=Summary!$K$5,1,0))</f>
        <v>0</v>
      </c>
      <c r="V1389" s="148">
        <f t="shared" si="85"/>
        <v>0</v>
      </c>
      <c r="W1389" s="333"/>
      <c r="X1389" s="148">
        <f t="shared" si="86"/>
        <v>0</v>
      </c>
      <c r="Y1389" s="333"/>
      <c r="Z1389" s="144"/>
      <c r="AA1389" s="148">
        <f t="shared" si="87"/>
        <v>0</v>
      </c>
      <c r="AB1389" s="336"/>
      <c r="AC1389" s="144"/>
    </row>
    <row r="1390" spans="2:29" s="134" customFormat="1" ht="20.100000000000001" customHeight="1" x14ac:dyDescent="0.25">
      <c r="B1390" s="390"/>
      <c r="C1390" s="391"/>
      <c r="D1390" s="392"/>
      <c r="E1390" s="393"/>
      <c r="F1390" s="393"/>
      <c r="G1390" s="394"/>
      <c r="H1390" s="395"/>
      <c r="N1390" s="144"/>
      <c r="O1390" s="147" t="str">
        <f>IFERROR(IF(LEN(B1390)=0,"",INDEX(Trainings!$C$6:$C$55,MATCH(Registration!$B1390,Trainings!$B$6:$B$55,0),1)),"")</f>
        <v/>
      </c>
      <c r="P1390" s="148" t="str">
        <f>IFERROR(IF(LEN(H1390)=0,"",INDEX(Dashboard!$I$17:$I$26,MATCH($H1390,Dashboard!$J$17:$J$26,0))),"")</f>
        <v/>
      </c>
      <c r="Q1390" s="144"/>
      <c r="R1390" s="148">
        <f>IF(LEN(O1390)=0,0,IF(OR(Summary!$D$5="All",Summary!$D$5=""),1,IF(Summary!$D$5=O1390,1,0)))</f>
        <v>0</v>
      </c>
      <c r="S1390" s="148">
        <f>IF(LEN(B1390)=0,0,IF(OR(Summary!$G$5="All",Summary!$G$5=""),1,IF(Summary!$G$5=B1390,1,0)))</f>
        <v>0</v>
      </c>
      <c r="T1390" s="148">
        <f t="shared" si="84"/>
        <v>0</v>
      </c>
      <c r="U1390" s="148">
        <f>IF(LEN(C1390)=0,0,IF(C1390=Summary!$K$5,1,0))</f>
        <v>0</v>
      </c>
      <c r="V1390" s="148">
        <f t="shared" si="85"/>
        <v>0</v>
      </c>
      <c r="W1390" s="333"/>
      <c r="X1390" s="148">
        <f t="shared" si="86"/>
        <v>0</v>
      </c>
      <c r="Y1390" s="333"/>
      <c r="Z1390" s="144"/>
      <c r="AA1390" s="148">
        <f t="shared" si="87"/>
        <v>0</v>
      </c>
      <c r="AB1390" s="336"/>
      <c r="AC1390" s="144"/>
    </row>
    <row r="1391" spans="2:29" s="134" customFormat="1" ht="20.100000000000001" customHeight="1" x14ac:dyDescent="0.25">
      <c r="B1391" s="390"/>
      <c r="C1391" s="391"/>
      <c r="D1391" s="392"/>
      <c r="E1391" s="393"/>
      <c r="F1391" s="393"/>
      <c r="G1391" s="394"/>
      <c r="H1391" s="395"/>
      <c r="N1391" s="144"/>
      <c r="O1391" s="147" t="str">
        <f>IFERROR(IF(LEN(B1391)=0,"",INDEX(Trainings!$C$6:$C$55,MATCH(Registration!$B1391,Trainings!$B$6:$B$55,0),1)),"")</f>
        <v/>
      </c>
      <c r="P1391" s="148" t="str">
        <f>IFERROR(IF(LEN(H1391)=0,"",INDEX(Dashboard!$I$17:$I$26,MATCH($H1391,Dashboard!$J$17:$J$26,0))),"")</f>
        <v/>
      </c>
      <c r="Q1391" s="144"/>
      <c r="R1391" s="148">
        <f>IF(LEN(O1391)=0,0,IF(OR(Summary!$D$5="All",Summary!$D$5=""),1,IF(Summary!$D$5=O1391,1,0)))</f>
        <v>0</v>
      </c>
      <c r="S1391" s="148">
        <f>IF(LEN(B1391)=0,0,IF(OR(Summary!$G$5="All",Summary!$G$5=""),1,IF(Summary!$G$5=B1391,1,0)))</f>
        <v>0</v>
      </c>
      <c r="T1391" s="148">
        <f t="shared" si="84"/>
        <v>0</v>
      </c>
      <c r="U1391" s="148">
        <f>IF(LEN(C1391)=0,0,IF(C1391=Summary!$K$5,1,0))</f>
        <v>0</v>
      </c>
      <c r="V1391" s="148">
        <f t="shared" si="85"/>
        <v>0</v>
      </c>
      <c r="W1391" s="333"/>
      <c r="X1391" s="148">
        <f t="shared" si="86"/>
        <v>0</v>
      </c>
      <c r="Y1391" s="333"/>
      <c r="Z1391" s="144"/>
      <c r="AA1391" s="148">
        <f t="shared" si="87"/>
        <v>0</v>
      </c>
      <c r="AB1391" s="336"/>
      <c r="AC1391" s="144"/>
    </row>
    <row r="1392" spans="2:29" s="134" customFormat="1" ht="20.100000000000001" customHeight="1" x14ac:dyDescent="0.25">
      <c r="B1392" s="390"/>
      <c r="C1392" s="391"/>
      <c r="D1392" s="392"/>
      <c r="E1392" s="393"/>
      <c r="F1392" s="393"/>
      <c r="G1392" s="394"/>
      <c r="H1392" s="395"/>
      <c r="N1392" s="144"/>
      <c r="O1392" s="147" t="str">
        <f>IFERROR(IF(LEN(B1392)=0,"",INDEX(Trainings!$C$6:$C$55,MATCH(Registration!$B1392,Trainings!$B$6:$B$55,0),1)),"")</f>
        <v/>
      </c>
      <c r="P1392" s="148" t="str">
        <f>IFERROR(IF(LEN(H1392)=0,"",INDEX(Dashboard!$I$17:$I$26,MATCH($H1392,Dashboard!$J$17:$J$26,0))),"")</f>
        <v/>
      </c>
      <c r="Q1392" s="144"/>
      <c r="R1392" s="148">
        <f>IF(LEN(O1392)=0,0,IF(OR(Summary!$D$5="All",Summary!$D$5=""),1,IF(Summary!$D$5=O1392,1,0)))</f>
        <v>0</v>
      </c>
      <c r="S1392" s="148">
        <f>IF(LEN(B1392)=0,0,IF(OR(Summary!$G$5="All",Summary!$G$5=""),1,IF(Summary!$G$5=B1392,1,0)))</f>
        <v>0</v>
      </c>
      <c r="T1392" s="148">
        <f t="shared" si="84"/>
        <v>0</v>
      </c>
      <c r="U1392" s="148">
        <f>IF(LEN(C1392)=0,0,IF(C1392=Summary!$K$5,1,0))</f>
        <v>0</v>
      </c>
      <c r="V1392" s="148">
        <f t="shared" si="85"/>
        <v>0</v>
      </c>
      <c r="W1392" s="333"/>
      <c r="X1392" s="148">
        <f t="shared" si="86"/>
        <v>0</v>
      </c>
      <c r="Y1392" s="333"/>
      <c r="Z1392" s="144"/>
      <c r="AA1392" s="148">
        <f t="shared" si="87"/>
        <v>0</v>
      </c>
      <c r="AB1392" s="336"/>
      <c r="AC1392" s="144"/>
    </row>
    <row r="1393" spans="2:29" s="134" customFormat="1" ht="20.100000000000001" customHeight="1" x14ac:dyDescent="0.25">
      <c r="B1393" s="390"/>
      <c r="C1393" s="391"/>
      <c r="D1393" s="392"/>
      <c r="E1393" s="393"/>
      <c r="F1393" s="393"/>
      <c r="G1393" s="394"/>
      <c r="H1393" s="395"/>
      <c r="N1393" s="144"/>
      <c r="O1393" s="147" t="str">
        <f>IFERROR(IF(LEN(B1393)=0,"",INDEX(Trainings!$C$6:$C$55,MATCH(Registration!$B1393,Trainings!$B$6:$B$55,0),1)),"")</f>
        <v/>
      </c>
      <c r="P1393" s="148" t="str">
        <f>IFERROR(IF(LEN(H1393)=0,"",INDEX(Dashboard!$I$17:$I$26,MATCH($H1393,Dashboard!$J$17:$J$26,0))),"")</f>
        <v/>
      </c>
      <c r="Q1393" s="144"/>
      <c r="R1393" s="148">
        <f>IF(LEN(O1393)=0,0,IF(OR(Summary!$D$5="All",Summary!$D$5=""),1,IF(Summary!$D$5=O1393,1,0)))</f>
        <v>0</v>
      </c>
      <c r="S1393" s="148">
        <f>IF(LEN(B1393)=0,0,IF(OR(Summary!$G$5="All",Summary!$G$5=""),1,IF(Summary!$G$5=B1393,1,0)))</f>
        <v>0</v>
      </c>
      <c r="T1393" s="148">
        <f t="shared" si="84"/>
        <v>0</v>
      </c>
      <c r="U1393" s="148">
        <f>IF(LEN(C1393)=0,0,IF(C1393=Summary!$K$5,1,0))</f>
        <v>0</v>
      </c>
      <c r="V1393" s="148">
        <f t="shared" si="85"/>
        <v>0</v>
      </c>
      <c r="W1393" s="333"/>
      <c r="X1393" s="148">
        <f t="shared" si="86"/>
        <v>0</v>
      </c>
      <c r="Y1393" s="333"/>
      <c r="Z1393" s="144"/>
      <c r="AA1393" s="148">
        <f t="shared" si="87"/>
        <v>0</v>
      </c>
      <c r="AB1393" s="336"/>
      <c r="AC1393" s="144"/>
    </row>
    <row r="1394" spans="2:29" s="134" customFormat="1" ht="20.100000000000001" customHeight="1" x14ac:dyDescent="0.25">
      <c r="B1394" s="390"/>
      <c r="C1394" s="391"/>
      <c r="D1394" s="392"/>
      <c r="E1394" s="393"/>
      <c r="F1394" s="393"/>
      <c r="G1394" s="394"/>
      <c r="H1394" s="395"/>
      <c r="N1394" s="144"/>
      <c r="O1394" s="147" t="str">
        <f>IFERROR(IF(LEN(B1394)=0,"",INDEX(Trainings!$C$6:$C$55,MATCH(Registration!$B1394,Trainings!$B$6:$B$55,0),1)),"")</f>
        <v/>
      </c>
      <c r="P1394" s="148" t="str">
        <f>IFERROR(IF(LEN(H1394)=0,"",INDEX(Dashboard!$I$17:$I$26,MATCH($H1394,Dashboard!$J$17:$J$26,0))),"")</f>
        <v/>
      </c>
      <c r="Q1394" s="144"/>
      <c r="R1394" s="148">
        <f>IF(LEN(O1394)=0,0,IF(OR(Summary!$D$5="All",Summary!$D$5=""),1,IF(Summary!$D$5=O1394,1,0)))</f>
        <v>0</v>
      </c>
      <c r="S1394" s="148">
        <f>IF(LEN(B1394)=0,0,IF(OR(Summary!$G$5="All",Summary!$G$5=""),1,IF(Summary!$G$5=B1394,1,0)))</f>
        <v>0</v>
      </c>
      <c r="T1394" s="148">
        <f t="shared" si="84"/>
        <v>0</v>
      </c>
      <c r="U1394" s="148">
        <f>IF(LEN(C1394)=0,0,IF(C1394=Summary!$K$5,1,0))</f>
        <v>0</v>
      </c>
      <c r="V1394" s="148">
        <f t="shared" si="85"/>
        <v>0</v>
      </c>
      <c r="W1394" s="333"/>
      <c r="X1394" s="148">
        <f t="shared" si="86"/>
        <v>0</v>
      </c>
      <c r="Y1394" s="333"/>
      <c r="Z1394" s="144"/>
      <c r="AA1394" s="148">
        <f t="shared" si="87"/>
        <v>0</v>
      </c>
      <c r="AB1394" s="336"/>
      <c r="AC1394" s="144"/>
    </row>
    <row r="1395" spans="2:29" s="134" customFormat="1" ht="20.100000000000001" customHeight="1" x14ac:dyDescent="0.25">
      <c r="B1395" s="390"/>
      <c r="C1395" s="391"/>
      <c r="D1395" s="392"/>
      <c r="E1395" s="393"/>
      <c r="F1395" s="393"/>
      <c r="G1395" s="394"/>
      <c r="H1395" s="395"/>
      <c r="N1395" s="144"/>
      <c r="O1395" s="147" t="str">
        <f>IFERROR(IF(LEN(B1395)=0,"",INDEX(Trainings!$C$6:$C$55,MATCH(Registration!$B1395,Trainings!$B$6:$B$55,0),1)),"")</f>
        <v/>
      </c>
      <c r="P1395" s="148" t="str">
        <f>IFERROR(IF(LEN(H1395)=0,"",INDEX(Dashboard!$I$17:$I$26,MATCH($H1395,Dashboard!$J$17:$J$26,0))),"")</f>
        <v/>
      </c>
      <c r="Q1395" s="144"/>
      <c r="R1395" s="148">
        <f>IF(LEN(O1395)=0,0,IF(OR(Summary!$D$5="All",Summary!$D$5=""),1,IF(Summary!$D$5=O1395,1,0)))</f>
        <v>0</v>
      </c>
      <c r="S1395" s="148">
        <f>IF(LEN(B1395)=0,0,IF(OR(Summary!$G$5="All",Summary!$G$5=""),1,IF(Summary!$G$5=B1395,1,0)))</f>
        <v>0</v>
      </c>
      <c r="T1395" s="148">
        <f t="shared" si="84"/>
        <v>0</v>
      </c>
      <c r="U1395" s="148">
        <f>IF(LEN(C1395)=0,0,IF(C1395=Summary!$K$5,1,0))</f>
        <v>0</v>
      </c>
      <c r="V1395" s="148">
        <f t="shared" si="85"/>
        <v>0</v>
      </c>
      <c r="W1395" s="333"/>
      <c r="X1395" s="148">
        <f t="shared" si="86"/>
        <v>0</v>
      </c>
      <c r="Y1395" s="333"/>
      <c r="Z1395" s="144"/>
      <c r="AA1395" s="148">
        <f t="shared" si="87"/>
        <v>0</v>
      </c>
      <c r="AB1395" s="336"/>
      <c r="AC1395" s="144"/>
    </row>
    <row r="1396" spans="2:29" s="134" customFormat="1" ht="20.100000000000001" customHeight="1" x14ac:dyDescent="0.25">
      <c r="B1396" s="390"/>
      <c r="C1396" s="391"/>
      <c r="D1396" s="392"/>
      <c r="E1396" s="393"/>
      <c r="F1396" s="393"/>
      <c r="G1396" s="394"/>
      <c r="H1396" s="395"/>
      <c r="N1396" s="144"/>
      <c r="O1396" s="147" t="str">
        <f>IFERROR(IF(LEN(B1396)=0,"",INDEX(Trainings!$C$6:$C$55,MATCH(Registration!$B1396,Trainings!$B$6:$B$55,0),1)),"")</f>
        <v/>
      </c>
      <c r="P1396" s="148" t="str">
        <f>IFERROR(IF(LEN(H1396)=0,"",INDEX(Dashboard!$I$17:$I$26,MATCH($H1396,Dashboard!$J$17:$J$26,0))),"")</f>
        <v/>
      </c>
      <c r="Q1396" s="144"/>
      <c r="R1396" s="148">
        <f>IF(LEN(O1396)=0,0,IF(OR(Summary!$D$5="All",Summary!$D$5=""),1,IF(Summary!$D$5=O1396,1,0)))</f>
        <v>0</v>
      </c>
      <c r="S1396" s="148">
        <f>IF(LEN(B1396)=0,0,IF(OR(Summary!$G$5="All",Summary!$G$5=""),1,IF(Summary!$G$5=B1396,1,0)))</f>
        <v>0</v>
      </c>
      <c r="T1396" s="148">
        <f t="shared" si="84"/>
        <v>0</v>
      </c>
      <c r="U1396" s="148">
        <f>IF(LEN(C1396)=0,0,IF(C1396=Summary!$K$5,1,0))</f>
        <v>0</v>
      </c>
      <c r="V1396" s="148">
        <f t="shared" si="85"/>
        <v>0</v>
      </c>
      <c r="W1396" s="333"/>
      <c r="X1396" s="148">
        <f t="shared" si="86"/>
        <v>0</v>
      </c>
      <c r="Y1396" s="333"/>
      <c r="Z1396" s="144"/>
      <c r="AA1396" s="148">
        <f t="shared" si="87"/>
        <v>0</v>
      </c>
      <c r="AB1396" s="336"/>
      <c r="AC1396" s="144"/>
    </row>
    <row r="1397" spans="2:29" s="134" customFormat="1" ht="20.100000000000001" customHeight="1" x14ac:dyDescent="0.25">
      <c r="B1397" s="390"/>
      <c r="C1397" s="391"/>
      <c r="D1397" s="392"/>
      <c r="E1397" s="393"/>
      <c r="F1397" s="393"/>
      <c r="G1397" s="394"/>
      <c r="H1397" s="395"/>
      <c r="N1397" s="144"/>
      <c r="O1397" s="147" t="str">
        <f>IFERROR(IF(LEN(B1397)=0,"",INDEX(Trainings!$C$6:$C$55,MATCH(Registration!$B1397,Trainings!$B$6:$B$55,0),1)),"")</f>
        <v/>
      </c>
      <c r="P1397" s="148" t="str">
        <f>IFERROR(IF(LEN(H1397)=0,"",INDEX(Dashboard!$I$17:$I$26,MATCH($H1397,Dashboard!$J$17:$J$26,0))),"")</f>
        <v/>
      </c>
      <c r="Q1397" s="144"/>
      <c r="R1397" s="148">
        <f>IF(LEN(O1397)=0,0,IF(OR(Summary!$D$5="All",Summary!$D$5=""),1,IF(Summary!$D$5=O1397,1,0)))</f>
        <v>0</v>
      </c>
      <c r="S1397" s="148">
        <f>IF(LEN(B1397)=0,0,IF(OR(Summary!$G$5="All",Summary!$G$5=""),1,IF(Summary!$G$5=B1397,1,0)))</f>
        <v>0</v>
      </c>
      <c r="T1397" s="148">
        <f t="shared" si="84"/>
        <v>0</v>
      </c>
      <c r="U1397" s="148">
        <f>IF(LEN(C1397)=0,0,IF(C1397=Summary!$K$5,1,0))</f>
        <v>0</v>
      </c>
      <c r="V1397" s="148">
        <f t="shared" si="85"/>
        <v>0</v>
      </c>
      <c r="W1397" s="333"/>
      <c r="X1397" s="148">
        <f t="shared" si="86"/>
        <v>0</v>
      </c>
      <c r="Y1397" s="333"/>
      <c r="Z1397" s="144"/>
      <c r="AA1397" s="148">
        <f t="shared" si="87"/>
        <v>0</v>
      </c>
      <c r="AB1397" s="336"/>
      <c r="AC1397" s="144"/>
    </row>
    <row r="1398" spans="2:29" s="134" customFormat="1" ht="20.100000000000001" customHeight="1" x14ac:dyDescent="0.25">
      <c r="B1398" s="390"/>
      <c r="C1398" s="391"/>
      <c r="D1398" s="392"/>
      <c r="E1398" s="393"/>
      <c r="F1398" s="393"/>
      <c r="G1398" s="394"/>
      <c r="H1398" s="395"/>
      <c r="N1398" s="144"/>
      <c r="O1398" s="147" t="str">
        <f>IFERROR(IF(LEN(B1398)=0,"",INDEX(Trainings!$C$6:$C$55,MATCH(Registration!$B1398,Trainings!$B$6:$B$55,0),1)),"")</f>
        <v/>
      </c>
      <c r="P1398" s="148" t="str">
        <f>IFERROR(IF(LEN(H1398)=0,"",INDEX(Dashboard!$I$17:$I$26,MATCH($H1398,Dashboard!$J$17:$J$26,0))),"")</f>
        <v/>
      </c>
      <c r="Q1398" s="144"/>
      <c r="R1398" s="148">
        <f>IF(LEN(O1398)=0,0,IF(OR(Summary!$D$5="All",Summary!$D$5=""),1,IF(Summary!$D$5=O1398,1,0)))</f>
        <v>0</v>
      </c>
      <c r="S1398" s="148">
        <f>IF(LEN(B1398)=0,0,IF(OR(Summary!$G$5="All",Summary!$G$5=""),1,IF(Summary!$G$5=B1398,1,0)))</f>
        <v>0</v>
      </c>
      <c r="T1398" s="148">
        <f t="shared" si="84"/>
        <v>0</v>
      </c>
      <c r="U1398" s="148">
        <f>IF(LEN(C1398)=0,0,IF(C1398=Summary!$K$5,1,0))</f>
        <v>0</v>
      </c>
      <c r="V1398" s="148">
        <f t="shared" si="85"/>
        <v>0</v>
      </c>
      <c r="W1398" s="333"/>
      <c r="X1398" s="148">
        <f t="shared" si="86"/>
        <v>0</v>
      </c>
      <c r="Y1398" s="333"/>
      <c r="Z1398" s="144"/>
      <c r="AA1398" s="148">
        <f t="shared" si="87"/>
        <v>0</v>
      </c>
      <c r="AB1398" s="336"/>
      <c r="AC1398" s="144"/>
    </row>
    <row r="1399" spans="2:29" s="134" customFormat="1" ht="20.100000000000001" customHeight="1" x14ac:dyDescent="0.25">
      <c r="B1399" s="390"/>
      <c r="C1399" s="391"/>
      <c r="D1399" s="392"/>
      <c r="E1399" s="393"/>
      <c r="F1399" s="393"/>
      <c r="G1399" s="394"/>
      <c r="H1399" s="395"/>
      <c r="N1399" s="144"/>
      <c r="O1399" s="147" t="str">
        <f>IFERROR(IF(LEN(B1399)=0,"",INDEX(Trainings!$C$6:$C$55,MATCH(Registration!$B1399,Trainings!$B$6:$B$55,0),1)),"")</f>
        <v/>
      </c>
      <c r="P1399" s="148" t="str">
        <f>IFERROR(IF(LEN(H1399)=0,"",INDEX(Dashboard!$I$17:$I$26,MATCH($H1399,Dashboard!$J$17:$J$26,0))),"")</f>
        <v/>
      </c>
      <c r="Q1399" s="144"/>
      <c r="R1399" s="148">
        <f>IF(LEN(O1399)=0,0,IF(OR(Summary!$D$5="All",Summary!$D$5=""),1,IF(Summary!$D$5=O1399,1,0)))</f>
        <v>0</v>
      </c>
      <c r="S1399" s="148">
        <f>IF(LEN(B1399)=0,0,IF(OR(Summary!$G$5="All",Summary!$G$5=""),1,IF(Summary!$G$5=B1399,1,0)))</f>
        <v>0</v>
      </c>
      <c r="T1399" s="148">
        <f t="shared" si="84"/>
        <v>0</v>
      </c>
      <c r="U1399" s="148">
        <f>IF(LEN(C1399)=0,0,IF(C1399=Summary!$K$5,1,0))</f>
        <v>0</v>
      </c>
      <c r="V1399" s="148">
        <f t="shared" si="85"/>
        <v>0</v>
      </c>
      <c r="W1399" s="333"/>
      <c r="X1399" s="148">
        <f t="shared" si="86"/>
        <v>0</v>
      </c>
      <c r="Y1399" s="333"/>
      <c r="Z1399" s="144"/>
      <c r="AA1399" s="148">
        <f t="shared" si="87"/>
        <v>0</v>
      </c>
      <c r="AB1399" s="336"/>
      <c r="AC1399" s="144"/>
    </row>
    <row r="1400" spans="2:29" s="134" customFormat="1" ht="20.100000000000001" customHeight="1" x14ac:dyDescent="0.25">
      <c r="B1400" s="390"/>
      <c r="C1400" s="391"/>
      <c r="D1400" s="392"/>
      <c r="E1400" s="393"/>
      <c r="F1400" s="393"/>
      <c r="G1400" s="394"/>
      <c r="H1400" s="395"/>
      <c r="N1400" s="144"/>
      <c r="O1400" s="147" t="str">
        <f>IFERROR(IF(LEN(B1400)=0,"",INDEX(Trainings!$C$6:$C$55,MATCH(Registration!$B1400,Trainings!$B$6:$B$55,0),1)),"")</f>
        <v/>
      </c>
      <c r="P1400" s="148" t="str">
        <f>IFERROR(IF(LEN(H1400)=0,"",INDEX(Dashboard!$I$17:$I$26,MATCH($H1400,Dashboard!$J$17:$J$26,0))),"")</f>
        <v/>
      </c>
      <c r="Q1400" s="144"/>
      <c r="R1400" s="148">
        <f>IF(LEN(O1400)=0,0,IF(OR(Summary!$D$5="All",Summary!$D$5=""),1,IF(Summary!$D$5=O1400,1,0)))</f>
        <v>0</v>
      </c>
      <c r="S1400" s="148">
        <f>IF(LEN(B1400)=0,0,IF(OR(Summary!$G$5="All",Summary!$G$5=""),1,IF(Summary!$G$5=B1400,1,0)))</f>
        <v>0</v>
      </c>
      <c r="T1400" s="148">
        <f t="shared" si="84"/>
        <v>0</v>
      </c>
      <c r="U1400" s="148">
        <f>IF(LEN(C1400)=0,0,IF(C1400=Summary!$K$5,1,0))</f>
        <v>0</v>
      </c>
      <c r="V1400" s="148">
        <f t="shared" si="85"/>
        <v>0</v>
      </c>
      <c r="W1400" s="333"/>
      <c r="X1400" s="148">
        <f t="shared" si="86"/>
        <v>0</v>
      </c>
      <c r="Y1400" s="333"/>
      <c r="Z1400" s="144"/>
      <c r="AA1400" s="148">
        <f t="shared" si="87"/>
        <v>0</v>
      </c>
      <c r="AB1400" s="336"/>
      <c r="AC1400" s="144"/>
    </row>
    <row r="1401" spans="2:29" s="134" customFormat="1" ht="20.100000000000001" customHeight="1" x14ac:dyDescent="0.25">
      <c r="B1401" s="390"/>
      <c r="C1401" s="391"/>
      <c r="D1401" s="392"/>
      <c r="E1401" s="393"/>
      <c r="F1401" s="393"/>
      <c r="G1401" s="394"/>
      <c r="H1401" s="395"/>
      <c r="N1401" s="144"/>
      <c r="O1401" s="147" t="str">
        <f>IFERROR(IF(LEN(B1401)=0,"",INDEX(Trainings!$C$6:$C$55,MATCH(Registration!$B1401,Trainings!$B$6:$B$55,0),1)),"")</f>
        <v/>
      </c>
      <c r="P1401" s="148" t="str">
        <f>IFERROR(IF(LEN(H1401)=0,"",INDEX(Dashboard!$I$17:$I$26,MATCH($H1401,Dashboard!$J$17:$J$26,0))),"")</f>
        <v/>
      </c>
      <c r="Q1401" s="144"/>
      <c r="R1401" s="148">
        <f>IF(LEN(O1401)=0,0,IF(OR(Summary!$D$5="All",Summary!$D$5=""),1,IF(Summary!$D$5=O1401,1,0)))</f>
        <v>0</v>
      </c>
      <c r="S1401" s="148">
        <f>IF(LEN(B1401)=0,0,IF(OR(Summary!$G$5="All",Summary!$G$5=""),1,IF(Summary!$G$5=B1401,1,0)))</f>
        <v>0</v>
      </c>
      <c r="T1401" s="148">
        <f t="shared" si="84"/>
        <v>0</v>
      </c>
      <c r="U1401" s="148">
        <f>IF(LEN(C1401)=0,0,IF(C1401=Summary!$K$5,1,0))</f>
        <v>0</v>
      </c>
      <c r="V1401" s="148">
        <f t="shared" si="85"/>
        <v>0</v>
      </c>
      <c r="W1401" s="333"/>
      <c r="X1401" s="148">
        <f t="shared" si="86"/>
        <v>0</v>
      </c>
      <c r="Y1401" s="333"/>
      <c r="Z1401" s="144"/>
      <c r="AA1401" s="148">
        <f t="shared" si="87"/>
        <v>0</v>
      </c>
      <c r="AB1401" s="336"/>
      <c r="AC1401" s="144"/>
    </row>
    <row r="1402" spans="2:29" s="134" customFormat="1" ht="20.100000000000001" customHeight="1" x14ac:dyDescent="0.25">
      <c r="B1402" s="390"/>
      <c r="C1402" s="391"/>
      <c r="D1402" s="392"/>
      <c r="E1402" s="393"/>
      <c r="F1402" s="393"/>
      <c r="G1402" s="394"/>
      <c r="H1402" s="395"/>
      <c r="N1402" s="144"/>
      <c r="O1402" s="147" t="str">
        <f>IFERROR(IF(LEN(B1402)=0,"",INDEX(Trainings!$C$6:$C$55,MATCH(Registration!$B1402,Trainings!$B$6:$B$55,0),1)),"")</f>
        <v/>
      </c>
      <c r="P1402" s="148" t="str">
        <f>IFERROR(IF(LEN(H1402)=0,"",INDEX(Dashboard!$I$17:$I$26,MATCH($H1402,Dashboard!$J$17:$J$26,0))),"")</f>
        <v/>
      </c>
      <c r="Q1402" s="144"/>
      <c r="R1402" s="148">
        <f>IF(LEN(O1402)=0,0,IF(OR(Summary!$D$5="All",Summary!$D$5=""),1,IF(Summary!$D$5=O1402,1,0)))</f>
        <v>0</v>
      </c>
      <c r="S1402" s="148">
        <f>IF(LEN(B1402)=0,0,IF(OR(Summary!$G$5="All",Summary!$G$5=""),1,IF(Summary!$G$5=B1402,1,0)))</f>
        <v>0</v>
      </c>
      <c r="T1402" s="148">
        <f t="shared" si="84"/>
        <v>0</v>
      </c>
      <c r="U1402" s="148">
        <f>IF(LEN(C1402)=0,0,IF(C1402=Summary!$K$5,1,0))</f>
        <v>0</v>
      </c>
      <c r="V1402" s="148">
        <f t="shared" si="85"/>
        <v>0</v>
      </c>
      <c r="W1402" s="333"/>
      <c r="X1402" s="148">
        <f t="shared" si="86"/>
        <v>0</v>
      </c>
      <c r="Y1402" s="333"/>
      <c r="Z1402" s="144"/>
      <c r="AA1402" s="148">
        <f t="shared" si="87"/>
        <v>0</v>
      </c>
      <c r="AB1402" s="336"/>
      <c r="AC1402" s="144"/>
    </row>
    <row r="1403" spans="2:29" s="134" customFormat="1" ht="20.100000000000001" customHeight="1" x14ac:dyDescent="0.25">
      <c r="B1403" s="390"/>
      <c r="C1403" s="391"/>
      <c r="D1403" s="392"/>
      <c r="E1403" s="393"/>
      <c r="F1403" s="393"/>
      <c r="G1403" s="394"/>
      <c r="H1403" s="395"/>
      <c r="N1403" s="144"/>
      <c r="O1403" s="147" t="str">
        <f>IFERROR(IF(LEN(B1403)=0,"",INDEX(Trainings!$C$6:$C$55,MATCH(Registration!$B1403,Trainings!$B$6:$B$55,0),1)),"")</f>
        <v/>
      </c>
      <c r="P1403" s="148" t="str">
        <f>IFERROR(IF(LEN(H1403)=0,"",INDEX(Dashboard!$I$17:$I$26,MATCH($H1403,Dashboard!$J$17:$J$26,0))),"")</f>
        <v/>
      </c>
      <c r="Q1403" s="144"/>
      <c r="R1403" s="148">
        <f>IF(LEN(O1403)=0,0,IF(OR(Summary!$D$5="All",Summary!$D$5=""),1,IF(Summary!$D$5=O1403,1,0)))</f>
        <v>0</v>
      </c>
      <c r="S1403" s="148">
        <f>IF(LEN(B1403)=0,0,IF(OR(Summary!$G$5="All",Summary!$G$5=""),1,IF(Summary!$G$5=B1403,1,0)))</f>
        <v>0</v>
      </c>
      <c r="T1403" s="148">
        <f t="shared" si="84"/>
        <v>0</v>
      </c>
      <c r="U1403" s="148">
        <f>IF(LEN(C1403)=0,0,IF(C1403=Summary!$K$5,1,0))</f>
        <v>0</v>
      </c>
      <c r="V1403" s="148">
        <f t="shared" si="85"/>
        <v>0</v>
      </c>
      <c r="W1403" s="333"/>
      <c r="X1403" s="148">
        <f t="shared" si="86"/>
        <v>0</v>
      </c>
      <c r="Y1403" s="333"/>
      <c r="Z1403" s="144"/>
      <c r="AA1403" s="148">
        <f t="shared" si="87"/>
        <v>0</v>
      </c>
      <c r="AB1403" s="336"/>
      <c r="AC1403" s="144"/>
    </row>
    <row r="1404" spans="2:29" s="134" customFormat="1" ht="20.100000000000001" customHeight="1" x14ac:dyDescent="0.25">
      <c r="B1404" s="390"/>
      <c r="C1404" s="391"/>
      <c r="D1404" s="392"/>
      <c r="E1404" s="393"/>
      <c r="F1404" s="393"/>
      <c r="G1404" s="394"/>
      <c r="H1404" s="395"/>
      <c r="N1404" s="144"/>
      <c r="O1404" s="147" t="str">
        <f>IFERROR(IF(LEN(B1404)=0,"",INDEX(Trainings!$C$6:$C$55,MATCH(Registration!$B1404,Trainings!$B$6:$B$55,0),1)),"")</f>
        <v/>
      </c>
      <c r="P1404" s="148" t="str">
        <f>IFERROR(IF(LEN(H1404)=0,"",INDEX(Dashboard!$I$17:$I$26,MATCH($H1404,Dashboard!$J$17:$J$26,0))),"")</f>
        <v/>
      </c>
      <c r="Q1404" s="144"/>
      <c r="R1404" s="148">
        <f>IF(LEN(O1404)=0,0,IF(OR(Summary!$D$5="All",Summary!$D$5=""),1,IF(Summary!$D$5=O1404,1,0)))</f>
        <v>0</v>
      </c>
      <c r="S1404" s="148">
        <f>IF(LEN(B1404)=0,0,IF(OR(Summary!$G$5="All",Summary!$G$5=""),1,IF(Summary!$G$5=B1404,1,0)))</f>
        <v>0</v>
      </c>
      <c r="T1404" s="148">
        <f t="shared" si="84"/>
        <v>0</v>
      </c>
      <c r="U1404" s="148">
        <f>IF(LEN(C1404)=0,0,IF(C1404=Summary!$K$5,1,0))</f>
        <v>0</v>
      </c>
      <c r="V1404" s="148">
        <f t="shared" si="85"/>
        <v>0</v>
      </c>
      <c r="W1404" s="333"/>
      <c r="X1404" s="148">
        <f t="shared" si="86"/>
        <v>0</v>
      </c>
      <c r="Y1404" s="333"/>
      <c r="Z1404" s="144"/>
      <c r="AA1404" s="148">
        <f t="shared" si="87"/>
        <v>0</v>
      </c>
      <c r="AB1404" s="336"/>
      <c r="AC1404" s="144"/>
    </row>
    <row r="1405" spans="2:29" s="134" customFormat="1" ht="20.100000000000001" customHeight="1" x14ac:dyDescent="0.25">
      <c r="B1405" s="390"/>
      <c r="C1405" s="391"/>
      <c r="D1405" s="392"/>
      <c r="E1405" s="393"/>
      <c r="F1405" s="393"/>
      <c r="G1405" s="394"/>
      <c r="H1405" s="395"/>
      <c r="N1405" s="144"/>
      <c r="O1405" s="147" t="str">
        <f>IFERROR(IF(LEN(B1405)=0,"",INDEX(Trainings!$C$6:$C$55,MATCH(Registration!$B1405,Trainings!$B$6:$B$55,0),1)),"")</f>
        <v/>
      </c>
      <c r="P1405" s="148" t="str">
        <f>IFERROR(IF(LEN(H1405)=0,"",INDEX(Dashboard!$I$17:$I$26,MATCH($H1405,Dashboard!$J$17:$J$26,0))),"")</f>
        <v/>
      </c>
      <c r="Q1405" s="144"/>
      <c r="R1405" s="148">
        <f>IF(LEN(O1405)=0,0,IF(OR(Summary!$D$5="All",Summary!$D$5=""),1,IF(Summary!$D$5=O1405,1,0)))</f>
        <v>0</v>
      </c>
      <c r="S1405" s="148">
        <f>IF(LEN(B1405)=0,0,IF(OR(Summary!$G$5="All",Summary!$G$5=""),1,IF(Summary!$G$5=B1405,1,0)))</f>
        <v>0</v>
      </c>
      <c r="T1405" s="148">
        <f t="shared" si="84"/>
        <v>0</v>
      </c>
      <c r="U1405" s="148">
        <f>IF(LEN(C1405)=0,0,IF(C1405=Summary!$K$5,1,0))</f>
        <v>0</v>
      </c>
      <c r="V1405" s="148">
        <f t="shared" si="85"/>
        <v>0</v>
      </c>
      <c r="W1405" s="333"/>
      <c r="X1405" s="148">
        <f t="shared" si="86"/>
        <v>0</v>
      </c>
      <c r="Y1405" s="333"/>
      <c r="Z1405" s="144"/>
      <c r="AA1405" s="148">
        <f t="shared" si="87"/>
        <v>0</v>
      </c>
      <c r="AB1405" s="336"/>
      <c r="AC1405" s="144"/>
    </row>
    <row r="1406" spans="2:29" s="134" customFormat="1" ht="20.100000000000001" customHeight="1" x14ac:dyDescent="0.25">
      <c r="B1406" s="390"/>
      <c r="C1406" s="391"/>
      <c r="D1406" s="392"/>
      <c r="E1406" s="393"/>
      <c r="F1406" s="393"/>
      <c r="G1406" s="394"/>
      <c r="H1406" s="395"/>
      <c r="N1406" s="144"/>
      <c r="O1406" s="147" t="str">
        <f>IFERROR(IF(LEN(B1406)=0,"",INDEX(Trainings!$C$6:$C$55,MATCH(Registration!$B1406,Trainings!$B$6:$B$55,0),1)),"")</f>
        <v/>
      </c>
      <c r="P1406" s="148" t="str">
        <f>IFERROR(IF(LEN(H1406)=0,"",INDEX(Dashboard!$I$17:$I$26,MATCH($H1406,Dashboard!$J$17:$J$26,0))),"")</f>
        <v/>
      </c>
      <c r="Q1406" s="144"/>
      <c r="R1406" s="148">
        <f>IF(LEN(O1406)=0,0,IF(OR(Summary!$D$5="All",Summary!$D$5=""),1,IF(Summary!$D$5=O1406,1,0)))</f>
        <v>0</v>
      </c>
      <c r="S1406" s="148">
        <f>IF(LEN(B1406)=0,0,IF(OR(Summary!$G$5="All",Summary!$G$5=""),1,IF(Summary!$G$5=B1406,1,0)))</f>
        <v>0</v>
      </c>
      <c r="T1406" s="148">
        <f t="shared" si="84"/>
        <v>0</v>
      </c>
      <c r="U1406" s="148">
        <f>IF(LEN(C1406)=0,0,IF(C1406=Summary!$K$5,1,0))</f>
        <v>0</v>
      </c>
      <c r="V1406" s="148">
        <f t="shared" si="85"/>
        <v>0</v>
      </c>
      <c r="W1406" s="333"/>
      <c r="X1406" s="148">
        <f t="shared" si="86"/>
        <v>0</v>
      </c>
      <c r="Y1406" s="333"/>
      <c r="Z1406" s="144"/>
      <c r="AA1406" s="148">
        <f t="shared" si="87"/>
        <v>0</v>
      </c>
      <c r="AB1406" s="336"/>
      <c r="AC1406" s="144"/>
    </row>
    <row r="1407" spans="2:29" s="134" customFormat="1" ht="20.100000000000001" customHeight="1" x14ac:dyDescent="0.25">
      <c r="B1407" s="390"/>
      <c r="C1407" s="391"/>
      <c r="D1407" s="392"/>
      <c r="E1407" s="393"/>
      <c r="F1407" s="393"/>
      <c r="G1407" s="394"/>
      <c r="H1407" s="395"/>
      <c r="N1407" s="144"/>
      <c r="O1407" s="147" t="str">
        <f>IFERROR(IF(LEN(B1407)=0,"",INDEX(Trainings!$C$6:$C$55,MATCH(Registration!$B1407,Trainings!$B$6:$B$55,0),1)),"")</f>
        <v/>
      </c>
      <c r="P1407" s="148" t="str">
        <f>IFERROR(IF(LEN(H1407)=0,"",INDEX(Dashboard!$I$17:$I$26,MATCH($H1407,Dashboard!$J$17:$J$26,0))),"")</f>
        <v/>
      </c>
      <c r="Q1407" s="144"/>
      <c r="R1407" s="148">
        <f>IF(LEN(O1407)=0,0,IF(OR(Summary!$D$5="All",Summary!$D$5=""),1,IF(Summary!$D$5=O1407,1,0)))</f>
        <v>0</v>
      </c>
      <c r="S1407" s="148">
        <f>IF(LEN(B1407)=0,0,IF(OR(Summary!$G$5="All",Summary!$G$5=""),1,IF(Summary!$G$5=B1407,1,0)))</f>
        <v>0</v>
      </c>
      <c r="T1407" s="148">
        <f t="shared" si="84"/>
        <v>0</v>
      </c>
      <c r="U1407" s="148">
        <f>IF(LEN(C1407)=0,0,IF(C1407=Summary!$K$5,1,0))</f>
        <v>0</v>
      </c>
      <c r="V1407" s="148">
        <f t="shared" si="85"/>
        <v>0</v>
      </c>
      <c r="W1407" s="333"/>
      <c r="X1407" s="148">
        <f t="shared" si="86"/>
        <v>0</v>
      </c>
      <c r="Y1407" s="333"/>
      <c r="Z1407" s="144"/>
      <c r="AA1407" s="148">
        <f t="shared" si="87"/>
        <v>0</v>
      </c>
      <c r="AB1407" s="336"/>
      <c r="AC1407" s="144"/>
    </row>
    <row r="1408" spans="2:29" s="134" customFormat="1" ht="20.100000000000001" customHeight="1" x14ac:dyDescent="0.25">
      <c r="B1408" s="390"/>
      <c r="C1408" s="391"/>
      <c r="D1408" s="392"/>
      <c r="E1408" s="393"/>
      <c r="F1408" s="393"/>
      <c r="G1408" s="394"/>
      <c r="H1408" s="395"/>
      <c r="N1408" s="144"/>
      <c r="O1408" s="147" t="str">
        <f>IFERROR(IF(LEN(B1408)=0,"",INDEX(Trainings!$C$6:$C$55,MATCH(Registration!$B1408,Trainings!$B$6:$B$55,0),1)),"")</f>
        <v/>
      </c>
      <c r="P1408" s="148" t="str">
        <f>IFERROR(IF(LEN(H1408)=0,"",INDEX(Dashboard!$I$17:$I$26,MATCH($H1408,Dashboard!$J$17:$J$26,0))),"")</f>
        <v/>
      </c>
      <c r="Q1408" s="144"/>
      <c r="R1408" s="148">
        <f>IF(LEN(O1408)=0,0,IF(OR(Summary!$D$5="All",Summary!$D$5=""),1,IF(Summary!$D$5=O1408,1,0)))</f>
        <v>0</v>
      </c>
      <c r="S1408" s="148">
        <f>IF(LEN(B1408)=0,0,IF(OR(Summary!$G$5="All",Summary!$G$5=""),1,IF(Summary!$G$5=B1408,1,0)))</f>
        <v>0</v>
      </c>
      <c r="T1408" s="148">
        <f t="shared" si="84"/>
        <v>0</v>
      </c>
      <c r="U1408" s="148">
        <f>IF(LEN(C1408)=0,0,IF(C1408=Summary!$K$5,1,0))</f>
        <v>0</v>
      </c>
      <c r="V1408" s="148">
        <f t="shared" si="85"/>
        <v>0</v>
      </c>
      <c r="W1408" s="333"/>
      <c r="X1408" s="148">
        <f t="shared" si="86"/>
        <v>0</v>
      </c>
      <c r="Y1408" s="333"/>
      <c r="Z1408" s="144"/>
      <c r="AA1408" s="148">
        <f t="shared" si="87"/>
        <v>0</v>
      </c>
      <c r="AB1408" s="336"/>
      <c r="AC1408" s="144"/>
    </row>
    <row r="1409" spans="2:29" s="134" customFormat="1" ht="20.100000000000001" customHeight="1" x14ac:dyDescent="0.25">
      <c r="B1409" s="390"/>
      <c r="C1409" s="391"/>
      <c r="D1409" s="392"/>
      <c r="E1409" s="393"/>
      <c r="F1409" s="393"/>
      <c r="G1409" s="394"/>
      <c r="H1409" s="395"/>
      <c r="N1409" s="144"/>
      <c r="O1409" s="147" t="str">
        <f>IFERROR(IF(LEN(B1409)=0,"",INDEX(Trainings!$C$6:$C$55,MATCH(Registration!$B1409,Trainings!$B$6:$B$55,0),1)),"")</f>
        <v/>
      </c>
      <c r="P1409" s="148" t="str">
        <f>IFERROR(IF(LEN(H1409)=0,"",INDEX(Dashboard!$I$17:$I$26,MATCH($H1409,Dashboard!$J$17:$J$26,0))),"")</f>
        <v/>
      </c>
      <c r="Q1409" s="144"/>
      <c r="R1409" s="148">
        <f>IF(LEN(O1409)=0,0,IF(OR(Summary!$D$5="All",Summary!$D$5=""),1,IF(Summary!$D$5=O1409,1,0)))</f>
        <v>0</v>
      </c>
      <c r="S1409" s="148">
        <f>IF(LEN(B1409)=0,0,IF(OR(Summary!$G$5="All",Summary!$G$5=""),1,IF(Summary!$G$5=B1409,1,0)))</f>
        <v>0</v>
      </c>
      <c r="T1409" s="148">
        <f t="shared" si="84"/>
        <v>0</v>
      </c>
      <c r="U1409" s="148">
        <f>IF(LEN(C1409)=0,0,IF(C1409=Summary!$K$5,1,0))</f>
        <v>0</v>
      </c>
      <c r="V1409" s="148">
        <f t="shared" si="85"/>
        <v>0</v>
      </c>
      <c r="W1409" s="333"/>
      <c r="X1409" s="148">
        <f t="shared" si="86"/>
        <v>0</v>
      </c>
      <c r="Y1409" s="333"/>
      <c r="Z1409" s="144"/>
      <c r="AA1409" s="148">
        <f t="shared" si="87"/>
        <v>0</v>
      </c>
      <c r="AB1409" s="336"/>
      <c r="AC1409" s="144"/>
    </row>
    <row r="1410" spans="2:29" s="134" customFormat="1" ht="20.100000000000001" customHeight="1" x14ac:dyDescent="0.25">
      <c r="B1410" s="390"/>
      <c r="C1410" s="391"/>
      <c r="D1410" s="392"/>
      <c r="E1410" s="393"/>
      <c r="F1410" s="393"/>
      <c r="G1410" s="394"/>
      <c r="H1410" s="395"/>
      <c r="N1410" s="144"/>
      <c r="O1410" s="147" t="str">
        <f>IFERROR(IF(LEN(B1410)=0,"",INDEX(Trainings!$C$6:$C$55,MATCH(Registration!$B1410,Trainings!$B$6:$B$55,0),1)),"")</f>
        <v/>
      </c>
      <c r="P1410" s="148" t="str">
        <f>IFERROR(IF(LEN(H1410)=0,"",INDEX(Dashboard!$I$17:$I$26,MATCH($H1410,Dashboard!$J$17:$J$26,0))),"")</f>
        <v/>
      </c>
      <c r="Q1410" s="144"/>
      <c r="R1410" s="148">
        <f>IF(LEN(O1410)=0,0,IF(OR(Summary!$D$5="All",Summary!$D$5=""),1,IF(Summary!$D$5=O1410,1,0)))</f>
        <v>0</v>
      </c>
      <c r="S1410" s="148">
        <f>IF(LEN(B1410)=0,0,IF(OR(Summary!$G$5="All",Summary!$G$5=""),1,IF(Summary!$G$5=B1410,1,0)))</f>
        <v>0</v>
      </c>
      <c r="T1410" s="148">
        <f t="shared" si="84"/>
        <v>0</v>
      </c>
      <c r="U1410" s="148">
        <f>IF(LEN(C1410)=0,0,IF(C1410=Summary!$K$5,1,0))</f>
        <v>0</v>
      </c>
      <c r="V1410" s="148">
        <f t="shared" si="85"/>
        <v>0</v>
      </c>
      <c r="W1410" s="333"/>
      <c r="X1410" s="148">
        <f t="shared" si="86"/>
        <v>0</v>
      </c>
      <c r="Y1410" s="333"/>
      <c r="Z1410" s="144"/>
      <c r="AA1410" s="148">
        <f t="shared" si="87"/>
        <v>0</v>
      </c>
      <c r="AB1410" s="336"/>
      <c r="AC1410" s="144"/>
    </row>
    <row r="1411" spans="2:29" s="134" customFormat="1" ht="20.100000000000001" customHeight="1" x14ac:dyDescent="0.25">
      <c r="B1411" s="390"/>
      <c r="C1411" s="391"/>
      <c r="D1411" s="392"/>
      <c r="E1411" s="393"/>
      <c r="F1411" s="393"/>
      <c r="G1411" s="394"/>
      <c r="H1411" s="395"/>
      <c r="N1411" s="144"/>
      <c r="O1411" s="147" t="str">
        <f>IFERROR(IF(LEN(B1411)=0,"",INDEX(Trainings!$C$6:$C$55,MATCH(Registration!$B1411,Trainings!$B$6:$B$55,0),1)),"")</f>
        <v/>
      </c>
      <c r="P1411" s="148" t="str">
        <f>IFERROR(IF(LEN(H1411)=0,"",INDEX(Dashboard!$I$17:$I$26,MATCH($H1411,Dashboard!$J$17:$J$26,0))),"")</f>
        <v/>
      </c>
      <c r="Q1411" s="144"/>
      <c r="R1411" s="148">
        <f>IF(LEN(O1411)=0,0,IF(OR(Summary!$D$5="All",Summary!$D$5=""),1,IF(Summary!$D$5=O1411,1,0)))</f>
        <v>0</v>
      </c>
      <c r="S1411" s="148">
        <f>IF(LEN(B1411)=0,0,IF(OR(Summary!$G$5="All",Summary!$G$5=""),1,IF(Summary!$G$5=B1411,1,0)))</f>
        <v>0</v>
      </c>
      <c r="T1411" s="148">
        <f t="shared" si="84"/>
        <v>0</v>
      </c>
      <c r="U1411" s="148">
        <f>IF(LEN(C1411)=0,0,IF(C1411=Summary!$K$5,1,0))</f>
        <v>0</v>
      </c>
      <c r="V1411" s="148">
        <f t="shared" si="85"/>
        <v>0</v>
      </c>
      <c r="W1411" s="333"/>
      <c r="X1411" s="148">
        <f t="shared" si="86"/>
        <v>0</v>
      </c>
      <c r="Y1411" s="333"/>
      <c r="Z1411" s="144"/>
      <c r="AA1411" s="148">
        <f t="shared" si="87"/>
        <v>0</v>
      </c>
      <c r="AB1411" s="336"/>
      <c r="AC1411" s="144"/>
    </row>
    <row r="1412" spans="2:29" s="134" customFormat="1" ht="20.100000000000001" customHeight="1" x14ac:dyDescent="0.25">
      <c r="B1412" s="390"/>
      <c r="C1412" s="391"/>
      <c r="D1412" s="392"/>
      <c r="E1412" s="393"/>
      <c r="F1412" s="393"/>
      <c r="G1412" s="394"/>
      <c r="H1412" s="395"/>
      <c r="N1412" s="144"/>
      <c r="O1412" s="147" t="str">
        <f>IFERROR(IF(LEN(B1412)=0,"",INDEX(Trainings!$C$6:$C$55,MATCH(Registration!$B1412,Trainings!$B$6:$B$55,0),1)),"")</f>
        <v/>
      </c>
      <c r="P1412" s="148" t="str">
        <f>IFERROR(IF(LEN(H1412)=0,"",INDEX(Dashboard!$I$17:$I$26,MATCH($H1412,Dashboard!$J$17:$J$26,0))),"")</f>
        <v/>
      </c>
      <c r="Q1412" s="144"/>
      <c r="R1412" s="148">
        <f>IF(LEN(O1412)=0,0,IF(OR(Summary!$D$5="All",Summary!$D$5=""),1,IF(Summary!$D$5=O1412,1,0)))</f>
        <v>0</v>
      </c>
      <c r="S1412" s="148">
        <f>IF(LEN(B1412)=0,0,IF(OR(Summary!$G$5="All",Summary!$G$5=""),1,IF(Summary!$G$5=B1412,1,0)))</f>
        <v>0</v>
      </c>
      <c r="T1412" s="148">
        <f t="shared" si="84"/>
        <v>0</v>
      </c>
      <c r="U1412" s="148">
        <f>IF(LEN(C1412)=0,0,IF(C1412=Summary!$K$5,1,0))</f>
        <v>0</v>
      </c>
      <c r="V1412" s="148">
        <f t="shared" si="85"/>
        <v>0</v>
      </c>
      <c r="W1412" s="333"/>
      <c r="X1412" s="148">
        <f t="shared" si="86"/>
        <v>0</v>
      </c>
      <c r="Y1412" s="333"/>
      <c r="Z1412" s="144"/>
      <c r="AA1412" s="148">
        <f t="shared" si="87"/>
        <v>0</v>
      </c>
      <c r="AB1412" s="336"/>
      <c r="AC1412" s="144"/>
    </row>
    <row r="1413" spans="2:29" s="134" customFormat="1" ht="20.100000000000001" customHeight="1" x14ac:dyDescent="0.25">
      <c r="B1413" s="390"/>
      <c r="C1413" s="391"/>
      <c r="D1413" s="392"/>
      <c r="E1413" s="393"/>
      <c r="F1413" s="393"/>
      <c r="G1413" s="394"/>
      <c r="H1413" s="395"/>
      <c r="N1413" s="144"/>
      <c r="O1413" s="147" t="str">
        <f>IFERROR(IF(LEN(B1413)=0,"",INDEX(Trainings!$C$6:$C$55,MATCH(Registration!$B1413,Trainings!$B$6:$B$55,0),1)),"")</f>
        <v/>
      </c>
      <c r="P1413" s="148" t="str">
        <f>IFERROR(IF(LEN(H1413)=0,"",INDEX(Dashboard!$I$17:$I$26,MATCH($H1413,Dashboard!$J$17:$J$26,0))),"")</f>
        <v/>
      </c>
      <c r="Q1413" s="144"/>
      <c r="R1413" s="148">
        <f>IF(LEN(O1413)=0,0,IF(OR(Summary!$D$5="All",Summary!$D$5=""),1,IF(Summary!$D$5=O1413,1,0)))</f>
        <v>0</v>
      </c>
      <c r="S1413" s="148">
        <f>IF(LEN(B1413)=0,0,IF(OR(Summary!$G$5="All",Summary!$G$5=""),1,IF(Summary!$G$5=B1413,1,0)))</f>
        <v>0</v>
      </c>
      <c r="T1413" s="148">
        <f t="shared" si="84"/>
        <v>0</v>
      </c>
      <c r="U1413" s="148">
        <f>IF(LEN(C1413)=0,0,IF(C1413=Summary!$K$5,1,0))</f>
        <v>0</v>
      </c>
      <c r="V1413" s="148">
        <f t="shared" si="85"/>
        <v>0</v>
      </c>
      <c r="W1413" s="333"/>
      <c r="X1413" s="148">
        <f t="shared" si="86"/>
        <v>0</v>
      </c>
      <c r="Y1413" s="333"/>
      <c r="Z1413" s="144"/>
      <c r="AA1413" s="148">
        <f t="shared" si="87"/>
        <v>0</v>
      </c>
      <c r="AB1413" s="336"/>
      <c r="AC1413" s="144"/>
    </row>
    <row r="1414" spans="2:29" s="134" customFormat="1" ht="20.100000000000001" customHeight="1" x14ac:dyDescent="0.25">
      <c r="B1414" s="390"/>
      <c r="C1414" s="391"/>
      <c r="D1414" s="392"/>
      <c r="E1414" s="393"/>
      <c r="F1414" s="393"/>
      <c r="G1414" s="394"/>
      <c r="H1414" s="395"/>
      <c r="N1414" s="144"/>
      <c r="O1414" s="147" t="str">
        <f>IFERROR(IF(LEN(B1414)=0,"",INDEX(Trainings!$C$6:$C$55,MATCH(Registration!$B1414,Trainings!$B$6:$B$55,0),1)),"")</f>
        <v/>
      </c>
      <c r="P1414" s="148" t="str">
        <f>IFERROR(IF(LEN(H1414)=0,"",INDEX(Dashboard!$I$17:$I$26,MATCH($H1414,Dashboard!$J$17:$J$26,0))),"")</f>
        <v/>
      </c>
      <c r="Q1414" s="144"/>
      <c r="R1414" s="148">
        <f>IF(LEN(O1414)=0,0,IF(OR(Summary!$D$5="All",Summary!$D$5=""),1,IF(Summary!$D$5=O1414,1,0)))</f>
        <v>0</v>
      </c>
      <c r="S1414" s="148">
        <f>IF(LEN(B1414)=0,0,IF(OR(Summary!$G$5="All",Summary!$G$5=""),1,IF(Summary!$G$5=B1414,1,0)))</f>
        <v>0</v>
      </c>
      <c r="T1414" s="148">
        <f t="shared" ref="T1414:T1477" si="88">IF(G1414="Yes",1,0)</f>
        <v>0</v>
      </c>
      <c r="U1414" s="148">
        <f>IF(LEN(C1414)=0,0,IF(C1414=Summary!$K$5,1,0))</f>
        <v>0</v>
      </c>
      <c r="V1414" s="148">
        <f t="shared" si="85"/>
        <v>0</v>
      </c>
      <c r="W1414" s="333"/>
      <c r="X1414" s="148">
        <f t="shared" si="86"/>
        <v>0</v>
      </c>
      <c r="Y1414" s="333"/>
      <c r="Z1414" s="144"/>
      <c r="AA1414" s="148">
        <f t="shared" si="87"/>
        <v>0</v>
      </c>
      <c r="AB1414" s="336"/>
      <c r="AC1414" s="144"/>
    </row>
    <row r="1415" spans="2:29" s="134" customFormat="1" ht="20.100000000000001" customHeight="1" x14ac:dyDescent="0.25">
      <c r="B1415" s="390"/>
      <c r="C1415" s="391"/>
      <c r="D1415" s="392"/>
      <c r="E1415" s="393"/>
      <c r="F1415" s="393"/>
      <c r="G1415" s="394"/>
      <c r="H1415" s="395"/>
      <c r="N1415" s="144"/>
      <c r="O1415" s="147" t="str">
        <f>IFERROR(IF(LEN(B1415)=0,"",INDEX(Trainings!$C$6:$C$55,MATCH(Registration!$B1415,Trainings!$B$6:$B$55,0),1)),"")</f>
        <v/>
      </c>
      <c r="P1415" s="148" t="str">
        <f>IFERROR(IF(LEN(H1415)=0,"",INDEX(Dashboard!$I$17:$I$26,MATCH($H1415,Dashboard!$J$17:$J$26,0))),"")</f>
        <v/>
      </c>
      <c r="Q1415" s="144"/>
      <c r="R1415" s="148">
        <f>IF(LEN(O1415)=0,0,IF(OR(Summary!$D$5="All",Summary!$D$5=""),1,IF(Summary!$D$5=O1415,1,0)))</f>
        <v>0</v>
      </c>
      <c r="S1415" s="148">
        <f>IF(LEN(B1415)=0,0,IF(OR(Summary!$G$5="All",Summary!$G$5=""),1,IF(Summary!$G$5=B1415,1,0)))</f>
        <v>0</v>
      </c>
      <c r="T1415" s="148">
        <f t="shared" si="88"/>
        <v>0</v>
      </c>
      <c r="U1415" s="148">
        <f>IF(LEN(C1415)=0,0,IF(C1415=Summary!$K$5,1,0))</f>
        <v>0</v>
      </c>
      <c r="V1415" s="148">
        <f t="shared" ref="V1415:V1478" si="89">R1415*S1415*T1415*U1415</f>
        <v>0</v>
      </c>
      <c r="W1415" s="333"/>
      <c r="X1415" s="148">
        <f t="shared" ref="X1415:X1478" si="90">V1415*(IF(LEN(P1415)=0,0,1))</f>
        <v>0</v>
      </c>
      <c r="Y1415" s="333"/>
      <c r="Z1415" s="144"/>
      <c r="AA1415" s="148">
        <f t="shared" ref="AA1415:AA1478" si="91">IF(G1415="Yes",1,0)</f>
        <v>0</v>
      </c>
      <c r="AB1415" s="336"/>
      <c r="AC1415" s="144"/>
    </row>
    <row r="1416" spans="2:29" s="134" customFormat="1" ht="20.100000000000001" customHeight="1" x14ac:dyDescent="0.25">
      <c r="B1416" s="390"/>
      <c r="C1416" s="391"/>
      <c r="D1416" s="392"/>
      <c r="E1416" s="393"/>
      <c r="F1416" s="393"/>
      <c r="G1416" s="394"/>
      <c r="H1416" s="395"/>
      <c r="N1416" s="144"/>
      <c r="O1416" s="147" t="str">
        <f>IFERROR(IF(LEN(B1416)=0,"",INDEX(Trainings!$C$6:$C$55,MATCH(Registration!$B1416,Trainings!$B$6:$B$55,0),1)),"")</f>
        <v/>
      </c>
      <c r="P1416" s="148" t="str">
        <f>IFERROR(IF(LEN(H1416)=0,"",INDEX(Dashboard!$I$17:$I$26,MATCH($H1416,Dashboard!$J$17:$J$26,0))),"")</f>
        <v/>
      </c>
      <c r="Q1416" s="144"/>
      <c r="R1416" s="148">
        <f>IF(LEN(O1416)=0,0,IF(OR(Summary!$D$5="All",Summary!$D$5=""),1,IF(Summary!$D$5=O1416,1,0)))</f>
        <v>0</v>
      </c>
      <c r="S1416" s="148">
        <f>IF(LEN(B1416)=0,0,IF(OR(Summary!$G$5="All",Summary!$G$5=""),1,IF(Summary!$G$5=B1416,1,0)))</f>
        <v>0</v>
      </c>
      <c r="T1416" s="148">
        <f t="shared" si="88"/>
        <v>0</v>
      </c>
      <c r="U1416" s="148">
        <f>IF(LEN(C1416)=0,0,IF(C1416=Summary!$K$5,1,0))</f>
        <v>0</v>
      </c>
      <c r="V1416" s="148">
        <f t="shared" si="89"/>
        <v>0</v>
      </c>
      <c r="W1416" s="333"/>
      <c r="X1416" s="148">
        <f t="shared" si="90"/>
        <v>0</v>
      </c>
      <c r="Y1416" s="333"/>
      <c r="Z1416" s="144"/>
      <c r="AA1416" s="148">
        <f t="shared" si="91"/>
        <v>0</v>
      </c>
      <c r="AB1416" s="336"/>
      <c r="AC1416" s="144"/>
    </row>
    <row r="1417" spans="2:29" s="134" customFormat="1" ht="20.100000000000001" customHeight="1" x14ac:dyDescent="0.25">
      <c r="B1417" s="390"/>
      <c r="C1417" s="391"/>
      <c r="D1417" s="392"/>
      <c r="E1417" s="393"/>
      <c r="F1417" s="393"/>
      <c r="G1417" s="394"/>
      <c r="H1417" s="395"/>
      <c r="N1417" s="144"/>
      <c r="O1417" s="147" t="str">
        <f>IFERROR(IF(LEN(B1417)=0,"",INDEX(Trainings!$C$6:$C$55,MATCH(Registration!$B1417,Trainings!$B$6:$B$55,0),1)),"")</f>
        <v/>
      </c>
      <c r="P1417" s="148" t="str">
        <f>IFERROR(IF(LEN(H1417)=0,"",INDEX(Dashboard!$I$17:$I$26,MATCH($H1417,Dashboard!$J$17:$J$26,0))),"")</f>
        <v/>
      </c>
      <c r="Q1417" s="144"/>
      <c r="R1417" s="148">
        <f>IF(LEN(O1417)=0,0,IF(OR(Summary!$D$5="All",Summary!$D$5=""),1,IF(Summary!$D$5=O1417,1,0)))</f>
        <v>0</v>
      </c>
      <c r="S1417" s="148">
        <f>IF(LEN(B1417)=0,0,IF(OR(Summary!$G$5="All",Summary!$G$5=""),1,IF(Summary!$G$5=B1417,1,0)))</f>
        <v>0</v>
      </c>
      <c r="T1417" s="148">
        <f t="shared" si="88"/>
        <v>0</v>
      </c>
      <c r="U1417" s="148">
        <f>IF(LEN(C1417)=0,0,IF(C1417=Summary!$K$5,1,0))</f>
        <v>0</v>
      </c>
      <c r="V1417" s="148">
        <f t="shared" si="89"/>
        <v>0</v>
      </c>
      <c r="W1417" s="333"/>
      <c r="X1417" s="148">
        <f t="shared" si="90"/>
        <v>0</v>
      </c>
      <c r="Y1417" s="333"/>
      <c r="Z1417" s="144"/>
      <c r="AA1417" s="148">
        <f t="shared" si="91"/>
        <v>0</v>
      </c>
      <c r="AB1417" s="336"/>
      <c r="AC1417" s="144"/>
    </row>
    <row r="1418" spans="2:29" s="134" customFormat="1" ht="20.100000000000001" customHeight="1" x14ac:dyDescent="0.25">
      <c r="B1418" s="390"/>
      <c r="C1418" s="391"/>
      <c r="D1418" s="392"/>
      <c r="E1418" s="393"/>
      <c r="F1418" s="393"/>
      <c r="G1418" s="394"/>
      <c r="H1418" s="395"/>
      <c r="N1418" s="144"/>
      <c r="O1418" s="147" t="str">
        <f>IFERROR(IF(LEN(B1418)=0,"",INDEX(Trainings!$C$6:$C$55,MATCH(Registration!$B1418,Trainings!$B$6:$B$55,0),1)),"")</f>
        <v/>
      </c>
      <c r="P1418" s="148" t="str">
        <f>IFERROR(IF(LEN(H1418)=0,"",INDEX(Dashboard!$I$17:$I$26,MATCH($H1418,Dashboard!$J$17:$J$26,0))),"")</f>
        <v/>
      </c>
      <c r="Q1418" s="144"/>
      <c r="R1418" s="148">
        <f>IF(LEN(O1418)=0,0,IF(OR(Summary!$D$5="All",Summary!$D$5=""),1,IF(Summary!$D$5=O1418,1,0)))</f>
        <v>0</v>
      </c>
      <c r="S1418" s="148">
        <f>IF(LEN(B1418)=0,0,IF(OR(Summary!$G$5="All",Summary!$G$5=""),1,IF(Summary!$G$5=B1418,1,0)))</f>
        <v>0</v>
      </c>
      <c r="T1418" s="148">
        <f t="shared" si="88"/>
        <v>0</v>
      </c>
      <c r="U1418" s="148">
        <f>IF(LEN(C1418)=0,0,IF(C1418=Summary!$K$5,1,0))</f>
        <v>0</v>
      </c>
      <c r="V1418" s="148">
        <f t="shared" si="89"/>
        <v>0</v>
      </c>
      <c r="W1418" s="333"/>
      <c r="X1418" s="148">
        <f t="shared" si="90"/>
        <v>0</v>
      </c>
      <c r="Y1418" s="333"/>
      <c r="Z1418" s="144"/>
      <c r="AA1418" s="148">
        <f t="shared" si="91"/>
        <v>0</v>
      </c>
      <c r="AB1418" s="336"/>
      <c r="AC1418" s="144"/>
    </row>
    <row r="1419" spans="2:29" s="134" customFormat="1" ht="20.100000000000001" customHeight="1" x14ac:dyDescent="0.25">
      <c r="B1419" s="390"/>
      <c r="C1419" s="391"/>
      <c r="D1419" s="392"/>
      <c r="E1419" s="393"/>
      <c r="F1419" s="393"/>
      <c r="G1419" s="394"/>
      <c r="H1419" s="395"/>
      <c r="N1419" s="144"/>
      <c r="O1419" s="147" t="str">
        <f>IFERROR(IF(LEN(B1419)=0,"",INDEX(Trainings!$C$6:$C$55,MATCH(Registration!$B1419,Trainings!$B$6:$B$55,0),1)),"")</f>
        <v/>
      </c>
      <c r="P1419" s="148" t="str">
        <f>IFERROR(IF(LEN(H1419)=0,"",INDEX(Dashboard!$I$17:$I$26,MATCH($H1419,Dashboard!$J$17:$J$26,0))),"")</f>
        <v/>
      </c>
      <c r="Q1419" s="144"/>
      <c r="R1419" s="148">
        <f>IF(LEN(O1419)=0,0,IF(OR(Summary!$D$5="All",Summary!$D$5=""),1,IF(Summary!$D$5=O1419,1,0)))</f>
        <v>0</v>
      </c>
      <c r="S1419" s="148">
        <f>IF(LEN(B1419)=0,0,IF(OR(Summary!$G$5="All",Summary!$G$5=""),1,IF(Summary!$G$5=B1419,1,0)))</f>
        <v>0</v>
      </c>
      <c r="T1419" s="148">
        <f t="shared" si="88"/>
        <v>0</v>
      </c>
      <c r="U1419" s="148">
        <f>IF(LEN(C1419)=0,0,IF(C1419=Summary!$K$5,1,0))</f>
        <v>0</v>
      </c>
      <c r="V1419" s="148">
        <f t="shared" si="89"/>
        <v>0</v>
      </c>
      <c r="W1419" s="333"/>
      <c r="X1419" s="148">
        <f t="shared" si="90"/>
        <v>0</v>
      </c>
      <c r="Y1419" s="333"/>
      <c r="Z1419" s="144"/>
      <c r="AA1419" s="148">
        <f t="shared" si="91"/>
        <v>0</v>
      </c>
      <c r="AB1419" s="336"/>
      <c r="AC1419" s="144"/>
    </row>
    <row r="1420" spans="2:29" s="134" customFormat="1" ht="20.100000000000001" customHeight="1" x14ac:dyDescent="0.25">
      <c r="B1420" s="390"/>
      <c r="C1420" s="391"/>
      <c r="D1420" s="392"/>
      <c r="E1420" s="393"/>
      <c r="F1420" s="393"/>
      <c r="G1420" s="394"/>
      <c r="H1420" s="395"/>
      <c r="N1420" s="144"/>
      <c r="O1420" s="147" t="str">
        <f>IFERROR(IF(LEN(B1420)=0,"",INDEX(Trainings!$C$6:$C$55,MATCH(Registration!$B1420,Trainings!$B$6:$B$55,0),1)),"")</f>
        <v/>
      </c>
      <c r="P1420" s="148" t="str">
        <f>IFERROR(IF(LEN(H1420)=0,"",INDEX(Dashboard!$I$17:$I$26,MATCH($H1420,Dashboard!$J$17:$J$26,0))),"")</f>
        <v/>
      </c>
      <c r="Q1420" s="144"/>
      <c r="R1420" s="148">
        <f>IF(LEN(O1420)=0,0,IF(OR(Summary!$D$5="All",Summary!$D$5=""),1,IF(Summary!$D$5=O1420,1,0)))</f>
        <v>0</v>
      </c>
      <c r="S1420" s="148">
        <f>IF(LEN(B1420)=0,0,IF(OR(Summary!$G$5="All",Summary!$G$5=""),1,IF(Summary!$G$5=B1420,1,0)))</f>
        <v>0</v>
      </c>
      <c r="T1420" s="148">
        <f t="shared" si="88"/>
        <v>0</v>
      </c>
      <c r="U1420" s="148">
        <f>IF(LEN(C1420)=0,0,IF(C1420=Summary!$K$5,1,0))</f>
        <v>0</v>
      </c>
      <c r="V1420" s="148">
        <f t="shared" si="89"/>
        <v>0</v>
      </c>
      <c r="W1420" s="333"/>
      <c r="X1420" s="148">
        <f t="shared" si="90"/>
        <v>0</v>
      </c>
      <c r="Y1420" s="333"/>
      <c r="Z1420" s="144"/>
      <c r="AA1420" s="148">
        <f t="shared" si="91"/>
        <v>0</v>
      </c>
      <c r="AB1420" s="336"/>
      <c r="AC1420" s="144"/>
    </row>
    <row r="1421" spans="2:29" s="134" customFormat="1" ht="20.100000000000001" customHeight="1" x14ac:dyDescent="0.25">
      <c r="B1421" s="390"/>
      <c r="C1421" s="391"/>
      <c r="D1421" s="392"/>
      <c r="E1421" s="393"/>
      <c r="F1421" s="393"/>
      <c r="G1421" s="394"/>
      <c r="H1421" s="395"/>
      <c r="N1421" s="144"/>
      <c r="O1421" s="147" t="str">
        <f>IFERROR(IF(LEN(B1421)=0,"",INDEX(Trainings!$C$6:$C$55,MATCH(Registration!$B1421,Trainings!$B$6:$B$55,0),1)),"")</f>
        <v/>
      </c>
      <c r="P1421" s="148" t="str">
        <f>IFERROR(IF(LEN(H1421)=0,"",INDEX(Dashboard!$I$17:$I$26,MATCH($H1421,Dashboard!$J$17:$J$26,0))),"")</f>
        <v/>
      </c>
      <c r="Q1421" s="144"/>
      <c r="R1421" s="148">
        <f>IF(LEN(O1421)=0,0,IF(OR(Summary!$D$5="All",Summary!$D$5=""),1,IF(Summary!$D$5=O1421,1,0)))</f>
        <v>0</v>
      </c>
      <c r="S1421" s="148">
        <f>IF(LEN(B1421)=0,0,IF(OR(Summary!$G$5="All",Summary!$G$5=""),1,IF(Summary!$G$5=B1421,1,0)))</f>
        <v>0</v>
      </c>
      <c r="T1421" s="148">
        <f t="shared" si="88"/>
        <v>0</v>
      </c>
      <c r="U1421" s="148">
        <f>IF(LEN(C1421)=0,0,IF(C1421=Summary!$K$5,1,0))</f>
        <v>0</v>
      </c>
      <c r="V1421" s="148">
        <f t="shared" si="89"/>
        <v>0</v>
      </c>
      <c r="W1421" s="333"/>
      <c r="X1421" s="148">
        <f t="shared" si="90"/>
        <v>0</v>
      </c>
      <c r="Y1421" s="333"/>
      <c r="Z1421" s="144"/>
      <c r="AA1421" s="148">
        <f t="shared" si="91"/>
        <v>0</v>
      </c>
      <c r="AB1421" s="336"/>
      <c r="AC1421" s="144"/>
    </row>
    <row r="1422" spans="2:29" s="134" customFormat="1" ht="20.100000000000001" customHeight="1" x14ac:dyDescent="0.25">
      <c r="B1422" s="390"/>
      <c r="C1422" s="391"/>
      <c r="D1422" s="392"/>
      <c r="E1422" s="393"/>
      <c r="F1422" s="393"/>
      <c r="G1422" s="394"/>
      <c r="H1422" s="395"/>
      <c r="N1422" s="144"/>
      <c r="O1422" s="147" t="str">
        <f>IFERROR(IF(LEN(B1422)=0,"",INDEX(Trainings!$C$6:$C$55,MATCH(Registration!$B1422,Trainings!$B$6:$B$55,0),1)),"")</f>
        <v/>
      </c>
      <c r="P1422" s="148" t="str">
        <f>IFERROR(IF(LEN(H1422)=0,"",INDEX(Dashboard!$I$17:$I$26,MATCH($H1422,Dashboard!$J$17:$J$26,0))),"")</f>
        <v/>
      </c>
      <c r="Q1422" s="144"/>
      <c r="R1422" s="148">
        <f>IF(LEN(O1422)=0,0,IF(OR(Summary!$D$5="All",Summary!$D$5=""),1,IF(Summary!$D$5=O1422,1,0)))</f>
        <v>0</v>
      </c>
      <c r="S1422" s="148">
        <f>IF(LEN(B1422)=0,0,IF(OR(Summary!$G$5="All",Summary!$G$5=""),1,IF(Summary!$G$5=B1422,1,0)))</f>
        <v>0</v>
      </c>
      <c r="T1422" s="148">
        <f t="shared" si="88"/>
        <v>0</v>
      </c>
      <c r="U1422" s="148">
        <f>IF(LEN(C1422)=0,0,IF(C1422=Summary!$K$5,1,0))</f>
        <v>0</v>
      </c>
      <c r="V1422" s="148">
        <f t="shared" si="89"/>
        <v>0</v>
      </c>
      <c r="W1422" s="333"/>
      <c r="X1422" s="148">
        <f t="shared" si="90"/>
        <v>0</v>
      </c>
      <c r="Y1422" s="333"/>
      <c r="Z1422" s="144"/>
      <c r="AA1422" s="148">
        <f t="shared" si="91"/>
        <v>0</v>
      </c>
      <c r="AB1422" s="336"/>
      <c r="AC1422" s="144"/>
    </row>
    <row r="1423" spans="2:29" s="134" customFormat="1" ht="20.100000000000001" customHeight="1" x14ac:dyDescent="0.25">
      <c r="B1423" s="390"/>
      <c r="C1423" s="391"/>
      <c r="D1423" s="392"/>
      <c r="E1423" s="393"/>
      <c r="F1423" s="393"/>
      <c r="G1423" s="394"/>
      <c r="H1423" s="395"/>
      <c r="N1423" s="144"/>
      <c r="O1423" s="147" t="str">
        <f>IFERROR(IF(LEN(B1423)=0,"",INDEX(Trainings!$C$6:$C$55,MATCH(Registration!$B1423,Trainings!$B$6:$B$55,0),1)),"")</f>
        <v/>
      </c>
      <c r="P1423" s="148" t="str">
        <f>IFERROR(IF(LEN(H1423)=0,"",INDEX(Dashboard!$I$17:$I$26,MATCH($H1423,Dashboard!$J$17:$J$26,0))),"")</f>
        <v/>
      </c>
      <c r="Q1423" s="144"/>
      <c r="R1423" s="148">
        <f>IF(LEN(O1423)=0,0,IF(OR(Summary!$D$5="All",Summary!$D$5=""),1,IF(Summary!$D$5=O1423,1,0)))</f>
        <v>0</v>
      </c>
      <c r="S1423" s="148">
        <f>IF(LEN(B1423)=0,0,IF(OR(Summary!$G$5="All",Summary!$G$5=""),1,IF(Summary!$G$5=B1423,1,0)))</f>
        <v>0</v>
      </c>
      <c r="T1423" s="148">
        <f t="shared" si="88"/>
        <v>0</v>
      </c>
      <c r="U1423" s="148">
        <f>IF(LEN(C1423)=0,0,IF(C1423=Summary!$K$5,1,0))</f>
        <v>0</v>
      </c>
      <c r="V1423" s="148">
        <f t="shared" si="89"/>
        <v>0</v>
      </c>
      <c r="W1423" s="333"/>
      <c r="X1423" s="148">
        <f t="shared" si="90"/>
        <v>0</v>
      </c>
      <c r="Y1423" s="333"/>
      <c r="Z1423" s="144"/>
      <c r="AA1423" s="148">
        <f t="shared" si="91"/>
        <v>0</v>
      </c>
      <c r="AB1423" s="336"/>
      <c r="AC1423" s="144"/>
    </row>
    <row r="1424" spans="2:29" s="134" customFormat="1" ht="20.100000000000001" customHeight="1" x14ac:dyDescent="0.25">
      <c r="B1424" s="390"/>
      <c r="C1424" s="391"/>
      <c r="D1424" s="392"/>
      <c r="E1424" s="393"/>
      <c r="F1424" s="393"/>
      <c r="G1424" s="394"/>
      <c r="H1424" s="395"/>
      <c r="N1424" s="144"/>
      <c r="O1424" s="147" t="str">
        <f>IFERROR(IF(LEN(B1424)=0,"",INDEX(Trainings!$C$6:$C$55,MATCH(Registration!$B1424,Trainings!$B$6:$B$55,0),1)),"")</f>
        <v/>
      </c>
      <c r="P1424" s="148" t="str">
        <f>IFERROR(IF(LEN(H1424)=0,"",INDEX(Dashboard!$I$17:$I$26,MATCH($H1424,Dashboard!$J$17:$J$26,0))),"")</f>
        <v/>
      </c>
      <c r="Q1424" s="144"/>
      <c r="R1424" s="148">
        <f>IF(LEN(O1424)=0,0,IF(OR(Summary!$D$5="All",Summary!$D$5=""),1,IF(Summary!$D$5=O1424,1,0)))</f>
        <v>0</v>
      </c>
      <c r="S1424" s="148">
        <f>IF(LEN(B1424)=0,0,IF(OR(Summary!$G$5="All",Summary!$G$5=""),1,IF(Summary!$G$5=B1424,1,0)))</f>
        <v>0</v>
      </c>
      <c r="T1424" s="148">
        <f t="shared" si="88"/>
        <v>0</v>
      </c>
      <c r="U1424" s="148">
        <f>IF(LEN(C1424)=0,0,IF(C1424=Summary!$K$5,1,0))</f>
        <v>0</v>
      </c>
      <c r="V1424" s="148">
        <f t="shared" si="89"/>
        <v>0</v>
      </c>
      <c r="W1424" s="333"/>
      <c r="X1424" s="148">
        <f t="shared" si="90"/>
        <v>0</v>
      </c>
      <c r="Y1424" s="333"/>
      <c r="Z1424" s="144"/>
      <c r="AA1424" s="148">
        <f t="shared" si="91"/>
        <v>0</v>
      </c>
      <c r="AB1424" s="336"/>
      <c r="AC1424" s="144"/>
    </row>
    <row r="1425" spans="2:29" s="134" customFormat="1" ht="20.100000000000001" customHeight="1" x14ac:dyDescent="0.25">
      <c r="B1425" s="390"/>
      <c r="C1425" s="391"/>
      <c r="D1425" s="392"/>
      <c r="E1425" s="393"/>
      <c r="F1425" s="393"/>
      <c r="G1425" s="394"/>
      <c r="H1425" s="395"/>
      <c r="N1425" s="144"/>
      <c r="O1425" s="147" t="str">
        <f>IFERROR(IF(LEN(B1425)=0,"",INDEX(Trainings!$C$6:$C$55,MATCH(Registration!$B1425,Trainings!$B$6:$B$55,0),1)),"")</f>
        <v/>
      </c>
      <c r="P1425" s="148" t="str">
        <f>IFERROR(IF(LEN(H1425)=0,"",INDEX(Dashboard!$I$17:$I$26,MATCH($H1425,Dashboard!$J$17:$J$26,0))),"")</f>
        <v/>
      </c>
      <c r="Q1425" s="144"/>
      <c r="R1425" s="148">
        <f>IF(LEN(O1425)=0,0,IF(OR(Summary!$D$5="All",Summary!$D$5=""),1,IF(Summary!$D$5=O1425,1,0)))</f>
        <v>0</v>
      </c>
      <c r="S1425" s="148">
        <f>IF(LEN(B1425)=0,0,IF(OR(Summary!$G$5="All",Summary!$G$5=""),1,IF(Summary!$G$5=B1425,1,0)))</f>
        <v>0</v>
      </c>
      <c r="T1425" s="148">
        <f t="shared" si="88"/>
        <v>0</v>
      </c>
      <c r="U1425" s="148">
        <f>IF(LEN(C1425)=0,0,IF(C1425=Summary!$K$5,1,0))</f>
        <v>0</v>
      </c>
      <c r="V1425" s="148">
        <f t="shared" si="89"/>
        <v>0</v>
      </c>
      <c r="W1425" s="333"/>
      <c r="X1425" s="148">
        <f t="shared" si="90"/>
        <v>0</v>
      </c>
      <c r="Y1425" s="333"/>
      <c r="Z1425" s="144"/>
      <c r="AA1425" s="148">
        <f t="shared" si="91"/>
        <v>0</v>
      </c>
      <c r="AB1425" s="336"/>
      <c r="AC1425" s="144"/>
    </row>
    <row r="1426" spans="2:29" s="134" customFormat="1" ht="20.100000000000001" customHeight="1" x14ac:dyDescent="0.25">
      <c r="B1426" s="390"/>
      <c r="C1426" s="391"/>
      <c r="D1426" s="392"/>
      <c r="E1426" s="393"/>
      <c r="F1426" s="393"/>
      <c r="G1426" s="394"/>
      <c r="H1426" s="395"/>
      <c r="N1426" s="144"/>
      <c r="O1426" s="147" t="str">
        <f>IFERROR(IF(LEN(B1426)=0,"",INDEX(Trainings!$C$6:$C$55,MATCH(Registration!$B1426,Trainings!$B$6:$B$55,0),1)),"")</f>
        <v/>
      </c>
      <c r="P1426" s="148" t="str">
        <f>IFERROR(IF(LEN(H1426)=0,"",INDEX(Dashboard!$I$17:$I$26,MATCH($H1426,Dashboard!$J$17:$J$26,0))),"")</f>
        <v/>
      </c>
      <c r="Q1426" s="144"/>
      <c r="R1426" s="148">
        <f>IF(LEN(O1426)=0,0,IF(OR(Summary!$D$5="All",Summary!$D$5=""),1,IF(Summary!$D$5=O1426,1,0)))</f>
        <v>0</v>
      </c>
      <c r="S1426" s="148">
        <f>IF(LEN(B1426)=0,0,IF(OR(Summary!$G$5="All",Summary!$G$5=""),1,IF(Summary!$G$5=B1426,1,0)))</f>
        <v>0</v>
      </c>
      <c r="T1426" s="148">
        <f t="shared" si="88"/>
        <v>0</v>
      </c>
      <c r="U1426" s="148">
        <f>IF(LEN(C1426)=0,0,IF(C1426=Summary!$K$5,1,0))</f>
        <v>0</v>
      </c>
      <c r="V1426" s="148">
        <f t="shared" si="89"/>
        <v>0</v>
      </c>
      <c r="W1426" s="333"/>
      <c r="X1426" s="148">
        <f t="shared" si="90"/>
        <v>0</v>
      </c>
      <c r="Y1426" s="333"/>
      <c r="Z1426" s="144"/>
      <c r="AA1426" s="148">
        <f t="shared" si="91"/>
        <v>0</v>
      </c>
      <c r="AB1426" s="336"/>
      <c r="AC1426" s="144"/>
    </row>
    <row r="1427" spans="2:29" s="134" customFormat="1" ht="20.100000000000001" customHeight="1" x14ac:dyDescent="0.25">
      <c r="B1427" s="390"/>
      <c r="C1427" s="391"/>
      <c r="D1427" s="392"/>
      <c r="E1427" s="393"/>
      <c r="F1427" s="393"/>
      <c r="G1427" s="394"/>
      <c r="H1427" s="395"/>
      <c r="N1427" s="144"/>
      <c r="O1427" s="147" t="str">
        <f>IFERROR(IF(LEN(B1427)=0,"",INDEX(Trainings!$C$6:$C$55,MATCH(Registration!$B1427,Trainings!$B$6:$B$55,0),1)),"")</f>
        <v/>
      </c>
      <c r="P1427" s="148" t="str">
        <f>IFERROR(IF(LEN(H1427)=0,"",INDEX(Dashboard!$I$17:$I$26,MATCH($H1427,Dashboard!$J$17:$J$26,0))),"")</f>
        <v/>
      </c>
      <c r="Q1427" s="144"/>
      <c r="R1427" s="148">
        <f>IF(LEN(O1427)=0,0,IF(OR(Summary!$D$5="All",Summary!$D$5=""),1,IF(Summary!$D$5=O1427,1,0)))</f>
        <v>0</v>
      </c>
      <c r="S1427" s="148">
        <f>IF(LEN(B1427)=0,0,IF(OR(Summary!$G$5="All",Summary!$G$5=""),1,IF(Summary!$G$5=B1427,1,0)))</f>
        <v>0</v>
      </c>
      <c r="T1427" s="148">
        <f t="shared" si="88"/>
        <v>0</v>
      </c>
      <c r="U1427" s="148">
        <f>IF(LEN(C1427)=0,0,IF(C1427=Summary!$K$5,1,0))</f>
        <v>0</v>
      </c>
      <c r="V1427" s="148">
        <f t="shared" si="89"/>
        <v>0</v>
      </c>
      <c r="W1427" s="333"/>
      <c r="X1427" s="148">
        <f t="shared" si="90"/>
        <v>0</v>
      </c>
      <c r="Y1427" s="333"/>
      <c r="Z1427" s="144"/>
      <c r="AA1427" s="148">
        <f t="shared" si="91"/>
        <v>0</v>
      </c>
      <c r="AB1427" s="336"/>
      <c r="AC1427" s="144"/>
    </row>
    <row r="1428" spans="2:29" s="134" customFormat="1" ht="20.100000000000001" customHeight="1" x14ac:dyDescent="0.25">
      <c r="B1428" s="390"/>
      <c r="C1428" s="391"/>
      <c r="D1428" s="392"/>
      <c r="E1428" s="393"/>
      <c r="F1428" s="393"/>
      <c r="G1428" s="394"/>
      <c r="H1428" s="395"/>
      <c r="N1428" s="144"/>
      <c r="O1428" s="147" t="str">
        <f>IFERROR(IF(LEN(B1428)=0,"",INDEX(Trainings!$C$6:$C$55,MATCH(Registration!$B1428,Trainings!$B$6:$B$55,0),1)),"")</f>
        <v/>
      </c>
      <c r="P1428" s="148" t="str">
        <f>IFERROR(IF(LEN(H1428)=0,"",INDEX(Dashboard!$I$17:$I$26,MATCH($H1428,Dashboard!$J$17:$J$26,0))),"")</f>
        <v/>
      </c>
      <c r="Q1428" s="144"/>
      <c r="R1428" s="148">
        <f>IF(LEN(O1428)=0,0,IF(OR(Summary!$D$5="All",Summary!$D$5=""),1,IF(Summary!$D$5=O1428,1,0)))</f>
        <v>0</v>
      </c>
      <c r="S1428" s="148">
        <f>IF(LEN(B1428)=0,0,IF(OR(Summary!$G$5="All",Summary!$G$5=""),1,IF(Summary!$G$5=B1428,1,0)))</f>
        <v>0</v>
      </c>
      <c r="T1428" s="148">
        <f t="shared" si="88"/>
        <v>0</v>
      </c>
      <c r="U1428" s="148">
        <f>IF(LEN(C1428)=0,0,IF(C1428=Summary!$K$5,1,0))</f>
        <v>0</v>
      </c>
      <c r="V1428" s="148">
        <f t="shared" si="89"/>
        <v>0</v>
      </c>
      <c r="W1428" s="333"/>
      <c r="X1428" s="148">
        <f t="shared" si="90"/>
        <v>0</v>
      </c>
      <c r="Y1428" s="333"/>
      <c r="Z1428" s="144"/>
      <c r="AA1428" s="148">
        <f t="shared" si="91"/>
        <v>0</v>
      </c>
      <c r="AB1428" s="336"/>
      <c r="AC1428" s="144"/>
    </row>
    <row r="1429" spans="2:29" s="134" customFormat="1" ht="20.100000000000001" customHeight="1" x14ac:dyDescent="0.25">
      <c r="B1429" s="390"/>
      <c r="C1429" s="391"/>
      <c r="D1429" s="392"/>
      <c r="E1429" s="393"/>
      <c r="F1429" s="393"/>
      <c r="G1429" s="394"/>
      <c r="H1429" s="395"/>
      <c r="N1429" s="144"/>
      <c r="O1429" s="147" t="str">
        <f>IFERROR(IF(LEN(B1429)=0,"",INDEX(Trainings!$C$6:$C$55,MATCH(Registration!$B1429,Trainings!$B$6:$B$55,0),1)),"")</f>
        <v/>
      </c>
      <c r="P1429" s="148" t="str">
        <f>IFERROR(IF(LEN(H1429)=0,"",INDEX(Dashboard!$I$17:$I$26,MATCH($H1429,Dashboard!$J$17:$J$26,0))),"")</f>
        <v/>
      </c>
      <c r="Q1429" s="144"/>
      <c r="R1429" s="148">
        <f>IF(LEN(O1429)=0,0,IF(OR(Summary!$D$5="All",Summary!$D$5=""),1,IF(Summary!$D$5=O1429,1,0)))</f>
        <v>0</v>
      </c>
      <c r="S1429" s="148">
        <f>IF(LEN(B1429)=0,0,IF(OR(Summary!$G$5="All",Summary!$G$5=""),1,IF(Summary!$G$5=B1429,1,0)))</f>
        <v>0</v>
      </c>
      <c r="T1429" s="148">
        <f t="shared" si="88"/>
        <v>0</v>
      </c>
      <c r="U1429" s="148">
        <f>IF(LEN(C1429)=0,0,IF(C1429=Summary!$K$5,1,0))</f>
        <v>0</v>
      </c>
      <c r="V1429" s="148">
        <f t="shared" si="89"/>
        <v>0</v>
      </c>
      <c r="W1429" s="333"/>
      <c r="X1429" s="148">
        <f t="shared" si="90"/>
        <v>0</v>
      </c>
      <c r="Y1429" s="333"/>
      <c r="Z1429" s="144"/>
      <c r="AA1429" s="148">
        <f t="shared" si="91"/>
        <v>0</v>
      </c>
      <c r="AB1429" s="336"/>
      <c r="AC1429" s="144"/>
    </row>
    <row r="1430" spans="2:29" s="134" customFormat="1" ht="20.100000000000001" customHeight="1" x14ac:dyDescent="0.25">
      <c r="B1430" s="390"/>
      <c r="C1430" s="391"/>
      <c r="D1430" s="392"/>
      <c r="E1430" s="393"/>
      <c r="F1430" s="393"/>
      <c r="G1430" s="394"/>
      <c r="H1430" s="395"/>
      <c r="N1430" s="144"/>
      <c r="O1430" s="147" t="str">
        <f>IFERROR(IF(LEN(B1430)=0,"",INDEX(Trainings!$C$6:$C$55,MATCH(Registration!$B1430,Trainings!$B$6:$B$55,0),1)),"")</f>
        <v/>
      </c>
      <c r="P1430" s="148" t="str">
        <f>IFERROR(IF(LEN(H1430)=0,"",INDEX(Dashboard!$I$17:$I$26,MATCH($H1430,Dashboard!$J$17:$J$26,0))),"")</f>
        <v/>
      </c>
      <c r="Q1430" s="144"/>
      <c r="R1430" s="148">
        <f>IF(LEN(O1430)=0,0,IF(OR(Summary!$D$5="All",Summary!$D$5=""),1,IF(Summary!$D$5=O1430,1,0)))</f>
        <v>0</v>
      </c>
      <c r="S1430" s="148">
        <f>IF(LEN(B1430)=0,0,IF(OR(Summary!$G$5="All",Summary!$G$5=""),1,IF(Summary!$G$5=B1430,1,0)))</f>
        <v>0</v>
      </c>
      <c r="T1430" s="148">
        <f t="shared" si="88"/>
        <v>0</v>
      </c>
      <c r="U1430" s="148">
        <f>IF(LEN(C1430)=0,0,IF(C1430=Summary!$K$5,1,0))</f>
        <v>0</v>
      </c>
      <c r="V1430" s="148">
        <f t="shared" si="89"/>
        <v>0</v>
      </c>
      <c r="W1430" s="333"/>
      <c r="X1430" s="148">
        <f t="shared" si="90"/>
        <v>0</v>
      </c>
      <c r="Y1430" s="333"/>
      <c r="Z1430" s="144"/>
      <c r="AA1430" s="148">
        <f t="shared" si="91"/>
        <v>0</v>
      </c>
      <c r="AB1430" s="336"/>
      <c r="AC1430" s="144"/>
    </row>
    <row r="1431" spans="2:29" s="134" customFormat="1" ht="20.100000000000001" customHeight="1" x14ac:dyDescent="0.25">
      <c r="B1431" s="390"/>
      <c r="C1431" s="391"/>
      <c r="D1431" s="392"/>
      <c r="E1431" s="393"/>
      <c r="F1431" s="393"/>
      <c r="G1431" s="394"/>
      <c r="H1431" s="395"/>
      <c r="N1431" s="144"/>
      <c r="O1431" s="147" t="str">
        <f>IFERROR(IF(LEN(B1431)=0,"",INDEX(Trainings!$C$6:$C$55,MATCH(Registration!$B1431,Trainings!$B$6:$B$55,0),1)),"")</f>
        <v/>
      </c>
      <c r="P1431" s="148" t="str">
        <f>IFERROR(IF(LEN(H1431)=0,"",INDEX(Dashboard!$I$17:$I$26,MATCH($H1431,Dashboard!$J$17:$J$26,0))),"")</f>
        <v/>
      </c>
      <c r="Q1431" s="144"/>
      <c r="R1431" s="148">
        <f>IF(LEN(O1431)=0,0,IF(OR(Summary!$D$5="All",Summary!$D$5=""),1,IF(Summary!$D$5=O1431,1,0)))</f>
        <v>0</v>
      </c>
      <c r="S1431" s="148">
        <f>IF(LEN(B1431)=0,0,IF(OR(Summary!$G$5="All",Summary!$G$5=""),1,IF(Summary!$G$5=B1431,1,0)))</f>
        <v>0</v>
      </c>
      <c r="T1431" s="148">
        <f t="shared" si="88"/>
        <v>0</v>
      </c>
      <c r="U1431" s="148">
        <f>IF(LEN(C1431)=0,0,IF(C1431=Summary!$K$5,1,0))</f>
        <v>0</v>
      </c>
      <c r="V1431" s="148">
        <f t="shared" si="89"/>
        <v>0</v>
      </c>
      <c r="W1431" s="333"/>
      <c r="X1431" s="148">
        <f t="shared" si="90"/>
        <v>0</v>
      </c>
      <c r="Y1431" s="333"/>
      <c r="Z1431" s="144"/>
      <c r="AA1431" s="148">
        <f t="shared" si="91"/>
        <v>0</v>
      </c>
      <c r="AB1431" s="336"/>
      <c r="AC1431" s="144"/>
    </row>
    <row r="1432" spans="2:29" s="134" customFormat="1" ht="20.100000000000001" customHeight="1" x14ac:dyDescent="0.25">
      <c r="B1432" s="390"/>
      <c r="C1432" s="391"/>
      <c r="D1432" s="392"/>
      <c r="E1432" s="393"/>
      <c r="F1432" s="393"/>
      <c r="G1432" s="394"/>
      <c r="H1432" s="395"/>
      <c r="N1432" s="144"/>
      <c r="O1432" s="147" t="str">
        <f>IFERROR(IF(LEN(B1432)=0,"",INDEX(Trainings!$C$6:$C$55,MATCH(Registration!$B1432,Trainings!$B$6:$B$55,0),1)),"")</f>
        <v/>
      </c>
      <c r="P1432" s="148" t="str">
        <f>IFERROR(IF(LEN(H1432)=0,"",INDEX(Dashboard!$I$17:$I$26,MATCH($H1432,Dashboard!$J$17:$J$26,0))),"")</f>
        <v/>
      </c>
      <c r="Q1432" s="144"/>
      <c r="R1432" s="148">
        <f>IF(LEN(O1432)=0,0,IF(OR(Summary!$D$5="All",Summary!$D$5=""),1,IF(Summary!$D$5=O1432,1,0)))</f>
        <v>0</v>
      </c>
      <c r="S1432" s="148">
        <f>IF(LEN(B1432)=0,0,IF(OR(Summary!$G$5="All",Summary!$G$5=""),1,IF(Summary!$G$5=B1432,1,0)))</f>
        <v>0</v>
      </c>
      <c r="T1432" s="148">
        <f t="shared" si="88"/>
        <v>0</v>
      </c>
      <c r="U1432" s="148">
        <f>IF(LEN(C1432)=0,0,IF(C1432=Summary!$K$5,1,0))</f>
        <v>0</v>
      </c>
      <c r="V1432" s="148">
        <f t="shared" si="89"/>
        <v>0</v>
      </c>
      <c r="W1432" s="333"/>
      <c r="X1432" s="148">
        <f t="shared" si="90"/>
        <v>0</v>
      </c>
      <c r="Y1432" s="333"/>
      <c r="Z1432" s="144"/>
      <c r="AA1432" s="148">
        <f t="shared" si="91"/>
        <v>0</v>
      </c>
      <c r="AB1432" s="336"/>
      <c r="AC1432" s="144"/>
    </row>
    <row r="1433" spans="2:29" s="134" customFormat="1" ht="20.100000000000001" customHeight="1" x14ac:dyDescent="0.25">
      <c r="B1433" s="390"/>
      <c r="C1433" s="391"/>
      <c r="D1433" s="392"/>
      <c r="E1433" s="393"/>
      <c r="F1433" s="393"/>
      <c r="G1433" s="394"/>
      <c r="H1433" s="395"/>
      <c r="N1433" s="144"/>
      <c r="O1433" s="147" t="str">
        <f>IFERROR(IF(LEN(B1433)=0,"",INDEX(Trainings!$C$6:$C$55,MATCH(Registration!$B1433,Trainings!$B$6:$B$55,0),1)),"")</f>
        <v/>
      </c>
      <c r="P1433" s="148" t="str">
        <f>IFERROR(IF(LEN(H1433)=0,"",INDEX(Dashboard!$I$17:$I$26,MATCH($H1433,Dashboard!$J$17:$J$26,0))),"")</f>
        <v/>
      </c>
      <c r="Q1433" s="144"/>
      <c r="R1433" s="148">
        <f>IF(LEN(O1433)=0,0,IF(OR(Summary!$D$5="All",Summary!$D$5=""),1,IF(Summary!$D$5=O1433,1,0)))</f>
        <v>0</v>
      </c>
      <c r="S1433" s="148">
        <f>IF(LEN(B1433)=0,0,IF(OR(Summary!$G$5="All",Summary!$G$5=""),1,IF(Summary!$G$5=B1433,1,0)))</f>
        <v>0</v>
      </c>
      <c r="T1433" s="148">
        <f t="shared" si="88"/>
        <v>0</v>
      </c>
      <c r="U1433" s="148">
        <f>IF(LEN(C1433)=0,0,IF(C1433=Summary!$K$5,1,0))</f>
        <v>0</v>
      </c>
      <c r="V1433" s="148">
        <f t="shared" si="89"/>
        <v>0</v>
      </c>
      <c r="W1433" s="333"/>
      <c r="X1433" s="148">
        <f t="shared" si="90"/>
        <v>0</v>
      </c>
      <c r="Y1433" s="333"/>
      <c r="Z1433" s="144"/>
      <c r="AA1433" s="148">
        <f t="shared" si="91"/>
        <v>0</v>
      </c>
      <c r="AB1433" s="336"/>
      <c r="AC1433" s="144"/>
    </row>
    <row r="1434" spans="2:29" s="134" customFormat="1" ht="20.100000000000001" customHeight="1" x14ac:dyDescent="0.25">
      <c r="B1434" s="390"/>
      <c r="C1434" s="391"/>
      <c r="D1434" s="392"/>
      <c r="E1434" s="393"/>
      <c r="F1434" s="393"/>
      <c r="G1434" s="394"/>
      <c r="H1434" s="395"/>
      <c r="N1434" s="144"/>
      <c r="O1434" s="147" t="str">
        <f>IFERROR(IF(LEN(B1434)=0,"",INDEX(Trainings!$C$6:$C$55,MATCH(Registration!$B1434,Trainings!$B$6:$B$55,0),1)),"")</f>
        <v/>
      </c>
      <c r="P1434" s="148" t="str">
        <f>IFERROR(IF(LEN(H1434)=0,"",INDEX(Dashboard!$I$17:$I$26,MATCH($H1434,Dashboard!$J$17:$J$26,0))),"")</f>
        <v/>
      </c>
      <c r="Q1434" s="144"/>
      <c r="R1434" s="148">
        <f>IF(LEN(O1434)=0,0,IF(OR(Summary!$D$5="All",Summary!$D$5=""),1,IF(Summary!$D$5=O1434,1,0)))</f>
        <v>0</v>
      </c>
      <c r="S1434" s="148">
        <f>IF(LEN(B1434)=0,0,IF(OR(Summary!$G$5="All",Summary!$G$5=""),1,IF(Summary!$G$5=B1434,1,0)))</f>
        <v>0</v>
      </c>
      <c r="T1434" s="148">
        <f t="shared" si="88"/>
        <v>0</v>
      </c>
      <c r="U1434" s="148">
        <f>IF(LEN(C1434)=0,0,IF(C1434=Summary!$K$5,1,0))</f>
        <v>0</v>
      </c>
      <c r="V1434" s="148">
        <f t="shared" si="89"/>
        <v>0</v>
      </c>
      <c r="W1434" s="333"/>
      <c r="X1434" s="148">
        <f t="shared" si="90"/>
        <v>0</v>
      </c>
      <c r="Y1434" s="333"/>
      <c r="Z1434" s="144"/>
      <c r="AA1434" s="148">
        <f t="shared" si="91"/>
        <v>0</v>
      </c>
      <c r="AB1434" s="336"/>
      <c r="AC1434" s="144"/>
    </row>
    <row r="1435" spans="2:29" s="134" customFormat="1" ht="20.100000000000001" customHeight="1" x14ac:dyDescent="0.25">
      <c r="B1435" s="390"/>
      <c r="C1435" s="391"/>
      <c r="D1435" s="392"/>
      <c r="E1435" s="393"/>
      <c r="F1435" s="393"/>
      <c r="G1435" s="394"/>
      <c r="H1435" s="395"/>
      <c r="N1435" s="144"/>
      <c r="O1435" s="147" t="str">
        <f>IFERROR(IF(LEN(B1435)=0,"",INDEX(Trainings!$C$6:$C$55,MATCH(Registration!$B1435,Trainings!$B$6:$B$55,0),1)),"")</f>
        <v/>
      </c>
      <c r="P1435" s="148" t="str">
        <f>IFERROR(IF(LEN(H1435)=0,"",INDEX(Dashboard!$I$17:$I$26,MATCH($H1435,Dashboard!$J$17:$J$26,0))),"")</f>
        <v/>
      </c>
      <c r="Q1435" s="144"/>
      <c r="R1435" s="148">
        <f>IF(LEN(O1435)=0,0,IF(OR(Summary!$D$5="All",Summary!$D$5=""),1,IF(Summary!$D$5=O1435,1,0)))</f>
        <v>0</v>
      </c>
      <c r="S1435" s="148">
        <f>IF(LEN(B1435)=0,0,IF(OR(Summary!$G$5="All",Summary!$G$5=""),1,IF(Summary!$G$5=B1435,1,0)))</f>
        <v>0</v>
      </c>
      <c r="T1435" s="148">
        <f t="shared" si="88"/>
        <v>0</v>
      </c>
      <c r="U1435" s="148">
        <f>IF(LEN(C1435)=0,0,IF(C1435=Summary!$K$5,1,0))</f>
        <v>0</v>
      </c>
      <c r="V1435" s="148">
        <f t="shared" si="89"/>
        <v>0</v>
      </c>
      <c r="W1435" s="333"/>
      <c r="X1435" s="148">
        <f t="shared" si="90"/>
        <v>0</v>
      </c>
      <c r="Y1435" s="333"/>
      <c r="Z1435" s="144"/>
      <c r="AA1435" s="148">
        <f t="shared" si="91"/>
        <v>0</v>
      </c>
      <c r="AB1435" s="336"/>
      <c r="AC1435" s="144"/>
    </row>
    <row r="1436" spans="2:29" s="134" customFormat="1" ht="20.100000000000001" customHeight="1" x14ac:dyDescent="0.25">
      <c r="B1436" s="390"/>
      <c r="C1436" s="391"/>
      <c r="D1436" s="392"/>
      <c r="E1436" s="393"/>
      <c r="F1436" s="393"/>
      <c r="G1436" s="394"/>
      <c r="H1436" s="395"/>
      <c r="N1436" s="144"/>
      <c r="O1436" s="147" t="str">
        <f>IFERROR(IF(LEN(B1436)=0,"",INDEX(Trainings!$C$6:$C$55,MATCH(Registration!$B1436,Trainings!$B$6:$B$55,0),1)),"")</f>
        <v/>
      </c>
      <c r="P1436" s="148" t="str">
        <f>IFERROR(IF(LEN(H1436)=0,"",INDEX(Dashboard!$I$17:$I$26,MATCH($H1436,Dashboard!$J$17:$J$26,0))),"")</f>
        <v/>
      </c>
      <c r="Q1436" s="144"/>
      <c r="R1436" s="148">
        <f>IF(LEN(O1436)=0,0,IF(OR(Summary!$D$5="All",Summary!$D$5=""),1,IF(Summary!$D$5=O1436,1,0)))</f>
        <v>0</v>
      </c>
      <c r="S1436" s="148">
        <f>IF(LEN(B1436)=0,0,IF(OR(Summary!$G$5="All",Summary!$G$5=""),1,IF(Summary!$G$5=B1436,1,0)))</f>
        <v>0</v>
      </c>
      <c r="T1436" s="148">
        <f t="shared" si="88"/>
        <v>0</v>
      </c>
      <c r="U1436" s="148">
        <f>IF(LEN(C1436)=0,0,IF(C1436=Summary!$K$5,1,0))</f>
        <v>0</v>
      </c>
      <c r="V1436" s="148">
        <f t="shared" si="89"/>
        <v>0</v>
      </c>
      <c r="W1436" s="333"/>
      <c r="X1436" s="148">
        <f t="shared" si="90"/>
        <v>0</v>
      </c>
      <c r="Y1436" s="333"/>
      <c r="Z1436" s="144"/>
      <c r="AA1436" s="148">
        <f t="shared" si="91"/>
        <v>0</v>
      </c>
      <c r="AB1436" s="336"/>
      <c r="AC1436" s="144"/>
    </row>
    <row r="1437" spans="2:29" s="134" customFormat="1" ht="20.100000000000001" customHeight="1" x14ac:dyDescent="0.25">
      <c r="B1437" s="390"/>
      <c r="C1437" s="391"/>
      <c r="D1437" s="392"/>
      <c r="E1437" s="393"/>
      <c r="F1437" s="393"/>
      <c r="G1437" s="394"/>
      <c r="H1437" s="395"/>
      <c r="N1437" s="144"/>
      <c r="O1437" s="147" t="str">
        <f>IFERROR(IF(LEN(B1437)=0,"",INDEX(Trainings!$C$6:$C$55,MATCH(Registration!$B1437,Trainings!$B$6:$B$55,0),1)),"")</f>
        <v/>
      </c>
      <c r="P1437" s="148" t="str">
        <f>IFERROR(IF(LEN(H1437)=0,"",INDEX(Dashboard!$I$17:$I$26,MATCH($H1437,Dashboard!$J$17:$J$26,0))),"")</f>
        <v/>
      </c>
      <c r="Q1437" s="144"/>
      <c r="R1437" s="148">
        <f>IF(LEN(O1437)=0,0,IF(OR(Summary!$D$5="All",Summary!$D$5=""),1,IF(Summary!$D$5=O1437,1,0)))</f>
        <v>0</v>
      </c>
      <c r="S1437" s="148">
        <f>IF(LEN(B1437)=0,0,IF(OR(Summary!$G$5="All",Summary!$G$5=""),1,IF(Summary!$G$5=B1437,1,0)))</f>
        <v>0</v>
      </c>
      <c r="T1437" s="148">
        <f t="shared" si="88"/>
        <v>0</v>
      </c>
      <c r="U1437" s="148">
        <f>IF(LEN(C1437)=0,0,IF(C1437=Summary!$K$5,1,0))</f>
        <v>0</v>
      </c>
      <c r="V1437" s="148">
        <f t="shared" si="89"/>
        <v>0</v>
      </c>
      <c r="W1437" s="333"/>
      <c r="X1437" s="148">
        <f t="shared" si="90"/>
        <v>0</v>
      </c>
      <c r="Y1437" s="333"/>
      <c r="Z1437" s="144"/>
      <c r="AA1437" s="148">
        <f t="shared" si="91"/>
        <v>0</v>
      </c>
      <c r="AB1437" s="336"/>
      <c r="AC1437" s="144"/>
    </row>
    <row r="1438" spans="2:29" s="134" customFormat="1" ht="20.100000000000001" customHeight="1" x14ac:dyDescent="0.25">
      <c r="B1438" s="390"/>
      <c r="C1438" s="391"/>
      <c r="D1438" s="392"/>
      <c r="E1438" s="393"/>
      <c r="F1438" s="393"/>
      <c r="G1438" s="394"/>
      <c r="H1438" s="395"/>
      <c r="N1438" s="144"/>
      <c r="O1438" s="147" t="str">
        <f>IFERROR(IF(LEN(B1438)=0,"",INDEX(Trainings!$C$6:$C$55,MATCH(Registration!$B1438,Trainings!$B$6:$B$55,0),1)),"")</f>
        <v/>
      </c>
      <c r="P1438" s="148" t="str">
        <f>IFERROR(IF(LEN(H1438)=0,"",INDEX(Dashboard!$I$17:$I$26,MATCH($H1438,Dashboard!$J$17:$J$26,0))),"")</f>
        <v/>
      </c>
      <c r="Q1438" s="144"/>
      <c r="R1438" s="148">
        <f>IF(LEN(O1438)=0,0,IF(OR(Summary!$D$5="All",Summary!$D$5=""),1,IF(Summary!$D$5=O1438,1,0)))</f>
        <v>0</v>
      </c>
      <c r="S1438" s="148">
        <f>IF(LEN(B1438)=0,0,IF(OR(Summary!$G$5="All",Summary!$G$5=""),1,IF(Summary!$G$5=B1438,1,0)))</f>
        <v>0</v>
      </c>
      <c r="T1438" s="148">
        <f t="shared" si="88"/>
        <v>0</v>
      </c>
      <c r="U1438" s="148">
        <f>IF(LEN(C1438)=0,0,IF(C1438=Summary!$K$5,1,0))</f>
        <v>0</v>
      </c>
      <c r="V1438" s="148">
        <f t="shared" si="89"/>
        <v>0</v>
      </c>
      <c r="W1438" s="333"/>
      <c r="X1438" s="148">
        <f t="shared" si="90"/>
        <v>0</v>
      </c>
      <c r="Y1438" s="333"/>
      <c r="Z1438" s="144"/>
      <c r="AA1438" s="148">
        <f t="shared" si="91"/>
        <v>0</v>
      </c>
      <c r="AB1438" s="336"/>
      <c r="AC1438" s="144"/>
    </row>
    <row r="1439" spans="2:29" s="134" customFormat="1" ht="20.100000000000001" customHeight="1" x14ac:dyDescent="0.25">
      <c r="B1439" s="390"/>
      <c r="C1439" s="391"/>
      <c r="D1439" s="392"/>
      <c r="E1439" s="393"/>
      <c r="F1439" s="393"/>
      <c r="G1439" s="394"/>
      <c r="H1439" s="395"/>
      <c r="N1439" s="144"/>
      <c r="O1439" s="147" t="str">
        <f>IFERROR(IF(LEN(B1439)=0,"",INDEX(Trainings!$C$6:$C$55,MATCH(Registration!$B1439,Trainings!$B$6:$B$55,0),1)),"")</f>
        <v/>
      </c>
      <c r="P1439" s="148" t="str">
        <f>IFERROR(IF(LEN(H1439)=0,"",INDEX(Dashboard!$I$17:$I$26,MATCH($H1439,Dashboard!$J$17:$J$26,0))),"")</f>
        <v/>
      </c>
      <c r="Q1439" s="144"/>
      <c r="R1439" s="148">
        <f>IF(LEN(O1439)=0,0,IF(OR(Summary!$D$5="All",Summary!$D$5=""),1,IF(Summary!$D$5=O1439,1,0)))</f>
        <v>0</v>
      </c>
      <c r="S1439" s="148">
        <f>IF(LEN(B1439)=0,0,IF(OR(Summary!$G$5="All",Summary!$G$5=""),1,IF(Summary!$G$5=B1439,1,0)))</f>
        <v>0</v>
      </c>
      <c r="T1439" s="148">
        <f t="shared" si="88"/>
        <v>0</v>
      </c>
      <c r="U1439" s="148">
        <f>IF(LEN(C1439)=0,0,IF(C1439=Summary!$K$5,1,0))</f>
        <v>0</v>
      </c>
      <c r="V1439" s="148">
        <f t="shared" si="89"/>
        <v>0</v>
      </c>
      <c r="W1439" s="333"/>
      <c r="X1439" s="148">
        <f t="shared" si="90"/>
        <v>0</v>
      </c>
      <c r="Y1439" s="333"/>
      <c r="Z1439" s="144"/>
      <c r="AA1439" s="148">
        <f t="shared" si="91"/>
        <v>0</v>
      </c>
      <c r="AB1439" s="336"/>
      <c r="AC1439" s="144"/>
    </row>
    <row r="1440" spans="2:29" s="134" customFormat="1" ht="20.100000000000001" customHeight="1" x14ac:dyDescent="0.25">
      <c r="B1440" s="390"/>
      <c r="C1440" s="391"/>
      <c r="D1440" s="392"/>
      <c r="E1440" s="393"/>
      <c r="F1440" s="393"/>
      <c r="G1440" s="394"/>
      <c r="H1440" s="395"/>
      <c r="N1440" s="144"/>
      <c r="O1440" s="147" t="str">
        <f>IFERROR(IF(LEN(B1440)=0,"",INDEX(Trainings!$C$6:$C$55,MATCH(Registration!$B1440,Trainings!$B$6:$B$55,0),1)),"")</f>
        <v/>
      </c>
      <c r="P1440" s="148" t="str">
        <f>IFERROR(IF(LEN(H1440)=0,"",INDEX(Dashboard!$I$17:$I$26,MATCH($H1440,Dashboard!$J$17:$J$26,0))),"")</f>
        <v/>
      </c>
      <c r="Q1440" s="144"/>
      <c r="R1440" s="148">
        <f>IF(LEN(O1440)=0,0,IF(OR(Summary!$D$5="All",Summary!$D$5=""),1,IF(Summary!$D$5=O1440,1,0)))</f>
        <v>0</v>
      </c>
      <c r="S1440" s="148">
        <f>IF(LEN(B1440)=0,0,IF(OR(Summary!$G$5="All",Summary!$G$5=""),1,IF(Summary!$G$5=B1440,1,0)))</f>
        <v>0</v>
      </c>
      <c r="T1440" s="148">
        <f t="shared" si="88"/>
        <v>0</v>
      </c>
      <c r="U1440" s="148">
        <f>IF(LEN(C1440)=0,0,IF(C1440=Summary!$K$5,1,0))</f>
        <v>0</v>
      </c>
      <c r="V1440" s="148">
        <f t="shared" si="89"/>
        <v>0</v>
      </c>
      <c r="W1440" s="333"/>
      <c r="X1440" s="148">
        <f t="shared" si="90"/>
        <v>0</v>
      </c>
      <c r="Y1440" s="333"/>
      <c r="Z1440" s="144"/>
      <c r="AA1440" s="148">
        <f t="shared" si="91"/>
        <v>0</v>
      </c>
      <c r="AB1440" s="336"/>
      <c r="AC1440" s="144"/>
    </row>
    <row r="1441" spans="2:29" s="134" customFormat="1" ht="20.100000000000001" customHeight="1" x14ac:dyDescent="0.25">
      <c r="B1441" s="390"/>
      <c r="C1441" s="391"/>
      <c r="D1441" s="392"/>
      <c r="E1441" s="393"/>
      <c r="F1441" s="393"/>
      <c r="G1441" s="394"/>
      <c r="H1441" s="395"/>
      <c r="N1441" s="144"/>
      <c r="O1441" s="147" t="str">
        <f>IFERROR(IF(LEN(B1441)=0,"",INDEX(Trainings!$C$6:$C$55,MATCH(Registration!$B1441,Trainings!$B$6:$B$55,0),1)),"")</f>
        <v/>
      </c>
      <c r="P1441" s="148" t="str">
        <f>IFERROR(IF(LEN(H1441)=0,"",INDEX(Dashboard!$I$17:$I$26,MATCH($H1441,Dashboard!$J$17:$J$26,0))),"")</f>
        <v/>
      </c>
      <c r="Q1441" s="144"/>
      <c r="R1441" s="148">
        <f>IF(LEN(O1441)=0,0,IF(OR(Summary!$D$5="All",Summary!$D$5=""),1,IF(Summary!$D$5=O1441,1,0)))</f>
        <v>0</v>
      </c>
      <c r="S1441" s="148">
        <f>IF(LEN(B1441)=0,0,IF(OR(Summary!$G$5="All",Summary!$G$5=""),1,IF(Summary!$G$5=B1441,1,0)))</f>
        <v>0</v>
      </c>
      <c r="T1441" s="148">
        <f t="shared" si="88"/>
        <v>0</v>
      </c>
      <c r="U1441" s="148">
        <f>IF(LEN(C1441)=0,0,IF(C1441=Summary!$K$5,1,0))</f>
        <v>0</v>
      </c>
      <c r="V1441" s="148">
        <f t="shared" si="89"/>
        <v>0</v>
      </c>
      <c r="W1441" s="333"/>
      <c r="X1441" s="148">
        <f t="shared" si="90"/>
        <v>0</v>
      </c>
      <c r="Y1441" s="333"/>
      <c r="Z1441" s="144"/>
      <c r="AA1441" s="148">
        <f t="shared" si="91"/>
        <v>0</v>
      </c>
      <c r="AB1441" s="336"/>
      <c r="AC1441" s="144"/>
    </row>
    <row r="1442" spans="2:29" s="134" customFormat="1" ht="20.100000000000001" customHeight="1" x14ac:dyDescent="0.25">
      <c r="B1442" s="390"/>
      <c r="C1442" s="391"/>
      <c r="D1442" s="392"/>
      <c r="E1442" s="393"/>
      <c r="F1442" s="393"/>
      <c r="G1442" s="394"/>
      <c r="H1442" s="395"/>
      <c r="N1442" s="144"/>
      <c r="O1442" s="147" t="str">
        <f>IFERROR(IF(LEN(B1442)=0,"",INDEX(Trainings!$C$6:$C$55,MATCH(Registration!$B1442,Trainings!$B$6:$B$55,0),1)),"")</f>
        <v/>
      </c>
      <c r="P1442" s="148" t="str">
        <f>IFERROR(IF(LEN(H1442)=0,"",INDEX(Dashboard!$I$17:$I$26,MATCH($H1442,Dashboard!$J$17:$J$26,0))),"")</f>
        <v/>
      </c>
      <c r="Q1442" s="144"/>
      <c r="R1442" s="148">
        <f>IF(LEN(O1442)=0,0,IF(OR(Summary!$D$5="All",Summary!$D$5=""),1,IF(Summary!$D$5=O1442,1,0)))</f>
        <v>0</v>
      </c>
      <c r="S1442" s="148">
        <f>IF(LEN(B1442)=0,0,IF(OR(Summary!$G$5="All",Summary!$G$5=""),1,IF(Summary!$G$5=B1442,1,0)))</f>
        <v>0</v>
      </c>
      <c r="T1442" s="148">
        <f t="shared" si="88"/>
        <v>0</v>
      </c>
      <c r="U1442" s="148">
        <f>IF(LEN(C1442)=0,0,IF(C1442=Summary!$K$5,1,0))</f>
        <v>0</v>
      </c>
      <c r="V1442" s="148">
        <f t="shared" si="89"/>
        <v>0</v>
      </c>
      <c r="W1442" s="333"/>
      <c r="X1442" s="148">
        <f t="shared" si="90"/>
        <v>0</v>
      </c>
      <c r="Y1442" s="333"/>
      <c r="Z1442" s="144"/>
      <c r="AA1442" s="148">
        <f t="shared" si="91"/>
        <v>0</v>
      </c>
      <c r="AB1442" s="336"/>
      <c r="AC1442" s="144"/>
    </row>
    <row r="1443" spans="2:29" s="134" customFormat="1" ht="20.100000000000001" customHeight="1" x14ac:dyDescent="0.25">
      <c r="B1443" s="390"/>
      <c r="C1443" s="391"/>
      <c r="D1443" s="392"/>
      <c r="E1443" s="393"/>
      <c r="F1443" s="393"/>
      <c r="G1443" s="394"/>
      <c r="H1443" s="395"/>
      <c r="N1443" s="144"/>
      <c r="O1443" s="147" t="str">
        <f>IFERROR(IF(LEN(B1443)=0,"",INDEX(Trainings!$C$6:$C$55,MATCH(Registration!$B1443,Trainings!$B$6:$B$55,0),1)),"")</f>
        <v/>
      </c>
      <c r="P1443" s="148" t="str">
        <f>IFERROR(IF(LEN(H1443)=0,"",INDEX(Dashboard!$I$17:$I$26,MATCH($H1443,Dashboard!$J$17:$J$26,0))),"")</f>
        <v/>
      </c>
      <c r="Q1443" s="144"/>
      <c r="R1443" s="148">
        <f>IF(LEN(O1443)=0,0,IF(OR(Summary!$D$5="All",Summary!$D$5=""),1,IF(Summary!$D$5=O1443,1,0)))</f>
        <v>0</v>
      </c>
      <c r="S1443" s="148">
        <f>IF(LEN(B1443)=0,0,IF(OR(Summary!$G$5="All",Summary!$G$5=""),1,IF(Summary!$G$5=B1443,1,0)))</f>
        <v>0</v>
      </c>
      <c r="T1443" s="148">
        <f t="shared" si="88"/>
        <v>0</v>
      </c>
      <c r="U1443" s="148">
        <f>IF(LEN(C1443)=0,0,IF(C1443=Summary!$K$5,1,0))</f>
        <v>0</v>
      </c>
      <c r="V1443" s="148">
        <f t="shared" si="89"/>
        <v>0</v>
      </c>
      <c r="W1443" s="333"/>
      <c r="X1443" s="148">
        <f t="shared" si="90"/>
        <v>0</v>
      </c>
      <c r="Y1443" s="333"/>
      <c r="Z1443" s="144"/>
      <c r="AA1443" s="148">
        <f t="shared" si="91"/>
        <v>0</v>
      </c>
      <c r="AB1443" s="336"/>
      <c r="AC1443" s="144"/>
    </row>
    <row r="1444" spans="2:29" s="134" customFormat="1" ht="20.100000000000001" customHeight="1" x14ac:dyDescent="0.25">
      <c r="B1444" s="390"/>
      <c r="C1444" s="391"/>
      <c r="D1444" s="392"/>
      <c r="E1444" s="393"/>
      <c r="F1444" s="393"/>
      <c r="G1444" s="394"/>
      <c r="H1444" s="395"/>
      <c r="N1444" s="144"/>
      <c r="O1444" s="147" t="str">
        <f>IFERROR(IF(LEN(B1444)=0,"",INDEX(Trainings!$C$6:$C$55,MATCH(Registration!$B1444,Trainings!$B$6:$B$55,0),1)),"")</f>
        <v/>
      </c>
      <c r="P1444" s="148" t="str">
        <f>IFERROR(IF(LEN(H1444)=0,"",INDEX(Dashboard!$I$17:$I$26,MATCH($H1444,Dashboard!$J$17:$J$26,0))),"")</f>
        <v/>
      </c>
      <c r="Q1444" s="144"/>
      <c r="R1444" s="148">
        <f>IF(LEN(O1444)=0,0,IF(OR(Summary!$D$5="All",Summary!$D$5=""),1,IF(Summary!$D$5=O1444,1,0)))</f>
        <v>0</v>
      </c>
      <c r="S1444" s="148">
        <f>IF(LEN(B1444)=0,0,IF(OR(Summary!$G$5="All",Summary!$G$5=""),1,IF(Summary!$G$5=B1444,1,0)))</f>
        <v>0</v>
      </c>
      <c r="T1444" s="148">
        <f t="shared" si="88"/>
        <v>0</v>
      </c>
      <c r="U1444" s="148">
        <f>IF(LEN(C1444)=0,0,IF(C1444=Summary!$K$5,1,0))</f>
        <v>0</v>
      </c>
      <c r="V1444" s="148">
        <f t="shared" si="89"/>
        <v>0</v>
      </c>
      <c r="W1444" s="333"/>
      <c r="X1444" s="148">
        <f t="shared" si="90"/>
        <v>0</v>
      </c>
      <c r="Y1444" s="333"/>
      <c r="Z1444" s="144"/>
      <c r="AA1444" s="148">
        <f t="shared" si="91"/>
        <v>0</v>
      </c>
      <c r="AB1444" s="336"/>
      <c r="AC1444" s="144"/>
    </row>
    <row r="1445" spans="2:29" s="134" customFormat="1" ht="20.100000000000001" customHeight="1" x14ac:dyDescent="0.25">
      <c r="B1445" s="390"/>
      <c r="C1445" s="391"/>
      <c r="D1445" s="392"/>
      <c r="E1445" s="393"/>
      <c r="F1445" s="393"/>
      <c r="G1445" s="394"/>
      <c r="H1445" s="395"/>
      <c r="N1445" s="144"/>
      <c r="O1445" s="147" t="str">
        <f>IFERROR(IF(LEN(B1445)=0,"",INDEX(Trainings!$C$6:$C$55,MATCH(Registration!$B1445,Trainings!$B$6:$B$55,0),1)),"")</f>
        <v/>
      </c>
      <c r="P1445" s="148" t="str">
        <f>IFERROR(IF(LEN(H1445)=0,"",INDEX(Dashboard!$I$17:$I$26,MATCH($H1445,Dashboard!$J$17:$J$26,0))),"")</f>
        <v/>
      </c>
      <c r="Q1445" s="144"/>
      <c r="R1445" s="148">
        <f>IF(LEN(O1445)=0,0,IF(OR(Summary!$D$5="All",Summary!$D$5=""),1,IF(Summary!$D$5=O1445,1,0)))</f>
        <v>0</v>
      </c>
      <c r="S1445" s="148">
        <f>IF(LEN(B1445)=0,0,IF(OR(Summary!$G$5="All",Summary!$G$5=""),1,IF(Summary!$G$5=B1445,1,0)))</f>
        <v>0</v>
      </c>
      <c r="T1445" s="148">
        <f t="shared" si="88"/>
        <v>0</v>
      </c>
      <c r="U1445" s="148">
        <f>IF(LEN(C1445)=0,0,IF(C1445=Summary!$K$5,1,0))</f>
        <v>0</v>
      </c>
      <c r="V1445" s="148">
        <f t="shared" si="89"/>
        <v>0</v>
      </c>
      <c r="W1445" s="333"/>
      <c r="X1445" s="148">
        <f t="shared" si="90"/>
        <v>0</v>
      </c>
      <c r="Y1445" s="333"/>
      <c r="Z1445" s="144"/>
      <c r="AA1445" s="148">
        <f t="shared" si="91"/>
        <v>0</v>
      </c>
      <c r="AB1445" s="336"/>
      <c r="AC1445" s="144"/>
    </row>
    <row r="1446" spans="2:29" s="134" customFormat="1" ht="20.100000000000001" customHeight="1" x14ac:dyDescent="0.25">
      <c r="B1446" s="390"/>
      <c r="C1446" s="391"/>
      <c r="D1446" s="392"/>
      <c r="E1446" s="393"/>
      <c r="F1446" s="393"/>
      <c r="G1446" s="394"/>
      <c r="H1446" s="395"/>
      <c r="N1446" s="144"/>
      <c r="O1446" s="147" t="str">
        <f>IFERROR(IF(LEN(B1446)=0,"",INDEX(Trainings!$C$6:$C$55,MATCH(Registration!$B1446,Trainings!$B$6:$B$55,0),1)),"")</f>
        <v/>
      </c>
      <c r="P1446" s="148" t="str">
        <f>IFERROR(IF(LEN(H1446)=0,"",INDEX(Dashboard!$I$17:$I$26,MATCH($H1446,Dashboard!$J$17:$J$26,0))),"")</f>
        <v/>
      </c>
      <c r="Q1446" s="144"/>
      <c r="R1446" s="148">
        <f>IF(LEN(O1446)=0,0,IF(OR(Summary!$D$5="All",Summary!$D$5=""),1,IF(Summary!$D$5=O1446,1,0)))</f>
        <v>0</v>
      </c>
      <c r="S1446" s="148">
        <f>IF(LEN(B1446)=0,0,IF(OR(Summary!$G$5="All",Summary!$G$5=""),1,IF(Summary!$G$5=B1446,1,0)))</f>
        <v>0</v>
      </c>
      <c r="T1446" s="148">
        <f t="shared" si="88"/>
        <v>0</v>
      </c>
      <c r="U1446" s="148">
        <f>IF(LEN(C1446)=0,0,IF(C1446=Summary!$K$5,1,0))</f>
        <v>0</v>
      </c>
      <c r="V1446" s="148">
        <f t="shared" si="89"/>
        <v>0</v>
      </c>
      <c r="W1446" s="333"/>
      <c r="X1446" s="148">
        <f t="shared" si="90"/>
        <v>0</v>
      </c>
      <c r="Y1446" s="333"/>
      <c r="Z1446" s="144"/>
      <c r="AA1446" s="148">
        <f t="shared" si="91"/>
        <v>0</v>
      </c>
      <c r="AB1446" s="336"/>
      <c r="AC1446" s="144"/>
    </row>
    <row r="1447" spans="2:29" s="134" customFormat="1" ht="20.100000000000001" customHeight="1" x14ac:dyDescent="0.25">
      <c r="B1447" s="390"/>
      <c r="C1447" s="391"/>
      <c r="D1447" s="392"/>
      <c r="E1447" s="393"/>
      <c r="F1447" s="393"/>
      <c r="G1447" s="394"/>
      <c r="H1447" s="395"/>
      <c r="N1447" s="144"/>
      <c r="O1447" s="147" t="str">
        <f>IFERROR(IF(LEN(B1447)=0,"",INDEX(Trainings!$C$6:$C$55,MATCH(Registration!$B1447,Trainings!$B$6:$B$55,0),1)),"")</f>
        <v/>
      </c>
      <c r="P1447" s="148" t="str">
        <f>IFERROR(IF(LEN(H1447)=0,"",INDEX(Dashboard!$I$17:$I$26,MATCH($H1447,Dashboard!$J$17:$J$26,0))),"")</f>
        <v/>
      </c>
      <c r="Q1447" s="144"/>
      <c r="R1447" s="148">
        <f>IF(LEN(O1447)=0,0,IF(OR(Summary!$D$5="All",Summary!$D$5=""),1,IF(Summary!$D$5=O1447,1,0)))</f>
        <v>0</v>
      </c>
      <c r="S1447" s="148">
        <f>IF(LEN(B1447)=0,0,IF(OR(Summary!$G$5="All",Summary!$G$5=""),1,IF(Summary!$G$5=B1447,1,0)))</f>
        <v>0</v>
      </c>
      <c r="T1447" s="148">
        <f t="shared" si="88"/>
        <v>0</v>
      </c>
      <c r="U1447" s="148">
        <f>IF(LEN(C1447)=0,0,IF(C1447=Summary!$K$5,1,0))</f>
        <v>0</v>
      </c>
      <c r="V1447" s="148">
        <f t="shared" si="89"/>
        <v>0</v>
      </c>
      <c r="W1447" s="333"/>
      <c r="X1447" s="148">
        <f t="shared" si="90"/>
        <v>0</v>
      </c>
      <c r="Y1447" s="333"/>
      <c r="Z1447" s="144"/>
      <c r="AA1447" s="148">
        <f t="shared" si="91"/>
        <v>0</v>
      </c>
      <c r="AB1447" s="336"/>
      <c r="AC1447" s="144"/>
    </row>
    <row r="1448" spans="2:29" s="134" customFormat="1" ht="20.100000000000001" customHeight="1" x14ac:dyDescent="0.25">
      <c r="B1448" s="390"/>
      <c r="C1448" s="391"/>
      <c r="D1448" s="392"/>
      <c r="E1448" s="393"/>
      <c r="F1448" s="393"/>
      <c r="G1448" s="394"/>
      <c r="H1448" s="395"/>
      <c r="N1448" s="144"/>
      <c r="O1448" s="147" t="str">
        <f>IFERROR(IF(LEN(B1448)=0,"",INDEX(Trainings!$C$6:$C$55,MATCH(Registration!$B1448,Trainings!$B$6:$B$55,0),1)),"")</f>
        <v/>
      </c>
      <c r="P1448" s="148" t="str">
        <f>IFERROR(IF(LEN(H1448)=0,"",INDEX(Dashboard!$I$17:$I$26,MATCH($H1448,Dashboard!$J$17:$J$26,0))),"")</f>
        <v/>
      </c>
      <c r="Q1448" s="144"/>
      <c r="R1448" s="148">
        <f>IF(LEN(O1448)=0,0,IF(OR(Summary!$D$5="All",Summary!$D$5=""),1,IF(Summary!$D$5=O1448,1,0)))</f>
        <v>0</v>
      </c>
      <c r="S1448" s="148">
        <f>IF(LEN(B1448)=0,0,IF(OR(Summary!$G$5="All",Summary!$G$5=""),1,IF(Summary!$G$5=B1448,1,0)))</f>
        <v>0</v>
      </c>
      <c r="T1448" s="148">
        <f t="shared" si="88"/>
        <v>0</v>
      </c>
      <c r="U1448" s="148">
        <f>IF(LEN(C1448)=0,0,IF(C1448=Summary!$K$5,1,0))</f>
        <v>0</v>
      </c>
      <c r="V1448" s="148">
        <f t="shared" si="89"/>
        <v>0</v>
      </c>
      <c r="W1448" s="333"/>
      <c r="X1448" s="148">
        <f t="shared" si="90"/>
        <v>0</v>
      </c>
      <c r="Y1448" s="333"/>
      <c r="Z1448" s="144"/>
      <c r="AA1448" s="148">
        <f t="shared" si="91"/>
        <v>0</v>
      </c>
      <c r="AB1448" s="336"/>
      <c r="AC1448" s="144"/>
    </row>
    <row r="1449" spans="2:29" s="134" customFormat="1" ht="20.100000000000001" customHeight="1" x14ac:dyDescent="0.25">
      <c r="B1449" s="390"/>
      <c r="C1449" s="391"/>
      <c r="D1449" s="392"/>
      <c r="E1449" s="393"/>
      <c r="F1449" s="393"/>
      <c r="G1449" s="394"/>
      <c r="H1449" s="395"/>
      <c r="N1449" s="144"/>
      <c r="O1449" s="147" t="str">
        <f>IFERROR(IF(LEN(B1449)=0,"",INDEX(Trainings!$C$6:$C$55,MATCH(Registration!$B1449,Trainings!$B$6:$B$55,0),1)),"")</f>
        <v/>
      </c>
      <c r="P1449" s="148" t="str">
        <f>IFERROR(IF(LEN(H1449)=0,"",INDEX(Dashboard!$I$17:$I$26,MATCH($H1449,Dashboard!$J$17:$J$26,0))),"")</f>
        <v/>
      </c>
      <c r="Q1449" s="144"/>
      <c r="R1449" s="148">
        <f>IF(LEN(O1449)=0,0,IF(OR(Summary!$D$5="All",Summary!$D$5=""),1,IF(Summary!$D$5=O1449,1,0)))</f>
        <v>0</v>
      </c>
      <c r="S1449" s="148">
        <f>IF(LEN(B1449)=0,0,IF(OR(Summary!$G$5="All",Summary!$G$5=""),1,IF(Summary!$G$5=B1449,1,0)))</f>
        <v>0</v>
      </c>
      <c r="T1449" s="148">
        <f t="shared" si="88"/>
        <v>0</v>
      </c>
      <c r="U1449" s="148">
        <f>IF(LEN(C1449)=0,0,IF(C1449=Summary!$K$5,1,0))</f>
        <v>0</v>
      </c>
      <c r="V1449" s="148">
        <f t="shared" si="89"/>
        <v>0</v>
      </c>
      <c r="W1449" s="333"/>
      <c r="X1449" s="148">
        <f t="shared" si="90"/>
        <v>0</v>
      </c>
      <c r="Y1449" s="333"/>
      <c r="Z1449" s="144"/>
      <c r="AA1449" s="148">
        <f t="shared" si="91"/>
        <v>0</v>
      </c>
      <c r="AB1449" s="336"/>
      <c r="AC1449" s="144"/>
    </row>
    <row r="1450" spans="2:29" s="134" customFormat="1" ht="20.100000000000001" customHeight="1" x14ac:dyDescent="0.25">
      <c r="B1450" s="390"/>
      <c r="C1450" s="391"/>
      <c r="D1450" s="392"/>
      <c r="E1450" s="393"/>
      <c r="F1450" s="393"/>
      <c r="G1450" s="394"/>
      <c r="H1450" s="395"/>
      <c r="N1450" s="144"/>
      <c r="O1450" s="147" t="str">
        <f>IFERROR(IF(LEN(B1450)=0,"",INDEX(Trainings!$C$6:$C$55,MATCH(Registration!$B1450,Trainings!$B$6:$B$55,0),1)),"")</f>
        <v/>
      </c>
      <c r="P1450" s="148" t="str">
        <f>IFERROR(IF(LEN(H1450)=0,"",INDEX(Dashboard!$I$17:$I$26,MATCH($H1450,Dashboard!$J$17:$J$26,0))),"")</f>
        <v/>
      </c>
      <c r="Q1450" s="144"/>
      <c r="R1450" s="148">
        <f>IF(LEN(O1450)=0,0,IF(OR(Summary!$D$5="All",Summary!$D$5=""),1,IF(Summary!$D$5=O1450,1,0)))</f>
        <v>0</v>
      </c>
      <c r="S1450" s="148">
        <f>IF(LEN(B1450)=0,0,IF(OR(Summary!$G$5="All",Summary!$G$5=""),1,IF(Summary!$G$5=B1450,1,0)))</f>
        <v>0</v>
      </c>
      <c r="T1450" s="148">
        <f t="shared" si="88"/>
        <v>0</v>
      </c>
      <c r="U1450" s="148">
        <f>IF(LEN(C1450)=0,0,IF(C1450=Summary!$K$5,1,0))</f>
        <v>0</v>
      </c>
      <c r="V1450" s="148">
        <f t="shared" si="89"/>
        <v>0</v>
      </c>
      <c r="W1450" s="333"/>
      <c r="X1450" s="148">
        <f t="shared" si="90"/>
        <v>0</v>
      </c>
      <c r="Y1450" s="333"/>
      <c r="Z1450" s="144"/>
      <c r="AA1450" s="148">
        <f t="shared" si="91"/>
        <v>0</v>
      </c>
      <c r="AB1450" s="336"/>
      <c r="AC1450" s="144"/>
    </row>
    <row r="1451" spans="2:29" s="134" customFormat="1" ht="20.100000000000001" customHeight="1" x14ac:dyDescent="0.25">
      <c r="B1451" s="390"/>
      <c r="C1451" s="391"/>
      <c r="D1451" s="392"/>
      <c r="E1451" s="393"/>
      <c r="F1451" s="393"/>
      <c r="G1451" s="394"/>
      <c r="H1451" s="395"/>
      <c r="N1451" s="144"/>
      <c r="O1451" s="147" t="str">
        <f>IFERROR(IF(LEN(B1451)=0,"",INDEX(Trainings!$C$6:$C$55,MATCH(Registration!$B1451,Trainings!$B$6:$B$55,0),1)),"")</f>
        <v/>
      </c>
      <c r="P1451" s="148" t="str">
        <f>IFERROR(IF(LEN(H1451)=0,"",INDEX(Dashboard!$I$17:$I$26,MATCH($H1451,Dashboard!$J$17:$J$26,0))),"")</f>
        <v/>
      </c>
      <c r="Q1451" s="144"/>
      <c r="R1451" s="148">
        <f>IF(LEN(O1451)=0,0,IF(OR(Summary!$D$5="All",Summary!$D$5=""),1,IF(Summary!$D$5=O1451,1,0)))</f>
        <v>0</v>
      </c>
      <c r="S1451" s="148">
        <f>IF(LEN(B1451)=0,0,IF(OR(Summary!$G$5="All",Summary!$G$5=""),1,IF(Summary!$G$5=B1451,1,0)))</f>
        <v>0</v>
      </c>
      <c r="T1451" s="148">
        <f t="shared" si="88"/>
        <v>0</v>
      </c>
      <c r="U1451" s="148">
        <f>IF(LEN(C1451)=0,0,IF(C1451=Summary!$K$5,1,0))</f>
        <v>0</v>
      </c>
      <c r="V1451" s="148">
        <f t="shared" si="89"/>
        <v>0</v>
      </c>
      <c r="W1451" s="333"/>
      <c r="X1451" s="148">
        <f t="shared" si="90"/>
        <v>0</v>
      </c>
      <c r="Y1451" s="333"/>
      <c r="Z1451" s="144"/>
      <c r="AA1451" s="148">
        <f t="shared" si="91"/>
        <v>0</v>
      </c>
      <c r="AB1451" s="336"/>
      <c r="AC1451" s="144"/>
    </row>
    <row r="1452" spans="2:29" s="134" customFormat="1" ht="20.100000000000001" customHeight="1" x14ac:dyDescent="0.25">
      <c r="B1452" s="390"/>
      <c r="C1452" s="391"/>
      <c r="D1452" s="392"/>
      <c r="E1452" s="393"/>
      <c r="F1452" s="393"/>
      <c r="G1452" s="394"/>
      <c r="H1452" s="395"/>
      <c r="N1452" s="144"/>
      <c r="O1452" s="147" t="str">
        <f>IFERROR(IF(LEN(B1452)=0,"",INDEX(Trainings!$C$6:$C$55,MATCH(Registration!$B1452,Trainings!$B$6:$B$55,0),1)),"")</f>
        <v/>
      </c>
      <c r="P1452" s="148" t="str">
        <f>IFERROR(IF(LEN(H1452)=0,"",INDEX(Dashboard!$I$17:$I$26,MATCH($H1452,Dashboard!$J$17:$J$26,0))),"")</f>
        <v/>
      </c>
      <c r="Q1452" s="144"/>
      <c r="R1452" s="148">
        <f>IF(LEN(O1452)=0,0,IF(OR(Summary!$D$5="All",Summary!$D$5=""),1,IF(Summary!$D$5=O1452,1,0)))</f>
        <v>0</v>
      </c>
      <c r="S1452" s="148">
        <f>IF(LEN(B1452)=0,0,IF(OR(Summary!$G$5="All",Summary!$G$5=""),1,IF(Summary!$G$5=B1452,1,0)))</f>
        <v>0</v>
      </c>
      <c r="T1452" s="148">
        <f t="shared" si="88"/>
        <v>0</v>
      </c>
      <c r="U1452" s="148">
        <f>IF(LEN(C1452)=0,0,IF(C1452=Summary!$K$5,1,0))</f>
        <v>0</v>
      </c>
      <c r="V1452" s="148">
        <f t="shared" si="89"/>
        <v>0</v>
      </c>
      <c r="W1452" s="333"/>
      <c r="X1452" s="148">
        <f t="shared" si="90"/>
        <v>0</v>
      </c>
      <c r="Y1452" s="333"/>
      <c r="Z1452" s="144"/>
      <c r="AA1452" s="148">
        <f t="shared" si="91"/>
        <v>0</v>
      </c>
      <c r="AB1452" s="336"/>
      <c r="AC1452" s="144"/>
    </row>
    <row r="1453" spans="2:29" s="134" customFormat="1" ht="20.100000000000001" customHeight="1" x14ac:dyDescent="0.25">
      <c r="B1453" s="390"/>
      <c r="C1453" s="391"/>
      <c r="D1453" s="392"/>
      <c r="E1453" s="393"/>
      <c r="F1453" s="393"/>
      <c r="G1453" s="394"/>
      <c r="H1453" s="395"/>
      <c r="N1453" s="144"/>
      <c r="O1453" s="147" t="str">
        <f>IFERROR(IF(LEN(B1453)=0,"",INDEX(Trainings!$C$6:$C$55,MATCH(Registration!$B1453,Trainings!$B$6:$B$55,0),1)),"")</f>
        <v/>
      </c>
      <c r="P1453" s="148" t="str">
        <f>IFERROR(IF(LEN(H1453)=0,"",INDEX(Dashboard!$I$17:$I$26,MATCH($H1453,Dashboard!$J$17:$J$26,0))),"")</f>
        <v/>
      </c>
      <c r="Q1453" s="144"/>
      <c r="R1453" s="148">
        <f>IF(LEN(O1453)=0,0,IF(OR(Summary!$D$5="All",Summary!$D$5=""),1,IF(Summary!$D$5=O1453,1,0)))</f>
        <v>0</v>
      </c>
      <c r="S1453" s="148">
        <f>IF(LEN(B1453)=0,0,IF(OR(Summary!$G$5="All",Summary!$G$5=""),1,IF(Summary!$G$5=B1453,1,0)))</f>
        <v>0</v>
      </c>
      <c r="T1453" s="148">
        <f t="shared" si="88"/>
        <v>0</v>
      </c>
      <c r="U1453" s="148">
        <f>IF(LEN(C1453)=0,0,IF(C1453=Summary!$K$5,1,0))</f>
        <v>0</v>
      </c>
      <c r="V1453" s="148">
        <f t="shared" si="89"/>
        <v>0</v>
      </c>
      <c r="W1453" s="333"/>
      <c r="X1453" s="148">
        <f t="shared" si="90"/>
        <v>0</v>
      </c>
      <c r="Y1453" s="333"/>
      <c r="Z1453" s="144"/>
      <c r="AA1453" s="148">
        <f t="shared" si="91"/>
        <v>0</v>
      </c>
      <c r="AB1453" s="336"/>
      <c r="AC1453" s="144"/>
    </row>
    <row r="1454" spans="2:29" s="134" customFormat="1" ht="20.100000000000001" customHeight="1" x14ac:dyDescent="0.25">
      <c r="B1454" s="390"/>
      <c r="C1454" s="391"/>
      <c r="D1454" s="392"/>
      <c r="E1454" s="393"/>
      <c r="F1454" s="393"/>
      <c r="G1454" s="394"/>
      <c r="H1454" s="395"/>
      <c r="N1454" s="144"/>
      <c r="O1454" s="147" t="str">
        <f>IFERROR(IF(LEN(B1454)=0,"",INDEX(Trainings!$C$6:$C$55,MATCH(Registration!$B1454,Trainings!$B$6:$B$55,0),1)),"")</f>
        <v/>
      </c>
      <c r="P1454" s="148" t="str">
        <f>IFERROR(IF(LEN(H1454)=0,"",INDEX(Dashboard!$I$17:$I$26,MATCH($H1454,Dashboard!$J$17:$J$26,0))),"")</f>
        <v/>
      </c>
      <c r="Q1454" s="144"/>
      <c r="R1454" s="148">
        <f>IF(LEN(O1454)=0,0,IF(OR(Summary!$D$5="All",Summary!$D$5=""),1,IF(Summary!$D$5=O1454,1,0)))</f>
        <v>0</v>
      </c>
      <c r="S1454" s="148">
        <f>IF(LEN(B1454)=0,0,IF(OR(Summary!$G$5="All",Summary!$G$5=""),1,IF(Summary!$G$5=B1454,1,0)))</f>
        <v>0</v>
      </c>
      <c r="T1454" s="148">
        <f t="shared" si="88"/>
        <v>0</v>
      </c>
      <c r="U1454" s="148">
        <f>IF(LEN(C1454)=0,0,IF(C1454=Summary!$K$5,1,0))</f>
        <v>0</v>
      </c>
      <c r="V1454" s="148">
        <f t="shared" si="89"/>
        <v>0</v>
      </c>
      <c r="W1454" s="333"/>
      <c r="X1454" s="148">
        <f t="shared" si="90"/>
        <v>0</v>
      </c>
      <c r="Y1454" s="333"/>
      <c r="Z1454" s="144"/>
      <c r="AA1454" s="148">
        <f t="shared" si="91"/>
        <v>0</v>
      </c>
      <c r="AB1454" s="336"/>
      <c r="AC1454" s="144"/>
    </row>
    <row r="1455" spans="2:29" s="134" customFormat="1" ht="20.100000000000001" customHeight="1" x14ac:dyDescent="0.25">
      <c r="B1455" s="390"/>
      <c r="C1455" s="391"/>
      <c r="D1455" s="392"/>
      <c r="E1455" s="393"/>
      <c r="F1455" s="393"/>
      <c r="G1455" s="394"/>
      <c r="H1455" s="395"/>
      <c r="N1455" s="144"/>
      <c r="O1455" s="147" t="str">
        <f>IFERROR(IF(LEN(B1455)=0,"",INDEX(Trainings!$C$6:$C$55,MATCH(Registration!$B1455,Trainings!$B$6:$B$55,0),1)),"")</f>
        <v/>
      </c>
      <c r="P1455" s="148" t="str">
        <f>IFERROR(IF(LEN(H1455)=0,"",INDEX(Dashboard!$I$17:$I$26,MATCH($H1455,Dashboard!$J$17:$J$26,0))),"")</f>
        <v/>
      </c>
      <c r="Q1455" s="144"/>
      <c r="R1455" s="148">
        <f>IF(LEN(O1455)=0,0,IF(OR(Summary!$D$5="All",Summary!$D$5=""),1,IF(Summary!$D$5=O1455,1,0)))</f>
        <v>0</v>
      </c>
      <c r="S1455" s="148">
        <f>IF(LEN(B1455)=0,0,IF(OR(Summary!$G$5="All",Summary!$G$5=""),1,IF(Summary!$G$5=B1455,1,0)))</f>
        <v>0</v>
      </c>
      <c r="T1455" s="148">
        <f t="shared" si="88"/>
        <v>0</v>
      </c>
      <c r="U1455" s="148">
        <f>IF(LEN(C1455)=0,0,IF(C1455=Summary!$K$5,1,0))</f>
        <v>0</v>
      </c>
      <c r="V1455" s="148">
        <f t="shared" si="89"/>
        <v>0</v>
      </c>
      <c r="W1455" s="333"/>
      <c r="X1455" s="148">
        <f t="shared" si="90"/>
        <v>0</v>
      </c>
      <c r="Y1455" s="333"/>
      <c r="Z1455" s="144"/>
      <c r="AA1455" s="148">
        <f t="shared" si="91"/>
        <v>0</v>
      </c>
      <c r="AB1455" s="336"/>
      <c r="AC1455" s="144"/>
    </row>
    <row r="1456" spans="2:29" s="134" customFormat="1" ht="20.100000000000001" customHeight="1" x14ac:dyDescent="0.25">
      <c r="B1456" s="390"/>
      <c r="C1456" s="391"/>
      <c r="D1456" s="392"/>
      <c r="E1456" s="393"/>
      <c r="F1456" s="393"/>
      <c r="G1456" s="394"/>
      <c r="H1456" s="395"/>
      <c r="N1456" s="144"/>
      <c r="O1456" s="147" t="str">
        <f>IFERROR(IF(LEN(B1456)=0,"",INDEX(Trainings!$C$6:$C$55,MATCH(Registration!$B1456,Trainings!$B$6:$B$55,0),1)),"")</f>
        <v/>
      </c>
      <c r="P1456" s="148" t="str">
        <f>IFERROR(IF(LEN(H1456)=0,"",INDEX(Dashboard!$I$17:$I$26,MATCH($H1456,Dashboard!$J$17:$J$26,0))),"")</f>
        <v/>
      </c>
      <c r="Q1456" s="144"/>
      <c r="R1456" s="148">
        <f>IF(LEN(O1456)=0,0,IF(OR(Summary!$D$5="All",Summary!$D$5=""),1,IF(Summary!$D$5=O1456,1,0)))</f>
        <v>0</v>
      </c>
      <c r="S1456" s="148">
        <f>IF(LEN(B1456)=0,0,IF(OR(Summary!$G$5="All",Summary!$G$5=""),1,IF(Summary!$G$5=B1456,1,0)))</f>
        <v>0</v>
      </c>
      <c r="T1456" s="148">
        <f t="shared" si="88"/>
        <v>0</v>
      </c>
      <c r="U1456" s="148">
        <f>IF(LEN(C1456)=0,0,IF(C1456=Summary!$K$5,1,0))</f>
        <v>0</v>
      </c>
      <c r="V1456" s="148">
        <f t="shared" si="89"/>
        <v>0</v>
      </c>
      <c r="W1456" s="333"/>
      <c r="X1456" s="148">
        <f t="shared" si="90"/>
        <v>0</v>
      </c>
      <c r="Y1456" s="333"/>
      <c r="Z1456" s="144"/>
      <c r="AA1456" s="148">
        <f t="shared" si="91"/>
        <v>0</v>
      </c>
      <c r="AB1456" s="336"/>
      <c r="AC1456" s="144"/>
    </row>
    <row r="1457" spans="2:29" s="134" customFormat="1" ht="20.100000000000001" customHeight="1" x14ac:dyDescent="0.25">
      <c r="B1457" s="390"/>
      <c r="C1457" s="391"/>
      <c r="D1457" s="392"/>
      <c r="E1457" s="393"/>
      <c r="F1457" s="393"/>
      <c r="G1457" s="394"/>
      <c r="H1457" s="395"/>
      <c r="N1457" s="144"/>
      <c r="O1457" s="147" t="str">
        <f>IFERROR(IF(LEN(B1457)=0,"",INDEX(Trainings!$C$6:$C$55,MATCH(Registration!$B1457,Trainings!$B$6:$B$55,0),1)),"")</f>
        <v/>
      </c>
      <c r="P1457" s="148" t="str">
        <f>IFERROR(IF(LEN(H1457)=0,"",INDEX(Dashboard!$I$17:$I$26,MATCH($H1457,Dashboard!$J$17:$J$26,0))),"")</f>
        <v/>
      </c>
      <c r="Q1457" s="144"/>
      <c r="R1457" s="148">
        <f>IF(LEN(O1457)=0,0,IF(OR(Summary!$D$5="All",Summary!$D$5=""),1,IF(Summary!$D$5=O1457,1,0)))</f>
        <v>0</v>
      </c>
      <c r="S1457" s="148">
        <f>IF(LEN(B1457)=0,0,IF(OR(Summary!$G$5="All",Summary!$G$5=""),1,IF(Summary!$G$5=B1457,1,0)))</f>
        <v>0</v>
      </c>
      <c r="T1457" s="148">
        <f t="shared" si="88"/>
        <v>0</v>
      </c>
      <c r="U1457" s="148">
        <f>IF(LEN(C1457)=0,0,IF(C1457=Summary!$K$5,1,0))</f>
        <v>0</v>
      </c>
      <c r="V1457" s="148">
        <f t="shared" si="89"/>
        <v>0</v>
      </c>
      <c r="W1457" s="333"/>
      <c r="X1457" s="148">
        <f t="shared" si="90"/>
        <v>0</v>
      </c>
      <c r="Y1457" s="333"/>
      <c r="Z1457" s="144"/>
      <c r="AA1457" s="148">
        <f t="shared" si="91"/>
        <v>0</v>
      </c>
      <c r="AB1457" s="336"/>
      <c r="AC1457" s="144"/>
    </row>
    <row r="1458" spans="2:29" s="134" customFormat="1" ht="20.100000000000001" customHeight="1" x14ac:dyDescent="0.25">
      <c r="B1458" s="390"/>
      <c r="C1458" s="391"/>
      <c r="D1458" s="392"/>
      <c r="E1458" s="393"/>
      <c r="F1458" s="393"/>
      <c r="G1458" s="394"/>
      <c r="H1458" s="395"/>
      <c r="N1458" s="144"/>
      <c r="O1458" s="147" t="str">
        <f>IFERROR(IF(LEN(B1458)=0,"",INDEX(Trainings!$C$6:$C$55,MATCH(Registration!$B1458,Trainings!$B$6:$B$55,0),1)),"")</f>
        <v/>
      </c>
      <c r="P1458" s="148" t="str">
        <f>IFERROR(IF(LEN(H1458)=0,"",INDEX(Dashboard!$I$17:$I$26,MATCH($H1458,Dashboard!$J$17:$J$26,0))),"")</f>
        <v/>
      </c>
      <c r="Q1458" s="144"/>
      <c r="R1458" s="148">
        <f>IF(LEN(O1458)=0,0,IF(OR(Summary!$D$5="All",Summary!$D$5=""),1,IF(Summary!$D$5=O1458,1,0)))</f>
        <v>0</v>
      </c>
      <c r="S1458" s="148">
        <f>IF(LEN(B1458)=0,0,IF(OR(Summary!$G$5="All",Summary!$G$5=""),1,IF(Summary!$G$5=B1458,1,0)))</f>
        <v>0</v>
      </c>
      <c r="T1458" s="148">
        <f t="shared" si="88"/>
        <v>0</v>
      </c>
      <c r="U1458" s="148">
        <f>IF(LEN(C1458)=0,0,IF(C1458=Summary!$K$5,1,0))</f>
        <v>0</v>
      </c>
      <c r="V1458" s="148">
        <f t="shared" si="89"/>
        <v>0</v>
      </c>
      <c r="W1458" s="333"/>
      <c r="X1458" s="148">
        <f t="shared" si="90"/>
        <v>0</v>
      </c>
      <c r="Y1458" s="333"/>
      <c r="Z1458" s="144"/>
      <c r="AA1458" s="148">
        <f t="shared" si="91"/>
        <v>0</v>
      </c>
      <c r="AB1458" s="336"/>
      <c r="AC1458" s="144"/>
    </row>
    <row r="1459" spans="2:29" s="134" customFormat="1" ht="20.100000000000001" customHeight="1" x14ac:dyDescent="0.25">
      <c r="B1459" s="390"/>
      <c r="C1459" s="391"/>
      <c r="D1459" s="392"/>
      <c r="E1459" s="393"/>
      <c r="F1459" s="393"/>
      <c r="G1459" s="394"/>
      <c r="H1459" s="395"/>
      <c r="N1459" s="144"/>
      <c r="O1459" s="147" t="str">
        <f>IFERROR(IF(LEN(B1459)=0,"",INDEX(Trainings!$C$6:$C$55,MATCH(Registration!$B1459,Trainings!$B$6:$B$55,0),1)),"")</f>
        <v/>
      </c>
      <c r="P1459" s="148" t="str">
        <f>IFERROR(IF(LEN(H1459)=0,"",INDEX(Dashboard!$I$17:$I$26,MATCH($H1459,Dashboard!$J$17:$J$26,0))),"")</f>
        <v/>
      </c>
      <c r="Q1459" s="144"/>
      <c r="R1459" s="148">
        <f>IF(LEN(O1459)=0,0,IF(OR(Summary!$D$5="All",Summary!$D$5=""),1,IF(Summary!$D$5=O1459,1,0)))</f>
        <v>0</v>
      </c>
      <c r="S1459" s="148">
        <f>IF(LEN(B1459)=0,0,IF(OR(Summary!$G$5="All",Summary!$G$5=""),1,IF(Summary!$G$5=B1459,1,0)))</f>
        <v>0</v>
      </c>
      <c r="T1459" s="148">
        <f t="shared" si="88"/>
        <v>0</v>
      </c>
      <c r="U1459" s="148">
        <f>IF(LEN(C1459)=0,0,IF(C1459=Summary!$K$5,1,0))</f>
        <v>0</v>
      </c>
      <c r="V1459" s="148">
        <f t="shared" si="89"/>
        <v>0</v>
      </c>
      <c r="W1459" s="333"/>
      <c r="X1459" s="148">
        <f t="shared" si="90"/>
        <v>0</v>
      </c>
      <c r="Y1459" s="333"/>
      <c r="Z1459" s="144"/>
      <c r="AA1459" s="148">
        <f t="shared" si="91"/>
        <v>0</v>
      </c>
      <c r="AB1459" s="336"/>
      <c r="AC1459" s="144"/>
    </row>
    <row r="1460" spans="2:29" s="134" customFormat="1" ht="20.100000000000001" customHeight="1" x14ac:dyDescent="0.25">
      <c r="B1460" s="390"/>
      <c r="C1460" s="391"/>
      <c r="D1460" s="392"/>
      <c r="E1460" s="393"/>
      <c r="F1460" s="393"/>
      <c r="G1460" s="394"/>
      <c r="H1460" s="395"/>
      <c r="N1460" s="144"/>
      <c r="O1460" s="147" t="str">
        <f>IFERROR(IF(LEN(B1460)=0,"",INDEX(Trainings!$C$6:$C$55,MATCH(Registration!$B1460,Trainings!$B$6:$B$55,0),1)),"")</f>
        <v/>
      </c>
      <c r="P1460" s="148" t="str">
        <f>IFERROR(IF(LEN(H1460)=0,"",INDEX(Dashboard!$I$17:$I$26,MATCH($H1460,Dashboard!$J$17:$J$26,0))),"")</f>
        <v/>
      </c>
      <c r="Q1460" s="144"/>
      <c r="R1460" s="148">
        <f>IF(LEN(O1460)=0,0,IF(OR(Summary!$D$5="All",Summary!$D$5=""),1,IF(Summary!$D$5=O1460,1,0)))</f>
        <v>0</v>
      </c>
      <c r="S1460" s="148">
        <f>IF(LEN(B1460)=0,0,IF(OR(Summary!$G$5="All",Summary!$G$5=""),1,IF(Summary!$G$5=B1460,1,0)))</f>
        <v>0</v>
      </c>
      <c r="T1460" s="148">
        <f t="shared" si="88"/>
        <v>0</v>
      </c>
      <c r="U1460" s="148">
        <f>IF(LEN(C1460)=0,0,IF(C1460=Summary!$K$5,1,0))</f>
        <v>0</v>
      </c>
      <c r="V1460" s="148">
        <f t="shared" si="89"/>
        <v>0</v>
      </c>
      <c r="W1460" s="333"/>
      <c r="X1460" s="148">
        <f t="shared" si="90"/>
        <v>0</v>
      </c>
      <c r="Y1460" s="333"/>
      <c r="Z1460" s="144"/>
      <c r="AA1460" s="148">
        <f t="shared" si="91"/>
        <v>0</v>
      </c>
      <c r="AB1460" s="336"/>
      <c r="AC1460" s="144"/>
    </row>
    <row r="1461" spans="2:29" s="134" customFormat="1" ht="20.100000000000001" customHeight="1" x14ac:dyDescent="0.25">
      <c r="B1461" s="390"/>
      <c r="C1461" s="391"/>
      <c r="D1461" s="392"/>
      <c r="E1461" s="393"/>
      <c r="F1461" s="393"/>
      <c r="G1461" s="394"/>
      <c r="H1461" s="395"/>
      <c r="N1461" s="144"/>
      <c r="O1461" s="147" t="str">
        <f>IFERROR(IF(LEN(B1461)=0,"",INDEX(Trainings!$C$6:$C$55,MATCH(Registration!$B1461,Trainings!$B$6:$B$55,0),1)),"")</f>
        <v/>
      </c>
      <c r="P1461" s="148" t="str">
        <f>IFERROR(IF(LEN(H1461)=0,"",INDEX(Dashboard!$I$17:$I$26,MATCH($H1461,Dashboard!$J$17:$J$26,0))),"")</f>
        <v/>
      </c>
      <c r="Q1461" s="144"/>
      <c r="R1461" s="148">
        <f>IF(LEN(O1461)=0,0,IF(OR(Summary!$D$5="All",Summary!$D$5=""),1,IF(Summary!$D$5=O1461,1,0)))</f>
        <v>0</v>
      </c>
      <c r="S1461" s="148">
        <f>IF(LEN(B1461)=0,0,IF(OR(Summary!$G$5="All",Summary!$G$5=""),1,IF(Summary!$G$5=B1461,1,0)))</f>
        <v>0</v>
      </c>
      <c r="T1461" s="148">
        <f t="shared" si="88"/>
        <v>0</v>
      </c>
      <c r="U1461" s="148">
        <f>IF(LEN(C1461)=0,0,IF(C1461=Summary!$K$5,1,0))</f>
        <v>0</v>
      </c>
      <c r="V1461" s="148">
        <f t="shared" si="89"/>
        <v>0</v>
      </c>
      <c r="W1461" s="333"/>
      <c r="X1461" s="148">
        <f t="shared" si="90"/>
        <v>0</v>
      </c>
      <c r="Y1461" s="333"/>
      <c r="Z1461" s="144"/>
      <c r="AA1461" s="148">
        <f t="shared" si="91"/>
        <v>0</v>
      </c>
      <c r="AB1461" s="336"/>
      <c r="AC1461" s="144"/>
    </row>
    <row r="1462" spans="2:29" s="134" customFormat="1" ht="20.100000000000001" customHeight="1" x14ac:dyDescent="0.25">
      <c r="B1462" s="390"/>
      <c r="C1462" s="391"/>
      <c r="D1462" s="392"/>
      <c r="E1462" s="393"/>
      <c r="F1462" s="393"/>
      <c r="G1462" s="394"/>
      <c r="H1462" s="395"/>
      <c r="N1462" s="144"/>
      <c r="O1462" s="147" t="str">
        <f>IFERROR(IF(LEN(B1462)=0,"",INDEX(Trainings!$C$6:$C$55,MATCH(Registration!$B1462,Trainings!$B$6:$B$55,0),1)),"")</f>
        <v/>
      </c>
      <c r="P1462" s="148" t="str">
        <f>IFERROR(IF(LEN(H1462)=0,"",INDEX(Dashboard!$I$17:$I$26,MATCH($H1462,Dashboard!$J$17:$J$26,0))),"")</f>
        <v/>
      </c>
      <c r="Q1462" s="144"/>
      <c r="R1462" s="148">
        <f>IF(LEN(O1462)=0,0,IF(OR(Summary!$D$5="All",Summary!$D$5=""),1,IF(Summary!$D$5=O1462,1,0)))</f>
        <v>0</v>
      </c>
      <c r="S1462" s="148">
        <f>IF(LEN(B1462)=0,0,IF(OR(Summary!$G$5="All",Summary!$G$5=""),1,IF(Summary!$G$5=B1462,1,0)))</f>
        <v>0</v>
      </c>
      <c r="T1462" s="148">
        <f t="shared" si="88"/>
        <v>0</v>
      </c>
      <c r="U1462" s="148">
        <f>IF(LEN(C1462)=0,0,IF(C1462=Summary!$K$5,1,0))</f>
        <v>0</v>
      </c>
      <c r="V1462" s="148">
        <f t="shared" si="89"/>
        <v>0</v>
      </c>
      <c r="W1462" s="333"/>
      <c r="X1462" s="148">
        <f t="shared" si="90"/>
        <v>0</v>
      </c>
      <c r="Y1462" s="333"/>
      <c r="Z1462" s="144"/>
      <c r="AA1462" s="148">
        <f t="shared" si="91"/>
        <v>0</v>
      </c>
      <c r="AB1462" s="336"/>
      <c r="AC1462" s="144"/>
    </row>
    <row r="1463" spans="2:29" s="134" customFormat="1" ht="20.100000000000001" customHeight="1" x14ac:dyDescent="0.25">
      <c r="B1463" s="390"/>
      <c r="C1463" s="391"/>
      <c r="D1463" s="392"/>
      <c r="E1463" s="393"/>
      <c r="F1463" s="393"/>
      <c r="G1463" s="394"/>
      <c r="H1463" s="395"/>
      <c r="N1463" s="144"/>
      <c r="O1463" s="147" t="str">
        <f>IFERROR(IF(LEN(B1463)=0,"",INDEX(Trainings!$C$6:$C$55,MATCH(Registration!$B1463,Trainings!$B$6:$B$55,0),1)),"")</f>
        <v/>
      </c>
      <c r="P1463" s="148" t="str">
        <f>IFERROR(IF(LEN(H1463)=0,"",INDEX(Dashboard!$I$17:$I$26,MATCH($H1463,Dashboard!$J$17:$J$26,0))),"")</f>
        <v/>
      </c>
      <c r="Q1463" s="144"/>
      <c r="R1463" s="148">
        <f>IF(LEN(O1463)=0,0,IF(OR(Summary!$D$5="All",Summary!$D$5=""),1,IF(Summary!$D$5=O1463,1,0)))</f>
        <v>0</v>
      </c>
      <c r="S1463" s="148">
        <f>IF(LEN(B1463)=0,0,IF(OR(Summary!$G$5="All",Summary!$G$5=""),1,IF(Summary!$G$5=B1463,1,0)))</f>
        <v>0</v>
      </c>
      <c r="T1463" s="148">
        <f t="shared" si="88"/>
        <v>0</v>
      </c>
      <c r="U1463" s="148">
        <f>IF(LEN(C1463)=0,0,IF(C1463=Summary!$K$5,1,0))</f>
        <v>0</v>
      </c>
      <c r="V1463" s="148">
        <f t="shared" si="89"/>
        <v>0</v>
      </c>
      <c r="W1463" s="333"/>
      <c r="X1463" s="148">
        <f t="shared" si="90"/>
        <v>0</v>
      </c>
      <c r="Y1463" s="333"/>
      <c r="Z1463" s="144"/>
      <c r="AA1463" s="148">
        <f t="shared" si="91"/>
        <v>0</v>
      </c>
      <c r="AB1463" s="336"/>
      <c r="AC1463" s="144"/>
    </row>
    <row r="1464" spans="2:29" s="134" customFormat="1" ht="20.100000000000001" customHeight="1" x14ac:dyDescent="0.25">
      <c r="B1464" s="390"/>
      <c r="C1464" s="391"/>
      <c r="D1464" s="392"/>
      <c r="E1464" s="393"/>
      <c r="F1464" s="393"/>
      <c r="G1464" s="394"/>
      <c r="H1464" s="395"/>
      <c r="N1464" s="144"/>
      <c r="O1464" s="147" t="str">
        <f>IFERROR(IF(LEN(B1464)=0,"",INDEX(Trainings!$C$6:$C$55,MATCH(Registration!$B1464,Trainings!$B$6:$B$55,0),1)),"")</f>
        <v/>
      </c>
      <c r="P1464" s="148" t="str">
        <f>IFERROR(IF(LEN(H1464)=0,"",INDEX(Dashboard!$I$17:$I$26,MATCH($H1464,Dashboard!$J$17:$J$26,0))),"")</f>
        <v/>
      </c>
      <c r="Q1464" s="144"/>
      <c r="R1464" s="148">
        <f>IF(LEN(O1464)=0,0,IF(OR(Summary!$D$5="All",Summary!$D$5=""),1,IF(Summary!$D$5=O1464,1,0)))</f>
        <v>0</v>
      </c>
      <c r="S1464" s="148">
        <f>IF(LEN(B1464)=0,0,IF(OR(Summary!$G$5="All",Summary!$G$5=""),1,IF(Summary!$G$5=B1464,1,0)))</f>
        <v>0</v>
      </c>
      <c r="T1464" s="148">
        <f t="shared" si="88"/>
        <v>0</v>
      </c>
      <c r="U1464" s="148">
        <f>IF(LEN(C1464)=0,0,IF(C1464=Summary!$K$5,1,0))</f>
        <v>0</v>
      </c>
      <c r="V1464" s="148">
        <f t="shared" si="89"/>
        <v>0</v>
      </c>
      <c r="W1464" s="333"/>
      <c r="X1464" s="148">
        <f t="shared" si="90"/>
        <v>0</v>
      </c>
      <c r="Y1464" s="333"/>
      <c r="Z1464" s="144"/>
      <c r="AA1464" s="148">
        <f t="shared" si="91"/>
        <v>0</v>
      </c>
      <c r="AB1464" s="336"/>
      <c r="AC1464" s="144"/>
    </row>
    <row r="1465" spans="2:29" s="134" customFormat="1" ht="20.100000000000001" customHeight="1" x14ac:dyDescent="0.25">
      <c r="B1465" s="390"/>
      <c r="C1465" s="391"/>
      <c r="D1465" s="392"/>
      <c r="E1465" s="393"/>
      <c r="F1465" s="393"/>
      <c r="G1465" s="394"/>
      <c r="H1465" s="395"/>
      <c r="N1465" s="144"/>
      <c r="O1465" s="147" t="str">
        <f>IFERROR(IF(LEN(B1465)=0,"",INDEX(Trainings!$C$6:$C$55,MATCH(Registration!$B1465,Trainings!$B$6:$B$55,0),1)),"")</f>
        <v/>
      </c>
      <c r="P1465" s="148" t="str">
        <f>IFERROR(IF(LEN(H1465)=0,"",INDEX(Dashboard!$I$17:$I$26,MATCH($H1465,Dashboard!$J$17:$J$26,0))),"")</f>
        <v/>
      </c>
      <c r="Q1465" s="144"/>
      <c r="R1465" s="148">
        <f>IF(LEN(O1465)=0,0,IF(OR(Summary!$D$5="All",Summary!$D$5=""),1,IF(Summary!$D$5=O1465,1,0)))</f>
        <v>0</v>
      </c>
      <c r="S1465" s="148">
        <f>IF(LEN(B1465)=0,0,IF(OR(Summary!$G$5="All",Summary!$G$5=""),1,IF(Summary!$G$5=B1465,1,0)))</f>
        <v>0</v>
      </c>
      <c r="T1465" s="148">
        <f t="shared" si="88"/>
        <v>0</v>
      </c>
      <c r="U1465" s="148">
        <f>IF(LEN(C1465)=0,0,IF(C1465=Summary!$K$5,1,0))</f>
        <v>0</v>
      </c>
      <c r="V1465" s="148">
        <f t="shared" si="89"/>
        <v>0</v>
      </c>
      <c r="W1465" s="333"/>
      <c r="X1465" s="148">
        <f t="shared" si="90"/>
        <v>0</v>
      </c>
      <c r="Y1465" s="333"/>
      <c r="Z1465" s="144"/>
      <c r="AA1465" s="148">
        <f t="shared" si="91"/>
        <v>0</v>
      </c>
      <c r="AB1465" s="336"/>
      <c r="AC1465" s="144"/>
    </row>
    <row r="1466" spans="2:29" s="134" customFormat="1" ht="20.100000000000001" customHeight="1" x14ac:dyDescent="0.25">
      <c r="B1466" s="390"/>
      <c r="C1466" s="391"/>
      <c r="D1466" s="392"/>
      <c r="E1466" s="393"/>
      <c r="F1466" s="393"/>
      <c r="G1466" s="394"/>
      <c r="H1466" s="395"/>
      <c r="N1466" s="144"/>
      <c r="O1466" s="147" t="str">
        <f>IFERROR(IF(LEN(B1466)=0,"",INDEX(Trainings!$C$6:$C$55,MATCH(Registration!$B1466,Trainings!$B$6:$B$55,0),1)),"")</f>
        <v/>
      </c>
      <c r="P1466" s="148" t="str">
        <f>IFERROR(IF(LEN(H1466)=0,"",INDEX(Dashboard!$I$17:$I$26,MATCH($H1466,Dashboard!$J$17:$J$26,0))),"")</f>
        <v/>
      </c>
      <c r="Q1466" s="144"/>
      <c r="R1466" s="148">
        <f>IF(LEN(O1466)=0,0,IF(OR(Summary!$D$5="All",Summary!$D$5=""),1,IF(Summary!$D$5=O1466,1,0)))</f>
        <v>0</v>
      </c>
      <c r="S1466" s="148">
        <f>IF(LEN(B1466)=0,0,IF(OR(Summary!$G$5="All",Summary!$G$5=""),1,IF(Summary!$G$5=B1466,1,0)))</f>
        <v>0</v>
      </c>
      <c r="T1466" s="148">
        <f t="shared" si="88"/>
        <v>0</v>
      </c>
      <c r="U1466" s="148">
        <f>IF(LEN(C1466)=0,0,IF(C1466=Summary!$K$5,1,0))</f>
        <v>0</v>
      </c>
      <c r="V1466" s="148">
        <f t="shared" si="89"/>
        <v>0</v>
      </c>
      <c r="W1466" s="333"/>
      <c r="X1466" s="148">
        <f t="shared" si="90"/>
        <v>0</v>
      </c>
      <c r="Y1466" s="333"/>
      <c r="Z1466" s="144"/>
      <c r="AA1466" s="148">
        <f t="shared" si="91"/>
        <v>0</v>
      </c>
      <c r="AB1466" s="336"/>
      <c r="AC1466" s="144"/>
    </row>
    <row r="1467" spans="2:29" s="134" customFormat="1" ht="20.100000000000001" customHeight="1" x14ac:dyDescent="0.25">
      <c r="B1467" s="390"/>
      <c r="C1467" s="391"/>
      <c r="D1467" s="392"/>
      <c r="E1467" s="393"/>
      <c r="F1467" s="393"/>
      <c r="G1467" s="394"/>
      <c r="H1467" s="395"/>
      <c r="N1467" s="144"/>
      <c r="O1467" s="147" t="str">
        <f>IFERROR(IF(LEN(B1467)=0,"",INDEX(Trainings!$C$6:$C$55,MATCH(Registration!$B1467,Trainings!$B$6:$B$55,0),1)),"")</f>
        <v/>
      </c>
      <c r="P1467" s="148" t="str">
        <f>IFERROR(IF(LEN(H1467)=0,"",INDEX(Dashboard!$I$17:$I$26,MATCH($H1467,Dashboard!$J$17:$J$26,0))),"")</f>
        <v/>
      </c>
      <c r="Q1467" s="144"/>
      <c r="R1467" s="148">
        <f>IF(LEN(O1467)=0,0,IF(OR(Summary!$D$5="All",Summary!$D$5=""),1,IF(Summary!$D$5=O1467,1,0)))</f>
        <v>0</v>
      </c>
      <c r="S1467" s="148">
        <f>IF(LEN(B1467)=0,0,IF(OR(Summary!$G$5="All",Summary!$G$5=""),1,IF(Summary!$G$5=B1467,1,0)))</f>
        <v>0</v>
      </c>
      <c r="T1467" s="148">
        <f t="shared" si="88"/>
        <v>0</v>
      </c>
      <c r="U1467" s="148">
        <f>IF(LEN(C1467)=0,0,IF(C1467=Summary!$K$5,1,0))</f>
        <v>0</v>
      </c>
      <c r="V1467" s="148">
        <f t="shared" si="89"/>
        <v>0</v>
      </c>
      <c r="W1467" s="333"/>
      <c r="X1467" s="148">
        <f t="shared" si="90"/>
        <v>0</v>
      </c>
      <c r="Y1467" s="333"/>
      <c r="Z1467" s="144"/>
      <c r="AA1467" s="148">
        <f t="shared" si="91"/>
        <v>0</v>
      </c>
      <c r="AB1467" s="336"/>
      <c r="AC1467" s="144"/>
    </row>
    <row r="1468" spans="2:29" s="134" customFormat="1" ht="20.100000000000001" customHeight="1" x14ac:dyDescent="0.25">
      <c r="B1468" s="390"/>
      <c r="C1468" s="391"/>
      <c r="D1468" s="392"/>
      <c r="E1468" s="393"/>
      <c r="F1468" s="393"/>
      <c r="G1468" s="394"/>
      <c r="H1468" s="395"/>
      <c r="N1468" s="144"/>
      <c r="O1468" s="147" t="str">
        <f>IFERROR(IF(LEN(B1468)=0,"",INDEX(Trainings!$C$6:$C$55,MATCH(Registration!$B1468,Trainings!$B$6:$B$55,0),1)),"")</f>
        <v/>
      </c>
      <c r="P1468" s="148" t="str">
        <f>IFERROR(IF(LEN(H1468)=0,"",INDEX(Dashboard!$I$17:$I$26,MATCH($H1468,Dashboard!$J$17:$J$26,0))),"")</f>
        <v/>
      </c>
      <c r="Q1468" s="144"/>
      <c r="R1468" s="148">
        <f>IF(LEN(O1468)=0,0,IF(OR(Summary!$D$5="All",Summary!$D$5=""),1,IF(Summary!$D$5=O1468,1,0)))</f>
        <v>0</v>
      </c>
      <c r="S1468" s="148">
        <f>IF(LEN(B1468)=0,0,IF(OR(Summary!$G$5="All",Summary!$G$5=""),1,IF(Summary!$G$5=B1468,1,0)))</f>
        <v>0</v>
      </c>
      <c r="T1468" s="148">
        <f t="shared" si="88"/>
        <v>0</v>
      </c>
      <c r="U1468" s="148">
        <f>IF(LEN(C1468)=0,0,IF(C1468=Summary!$K$5,1,0))</f>
        <v>0</v>
      </c>
      <c r="V1468" s="148">
        <f t="shared" si="89"/>
        <v>0</v>
      </c>
      <c r="W1468" s="333"/>
      <c r="X1468" s="148">
        <f t="shared" si="90"/>
        <v>0</v>
      </c>
      <c r="Y1468" s="333"/>
      <c r="Z1468" s="144"/>
      <c r="AA1468" s="148">
        <f t="shared" si="91"/>
        <v>0</v>
      </c>
      <c r="AB1468" s="336"/>
      <c r="AC1468" s="144"/>
    </row>
    <row r="1469" spans="2:29" s="134" customFormat="1" ht="20.100000000000001" customHeight="1" x14ac:dyDescent="0.25">
      <c r="B1469" s="390"/>
      <c r="C1469" s="391"/>
      <c r="D1469" s="392"/>
      <c r="E1469" s="393"/>
      <c r="F1469" s="393"/>
      <c r="G1469" s="394"/>
      <c r="H1469" s="395"/>
      <c r="N1469" s="144"/>
      <c r="O1469" s="147" t="str">
        <f>IFERROR(IF(LEN(B1469)=0,"",INDEX(Trainings!$C$6:$C$55,MATCH(Registration!$B1469,Trainings!$B$6:$B$55,0),1)),"")</f>
        <v/>
      </c>
      <c r="P1469" s="148" t="str">
        <f>IFERROR(IF(LEN(H1469)=0,"",INDEX(Dashboard!$I$17:$I$26,MATCH($H1469,Dashboard!$J$17:$J$26,0))),"")</f>
        <v/>
      </c>
      <c r="Q1469" s="144"/>
      <c r="R1469" s="148">
        <f>IF(LEN(O1469)=0,0,IF(OR(Summary!$D$5="All",Summary!$D$5=""),1,IF(Summary!$D$5=O1469,1,0)))</f>
        <v>0</v>
      </c>
      <c r="S1469" s="148">
        <f>IF(LEN(B1469)=0,0,IF(OR(Summary!$G$5="All",Summary!$G$5=""),1,IF(Summary!$G$5=B1469,1,0)))</f>
        <v>0</v>
      </c>
      <c r="T1469" s="148">
        <f t="shared" si="88"/>
        <v>0</v>
      </c>
      <c r="U1469" s="148">
        <f>IF(LEN(C1469)=0,0,IF(C1469=Summary!$K$5,1,0))</f>
        <v>0</v>
      </c>
      <c r="V1469" s="148">
        <f t="shared" si="89"/>
        <v>0</v>
      </c>
      <c r="W1469" s="333"/>
      <c r="X1469" s="148">
        <f t="shared" si="90"/>
        <v>0</v>
      </c>
      <c r="Y1469" s="333"/>
      <c r="Z1469" s="144"/>
      <c r="AA1469" s="148">
        <f t="shared" si="91"/>
        <v>0</v>
      </c>
      <c r="AB1469" s="336"/>
      <c r="AC1469" s="144"/>
    </row>
    <row r="1470" spans="2:29" s="134" customFormat="1" ht="20.100000000000001" customHeight="1" x14ac:dyDescent="0.25">
      <c r="B1470" s="390"/>
      <c r="C1470" s="391"/>
      <c r="D1470" s="392"/>
      <c r="E1470" s="393"/>
      <c r="F1470" s="393"/>
      <c r="G1470" s="394"/>
      <c r="H1470" s="395"/>
      <c r="N1470" s="144"/>
      <c r="O1470" s="147" t="str">
        <f>IFERROR(IF(LEN(B1470)=0,"",INDEX(Trainings!$C$6:$C$55,MATCH(Registration!$B1470,Trainings!$B$6:$B$55,0),1)),"")</f>
        <v/>
      </c>
      <c r="P1470" s="148" t="str">
        <f>IFERROR(IF(LEN(H1470)=0,"",INDEX(Dashboard!$I$17:$I$26,MATCH($H1470,Dashboard!$J$17:$J$26,0))),"")</f>
        <v/>
      </c>
      <c r="Q1470" s="144"/>
      <c r="R1470" s="148">
        <f>IF(LEN(O1470)=0,0,IF(OR(Summary!$D$5="All",Summary!$D$5=""),1,IF(Summary!$D$5=O1470,1,0)))</f>
        <v>0</v>
      </c>
      <c r="S1470" s="148">
        <f>IF(LEN(B1470)=0,0,IF(OR(Summary!$G$5="All",Summary!$G$5=""),1,IF(Summary!$G$5=B1470,1,0)))</f>
        <v>0</v>
      </c>
      <c r="T1470" s="148">
        <f t="shared" si="88"/>
        <v>0</v>
      </c>
      <c r="U1470" s="148">
        <f>IF(LEN(C1470)=0,0,IF(C1470=Summary!$K$5,1,0))</f>
        <v>0</v>
      </c>
      <c r="V1470" s="148">
        <f t="shared" si="89"/>
        <v>0</v>
      </c>
      <c r="W1470" s="333"/>
      <c r="X1470" s="148">
        <f t="shared" si="90"/>
        <v>0</v>
      </c>
      <c r="Y1470" s="333"/>
      <c r="Z1470" s="144"/>
      <c r="AA1470" s="148">
        <f t="shared" si="91"/>
        <v>0</v>
      </c>
      <c r="AB1470" s="336"/>
      <c r="AC1470" s="144"/>
    </row>
    <row r="1471" spans="2:29" s="134" customFormat="1" ht="20.100000000000001" customHeight="1" x14ac:dyDescent="0.25">
      <c r="B1471" s="390"/>
      <c r="C1471" s="391"/>
      <c r="D1471" s="392"/>
      <c r="E1471" s="393"/>
      <c r="F1471" s="393"/>
      <c r="G1471" s="394"/>
      <c r="H1471" s="395"/>
      <c r="N1471" s="144"/>
      <c r="O1471" s="147" t="str">
        <f>IFERROR(IF(LEN(B1471)=0,"",INDEX(Trainings!$C$6:$C$55,MATCH(Registration!$B1471,Trainings!$B$6:$B$55,0),1)),"")</f>
        <v/>
      </c>
      <c r="P1471" s="148" t="str">
        <f>IFERROR(IF(LEN(H1471)=0,"",INDEX(Dashboard!$I$17:$I$26,MATCH($H1471,Dashboard!$J$17:$J$26,0))),"")</f>
        <v/>
      </c>
      <c r="Q1471" s="144"/>
      <c r="R1471" s="148">
        <f>IF(LEN(O1471)=0,0,IF(OR(Summary!$D$5="All",Summary!$D$5=""),1,IF(Summary!$D$5=O1471,1,0)))</f>
        <v>0</v>
      </c>
      <c r="S1471" s="148">
        <f>IF(LEN(B1471)=0,0,IF(OR(Summary!$G$5="All",Summary!$G$5=""),1,IF(Summary!$G$5=B1471,1,0)))</f>
        <v>0</v>
      </c>
      <c r="T1471" s="148">
        <f t="shared" si="88"/>
        <v>0</v>
      </c>
      <c r="U1471" s="148">
        <f>IF(LEN(C1471)=0,0,IF(C1471=Summary!$K$5,1,0))</f>
        <v>0</v>
      </c>
      <c r="V1471" s="148">
        <f t="shared" si="89"/>
        <v>0</v>
      </c>
      <c r="W1471" s="333"/>
      <c r="X1471" s="148">
        <f t="shared" si="90"/>
        <v>0</v>
      </c>
      <c r="Y1471" s="333"/>
      <c r="Z1471" s="144"/>
      <c r="AA1471" s="148">
        <f t="shared" si="91"/>
        <v>0</v>
      </c>
      <c r="AB1471" s="336"/>
      <c r="AC1471" s="144"/>
    </row>
    <row r="1472" spans="2:29" s="134" customFormat="1" ht="20.100000000000001" customHeight="1" x14ac:dyDescent="0.25">
      <c r="B1472" s="390"/>
      <c r="C1472" s="391"/>
      <c r="D1472" s="392"/>
      <c r="E1472" s="393"/>
      <c r="F1472" s="393"/>
      <c r="G1472" s="394"/>
      <c r="H1472" s="395"/>
      <c r="N1472" s="144"/>
      <c r="O1472" s="147" t="str">
        <f>IFERROR(IF(LEN(B1472)=0,"",INDEX(Trainings!$C$6:$C$55,MATCH(Registration!$B1472,Trainings!$B$6:$B$55,0),1)),"")</f>
        <v/>
      </c>
      <c r="P1472" s="148" t="str">
        <f>IFERROR(IF(LEN(H1472)=0,"",INDEX(Dashboard!$I$17:$I$26,MATCH($H1472,Dashboard!$J$17:$J$26,0))),"")</f>
        <v/>
      </c>
      <c r="Q1472" s="144"/>
      <c r="R1472" s="148">
        <f>IF(LEN(O1472)=0,0,IF(OR(Summary!$D$5="All",Summary!$D$5=""),1,IF(Summary!$D$5=O1472,1,0)))</f>
        <v>0</v>
      </c>
      <c r="S1472" s="148">
        <f>IF(LEN(B1472)=0,0,IF(OR(Summary!$G$5="All",Summary!$G$5=""),1,IF(Summary!$G$5=B1472,1,0)))</f>
        <v>0</v>
      </c>
      <c r="T1472" s="148">
        <f t="shared" si="88"/>
        <v>0</v>
      </c>
      <c r="U1472" s="148">
        <f>IF(LEN(C1472)=0,0,IF(C1472=Summary!$K$5,1,0))</f>
        <v>0</v>
      </c>
      <c r="V1472" s="148">
        <f t="shared" si="89"/>
        <v>0</v>
      </c>
      <c r="W1472" s="333"/>
      <c r="X1472" s="148">
        <f t="shared" si="90"/>
        <v>0</v>
      </c>
      <c r="Y1472" s="333"/>
      <c r="Z1472" s="144"/>
      <c r="AA1472" s="148">
        <f t="shared" si="91"/>
        <v>0</v>
      </c>
      <c r="AB1472" s="336"/>
      <c r="AC1472" s="144"/>
    </row>
    <row r="1473" spans="2:29" s="134" customFormat="1" ht="20.100000000000001" customHeight="1" x14ac:dyDescent="0.25">
      <c r="B1473" s="390"/>
      <c r="C1473" s="391"/>
      <c r="D1473" s="392"/>
      <c r="E1473" s="393"/>
      <c r="F1473" s="393"/>
      <c r="G1473" s="394"/>
      <c r="H1473" s="395"/>
      <c r="N1473" s="144"/>
      <c r="O1473" s="147" t="str">
        <f>IFERROR(IF(LEN(B1473)=0,"",INDEX(Trainings!$C$6:$C$55,MATCH(Registration!$B1473,Trainings!$B$6:$B$55,0),1)),"")</f>
        <v/>
      </c>
      <c r="P1473" s="148" t="str">
        <f>IFERROR(IF(LEN(H1473)=0,"",INDEX(Dashboard!$I$17:$I$26,MATCH($H1473,Dashboard!$J$17:$J$26,0))),"")</f>
        <v/>
      </c>
      <c r="Q1473" s="144"/>
      <c r="R1473" s="148">
        <f>IF(LEN(O1473)=0,0,IF(OR(Summary!$D$5="All",Summary!$D$5=""),1,IF(Summary!$D$5=O1473,1,0)))</f>
        <v>0</v>
      </c>
      <c r="S1473" s="148">
        <f>IF(LEN(B1473)=0,0,IF(OR(Summary!$G$5="All",Summary!$G$5=""),1,IF(Summary!$G$5=B1473,1,0)))</f>
        <v>0</v>
      </c>
      <c r="T1473" s="148">
        <f t="shared" si="88"/>
        <v>0</v>
      </c>
      <c r="U1473" s="148">
        <f>IF(LEN(C1473)=0,0,IF(C1473=Summary!$K$5,1,0))</f>
        <v>0</v>
      </c>
      <c r="V1473" s="148">
        <f t="shared" si="89"/>
        <v>0</v>
      </c>
      <c r="W1473" s="333"/>
      <c r="X1473" s="148">
        <f t="shared" si="90"/>
        <v>0</v>
      </c>
      <c r="Y1473" s="333"/>
      <c r="Z1473" s="144"/>
      <c r="AA1473" s="148">
        <f t="shared" si="91"/>
        <v>0</v>
      </c>
      <c r="AB1473" s="336"/>
      <c r="AC1473" s="144"/>
    </row>
    <row r="1474" spans="2:29" s="134" customFormat="1" ht="20.100000000000001" customHeight="1" x14ac:dyDescent="0.25">
      <c r="B1474" s="390"/>
      <c r="C1474" s="391"/>
      <c r="D1474" s="392"/>
      <c r="E1474" s="393"/>
      <c r="F1474" s="393"/>
      <c r="G1474" s="394"/>
      <c r="H1474" s="395"/>
      <c r="N1474" s="144"/>
      <c r="O1474" s="147" t="str">
        <f>IFERROR(IF(LEN(B1474)=0,"",INDEX(Trainings!$C$6:$C$55,MATCH(Registration!$B1474,Trainings!$B$6:$B$55,0),1)),"")</f>
        <v/>
      </c>
      <c r="P1474" s="148" t="str">
        <f>IFERROR(IF(LEN(H1474)=0,"",INDEX(Dashboard!$I$17:$I$26,MATCH($H1474,Dashboard!$J$17:$J$26,0))),"")</f>
        <v/>
      </c>
      <c r="Q1474" s="144"/>
      <c r="R1474" s="148">
        <f>IF(LEN(O1474)=0,0,IF(OR(Summary!$D$5="All",Summary!$D$5=""),1,IF(Summary!$D$5=O1474,1,0)))</f>
        <v>0</v>
      </c>
      <c r="S1474" s="148">
        <f>IF(LEN(B1474)=0,0,IF(OR(Summary!$G$5="All",Summary!$G$5=""),1,IF(Summary!$G$5=B1474,1,0)))</f>
        <v>0</v>
      </c>
      <c r="T1474" s="148">
        <f t="shared" si="88"/>
        <v>0</v>
      </c>
      <c r="U1474" s="148">
        <f>IF(LEN(C1474)=0,0,IF(C1474=Summary!$K$5,1,0))</f>
        <v>0</v>
      </c>
      <c r="V1474" s="148">
        <f t="shared" si="89"/>
        <v>0</v>
      </c>
      <c r="W1474" s="333"/>
      <c r="X1474" s="148">
        <f t="shared" si="90"/>
        <v>0</v>
      </c>
      <c r="Y1474" s="333"/>
      <c r="Z1474" s="144"/>
      <c r="AA1474" s="148">
        <f t="shared" si="91"/>
        <v>0</v>
      </c>
      <c r="AB1474" s="336"/>
      <c r="AC1474" s="144"/>
    </row>
    <row r="1475" spans="2:29" s="134" customFormat="1" ht="20.100000000000001" customHeight="1" x14ac:dyDescent="0.25">
      <c r="B1475" s="390"/>
      <c r="C1475" s="391"/>
      <c r="D1475" s="392"/>
      <c r="E1475" s="393"/>
      <c r="F1475" s="393"/>
      <c r="G1475" s="394"/>
      <c r="H1475" s="395"/>
      <c r="N1475" s="144"/>
      <c r="O1475" s="147" t="str">
        <f>IFERROR(IF(LEN(B1475)=0,"",INDEX(Trainings!$C$6:$C$55,MATCH(Registration!$B1475,Trainings!$B$6:$B$55,0),1)),"")</f>
        <v/>
      </c>
      <c r="P1475" s="148" t="str">
        <f>IFERROR(IF(LEN(H1475)=0,"",INDEX(Dashboard!$I$17:$I$26,MATCH($H1475,Dashboard!$J$17:$J$26,0))),"")</f>
        <v/>
      </c>
      <c r="Q1475" s="144"/>
      <c r="R1475" s="148">
        <f>IF(LEN(O1475)=0,0,IF(OR(Summary!$D$5="All",Summary!$D$5=""),1,IF(Summary!$D$5=O1475,1,0)))</f>
        <v>0</v>
      </c>
      <c r="S1475" s="148">
        <f>IF(LEN(B1475)=0,0,IF(OR(Summary!$G$5="All",Summary!$G$5=""),1,IF(Summary!$G$5=B1475,1,0)))</f>
        <v>0</v>
      </c>
      <c r="T1475" s="148">
        <f t="shared" si="88"/>
        <v>0</v>
      </c>
      <c r="U1475" s="148">
        <f>IF(LEN(C1475)=0,0,IF(C1475=Summary!$K$5,1,0))</f>
        <v>0</v>
      </c>
      <c r="V1475" s="148">
        <f t="shared" si="89"/>
        <v>0</v>
      </c>
      <c r="W1475" s="333"/>
      <c r="X1475" s="148">
        <f t="shared" si="90"/>
        <v>0</v>
      </c>
      <c r="Y1475" s="333"/>
      <c r="Z1475" s="144"/>
      <c r="AA1475" s="148">
        <f t="shared" si="91"/>
        <v>0</v>
      </c>
      <c r="AB1475" s="336"/>
      <c r="AC1475" s="144"/>
    </row>
    <row r="1476" spans="2:29" s="134" customFormat="1" ht="20.100000000000001" customHeight="1" x14ac:dyDescent="0.25">
      <c r="B1476" s="390"/>
      <c r="C1476" s="391"/>
      <c r="D1476" s="392"/>
      <c r="E1476" s="393"/>
      <c r="F1476" s="393"/>
      <c r="G1476" s="394"/>
      <c r="H1476" s="395"/>
      <c r="N1476" s="144"/>
      <c r="O1476" s="147" t="str">
        <f>IFERROR(IF(LEN(B1476)=0,"",INDEX(Trainings!$C$6:$C$55,MATCH(Registration!$B1476,Trainings!$B$6:$B$55,0),1)),"")</f>
        <v/>
      </c>
      <c r="P1476" s="148" t="str">
        <f>IFERROR(IF(LEN(H1476)=0,"",INDEX(Dashboard!$I$17:$I$26,MATCH($H1476,Dashboard!$J$17:$J$26,0))),"")</f>
        <v/>
      </c>
      <c r="Q1476" s="144"/>
      <c r="R1476" s="148">
        <f>IF(LEN(O1476)=0,0,IF(OR(Summary!$D$5="All",Summary!$D$5=""),1,IF(Summary!$D$5=O1476,1,0)))</f>
        <v>0</v>
      </c>
      <c r="S1476" s="148">
        <f>IF(LEN(B1476)=0,0,IF(OR(Summary!$G$5="All",Summary!$G$5=""),1,IF(Summary!$G$5=B1476,1,0)))</f>
        <v>0</v>
      </c>
      <c r="T1476" s="148">
        <f t="shared" si="88"/>
        <v>0</v>
      </c>
      <c r="U1476" s="148">
        <f>IF(LEN(C1476)=0,0,IF(C1476=Summary!$K$5,1,0))</f>
        <v>0</v>
      </c>
      <c r="V1476" s="148">
        <f t="shared" si="89"/>
        <v>0</v>
      </c>
      <c r="W1476" s="333"/>
      <c r="X1476" s="148">
        <f t="shared" si="90"/>
        <v>0</v>
      </c>
      <c r="Y1476" s="333"/>
      <c r="Z1476" s="144"/>
      <c r="AA1476" s="148">
        <f t="shared" si="91"/>
        <v>0</v>
      </c>
      <c r="AB1476" s="336"/>
      <c r="AC1476" s="144"/>
    </row>
    <row r="1477" spans="2:29" s="134" customFormat="1" ht="20.100000000000001" customHeight="1" x14ac:dyDescent="0.25">
      <c r="B1477" s="390"/>
      <c r="C1477" s="391"/>
      <c r="D1477" s="392"/>
      <c r="E1477" s="393"/>
      <c r="F1477" s="393"/>
      <c r="G1477" s="394"/>
      <c r="H1477" s="395"/>
      <c r="N1477" s="144"/>
      <c r="O1477" s="147" t="str">
        <f>IFERROR(IF(LEN(B1477)=0,"",INDEX(Trainings!$C$6:$C$55,MATCH(Registration!$B1477,Trainings!$B$6:$B$55,0),1)),"")</f>
        <v/>
      </c>
      <c r="P1477" s="148" t="str">
        <f>IFERROR(IF(LEN(H1477)=0,"",INDEX(Dashboard!$I$17:$I$26,MATCH($H1477,Dashboard!$J$17:$J$26,0))),"")</f>
        <v/>
      </c>
      <c r="Q1477" s="144"/>
      <c r="R1477" s="148">
        <f>IF(LEN(O1477)=0,0,IF(OR(Summary!$D$5="All",Summary!$D$5=""),1,IF(Summary!$D$5=O1477,1,0)))</f>
        <v>0</v>
      </c>
      <c r="S1477" s="148">
        <f>IF(LEN(B1477)=0,0,IF(OR(Summary!$G$5="All",Summary!$G$5=""),1,IF(Summary!$G$5=B1477,1,0)))</f>
        <v>0</v>
      </c>
      <c r="T1477" s="148">
        <f t="shared" si="88"/>
        <v>0</v>
      </c>
      <c r="U1477" s="148">
        <f>IF(LEN(C1477)=0,0,IF(C1477=Summary!$K$5,1,0))</f>
        <v>0</v>
      </c>
      <c r="V1477" s="148">
        <f t="shared" si="89"/>
        <v>0</v>
      </c>
      <c r="W1477" s="333"/>
      <c r="X1477" s="148">
        <f t="shared" si="90"/>
        <v>0</v>
      </c>
      <c r="Y1477" s="333"/>
      <c r="Z1477" s="144"/>
      <c r="AA1477" s="148">
        <f t="shared" si="91"/>
        <v>0</v>
      </c>
      <c r="AB1477" s="336"/>
      <c r="AC1477" s="144"/>
    </row>
    <row r="1478" spans="2:29" s="134" customFormat="1" ht="20.100000000000001" customHeight="1" x14ac:dyDescent="0.25">
      <c r="B1478" s="390"/>
      <c r="C1478" s="391"/>
      <c r="D1478" s="392"/>
      <c r="E1478" s="393"/>
      <c r="F1478" s="393"/>
      <c r="G1478" s="394"/>
      <c r="H1478" s="395"/>
      <c r="N1478" s="144"/>
      <c r="O1478" s="147" t="str">
        <f>IFERROR(IF(LEN(B1478)=0,"",INDEX(Trainings!$C$6:$C$55,MATCH(Registration!$B1478,Trainings!$B$6:$B$55,0),1)),"")</f>
        <v/>
      </c>
      <c r="P1478" s="148" t="str">
        <f>IFERROR(IF(LEN(H1478)=0,"",INDEX(Dashboard!$I$17:$I$26,MATCH($H1478,Dashboard!$J$17:$J$26,0))),"")</f>
        <v/>
      </c>
      <c r="Q1478" s="144"/>
      <c r="R1478" s="148">
        <f>IF(LEN(O1478)=0,0,IF(OR(Summary!$D$5="All",Summary!$D$5=""),1,IF(Summary!$D$5=O1478,1,0)))</f>
        <v>0</v>
      </c>
      <c r="S1478" s="148">
        <f>IF(LEN(B1478)=0,0,IF(OR(Summary!$G$5="All",Summary!$G$5=""),1,IF(Summary!$G$5=B1478,1,0)))</f>
        <v>0</v>
      </c>
      <c r="T1478" s="148">
        <f t="shared" ref="T1478:T1541" si="92">IF(G1478="Yes",1,0)</f>
        <v>0</v>
      </c>
      <c r="U1478" s="148">
        <f>IF(LEN(C1478)=0,0,IF(C1478=Summary!$K$5,1,0))</f>
        <v>0</v>
      </c>
      <c r="V1478" s="148">
        <f t="shared" si="89"/>
        <v>0</v>
      </c>
      <c r="W1478" s="333"/>
      <c r="X1478" s="148">
        <f t="shared" si="90"/>
        <v>0</v>
      </c>
      <c r="Y1478" s="333"/>
      <c r="Z1478" s="144"/>
      <c r="AA1478" s="148">
        <f t="shared" si="91"/>
        <v>0</v>
      </c>
      <c r="AB1478" s="336"/>
      <c r="AC1478" s="144"/>
    </row>
    <row r="1479" spans="2:29" s="134" customFormat="1" ht="20.100000000000001" customHeight="1" x14ac:dyDescent="0.25">
      <c r="B1479" s="390"/>
      <c r="C1479" s="391"/>
      <c r="D1479" s="392"/>
      <c r="E1479" s="393"/>
      <c r="F1479" s="393"/>
      <c r="G1479" s="394"/>
      <c r="H1479" s="395"/>
      <c r="N1479" s="144"/>
      <c r="O1479" s="147" t="str">
        <f>IFERROR(IF(LEN(B1479)=0,"",INDEX(Trainings!$C$6:$C$55,MATCH(Registration!$B1479,Trainings!$B$6:$B$55,0),1)),"")</f>
        <v/>
      </c>
      <c r="P1479" s="148" t="str">
        <f>IFERROR(IF(LEN(H1479)=0,"",INDEX(Dashboard!$I$17:$I$26,MATCH($H1479,Dashboard!$J$17:$J$26,0))),"")</f>
        <v/>
      </c>
      <c r="Q1479" s="144"/>
      <c r="R1479" s="148">
        <f>IF(LEN(O1479)=0,0,IF(OR(Summary!$D$5="All",Summary!$D$5=""),1,IF(Summary!$D$5=O1479,1,0)))</f>
        <v>0</v>
      </c>
      <c r="S1479" s="148">
        <f>IF(LEN(B1479)=0,0,IF(OR(Summary!$G$5="All",Summary!$G$5=""),1,IF(Summary!$G$5=B1479,1,0)))</f>
        <v>0</v>
      </c>
      <c r="T1479" s="148">
        <f t="shared" si="92"/>
        <v>0</v>
      </c>
      <c r="U1479" s="148">
        <f>IF(LEN(C1479)=0,0,IF(C1479=Summary!$K$5,1,0))</f>
        <v>0</v>
      </c>
      <c r="V1479" s="148">
        <f t="shared" ref="V1479:V1542" si="93">R1479*S1479*T1479*U1479</f>
        <v>0</v>
      </c>
      <c r="W1479" s="333"/>
      <c r="X1479" s="148">
        <f t="shared" ref="X1479:X1542" si="94">V1479*(IF(LEN(P1479)=0,0,1))</f>
        <v>0</v>
      </c>
      <c r="Y1479" s="333"/>
      <c r="Z1479" s="144"/>
      <c r="AA1479" s="148">
        <f t="shared" ref="AA1479:AA1542" si="95">IF(G1479="Yes",1,0)</f>
        <v>0</v>
      </c>
      <c r="AB1479" s="336"/>
      <c r="AC1479" s="144"/>
    </row>
    <row r="1480" spans="2:29" s="134" customFormat="1" ht="20.100000000000001" customHeight="1" x14ac:dyDescent="0.25">
      <c r="B1480" s="390"/>
      <c r="C1480" s="391"/>
      <c r="D1480" s="392"/>
      <c r="E1480" s="393"/>
      <c r="F1480" s="393"/>
      <c r="G1480" s="394"/>
      <c r="H1480" s="395"/>
      <c r="N1480" s="144"/>
      <c r="O1480" s="147" t="str">
        <f>IFERROR(IF(LEN(B1480)=0,"",INDEX(Trainings!$C$6:$C$55,MATCH(Registration!$B1480,Trainings!$B$6:$B$55,0),1)),"")</f>
        <v/>
      </c>
      <c r="P1480" s="148" t="str">
        <f>IFERROR(IF(LEN(H1480)=0,"",INDEX(Dashboard!$I$17:$I$26,MATCH($H1480,Dashboard!$J$17:$J$26,0))),"")</f>
        <v/>
      </c>
      <c r="Q1480" s="144"/>
      <c r="R1480" s="148">
        <f>IF(LEN(O1480)=0,0,IF(OR(Summary!$D$5="All",Summary!$D$5=""),1,IF(Summary!$D$5=O1480,1,0)))</f>
        <v>0</v>
      </c>
      <c r="S1480" s="148">
        <f>IF(LEN(B1480)=0,0,IF(OR(Summary!$G$5="All",Summary!$G$5=""),1,IF(Summary!$G$5=B1480,1,0)))</f>
        <v>0</v>
      </c>
      <c r="T1480" s="148">
        <f t="shared" si="92"/>
        <v>0</v>
      </c>
      <c r="U1480" s="148">
        <f>IF(LEN(C1480)=0,0,IF(C1480=Summary!$K$5,1,0))</f>
        <v>0</v>
      </c>
      <c r="V1480" s="148">
        <f t="shared" si="93"/>
        <v>0</v>
      </c>
      <c r="W1480" s="333"/>
      <c r="X1480" s="148">
        <f t="shared" si="94"/>
        <v>0</v>
      </c>
      <c r="Y1480" s="333"/>
      <c r="Z1480" s="144"/>
      <c r="AA1480" s="148">
        <f t="shared" si="95"/>
        <v>0</v>
      </c>
      <c r="AB1480" s="336"/>
      <c r="AC1480" s="144"/>
    </row>
    <row r="1481" spans="2:29" s="134" customFormat="1" ht="20.100000000000001" customHeight="1" x14ac:dyDescent="0.25">
      <c r="B1481" s="390"/>
      <c r="C1481" s="391"/>
      <c r="D1481" s="392"/>
      <c r="E1481" s="393"/>
      <c r="F1481" s="393"/>
      <c r="G1481" s="394"/>
      <c r="H1481" s="395"/>
      <c r="N1481" s="144"/>
      <c r="O1481" s="147" t="str">
        <f>IFERROR(IF(LEN(B1481)=0,"",INDEX(Trainings!$C$6:$C$55,MATCH(Registration!$B1481,Trainings!$B$6:$B$55,0),1)),"")</f>
        <v/>
      </c>
      <c r="P1481" s="148" t="str">
        <f>IFERROR(IF(LEN(H1481)=0,"",INDEX(Dashboard!$I$17:$I$26,MATCH($H1481,Dashboard!$J$17:$J$26,0))),"")</f>
        <v/>
      </c>
      <c r="Q1481" s="144"/>
      <c r="R1481" s="148">
        <f>IF(LEN(O1481)=0,0,IF(OR(Summary!$D$5="All",Summary!$D$5=""),1,IF(Summary!$D$5=O1481,1,0)))</f>
        <v>0</v>
      </c>
      <c r="S1481" s="148">
        <f>IF(LEN(B1481)=0,0,IF(OR(Summary!$G$5="All",Summary!$G$5=""),1,IF(Summary!$G$5=B1481,1,0)))</f>
        <v>0</v>
      </c>
      <c r="T1481" s="148">
        <f t="shared" si="92"/>
        <v>0</v>
      </c>
      <c r="U1481" s="148">
        <f>IF(LEN(C1481)=0,0,IF(C1481=Summary!$K$5,1,0))</f>
        <v>0</v>
      </c>
      <c r="V1481" s="148">
        <f t="shared" si="93"/>
        <v>0</v>
      </c>
      <c r="W1481" s="333"/>
      <c r="X1481" s="148">
        <f t="shared" si="94"/>
        <v>0</v>
      </c>
      <c r="Y1481" s="333"/>
      <c r="Z1481" s="144"/>
      <c r="AA1481" s="148">
        <f t="shared" si="95"/>
        <v>0</v>
      </c>
      <c r="AB1481" s="336"/>
      <c r="AC1481" s="144"/>
    </row>
    <row r="1482" spans="2:29" s="134" customFormat="1" ht="20.100000000000001" customHeight="1" x14ac:dyDescent="0.25">
      <c r="B1482" s="390"/>
      <c r="C1482" s="391"/>
      <c r="D1482" s="392"/>
      <c r="E1482" s="393"/>
      <c r="F1482" s="393"/>
      <c r="G1482" s="394"/>
      <c r="H1482" s="395"/>
      <c r="N1482" s="144"/>
      <c r="O1482" s="147" t="str">
        <f>IFERROR(IF(LEN(B1482)=0,"",INDEX(Trainings!$C$6:$C$55,MATCH(Registration!$B1482,Trainings!$B$6:$B$55,0),1)),"")</f>
        <v/>
      </c>
      <c r="P1482" s="148" t="str">
        <f>IFERROR(IF(LEN(H1482)=0,"",INDEX(Dashboard!$I$17:$I$26,MATCH($H1482,Dashboard!$J$17:$J$26,0))),"")</f>
        <v/>
      </c>
      <c r="Q1482" s="144"/>
      <c r="R1482" s="148">
        <f>IF(LEN(O1482)=0,0,IF(OR(Summary!$D$5="All",Summary!$D$5=""),1,IF(Summary!$D$5=O1482,1,0)))</f>
        <v>0</v>
      </c>
      <c r="S1482" s="148">
        <f>IF(LEN(B1482)=0,0,IF(OR(Summary!$G$5="All",Summary!$G$5=""),1,IF(Summary!$G$5=B1482,1,0)))</f>
        <v>0</v>
      </c>
      <c r="T1482" s="148">
        <f t="shared" si="92"/>
        <v>0</v>
      </c>
      <c r="U1482" s="148">
        <f>IF(LEN(C1482)=0,0,IF(C1482=Summary!$K$5,1,0))</f>
        <v>0</v>
      </c>
      <c r="V1482" s="148">
        <f t="shared" si="93"/>
        <v>0</v>
      </c>
      <c r="W1482" s="333"/>
      <c r="X1482" s="148">
        <f t="shared" si="94"/>
        <v>0</v>
      </c>
      <c r="Y1482" s="333"/>
      <c r="Z1482" s="144"/>
      <c r="AA1482" s="148">
        <f t="shared" si="95"/>
        <v>0</v>
      </c>
      <c r="AB1482" s="336"/>
      <c r="AC1482" s="144"/>
    </row>
    <row r="1483" spans="2:29" s="134" customFormat="1" ht="20.100000000000001" customHeight="1" x14ac:dyDescent="0.25">
      <c r="B1483" s="390"/>
      <c r="C1483" s="391"/>
      <c r="D1483" s="392"/>
      <c r="E1483" s="393"/>
      <c r="F1483" s="393"/>
      <c r="G1483" s="394"/>
      <c r="H1483" s="395"/>
      <c r="N1483" s="144"/>
      <c r="O1483" s="147" t="str">
        <f>IFERROR(IF(LEN(B1483)=0,"",INDEX(Trainings!$C$6:$C$55,MATCH(Registration!$B1483,Trainings!$B$6:$B$55,0),1)),"")</f>
        <v/>
      </c>
      <c r="P1483" s="148" t="str">
        <f>IFERROR(IF(LEN(H1483)=0,"",INDEX(Dashboard!$I$17:$I$26,MATCH($H1483,Dashboard!$J$17:$J$26,0))),"")</f>
        <v/>
      </c>
      <c r="Q1483" s="144"/>
      <c r="R1483" s="148">
        <f>IF(LEN(O1483)=0,0,IF(OR(Summary!$D$5="All",Summary!$D$5=""),1,IF(Summary!$D$5=O1483,1,0)))</f>
        <v>0</v>
      </c>
      <c r="S1483" s="148">
        <f>IF(LEN(B1483)=0,0,IF(OR(Summary!$G$5="All",Summary!$G$5=""),1,IF(Summary!$G$5=B1483,1,0)))</f>
        <v>0</v>
      </c>
      <c r="T1483" s="148">
        <f t="shared" si="92"/>
        <v>0</v>
      </c>
      <c r="U1483" s="148">
        <f>IF(LEN(C1483)=0,0,IF(C1483=Summary!$K$5,1,0))</f>
        <v>0</v>
      </c>
      <c r="V1483" s="148">
        <f t="shared" si="93"/>
        <v>0</v>
      </c>
      <c r="W1483" s="333"/>
      <c r="X1483" s="148">
        <f t="shared" si="94"/>
        <v>0</v>
      </c>
      <c r="Y1483" s="333"/>
      <c r="Z1483" s="144"/>
      <c r="AA1483" s="148">
        <f t="shared" si="95"/>
        <v>0</v>
      </c>
      <c r="AB1483" s="336"/>
      <c r="AC1483" s="144"/>
    </row>
    <row r="1484" spans="2:29" s="134" customFormat="1" ht="20.100000000000001" customHeight="1" x14ac:dyDescent="0.25">
      <c r="B1484" s="390"/>
      <c r="C1484" s="391"/>
      <c r="D1484" s="392"/>
      <c r="E1484" s="393"/>
      <c r="F1484" s="393"/>
      <c r="G1484" s="394"/>
      <c r="H1484" s="395"/>
      <c r="N1484" s="144"/>
      <c r="O1484" s="147" t="str">
        <f>IFERROR(IF(LEN(B1484)=0,"",INDEX(Trainings!$C$6:$C$55,MATCH(Registration!$B1484,Trainings!$B$6:$B$55,0),1)),"")</f>
        <v/>
      </c>
      <c r="P1484" s="148" t="str">
        <f>IFERROR(IF(LEN(H1484)=0,"",INDEX(Dashboard!$I$17:$I$26,MATCH($H1484,Dashboard!$J$17:$J$26,0))),"")</f>
        <v/>
      </c>
      <c r="Q1484" s="144"/>
      <c r="R1484" s="148">
        <f>IF(LEN(O1484)=0,0,IF(OR(Summary!$D$5="All",Summary!$D$5=""),1,IF(Summary!$D$5=O1484,1,0)))</f>
        <v>0</v>
      </c>
      <c r="S1484" s="148">
        <f>IF(LEN(B1484)=0,0,IF(OR(Summary!$G$5="All",Summary!$G$5=""),1,IF(Summary!$G$5=B1484,1,0)))</f>
        <v>0</v>
      </c>
      <c r="T1484" s="148">
        <f t="shared" si="92"/>
        <v>0</v>
      </c>
      <c r="U1484" s="148">
        <f>IF(LEN(C1484)=0,0,IF(C1484=Summary!$K$5,1,0))</f>
        <v>0</v>
      </c>
      <c r="V1484" s="148">
        <f t="shared" si="93"/>
        <v>0</v>
      </c>
      <c r="W1484" s="333"/>
      <c r="X1484" s="148">
        <f t="shared" si="94"/>
        <v>0</v>
      </c>
      <c r="Y1484" s="333"/>
      <c r="Z1484" s="144"/>
      <c r="AA1484" s="148">
        <f t="shared" si="95"/>
        <v>0</v>
      </c>
      <c r="AB1484" s="336"/>
      <c r="AC1484" s="144"/>
    </row>
    <row r="1485" spans="2:29" s="134" customFormat="1" ht="20.100000000000001" customHeight="1" x14ac:dyDescent="0.25">
      <c r="B1485" s="390"/>
      <c r="C1485" s="391"/>
      <c r="D1485" s="392"/>
      <c r="E1485" s="393"/>
      <c r="F1485" s="393"/>
      <c r="G1485" s="394"/>
      <c r="H1485" s="395"/>
      <c r="N1485" s="144"/>
      <c r="O1485" s="147" t="str">
        <f>IFERROR(IF(LEN(B1485)=0,"",INDEX(Trainings!$C$6:$C$55,MATCH(Registration!$B1485,Trainings!$B$6:$B$55,0),1)),"")</f>
        <v/>
      </c>
      <c r="P1485" s="148" t="str">
        <f>IFERROR(IF(LEN(H1485)=0,"",INDEX(Dashboard!$I$17:$I$26,MATCH($H1485,Dashboard!$J$17:$J$26,0))),"")</f>
        <v/>
      </c>
      <c r="Q1485" s="144"/>
      <c r="R1485" s="148">
        <f>IF(LEN(O1485)=0,0,IF(OR(Summary!$D$5="All",Summary!$D$5=""),1,IF(Summary!$D$5=O1485,1,0)))</f>
        <v>0</v>
      </c>
      <c r="S1485" s="148">
        <f>IF(LEN(B1485)=0,0,IF(OR(Summary!$G$5="All",Summary!$G$5=""),1,IF(Summary!$G$5=B1485,1,0)))</f>
        <v>0</v>
      </c>
      <c r="T1485" s="148">
        <f t="shared" si="92"/>
        <v>0</v>
      </c>
      <c r="U1485" s="148">
        <f>IF(LEN(C1485)=0,0,IF(C1485=Summary!$K$5,1,0))</f>
        <v>0</v>
      </c>
      <c r="V1485" s="148">
        <f t="shared" si="93"/>
        <v>0</v>
      </c>
      <c r="W1485" s="333"/>
      <c r="X1485" s="148">
        <f t="shared" si="94"/>
        <v>0</v>
      </c>
      <c r="Y1485" s="333"/>
      <c r="Z1485" s="144"/>
      <c r="AA1485" s="148">
        <f t="shared" si="95"/>
        <v>0</v>
      </c>
      <c r="AB1485" s="336"/>
      <c r="AC1485" s="144"/>
    </row>
    <row r="1486" spans="2:29" s="134" customFormat="1" ht="20.100000000000001" customHeight="1" x14ac:dyDescent="0.25">
      <c r="B1486" s="390"/>
      <c r="C1486" s="391"/>
      <c r="D1486" s="392"/>
      <c r="E1486" s="393"/>
      <c r="F1486" s="393"/>
      <c r="G1486" s="394"/>
      <c r="H1486" s="395"/>
      <c r="N1486" s="144"/>
      <c r="O1486" s="147" t="str">
        <f>IFERROR(IF(LEN(B1486)=0,"",INDEX(Trainings!$C$6:$C$55,MATCH(Registration!$B1486,Trainings!$B$6:$B$55,0),1)),"")</f>
        <v/>
      </c>
      <c r="P1486" s="148" t="str">
        <f>IFERROR(IF(LEN(H1486)=0,"",INDEX(Dashboard!$I$17:$I$26,MATCH($H1486,Dashboard!$J$17:$J$26,0))),"")</f>
        <v/>
      </c>
      <c r="Q1486" s="144"/>
      <c r="R1486" s="148">
        <f>IF(LEN(O1486)=0,0,IF(OR(Summary!$D$5="All",Summary!$D$5=""),1,IF(Summary!$D$5=O1486,1,0)))</f>
        <v>0</v>
      </c>
      <c r="S1486" s="148">
        <f>IF(LEN(B1486)=0,0,IF(OR(Summary!$G$5="All",Summary!$G$5=""),1,IF(Summary!$G$5=B1486,1,0)))</f>
        <v>0</v>
      </c>
      <c r="T1486" s="148">
        <f t="shared" si="92"/>
        <v>0</v>
      </c>
      <c r="U1486" s="148">
        <f>IF(LEN(C1486)=0,0,IF(C1486=Summary!$K$5,1,0))</f>
        <v>0</v>
      </c>
      <c r="V1486" s="148">
        <f t="shared" si="93"/>
        <v>0</v>
      </c>
      <c r="W1486" s="333"/>
      <c r="X1486" s="148">
        <f t="shared" si="94"/>
        <v>0</v>
      </c>
      <c r="Y1486" s="333"/>
      <c r="Z1486" s="144"/>
      <c r="AA1486" s="148">
        <f t="shared" si="95"/>
        <v>0</v>
      </c>
      <c r="AB1486" s="336"/>
      <c r="AC1486" s="144"/>
    </row>
    <row r="1487" spans="2:29" s="134" customFormat="1" ht="20.100000000000001" customHeight="1" x14ac:dyDescent="0.25">
      <c r="B1487" s="390"/>
      <c r="C1487" s="391"/>
      <c r="D1487" s="392"/>
      <c r="E1487" s="393"/>
      <c r="F1487" s="393"/>
      <c r="G1487" s="394"/>
      <c r="H1487" s="395"/>
      <c r="N1487" s="144"/>
      <c r="O1487" s="147" t="str">
        <f>IFERROR(IF(LEN(B1487)=0,"",INDEX(Trainings!$C$6:$C$55,MATCH(Registration!$B1487,Trainings!$B$6:$B$55,0),1)),"")</f>
        <v/>
      </c>
      <c r="P1487" s="148" t="str">
        <f>IFERROR(IF(LEN(H1487)=0,"",INDEX(Dashboard!$I$17:$I$26,MATCH($H1487,Dashboard!$J$17:$J$26,0))),"")</f>
        <v/>
      </c>
      <c r="Q1487" s="144"/>
      <c r="R1487" s="148">
        <f>IF(LEN(O1487)=0,0,IF(OR(Summary!$D$5="All",Summary!$D$5=""),1,IF(Summary!$D$5=O1487,1,0)))</f>
        <v>0</v>
      </c>
      <c r="S1487" s="148">
        <f>IF(LEN(B1487)=0,0,IF(OR(Summary!$G$5="All",Summary!$G$5=""),1,IF(Summary!$G$5=B1487,1,0)))</f>
        <v>0</v>
      </c>
      <c r="T1487" s="148">
        <f t="shared" si="92"/>
        <v>0</v>
      </c>
      <c r="U1487" s="148">
        <f>IF(LEN(C1487)=0,0,IF(C1487=Summary!$K$5,1,0))</f>
        <v>0</v>
      </c>
      <c r="V1487" s="148">
        <f t="shared" si="93"/>
        <v>0</v>
      </c>
      <c r="W1487" s="333"/>
      <c r="X1487" s="148">
        <f t="shared" si="94"/>
        <v>0</v>
      </c>
      <c r="Y1487" s="333"/>
      <c r="Z1487" s="144"/>
      <c r="AA1487" s="148">
        <f t="shared" si="95"/>
        <v>0</v>
      </c>
      <c r="AB1487" s="336"/>
      <c r="AC1487" s="144"/>
    </row>
    <row r="1488" spans="2:29" s="134" customFormat="1" ht="20.100000000000001" customHeight="1" x14ac:dyDescent="0.25">
      <c r="B1488" s="390"/>
      <c r="C1488" s="391"/>
      <c r="D1488" s="392"/>
      <c r="E1488" s="393"/>
      <c r="F1488" s="393"/>
      <c r="G1488" s="394"/>
      <c r="H1488" s="395"/>
      <c r="N1488" s="144"/>
      <c r="O1488" s="147" t="str">
        <f>IFERROR(IF(LEN(B1488)=0,"",INDEX(Trainings!$C$6:$C$55,MATCH(Registration!$B1488,Trainings!$B$6:$B$55,0),1)),"")</f>
        <v/>
      </c>
      <c r="P1488" s="148" t="str">
        <f>IFERROR(IF(LEN(H1488)=0,"",INDEX(Dashboard!$I$17:$I$26,MATCH($H1488,Dashboard!$J$17:$J$26,0))),"")</f>
        <v/>
      </c>
      <c r="Q1488" s="144"/>
      <c r="R1488" s="148">
        <f>IF(LEN(O1488)=0,0,IF(OR(Summary!$D$5="All",Summary!$D$5=""),1,IF(Summary!$D$5=O1488,1,0)))</f>
        <v>0</v>
      </c>
      <c r="S1488" s="148">
        <f>IF(LEN(B1488)=0,0,IF(OR(Summary!$G$5="All",Summary!$G$5=""),1,IF(Summary!$G$5=B1488,1,0)))</f>
        <v>0</v>
      </c>
      <c r="T1488" s="148">
        <f t="shared" si="92"/>
        <v>0</v>
      </c>
      <c r="U1488" s="148">
        <f>IF(LEN(C1488)=0,0,IF(C1488=Summary!$K$5,1,0))</f>
        <v>0</v>
      </c>
      <c r="V1488" s="148">
        <f t="shared" si="93"/>
        <v>0</v>
      </c>
      <c r="W1488" s="333"/>
      <c r="X1488" s="148">
        <f t="shared" si="94"/>
        <v>0</v>
      </c>
      <c r="Y1488" s="333"/>
      <c r="Z1488" s="144"/>
      <c r="AA1488" s="148">
        <f t="shared" si="95"/>
        <v>0</v>
      </c>
      <c r="AB1488" s="336"/>
      <c r="AC1488" s="144"/>
    </row>
    <row r="1489" spans="2:29" s="134" customFormat="1" ht="20.100000000000001" customHeight="1" x14ac:dyDescent="0.25">
      <c r="B1489" s="390"/>
      <c r="C1489" s="391"/>
      <c r="D1489" s="392"/>
      <c r="E1489" s="393"/>
      <c r="F1489" s="393"/>
      <c r="G1489" s="394"/>
      <c r="H1489" s="395"/>
      <c r="N1489" s="144"/>
      <c r="O1489" s="147" t="str">
        <f>IFERROR(IF(LEN(B1489)=0,"",INDEX(Trainings!$C$6:$C$55,MATCH(Registration!$B1489,Trainings!$B$6:$B$55,0),1)),"")</f>
        <v/>
      </c>
      <c r="P1489" s="148" t="str">
        <f>IFERROR(IF(LEN(H1489)=0,"",INDEX(Dashboard!$I$17:$I$26,MATCH($H1489,Dashboard!$J$17:$J$26,0))),"")</f>
        <v/>
      </c>
      <c r="Q1489" s="144"/>
      <c r="R1489" s="148">
        <f>IF(LEN(O1489)=0,0,IF(OR(Summary!$D$5="All",Summary!$D$5=""),1,IF(Summary!$D$5=O1489,1,0)))</f>
        <v>0</v>
      </c>
      <c r="S1489" s="148">
        <f>IF(LEN(B1489)=0,0,IF(OR(Summary!$G$5="All",Summary!$G$5=""),1,IF(Summary!$G$5=B1489,1,0)))</f>
        <v>0</v>
      </c>
      <c r="T1489" s="148">
        <f t="shared" si="92"/>
        <v>0</v>
      </c>
      <c r="U1489" s="148">
        <f>IF(LEN(C1489)=0,0,IF(C1489=Summary!$K$5,1,0))</f>
        <v>0</v>
      </c>
      <c r="V1489" s="148">
        <f t="shared" si="93"/>
        <v>0</v>
      </c>
      <c r="W1489" s="333"/>
      <c r="X1489" s="148">
        <f t="shared" si="94"/>
        <v>0</v>
      </c>
      <c r="Y1489" s="333"/>
      <c r="Z1489" s="144"/>
      <c r="AA1489" s="148">
        <f t="shared" si="95"/>
        <v>0</v>
      </c>
      <c r="AB1489" s="336"/>
      <c r="AC1489" s="144"/>
    </row>
    <row r="1490" spans="2:29" s="134" customFormat="1" ht="20.100000000000001" customHeight="1" x14ac:dyDescent="0.25">
      <c r="B1490" s="390"/>
      <c r="C1490" s="391"/>
      <c r="D1490" s="392"/>
      <c r="E1490" s="393"/>
      <c r="F1490" s="393"/>
      <c r="G1490" s="394"/>
      <c r="H1490" s="395"/>
      <c r="N1490" s="144"/>
      <c r="O1490" s="147" t="str">
        <f>IFERROR(IF(LEN(B1490)=0,"",INDEX(Trainings!$C$6:$C$55,MATCH(Registration!$B1490,Trainings!$B$6:$B$55,0),1)),"")</f>
        <v/>
      </c>
      <c r="P1490" s="148" t="str">
        <f>IFERROR(IF(LEN(H1490)=0,"",INDEX(Dashboard!$I$17:$I$26,MATCH($H1490,Dashboard!$J$17:$J$26,0))),"")</f>
        <v/>
      </c>
      <c r="Q1490" s="144"/>
      <c r="R1490" s="148">
        <f>IF(LEN(O1490)=0,0,IF(OR(Summary!$D$5="All",Summary!$D$5=""),1,IF(Summary!$D$5=O1490,1,0)))</f>
        <v>0</v>
      </c>
      <c r="S1490" s="148">
        <f>IF(LEN(B1490)=0,0,IF(OR(Summary!$G$5="All",Summary!$G$5=""),1,IF(Summary!$G$5=B1490,1,0)))</f>
        <v>0</v>
      </c>
      <c r="T1490" s="148">
        <f t="shared" si="92"/>
        <v>0</v>
      </c>
      <c r="U1490" s="148">
        <f>IF(LEN(C1490)=0,0,IF(C1490=Summary!$K$5,1,0))</f>
        <v>0</v>
      </c>
      <c r="V1490" s="148">
        <f t="shared" si="93"/>
        <v>0</v>
      </c>
      <c r="W1490" s="333"/>
      <c r="X1490" s="148">
        <f t="shared" si="94"/>
        <v>0</v>
      </c>
      <c r="Y1490" s="333"/>
      <c r="Z1490" s="144"/>
      <c r="AA1490" s="148">
        <f t="shared" si="95"/>
        <v>0</v>
      </c>
      <c r="AB1490" s="336"/>
      <c r="AC1490" s="144"/>
    </row>
    <row r="1491" spans="2:29" s="134" customFormat="1" ht="20.100000000000001" customHeight="1" x14ac:dyDescent="0.25">
      <c r="B1491" s="390"/>
      <c r="C1491" s="391"/>
      <c r="D1491" s="392"/>
      <c r="E1491" s="393"/>
      <c r="F1491" s="393"/>
      <c r="G1491" s="394"/>
      <c r="H1491" s="395"/>
      <c r="N1491" s="144"/>
      <c r="O1491" s="147" t="str">
        <f>IFERROR(IF(LEN(B1491)=0,"",INDEX(Trainings!$C$6:$C$55,MATCH(Registration!$B1491,Trainings!$B$6:$B$55,0),1)),"")</f>
        <v/>
      </c>
      <c r="P1491" s="148" t="str">
        <f>IFERROR(IF(LEN(H1491)=0,"",INDEX(Dashboard!$I$17:$I$26,MATCH($H1491,Dashboard!$J$17:$J$26,0))),"")</f>
        <v/>
      </c>
      <c r="Q1491" s="144"/>
      <c r="R1491" s="148">
        <f>IF(LEN(O1491)=0,0,IF(OR(Summary!$D$5="All",Summary!$D$5=""),1,IF(Summary!$D$5=O1491,1,0)))</f>
        <v>0</v>
      </c>
      <c r="S1491" s="148">
        <f>IF(LEN(B1491)=0,0,IF(OR(Summary!$G$5="All",Summary!$G$5=""),1,IF(Summary!$G$5=B1491,1,0)))</f>
        <v>0</v>
      </c>
      <c r="T1491" s="148">
        <f t="shared" si="92"/>
        <v>0</v>
      </c>
      <c r="U1491" s="148">
        <f>IF(LEN(C1491)=0,0,IF(C1491=Summary!$K$5,1,0))</f>
        <v>0</v>
      </c>
      <c r="V1491" s="148">
        <f t="shared" si="93"/>
        <v>0</v>
      </c>
      <c r="W1491" s="333"/>
      <c r="X1491" s="148">
        <f t="shared" si="94"/>
        <v>0</v>
      </c>
      <c r="Y1491" s="333"/>
      <c r="Z1491" s="144"/>
      <c r="AA1491" s="148">
        <f t="shared" si="95"/>
        <v>0</v>
      </c>
      <c r="AB1491" s="336"/>
      <c r="AC1491" s="144"/>
    </row>
    <row r="1492" spans="2:29" s="134" customFormat="1" ht="20.100000000000001" customHeight="1" x14ac:dyDescent="0.25">
      <c r="B1492" s="390"/>
      <c r="C1492" s="391"/>
      <c r="D1492" s="392"/>
      <c r="E1492" s="393"/>
      <c r="F1492" s="393"/>
      <c r="G1492" s="394"/>
      <c r="H1492" s="395"/>
      <c r="N1492" s="144"/>
      <c r="O1492" s="147" t="str">
        <f>IFERROR(IF(LEN(B1492)=0,"",INDEX(Trainings!$C$6:$C$55,MATCH(Registration!$B1492,Trainings!$B$6:$B$55,0),1)),"")</f>
        <v/>
      </c>
      <c r="P1492" s="148" t="str">
        <f>IFERROR(IF(LEN(H1492)=0,"",INDEX(Dashboard!$I$17:$I$26,MATCH($H1492,Dashboard!$J$17:$J$26,0))),"")</f>
        <v/>
      </c>
      <c r="Q1492" s="144"/>
      <c r="R1492" s="148">
        <f>IF(LEN(O1492)=0,0,IF(OR(Summary!$D$5="All",Summary!$D$5=""),1,IF(Summary!$D$5=O1492,1,0)))</f>
        <v>0</v>
      </c>
      <c r="S1492" s="148">
        <f>IF(LEN(B1492)=0,0,IF(OR(Summary!$G$5="All",Summary!$G$5=""),1,IF(Summary!$G$5=B1492,1,0)))</f>
        <v>0</v>
      </c>
      <c r="T1492" s="148">
        <f t="shared" si="92"/>
        <v>0</v>
      </c>
      <c r="U1492" s="148">
        <f>IF(LEN(C1492)=0,0,IF(C1492=Summary!$K$5,1,0))</f>
        <v>0</v>
      </c>
      <c r="V1492" s="148">
        <f t="shared" si="93"/>
        <v>0</v>
      </c>
      <c r="W1492" s="333"/>
      <c r="X1492" s="148">
        <f t="shared" si="94"/>
        <v>0</v>
      </c>
      <c r="Y1492" s="333"/>
      <c r="Z1492" s="144"/>
      <c r="AA1492" s="148">
        <f t="shared" si="95"/>
        <v>0</v>
      </c>
      <c r="AB1492" s="336"/>
      <c r="AC1492" s="144"/>
    </row>
    <row r="1493" spans="2:29" s="134" customFormat="1" ht="20.100000000000001" customHeight="1" x14ac:dyDescent="0.25">
      <c r="B1493" s="390"/>
      <c r="C1493" s="391"/>
      <c r="D1493" s="392"/>
      <c r="E1493" s="393"/>
      <c r="F1493" s="393"/>
      <c r="G1493" s="394"/>
      <c r="H1493" s="395"/>
      <c r="N1493" s="144"/>
      <c r="O1493" s="147" t="str">
        <f>IFERROR(IF(LEN(B1493)=0,"",INDEX(Trainings!$C$6:$C$55,MATCH(Registration!$B1493,Trainings!$B$6:$B$55,0),1)),"")</f>
        <v/>
      </c>
      <c r="P1493" s="148" t="str">
        <f>IFERROR(IF(LEN(H1493)=0,"",INDEX(Dashboard!$I$17:$I$26,MATCH($H1493,Dashboard!$J$17:$J$26,0))),"")</f>
        <v/>
      </c>
      <c r="Q1493" s="144"/>
      <c r="R1493" s="148">
        <f>IF(LEN(O1493)=0,0,IF(OR(Summary!$D$5="All",Summary!$D$5=""),1,IF(Summary!$D$5=O1493,1,0)))</f>
        <v>0</v>
      </c>
      <c r="S1493" s="148">
        <f>IF(LEN(B1493)=0,0,IF(OR(Summary!$G$5="All",Summary!$G$5=""),1,IF(Summary!$G$5=B1493,1,0)))</f>
        <v>0</v>
      </c>
      <c r="T1493" s="148">
        <f t="shared" si="92"/>
        <v>0</v>
      </c>
      <c r="U1493" s="148">
        <f>IF(LEN(C1493)=0,0,IF(C1493=Summary!$K$5,1,0))</f>
        <v>0</v>
      </c>
      <c r="V1493" s="148">
        <f t="shared" si="93"/>
        <v>0</v>
      </c>
      <c r="W1493" s="333"/>
      <c r="X1493" s="148">
        <f t="shared" si="94"/>
        <v>0</v>
      </c>
      <c r="Y1493" s="333"/>
      <c r="Z1493" s="144"/>
      <c r="AA1493" s="148">
        <f t="shared" si="95"/>
        <v>0</v>
      </c>
      <c r="AB1493" s="336"/>
      <c r="AC1493" s="144"/>
    </row>
    <row r="1494" spans="2:29" s="134" customFormat="1" ht="20.100000000000001" customHeight="1" x14ac:dyDescent="0.25">
      <c r="B1494" s="390"/>
      <c r="C1494" s="391"/>
      <c r="D1494" s="392"/>
      <c r="E1494" s="393"/>
      <c r="F1494" s="393"/>
      <c r="G1494" s="394"/>
      <c r="H1494" s="395"/>
      <c r="N1494" s="144"/>
      <c r="O1494" s="147" t="str">
        <f>IFERROR(IF(LEN(B1494)=0,"",INDEX(Trainings!$C$6:$C$55,MATCH(Registration!$B1494,Trainings!$B$6:$B$55,0),1)),"")</f>
        <v/>
      </c>
      <c r="P1494" s="148" t="str">
        <f>IFERROR(IF(LEN(H1494)=0,"",INDEX(Dashboard!$I$17:$I$26,MATCH($H1494,Dashboard!$J$17:$J$26,0))),"")</f>
        <v/>
      </c>
      <c r="Q1494" s="144"/>
      <c r="R1494" s="148">
        <f>IF(LEN(O1494)=0,0,IF(OR(Summary!$D$5="All",Summary!$D$5=""),1,IF(Summary!$D$5=O1494,1,0)))</f>
        <v>0</v>
      </c>
      <c r="S1494" s="148">
        <f>IF(LEN(B1494)=0,0,IF(OR(Summary!$G$5="All",Summary!$G$5=""),1,IF(Summary!$G$5=B1494,1,0)))</f>
        <v>0</v>
      </c>
      <c r="T1494" s="148">
        <f t="shared" si="92"/>
        <v>0</v>
      </c>
      <c r="U1494" s="148">
        <f>IF(LEN(C1494)=0,0,IF(C1494=Summary!$K$5,1,0))</f>
        <v>0</v>
      </c>
      <c r="V1494" s="148">
        <f t="shared" si="93"/>
        <v>0</v>
      </c>
      <c r="W1494" s="333"/>
      <c r="X1494" s="148">
        <f t="shared" si="94"/>
        <v>0</v>
      </c>
      <c r="Y1494" s="333"/>
      <c r="Z1494" s="144"/>
      <c r="AA1494" s="148">
        <f t="shared" si="95"/>
        <v>0</v>
      </c>
      <c r="AB1494" s="336"/>
      <c r="AC1494" s="144"/>
    </row>
    <row r="1495" spans="2:29" s="134" customFormat="1" ht="20.100000000000001" customHeight="1" x14ac:dyDescent="0.25">
      <c r="B1495" s="390"/>
      <c r="C1495" s="391"/>
      <c r="D1495" s="392"/>
      <c r="E1495" s="393"/>
      <c r="F1495" s="393"/>
      <c r="G1495" s="394"/>
      <c r="H1495" s="395"/>
      <c r="N1495" s="144"/>
      <c r="O1495" s="147" t="str">
        <f>IFERROR(IF(LEN(B1495)=0,"",INDEX(Trainings!$C$6:$C$55,MATCH(Registration!$B1495,Trainings!$B$6:$B$55,0),1)),"")</f>
        <v/>
      </c>
      <c r="P1495" s="148" t="str">
        <f>IFERROR(IF(LEN(H1495)=0,"",INDEX(Dashboard!$I$17:$I$26,MATCH($H1495,Dashboard!$J$17:$J$26,0))),"")</f>
        <v/>
      </c>
      <c r="Q1495" s="144"/>
      <c r="R1495" s="148">
        <f>IF(LEN(O1495)=0,0,IF(OR(Summary!$D$5="All",Summary!$D$5=""),1,IF(Summary!$D$5=O1495,1,0)))</f>
        <v>0</v>
      </c>
      <c r="S1495" s="148">
        <f>IF(LEN(B1495)=0,0,IF(OR(Summary!$G$5="All",Summary!$G$5=""),1,IF(Summary!$G$5=B1495,1,0)))</f>
        <v>0</v>
      </c>
      <c r="T1495" s="148">
        <f t="shared" si="92"/>
        <v>0</v>
      </c>
      <c r="U1495" s="148">
        <f>IF(LEN(C1495)=0,0,IF(C1495=Summary!$K$5,1,0))</f>
        <v>0</v>
      </c>
      <c r="V1495" s="148">
        <f t="shared" si="93"/>
        <v>0</v>
      </c>
      <c r="W1495" s="333"/>
      <c r="X1495" s="148">
        <f t="shared" si="94"/>
        <v>0</v>
      </c>
      <c r="Y1495" s="333"/>
      <c r="Z1495" s="144"/>
      <c r="AA1495" s="148">
        <f t="shared" si="95"/>
        <v>0</v>
      </c>
      <c r="AB1495" s="336"/>
      <c r="AC1495" s="144"/>
    </row>
    <row r="1496" spans="2:29" s="134" customFormat="1" ht="20.100000000000001" customHeight="1" x14ac:dyDescent="0.25">
      <c r="B1496" s="390"/>
      <c r="C1496" s="391"/>
      <c r="D1496" s="392"/>
      <c r="E1496" s="393"/>
      <c r="F1496" s="393"/>
      <c r="G1496" s="394"/>
      <c r="H1496" s="395"/>
      <c r="N1496" s="144"/>
      <c r="O1496" s="147" t="str">
        <f>IFERROR(IF(LEN(B1496)=0,"",INDEX(Trainings!$C$6:$C$55,MATCH(Registration!$B1496,Trainings!$B$6:$B$55,0),1)),"")</f>
        <v/>
      </c>
      <c r="P1496" s="148" t="str">
        <f>IFERROR(IF(LEN(H1496)=0,"",INDEX(Dashboard!$I$17:$I$26,MATCH($H1496,Dashboard!$J$17:$J$26,0))),"")</f>
        <v/>
      </c>
      <c r="Q1496" s="144"/>
      <c r="R1496" s="148">
        <f>IF(LEN(O1496)=0,0,IF(OR(Summary!$D$5="All",Summary!$D$5=""),1,IF(Summary!$D$5=O1496,1,0)))</f>
        <v>0</v>
      </c>
      <c r="S1496" s="148">
        <f>IF(LEN(B1496)=0,0,IF(OR(Summary!$G$5="All",Summary!$G$5=""),1,IF(Summary!$G$5=B1496,1,0)))</f>
        <v>0</v>
      </c>
      <c r="T1496" s="148">
        <f t="shared" si="92"/>
        <v>0</v>
      </c>
      <c r="U1496" s="148">
        <f>IF(LEN(C1496)=0,0,IF(C1496=Summary!$K$5,1,0))</f>
        <v>0</v>
      </c>
      <c r="V1496" s="148">
        <f t="shared" si="93"/>
        <v>0</v>
      </c>
      <c r="W1496" s="333"/>
      <c r="X1496" s="148">
        <f t="shared" si="94"/>
        <v>0</v>
      </c>
      <c r="Y1496" s="333"/>
      <c r="Z1496" s="144"/>
      <c r="AA1496" s="148">
        <f t="shared" si="95"/>
        <v>0</v>
      </c>
      <c r="AB1496" s="336"/>
      <c r="AC1496" s="144"/>
    </row>
    <row r="1497" spans="2:29" s="134" customFormat="1" ht="20.100000000000001" customHeight="1" x14ac:dyDescent="0.25">
      <c r="B1497" s="390"/>
      <c r="C1497" s="391"/>
      <c r="D1497" s="392"/>
      <c r="E1497" s="393"/>
      <c r="F1497" s="393"/>
      <c r="G1497" s="394"/>
      <c r="H1497" s="395"/>
      <c r="N1497" s="144"/>
      <c r="O1497" s="147" t="str">
        <f>IFERROR(IF(LEN(B1497)=0,"",INDEX(Trainings!$C$6:$C$55,MATCH(Registration!$B1497,Trainings!$B$6:$B$55,0),1)),"")</f>
        <v/>
      </c>
      <c r="P1497" s="148" t="str">
        <f>IFERROR(IF(LEN(H1497)=0,"",INDEX(Dashboard!$I$17:$I$26,MATCH($H1497,Dashboard!$J$17:$J$26,0))),"")</f>
        <v/>
      </c>
      <c r="Q1497" s="144"/>
      <c r="R1497" s="148">
        <f>IF(LEN(O1497)=0,0,IF(OR(Summary!$D$5="All",Summary!$D$5=""),1,IF(Summary!$D$5=O1497,1,0)))</f>
        <v>0</v>
      </c>
      <c r="S1497" s="148">
        <f>IF(LEN(B1497)=0,0,IF(OR(Summary!$G$5="All",Summary!$G$5=""),1,IF(Summary!$G$5=B1497,1,0)))</f>
        <v>0</v>
      </c>
      <c r="T1497" s="148">
        <f t="shared" si="92"/>
        <v>0</v>
      </c>
      <c r="U1497" s="148">
        <f>IF(LEN(C1497)=0,0,IF(C1497=Summary!$K$5,1,0))</f>
        <v>0</v>
      </c>
      <c r="V1497" s="148">
        <f t="shared" si="93"/>
        <v>0</v>
      </c>
      <c r="W1497" s="333"/>
      <c r="X1497" s="148">
        <f t="shared" si="94"/>
        <v>0</v>
      </c>
      <c r="Y1497" s="333"/>
      <c r="Z1497" s="144"/>
      <c r="AA1497" s="148">
        <f t="shared" si="95"/>
        <v>0</v>
      </c>
      <c r="AB1497" s="336"/>
      <c r="AC1497" s="144"/>
    </row>
    <row r="1498" spans="2:29" s="134" customFormat="1" ht="20.100000000000001" customHeight="1" x14ac:dyDescent="0.25">
      <c r="B1498" s="390"/>
      <c r="C1498" s="391"/>
      <c r="D1498" s="392"/>
      <c r="E1498" s="393"/>
      <c r="F1498" s="393"/>
      <c r="G1498" s="394"/>
      <c r="H1498" s="395"/>
      <c r="N1498" s="144"/>
      <c r="O1498" s="147" t="str">
        <f>IFERROR(IF(LEN(B1498)=0,"",INDEX(Trainings!$C$6:$C$55,MATCH(Registration!$B1498,Trainings!$B$6:$B$55,0),1)),"")</f>
        <v/>
      </c>
      <c r="P1498" s="148" t="str">
        <f>IFERROR(IF(LEN(H1498)=0,"",INDEX(Dashboard!$I$17:$I$26,MATCH($H1498,Dashboard!$J$17:$J$26,0))),"")</f>
        <v/>
      </c>
      <c r="Q1498" s="144"/>
      <c r="R1498" s="148">
        <f>IF(LEN(O1498)=0,0,IF(OR(Summary!$D$5="All",Summary!$D$5=""),1,IF(Summary!$D$5=O1498,1,0)))</f>
        <v>0</v>
      </c>
      <c r="S1498" s="148">
        <f>IF(LEN(B1498)=0,0,IF(OR(Summary!$G$5="All",Summary!$G$5=""),1,IF(Summary!$G$5=B1498,1,0)))</f>
        <v>0</v>
      </c>
      <c r="T1498" s="148">
        <f t="shared" si="92"/>
        <v>0</v>
      </c>
      <c r="U1498" s="148">
        <f>IF(LEN(C1498)=0,0,IF(C1498=Summary!$K$5,1,0))</f>
        <v>0</v>
      </c>
      <c r="V1498" s="148">
        <f t="shared" si="93"/>
        <v>0</v>
      </c>
      <c r="W1498" s="333"/>
      <c r="X1498" s="148">
        <f t="shared" si="94"/>
        <v>0</v>
      </c>
      <c r="Y1498" s="333"/>
      <c r="Z1498" s="144"/>
      <c r="AA1498" s="148">
        <f t="shared" si="95"/>
        <v>0</v>
      </c>
      <c r="AB1498" s="336"/>
      <c r="AC1498" s="144"/>
    </row>
    <row r="1499" spans="2:29" s="134" customFormat="1" ht="20.100000000000001" customHeight="1" x14ac:dyDescent="0.25">
      <c r="B1499" s="390"/>
      <c r="C1499" s="391"/>
      <c r="D1499" s="392"/>
      <c r="E1499" s="393"/>
      <c r="F1499" s="393"/>
      <c r="G1499" s="394"/>
      <c r="H1499" s="395"/>
      <c r="N1499" s="144"/>
      <c r="O1499" s="147" t="str">
        <f>IFERROR(IF(LEN(B1499)=0,"",INDEX(Trainings!$C$6:$C$55,MATCH(Registration!$B1499,Trainings!$B$6:$B$55,0),1)),"")</f>
        <v/>
      </c>
      <c r="P1499" s="148" t="str">
        <f>IFERROR(IF(LEN(H1499)=0,"",INDEX(Dashboard!$I$17:$I$26,MATCH($H1499,Dashboard!$J$17:$J$26,0))),"")</f>
        <v/>
      </c>
      <c r="Q1499" s="144"/>
      <c r="R1499" s="148">
        <f>IF(LEN(O1499)=0,0,IF(OR(Summary!$D$5="All",Summary!$D$5=""),1,IF(Summary!$D$5=O1499,1,0)))</f>
        <v>0</v>
      </c>
      <c r="S1499" s="148">
        <f>IF(LEN(B1499)=0,0,IF(OR(Summary!$G$5="All",Summary!$G$5=""),1,IF(Summary!$G$5=B1499,1,0)))</f>
        <v>0</v>
      </c>
      <c r="T1499" s="148">
        <f t="shared" si="92"/>
        <v>0</v>
      </c>
      <c r="U1499" s="148">
        <f>IF(LEN(C1499)=0,0,IF(C1499=Summary!$K$5,1,0))</f>
        <v>0</v>
      </c>
      <c r="V1499" s="148">
        <f t="shared" si="93"/>
        <v>0</v>
      </c>
      <c r="W1499" s="333"/>
      <c r="X1499" s="148">
        <f t="shared" si="94"/>
        <v>0</v>
      </c>
      <c r="Y1499" s="333"/>
      <c r="Z1499" s="144"/>
      <c r="AA1499" s="148">
        <f t="shared" si="95"/>
        <v>0</v>
      </c>
      <c r="AB1499" s="336"/>
      <c r="AC1499" s="144"/>
    </row>
    <row r="1500" spans="2:29" s="134" customFormat="1" ht="20.100000000000001" customHeight="1" x14ac:dyDescent="0.25">
      <c r="B1500" s="390"/>
      <c r="C1500" s="391"/>
      <c r="D1500" s="392"/>
      <c r="E1500" s="393"/>
      <c r="F1500" s="393"/>
      <c r="G1500" s="394"/>
      <c r="H1500" s="395"/>
      <c r="N1500" s="144"/>
      <c r="O1500" s="147" t="str">
        <f>IFERROR(IF(LEN(B1500)=0,"",INDEX(Trainings!$C$6:$C$55,MATCH(Registration!$B1500,Trainings!$B$6:$B$55,0),1)),"")</f>
        <v/>
      </c>
      <c r="P1500" s="148" t="str">
        <f>IFERROR(IF(LEN(H1500)=0,"",INDEX(Dashboard!$I$17:$I$26,MATCH($H1500,Dashboard!$J$17:$J$26,0))),"")</f>
        <v/>
      </c>
      <c r="Q1500" s="144"/>
      <c r="R1500" s="148">
        <f>IF(LEN(O1500)=0,0,IF(OR(Summary!$D$5="All",Summary!$D$5=""),1,IF(Summary!$D$5=O1500,1,0)))</f>
        <v>0</v>
      </c>
      <c r="S1500" s="148">
        <f>IF(LEN(B1500)=0,0,IF(OR(Summary!$G$5="All",Summary!$G$5=""),1,IF(Summary!$G$5=B1500,1,0)))</f>
        <v>0</v>
      </c>
      <c r="T1500" s="148">
        <f t="shared" si="92"/>
        <v>0</v>
      </c>
      <c r="U1500" s="148">
        <f>IF(LEN(C1500)=0,0,IF(C1500=Summary!$K$5,1,0))</f>
        <v>0</v>
      </c>
      <c r="V1500" s="148">
        <f t="shared" si="93"/>
        <v>0</v>
      </c>
      <c r="W1500" s="333"/>
      <c r="X1500" s="148">
        <f t="shared" si="94"/>
        <v>0</v>
      </c>
      <c r="Y1500" s="333"/>
      <c r="Z1500" s="144"/>
      <c r="AA1500" s="148">
        <f t="shared" si="95"/>
        <v>0</v>
      </c>
      <c r="AB1500" s="336"/>
      <c r="AC1500" s="144"/>
    </row>
    <row r="1501" spans="2:29" s="134" customFormat="1" ht="20.100000000000001" customHeight="1" x14ac:dyDescent="0.25">
      <c r="B1501" s="390"/>
      <c r="C1501" s="391"/>
      <c r="D1501" s="392"/>
      <c r="E1501" s="393"/>
      <c r="F1501" s="393"/>
      <c r="G1501" s="394"/>
      <c r="H1501" s="395"/>
      <c r="N1501" s="144"/>
      <c r="O1501" s="147" t="str">
        <f>IFERROR(IF(LEN(B1501)=0,"",INDEX(Trainings!$C$6:$C$55,MATCH(Registration!$B1501,Trainings!$B$6:$B$55,0),1)),"")</f>
        <v/>
      </c>
      <c r="P1501" s="148" t="str">
        <f>IFERROR(IF(LEN(H1501)=0,"",INDEX(Dashboard!$I$17:$I$26,MATCH($H1501,Dashboard!$J$17:$J$26,0))),"")</f>
        <v/>
      </c>
      <c r="Q1501" s="144"/>
      <c r="R1501" s="148">
        <f>IF(LEN(O1501)=0,0,IF(OR(Summary!$D$5="All",Summary!$D$5=""),1,IF(Summary!$D$5=O1501,1,0)))</f>
        <v>0</v>
      </c>
      <c r="S1501" s="148">
        <f>IF(LEN(B1501)=0,0,IF(OR(Summary!$G$5="All",Summary!$G$5=""),1,IF(Summary!$G$5=B1501,1,0)))</f>
        <v>0</v>
      </c>
      <c r="T1501" s="148">
        <f t="shared" si="92"/>
        <v>0</v>
      </c>
      <c r="U1501" s="148">
        <f>IF(LEN(C1501)=0,0,IF(C1501=Summary!$K$5,1,0))</f>
        <v>0</v>
      </c>
      <c r="V1501" s="148">
        <f t="shared" si="93"/>
        <v>0</v>
      </c>
      <c r="W1501" s="333"/>
      <c r="X1501" s="148">
        <f t="shared" si="94"/>
        <v>0</v>
      </c>
      <c r="Y1501" s="333"/>
      <c r="Z1501" s="144"/>
      <c r="AA1501" s="148">
        <f t="shared" si="95"/>
        <v>0</v>
      </c>
      <c r="AB1501" s="336"/>
      <c r="AC1501" s="144"/>
    </row>
    <row r="1502" spans="2:29" s="134" customFormat="1" ht="20.100000000000001" customHeight="1" x14ac:dyDescent="0.25">
      <c r="B1502" s="390"/>
      <c r="C1502" s="391"/>
      <c r="D1502" s="392"/>
      <c r="E1502" s="393"/>
      <c r="F1502" s="393"/>
      <c r="G1502" s="394"/>
      <c r="H1502" s="395"/>
      <c r="N1502" s="144"/>
      <c r="O1502" s="147" t="str">
        <f>IFERROR(IF(LEN(B1502)=0,"",INDEX(Trainings!$C$6:$C$55,MATCH(Registration!$B1502,Trainings!$B$6:$B$55,0),1)),"")</f>
        <v/>
      </c>
      <c r="P1502" s="148" t="str">
        <f>IFERROR(IF(LEN(H1502)=0,"",INDEX(Dashboard!$I$17:$I$26,MATCH($H1502,Dashboard!$J$17:$J$26,0))),"")</f>
        <v/>
      </c>
      <c r="Q1502" s="144"/>
      <c r="R1502" s="148">
        <f>IF(LEN(O1502)=0,0,IF(OR(Summary!$D$5="All",Summary!$D$5=""),1,IF(Summary!$D$5=O1502,1,0)))</f>
        <v>0</v>
      </c>
      <c r="S1502" s="148">
        <f>IF(LEN(B1502)=0,0,IF(OR(Summary!$G$5="All",Summary!$G$5=""),1,IF(Summary!$G$5=B1502,1,0)))</f>
        <v>0</v>
      </c>
      <c r="T1502" s="148">
        <f t="shared" si="92"/>
        <v>0</v>
      </c>
      <c r="U1502" s="148">
        <f>IF(LEN(C1502)=0,0,IF(C1502=Summary!$K$5,1,0))</f>
        <v>0</v>
      </c>
      <c r="V1502" s="148">
        <f t="shared" si="93"/>
        <v>0</v>
      </c>
      <c r="W1502" s="333"/>
      <c r="X1502" s="148">
        <f t="shared" si="94"/>
        <v>0</v>
      </c>
      <c r="Y1502" s="333"/>
      <c r="Z1502" s="144"/>
      <c r="AA1502" s="148">
        <f t="shared" si="95"/>
        <v>0</v>
      </c>
      <c r="AB1502" s="336"/>
      <c r="AC1502" s="144"/>
    </row>
    <row r="1503" spans="2:29" s="134" customFormat="1" ht="20.100000000000001" customHeight="1" x14ac:dyDescent="0.25">
      <c r="B1503" s="390"/>
      <c r="C1503" s="391"/>
      <c r="D1503" s="392"/>
      <c r="E1503" s="393"/>
      <c r="F1503" s="393"/>
      <c r="G1503" s="394"/>
      <c r="H1503" s="395"/>
      <c r="N1503" s="144"/>
      <c r="O1503" s="147" t="str">
        <f>IFERROR(IF(LEN(B1503)=0,"",INDEX(Trainings!$C$6:$C$55,MATCH(Registration!$B1503,Trainings!$B$6:$B$55,0),1)),"")</f>
        <v/>
      </c>
      <c r="P1503" s="148" t="str">
        <f>IFERROR(IF(LEN(H1503)=0,"",INDEX(Dashboard!$I$17:$I$26,MATCH($H1503,Dashboard!$J$17:$J$26,0))),"")</f>
        <v/>
      </c>
      <c r="Q1503" s="144"/>
      <c r="R1503" s="148">
        <f>IF(LEN(O1503)=0,0,IF(OR(Summary!$D$5="All",Summary!$D$5=""),1,IF(Summary!$D$5=O1503,1,0)))</f>
        <v>0</v>
      </c>
      <c r="S1503" s="148">
        <f>IF(LEN(B1503)=0,0,IF(OR(Summary!$G$5="All",Summary!$G$5=""),1,IF(Summary!$G$5=B1503,1,0)))</f>
        <v>0</v>
      </c>
      <c r="T1503" s="148">
        <f t="shared" si="92"/>
        <v>0</v>
      </c>
      <c r="U1503" s="148">
        <f>IF(LEN(C1503)=0,0,IF(C1503=Summary!$K$5,1,0))</f>
        <v>0</v>
      </c>
      <c r="V1503" s="148">
        <f t="shared" si="93"/>
        <v>0</v>
      </c>
      <c r="W1503" s="333"/>
      <c r="X1503" s="148">
        <f t="shared" si="94"/>
        <v>0</v>
      </c>
      <c r="Y1503" s="333"/>
      <c r="Z1503" s="144"/>
      <c r="AA1503" s="148">
        <f t="shared" si="95"/>
        <v>0</v>
      </c>
      <c r="AB1503" s="336"/>
      <c r="AC1503" s="144"/>
    </row>
    <row r="1504" spans="2:29" s="134" customFormat="1" ht="20.100000000000001" customHeight="1" x14ac:dyDescent="0.25">
      <c r="B1504" s="390"/>
      <c r="C1504" s="391"/>
      <c r="D1504" s="392"/>
      <c r="E1504" s="393"/>
      <c r="F1504" s="393"/>
      <c r="G1504" s="394"/>
      <c r="H1504" s="395"/>
      <c r="N1504" s="144"/>
      <c r="O1504" s="147" t="str">
        <f>IFERROR(IF(LEN(B1504)=0,"",INDEX(Trainings!$C$6:$C$55,MATCH(Registration!$B1504,Trainings!$B$6:$B$55,0),1)),"")</f>
        <v/>
      </c>
      <c r="P1504" s="148" t="str">
        <f>IFERROR(IF(LEN(H1504)=0,"",INDEX(Dashboard!$I$17:$I$26,MATCH($H1504,Dashboard!$J$17:$J$26,0))),"")</f>
        <v/>
      </c>
      <c r="Q1504" s="144"/>
      <c r="R1504" s="148">
        <f>IF(LEN(O1504)=0,0,IF(OR(Summary!$D$5="All",Summary!$D$5=""),1,IF(Summary!$D$5=O1504,1,0)))</f>
        <v>0</v>
      </c>
      <c r="S1504" s="148">
        <f>IF(LEN(B1504)=0,0,IF(OR(Summary!$G$5="All",Summary!$G$5=""),1,IF(Summary!$G$5=B1504,1,0)))</f>
        <v>0</v>
      </c>
      <c r="T1504" s="148">
        <f t="shared" si="92"/>
        <v>0</v>
      </c>
      <c r="U1504" s="148">
        <f>IF(LEN(C1504)=0,0,IF(C1504=Summary!$K$5,1,0))</f>
        <v>0</v>
      </c>
      <c r="V1504" s="148">
        <f t="shared" si="93"/>
        <v>0</v>
      </c>
      <c r="W1504" s="333"/>
      <c r="X1504" s="148">
        <f t="shared" si="94"/>
        <v>0</v>
      </c>
      <c r="Y1504" s="333"/>
      <c r="Z1504" s="144"/>
      <c r="AA1504" s="148">
        <f t="shared" si="95"/>
        <v>0</v>
      </c>
      <c r="AB1504" s="336"/>
      <c r="AC1504" s="144"/>
    </row>
    <row r="1505" spans="2:29" s="134" customFormat="1" ht="20.100000000000001" customHeight="1" x14ac:dyDescent="0.25">
      <c r="B1505" s="390"/>
      <c r="C1505" s="391"/>
      <c r="D1505" s="392"/>
      <c r="E1505" s="393"/>
      <c r="F1505" s="393"/>
      <c r="G1505" s="394"/>
      <c r="H1505" s="395"/>
      <c r="N1505" s="144"/>
      <c r="O1505" s="147" t="str">
        <f>IFERROR(IF(LEN(B1505)=0,"",INDEX(Trainings!$C$6:$C$55,MATCH(Registration!$B1505,Trainings!$B$6:$B$55,0),1)),"")</f>
        <v/>
      </c>
      <c r="P1505" s="148" t="str">
        <f>IFERROR(IF(LEN(H1505)=0,"",INDEX(Dashboard!$I$17:$I$26,MATCH($H1505,Dashboard!$J$17:$J$26,0))),"")</f>
        <v/>
      </c>
      <c r="Q1505" s="144"/>
      <c r="R1505" s="148">
        <f>IF(LEN(O1505)=0,0,IF(OR(Summary!$D$5="All",Summary!$D$5=""),1,IF(Summary!$D$5=O1505,1,0)))</f>
        <v>0</v>
      </c>
      <c r="S1505" s="148">
        <f>IF(LEN(B1505)=0,0,IF(OR(Summary!$G$5="All",Summary!$G$5=""),1,IF(Summary!$G$5=B1505,1,0)))</f>
        <v>0</v>
      </c>
      <c r="T1505" s="148">
        <f t="shared" si="92"/>
        <v>0</v>
      </c>
      <c r="U1505" s="148">
        <f>IF(LEN(C1505)=0,0,IF(C1505=Summary!$K$5,1,0))</f>
        <v>0</v>
      </c>
      <c r="V1505" s="148">
        <f t="shared" si="93"/>
        <v>0</v>
      </c>
      <c r="W1505" s="333"/>
      <c r="X1505" s="148">
        <f t="shared" si="94"/>
        <v>0</v>
      </c>
      <c r="Y1505" s="333"/>
      <c r="Z1505" s="144"/>
      <c r="AA1505" s="148">
        <f t="shared" si="95"/>
        <v>0</v>
      </c>
      <c r="AB1505" s="336"/>
      <c r="AC1505" s="144"/>
    </row>
    <row r="1506" spans="2:29" s="134" customFormat="1" ht="20.100000000000001" customHeight="1" x14ac:dyDescent="0.25">
      <c r="B1506" s="390"/>
      <c r="C1506" s="391"/>
      <c r="D1506" s="392"/>
      <c r="E1506" s="393"/>
      <c r="F1506" s="393"/>
      <c r="G1506" s="394"/>
      <c r="H1506" s="395"/>
      <c r="N1506" s="144"/>
      <c r="O1506" s="147" t="str">
        <f>IFERROR(IF(LEN(B1506)=0,"",INDEX(Trainings!$C$6:$C$55,MATCH(Registration!$B1506,Trainings!$B$6:$B$55,0),1)),"")</f>
        <v/>
      </c>
      <c r="P1506" s="148" t="str">
        <f>IFERROR(IF(LEN(H1506)=0,"",INDEX(Dashboard!$I$17:$I$26,MATCH($H1506,Dashboard!$J$17:$J$26,0))),"")</f>
        <v/>
      </c>
      <c r="Q1506" s="144"/>
      <c r="R1506" s="148">
        <f>IF(LEN(O1506)=0,0,IF(OR(Summary!$D$5="All",Summary!$D$5=""),1,IF(Summary!$D$5=O1506,1,0)))</f>
        <v>0</v>
      </c>
      <c r="S1506" s="148">
        <f>IF(LEN(B1506)=0,0,IF(OR(Summary!$G$5="All",Summary!$G$5=""),1,IF(Summary!$G$5=B1506,1,0)))</f>
        <v>0</v>
      </c>
      <c r="T1506" s="148">
        <f t="shared" si="92"/>
        <v>0</v>
      </c>
      <c r="U1506" s="148">
        <f>IF(LEN(C1506)=0,0,IF(C1506=Summary!$K$5,1,0))</f>
        <v>0</v>
      </c>
      <c r="V1506" s="148">
        <f t="shared" si="93"/>
        <v>0</v>
      </c>
      <c r="W1506" s="333"/>
      <c r="X1506" s="148">
        <f t="shared" si="94"/>
        <v>0</v>
      </c>
      <c r="Y1506" s="333"/>
      <c r="Z1506" s="144"/>
      <c r="AA1506" s="148">
        <f t="shared" si="95"/>
        <v>0</v>
      </c>
      <c r="AB1506" s="336"/>
      <c r="AC1506" s="144"/>
    </row>
    <row r="1507" spans="2:29" s="134" customFormat="1" ht="20.100000000000001" customHeight="1" x14ac:dyDescent="0.25">
      <c r="B1507" s="390"/>
      <c r="C1507" s="391"/>
      <c r="D1507" s="392"/>
      <c r="E1507" s="393"/>
      <c r="F1507" s="393"/>
      <c r="G1507" s="394"/>
      <c r="H1507" s="395"/>
      <c r="N1507" s="144"/>
      <c r="O1507" s="147" t="str">
        <f>IFERROR(IF(LEN(B1507)=0,"",INDEX(Trainings!$C$6:$C$55,MATCH(Registration!$B1507,Trainings!$B$6:$B$55,0),1)),"")</f>
        <v/>
      </c>
      <c r="P1507" s="148" t="str">
        <f>IFERROR(IF(LEN(H1507)=0,"",INDEX(Dashboard!$I$17:$I$26,MATCH($H1507,Dashboard!$J$17:$J$26,0))),"")</f>
        <v/>
      </c>
      <c r="Q1507" s="144"/>
      <c r="R1507" s="148">
        <f>IF(LEN(O1507)=0,0,IF(OR(Summary!$D$5="All",Summary!$D$5=""),1,IF(Summary!$D$5=O1507,1,0)))</f>
        <v>0</v>
      </c>
      <c r="S1507" s="148">
        <f>IF(LEN(B1507)=0,0,IF(OR(Summary!$G$5="All",Summary!$G$5=""),1,IF(Summary!$G$5=B1507,1,0)))</f>
        <v>0</v>
      </c>
      <c r="T1507" s="148">
        <f t="shared" si="92"/>
        <v>0</v>
      </c>
      <c r="U1507" s="148">
        <f>IF(LEN(C1507)=0,0,IF(C1507=Summary!$K$5,1,0))</f>
        <v>0</v>
      </c>
      <c r="V1507" s="148">
        <f t="shared" si="93"/>
        <v>0</v>
      </c>
      <c r="W1507" s="333"/>
      <c r="X1507" s="148">
        <f t="shared" si="94"/>
        <v>0</v>
      </c>
      <c r="Y1507" s="333"/>
      <c r="Z1507" s="144"/>
      <c r="AA1507" s="148">
        <f t="shared" si="95"/>
        <v>0</v>
      </c>
      <c r="AB1507" s="336"/>
      <c r="AC1507" s="144"/>
    </row>
    <row r="1508" spans="2:29" s="134" customFormat="1" ht="20.100000000000001" customHeight="1" x14ac:dyDescent="0.25">
      <c r="B1508" s="390"/>
      <c r="C1508" s="391"/>
      <c r="D1508" s="392"/>
      <c r="E1508" s="393"/>
      <c r="F1508" s="393"/>
      <c r="G1508" s="394"/>
      <c r="H1508" s="395"/>
      <c r="N1508" s="144"/>
      <c r="O1508" s="147" t="str">
        <f>IFERROR(IF(LEN(B1508)=0,"",INDEX(Trainings!$C$6:$C$55,MATCH(Registration!$B1508,Trainings!$B$6:$B$55,0),1)),"")</f>
        <v/>
      </c>
      <c r="P1508" s="148" t="str">
        <f>IFERROR(IF(LEN(H1508)=0,"",INDEX(Dashboard!$I$17:$I$26,MATCH($H1508,Dashboard!$J$17:$J$26,0))),"")</f>
        <v/>
      </c>
      <c r="Q1508" s="144"/>
      <c r="R1508" s="148">
        <f>IF(LEN(O1508)=0,0,IF(OR(Summary!$D$5="All",Summary!$D$5=""),1,IF(Summary!$D$5=O1508,1,0)))</f>
        <v>0</v>
      </c>
      <c r="S1508" s="148">
        <f>IF(LEN(B1508)=0,0,IF(OR(Summary!$G$5="All",Summary!$G$5=""),1,IF(Summary!$G$5=B1508,1,0)))</f>
        <v>0</v>
      </c>
      <c r="T1508" s="148">
        <f t="shared" si="92"/>
        <v>0</v>
      </c>
      <c r="U1508" s="148">
        <f>IF(LEN(C1508)=0,0,IF(C1508=Summary!$K$5,1,0))</f>
        <v>0</v>
      </c>
      <c r="V1508" s="148">
        <f t="shared" si="93"/>
        <v>0</v>
      </c>
      <c r="W1508" s="333"/>
      <c r="X1508" s="148">
        <f t="shared" si="94"/>
        <v>0</v>
      </c>
      <c r="Y1508" s="333"/>
      <c r="Z1508" s="144"/>
      <c r="AA1508" s="148">
        <f t="shared" si="95"/>
        <v>0</v>
      </c>
      <c r="AB1508" s="336"/>
      <c r="AC1508" s="144"/>
    </row>
    <row r="1509" spans="2:29" s="134" customFormat="1" ht="20.100000000000001" customHeight="1" x14ac:dyDescent="0.25">
      <c r="B1509" s="390"/>
      <c r="C1509" s="391"/>
      <c r="D1509" s="392"/>
      <c r="E1509" s="393"/>
      <c r="F1509" s="393"/>
      <c r="G1509" s="394"/>
      <c r="H1509" s="395"/>
      <c r="N1509" s="144"/>
      <c r="O1509" s="147" t="str">
        <f>IFERROR(IF(LEN(B1509)=0,"",INDEX(Trainings!$C$6:$C$55,MATCH(Registration!$B1509,Trainings!$B$6:$B$55,0),1)),"")</f>
        <v/>
      </c>
      <c r="P1509" s="148" t="str">
        <f>IFERROR(IF(LEN(H1509)=0,"",INDEX(Dashboard!$I$17:$I$26,MATCH($H1509,Dashboard!$J$17:$J$26,0))),"")</f>
        <v/>
      </c>
      <c r="Q1509" s="144"/>
      <c r="R1509" s="148">
        <f>IF(LEN(O1509)=0,0,IF(OR(Summary!$D$5="All",Summary!$D$5=""),1,IF(Summary!$D$5=O1509,1,0)))</f>
        <v>0</v>
      </c>
      <c r="S1509" s="148">
        <f>IF(LEN(B1509)=0,0,IF(OR(Summary!$G$5="All",Summary!$G$5=""),1,IF(Summary!$G$5=B1509,1,0)))</f>
        <v>0</v>
      </c>
      <c r="T1509" s="148">
        <f t="shared" si="92"/>
        <v>0</v>
      </c>
      <c r="U1509" s="148">
        <f>IF(LEN(C1509)=0,0,IF(C1509=Summary!$K$5,1,0))</f>
        <v>0</v>
      </c>
      <c r="V1509" s="148">
        <f t="shared" si="93"/>
        <v>0</v>
      </c>
      <c r="W1509" s="333"/>
      <c r="X1509" s="148">
        <f t="shared" si="94"/>
        <v>0</v>
      </c>
      <c r="Y1509" s="333"/>
      <c r="Z1509" s="144"/>
      <c r="AA1509" s="148">
        <f t="shared" si="95"/>
        <v>0</v>
      </c>
      <c r="AB1509" s="336"/>
      <c r="AC1509" s="144"/>
    </row>
    <row r="1510" spans="2:29" s="134" customFormat="1" ht="20.100000000000001" customHeight="1" x14ac:dyDescent="0.25">
      <c r="B1510" s="390"/>
      <c r="C1510" s="391"/>
      <c r="D1510" s="392"/>
      <c r="E1510" s="393"/>
      <c r="F1510" s="393"/>
      <c r="G1510" s="394"/>
      <c r="H1510" s="395"/>
      <c r="N1510" s="144"/>
      <c r="O1510" s="147" t="str">
        <f>IFERROR(IF(LEN(B1510)=0,"",INDEX(Trainings!$C$6:$C$55,MATCH(Registration!$B1510,Trainings!$B$6:$B$55,0),1)),"")</f>
        <v/>
      </c>
      <c r="P1510" s="148" t="str">
        <f>IFERROR(IF(LEN(H1510)=0,"",INDEX(Dashboard!$I$17:$I$26,MATCH($H1510,Dashboard!$J$17:$J$26,0))),"")</f>
        <v/>
      </c>
      <c r="Q1510" s="144"/>
      <c r="R1510" s="148">
        <f>IF(LEN(O1510)=0,0,IF(OR(Summary!$D$5="All",Summary!$D$5=""),1,IF(Summary!$D$5=O1510,1,0)))</f>
        <v>0</v>
      </c>
      <c r="S1510" s="148">
        <f>IF(LEN(B1510)=0,0,IF(OR(Summary!$G$5="All",Summary!$G$5=""),1,IF(Summary!$G$5=B1510,1,0)))</f>
        <v>0</v>
      </c>
      <c r="T1510" s="148">
        <f t="shared" si="92"/>
        <v>0</v>
      </c>
      <c r="U1510" s="148">
        <f>IF(LEN(C1510)=0,0,IF(C1510=Summary!$K$5,1,0))</f>
        <v>0</v>
      </c>
      <c r="V1510" s="148">
        <f t="shared" si="93"/>
        <v>0</v>
      </c>
      <c r="W1510" s="333"/>
      <c r="X1510" s="148">
        <f t="shared" si="94"/>
        <v>0</v>
      </c>
      <c r="Y1510" s="333"/>
      <c r="Z1510" s="144"/>
      <c r="AA1510" s="148">
        <f t="shared" si="95"/>
        <v>0</v>
      </c>
      <c r="AB1510" s="336"/>
      <c r="AC1510" s="144"/>
    </row>
    <row r="1511" spans="2:29" s="134" customFormat="1" ht="20.100000000000001" customHeight="1" x14ac:dyDescent="0.25">
      <c r="B1511" s="390"/>
      <c r="C1511" s="391"/>
      <c r="D1511" s="392"/>
      <c r="E1511" s="393"/>
      <c r="F1511" s="393"/>
      <c r="G1511" s="394"/>
      <c r="H1511" s="395"/>
      <c r="N1511" s="144"/>
      <c r="O1511" s="147" t="str">
        <f>IFERROR(IF(LEN(B1511)=0,"",INDEX(Trainings!$C$6:$C$55,MATCH(Registration!$B1511,Trainings!$B$6:$B$55,0),1)),"")</f>
        <v/>
      </c>
      <c r="P1511" s="148" t="str">
        <f>IFERROR(IF(LEN(H1511)=0,"",INDEX(Dashboard!$I$17:$I$26,MATCH($H1511,Dashboard!$J$17:$J$26,0))),"")</f>
        <v/>
      </c>
      <c r="Q1511" s="144"/>
      <c r="R1511" s="148">
        <f>IF(LEN(O1511)=0,0,IF(OR(Summary!$D$5="All",Summary!$D$5=""),1,IF(Summary!$D$5=O1511,1,0)))</f>
        <v>0</v>
      </c>
      <c r="S1511" s="148">
        <f>IF(LEN(B1511)=0,0,IF(OR(Summary!$G$5="All",Summary!$G$5=""),1,IF(Summary!$G$5=B1511,1,0)))</f>
        <v>0</v>
      </c>
      <c r="T1511" s="148">
        <f t="shared" si="92"/>
        <v>0</v>
      </c>
      <c r="U1511" s="148">
        <f>IF(LEN(C1511)=0,0,IF(C1511=Summary!$K$5,1,0))</f>
        <v>0</v>
      </c>
      <c r="V1511" s="148">
        <f t="shared" si="93"/>
        <v>0</v>
      </c>
      <c r="W1511" s="333"/>
      <c r="X1511" s="148">
        <f t="shared" si="94"/>
        <v>0</v>
      </c>
      <c r="Y1511" s="333"/>
      <c r="Z1511" s="144"/>
      <c r="AA1511" s="148">
        <f t="shared" si="95"/>
        <v>0</v>
      </c>
      <c r="AB1511" s="336"/>
      <c r="AC1511" s="144"/>
    </row>
    <row r="1512" spans="2:29" s="134" customFormat="1" ht="20.100000000000001" customHeight="1" x14ac:dyDescent="0.25">
      <c r="B1512" s="390"/>
      <c r="C1512" s="391"/>
      <c r="D1512" s="392"/>
      <c r="E1512" s="393"/>
      <c r="F1512" s="393"/>
      <c r="G1512" s="394"/>
      <c r="H1512" s="395"/>
      <c r="N1512" s="144"/>
      <c r="O1512" s="147" t="str">
        <f>IFERROR(IF(LEN(B1512)=0,"",INDEX(Trainings!$C$6:$C$55,MATCH(Registration!$B1512,Trainings!$B$6:$B$55,0),1)),"")</f>
        <v/>
      </c>
      <c r="P1512" s="148" t="str">
        <f>IFERROR(IF(LEN(H1512)=0,"",INDEX(Dashboard!$I$17:$I$26,MATCH($H1512,Dashboard!$J$17:$J$26,0))),"")</f>
        <v/>
      </c>
      <c r="Q1512" s="144"/>
      <c r="R1512" s="148">
        <f>IF(LEN(O1512)=0,0,IF(OR(Summary!$D$5="All",Summary!$D$5=""),1,IF(Summary!$D$5=O1512,1,0)))</f>
        <v>0</v>
      </c>
      <c r="S1512" s="148">
        <f>IF(LEN(B1512)=0,0,IF(OR(Summary!$G$5="All",Summary!$G$5=""),1,IF(Summary!$G$5=B1512,1,0)))</f>
        <v>0</v>
      </c>
      <c r="T1512" s="148">
        <f t="shared" si="92"/>
        <v>0</v>
      </c>
      <c r="U1512" s="148">
        <f>IF(LEN(C1512)=0,0,IF(C1512=Summary!$K$5,1,0))</f>
        <v>0</v>
      </c>
      <c r="V1512" s="148">
        <f t="shared" si="93"/>
        <v>0</v>
      </c>
      <c r="W1512" s="333"/>
      <c r="X1512" s="148">
        <f t="shared" si="94"/>
        <v>0</v>
      </c>
      <c r="Y1512" s="333"/>
      <c r="Z1512" s="144"/>
      <c r="AA1512" s="148">
        <f t="shared" si="95"/>
        <v>0</v>
      </c>
      <c r="AB1512" s="336"/>
      <c r="AC1512" s="144"/>
    </row>
    <row r="1513" spans="2:29" s="134" customFormat="1" ht="20.100000000000001" customHeight="1" x14ac:dyDescent="0.25">
      <c r="B1513" s="390"/>
      <c r="C1513" s="391"/>
      <c r="D1513" s="392"/>
      <c r="E1513" s="393"/>
      <c r="F1513" s="393"/>
      <c r="G1513" s="394"/>
      <c r="H1513" s="395"/>
      <c r="N1513" s="144"/>
      <c r="O1513" s="147" t="str">
        <f>IFERROR(IF(LEN(B1513)=0,"",INDEX(Trainings!$C$6:$C$55,MATCH(Registration!$B1513,Trainings!$B$6:$B$55,0),1)),"")</f>
        <v/>
      </c>
      <c r="P1513" s="148" t="str">
        <f>IFERROR(IF(LEN(H1513)=0,"",INDEX(Dashboard!$I$17:$I$26,MATCH($H1513,Dashboard!$J$17:$J$26,0))),"")</f>
        <v/>
      </c>
      <c r="Q1513" s="144"/>
      <c r="R1513" s="148">
        <f>IF(LEN(O1513)=0,0,IF(OR(Summary!$D$5="All",Summary!$D$5=""),1,IF(Summary!$D$5=O1513,1,0)))</f>
        <v>0</v>
      </c>
      <c r="S1513" s="148">
        <f>IF(LEN(B1513)=0,0,IF(OR(Summary!$G$5="All",Summary!$G$5=""),1,IF(Summary!$G$5=B1513,1,0)))</f>
        <v>0</v>
      </c>
      <c r="T1513" s="148">
        <f t="shared" si="92"/>
        <v>0</v>
      </c>
      <c r="U1513" s="148">
        <f>IF(LEN(C1513)=0,0,IF(C1513=Summary!$K$5,1,0))</f>
        <v>0</v>
      </c>
      <c r="V1513" s="148">
        <f t="shared" si="93"/>
        <v>0</v>
      </c>
      <c r="W1513" s="333"/>
      <c r="X1513" s="148">
        <f t="shared" si="94"/>
        <v>0</v>
      </c>
      <c r="Y1513" s="333"/>
      <c r="Z1513" s="144"/>
      <c r="AA1513" s="148">
        <f t="shared" si="95"/>
        <v>0</v>
      </c>
      <c r="AB1513" s="336"/>
      <c r="AC1513" s="144"/>
    </row>
    <row r="1514" spans="2:29" s="134" customFormat="1" ht="20.100000000000001" customHeight="1" x14ac:dyDescent="0.25">
      <c r="B1514" s="390"/>
      <c r="C1514" s="391"/>
      <c r="D1514" s="392"/>
      <c r="E1514" s="393"/>
      <c r="F1514" s="393"/>
      <c r="G1514" s="394"/>
      <c r="H1514" s="395"/>
      <c r="N1514" s="144"/>
      <c r="O1514" s="147" t="str">
        <f>IFERROR(IF(LEN(B1514)=0,"",INDEX(Trainings!$C$6:$C$55,MATCH(Registration!$B1514,Trainings!$B$6:$B$55,0),1)),"")</f>
        <v/>
      </c>
      <c r="P1514" s="148" t="str">
        <f>IFERROR(IF(LEN(H1514)=0,"",INDEX(Dashboard!$I$17:$I$26,MATCH($H1514,Dashboard!$J$17:$J$26,0))),"")</f>
        <v/>
      </c>
      <c r="Q1514" s="144"/>
      <c r="R1514" s="148">
        <f>IF(LEN(O1514)=0,0,IF(OR(Summary!$D$5="All",Summary!$D$5=""),1,IF(Summary!$D$5=O1514,1,0)))</f>
        <v>0</v>
      </c>
      <c r="S1514" s="148">
        <f>IF(LEN(B1514)=0,0,IF(OR(Summary!$G$5="All",Summary!$G$5=""),1,IF(Summary!$G$5=B1514,1,0)))</f>
        <v>0</v>
      </c>
      <c r="T1514" s="148">
        <f t="shared" si="92"/>
        <v>0</v>
      </c>
      <c r="U1514" s="148">
        <f>IF(LEN(C1514)=0,0,IF(C1514=Summary!$K$5,1,0))</f>
        <v>0</v>
      </c>
      <c r="V1514" s="148">
        <f t="shared" si="93"/>
        <v>0</v>
      </c>
      <c r="W1514" s="333"/>
      <c r="X1514" s="148">
        <f t="shared" si="94"/>
        <v>0</v>
      </c>
      <c r="Y1514" s="333"/>
      <c r="Z1514" s="144"/>
      <c r="AA1514" s="148">
        <f t="shared" si="95"/>
        <v>0</v>
      </c>
      <c r="AB1514" s="336"/>
      <c r="AC1514" s="144"/>
    </row>
    <row r="1515" spans="2:29" s="134" customFormat="1" ht="20.100000000000001" customHeight="1" x14ac:dyDescent="0.25">
      <c r="B1515" s="390"/>
      <c r="C1515" s="391"/>
      <c r="D1515" s="392"/>
      <c r="E1515" s="393"/>
      <c r="F1515" s="393"/>
      <c r="G1515" s="394"/>
      <c r="H1515" s="395"/>
      <c r="N1515" s="144"/>
      <c r="O1515" s="147" t="str">
        <f>IFERROR(IF(LEN(B1515)=0,"",INDEX(Trainings!$C$6:$C$55,MATCH(Registration!$B1515,Trainings!$B$6:$B$55,0),1)),"")</f>
        <v/>
      </c>
      <c r="P1515" s="148" t="str">
        <f>IFERROR(IF(LEN(H1515)=0,"",INDEX(Dashboard!$I$17:$I$26,MATCH($H1515,Dashboard!$J$17:$J$26,0))),"")</f>
        <v/>
      </c>
      <c r="Q1515" s="144"/>
      <c r="R1515" s="148">
        <f>IF(LEN(O1515)=0,0,IF(OR(Summary!$D$5="All",Summary!$D$5=""),1,IF(Summary!$D$5=O1515,1,0)))</f>
        <v>0</v>
      </c>
      <c r="S1515" s="148">
        <f>IF(LEN(B1515)=0,0,IF(OR(Summary!$G$5="All",Summary!$G$5=""),1,IF(Summary!$G$5=B1515,1,0)))</f>
        <v>0</v>
      </c>
      <c r="T1515" s="148">
        <f t="shared" si="92"/>
        <v>0</v>
      </c>
      <c r="U1515" s="148">
        <f>IF(LEN(C1515)=0,0,IF(C1515=Summary!$K$5,1,0))</f>
        <v>0</v>
      </c>
      <c r="V1515" s="148">
        <f t="shared" si="93"/>
        <v>0</v>
      </c>
      <c r="W1515" s="333"/>
      <c r="X1515" s="148">
        <f t="shared" si="94"/>
        <v>0</v>
      </c>
      <c r="Y1515" s="333"/>
      <c r="Z1515" s="144"/>
      <c r="AA1515" s="148">
        <f t="shared" si="95"/>
        <v>0</v>
      </c>
      <c r="AB1515" s="336"/>
      <c r="AC1515" s="144"/>
    </row>
    <row r="1516" spans="2:29" s="134" customFormat="1" ht="20.100000000000001" customHeight="1" x14ac:dyDescent="0.25">
      <c r="B1516" s="390"/>
      <c r="C1516" s="391"/>
      <c r="D1516" s="392"/>
      <c r="E1516" s="393"/>
      <c r="F1516" s="393"/>
      <c r="G1516" s="394"/>
      <c r="H1516" s="395"/>
      <c r="N1516" s="144"/>
      <c r="O1516" s="147" t="str">
        <f>IFERROR(IF(LEN(B1516)=0,"",INDEX(Trainings!$C$6:$C$55,MATCH(Registration!$B1516,Trainings!$B$6:$B$55,0),1)),"")</f>
        <v/>
      </c>
      <c r="P1516" s="148" t="str">
        <f>IFERROR(IF(LEN(H1516)=0,"",INDEX(Dashboard!$I$17:$I$26,MATCH($H1516,Dashboard!$J$17:$J$26,0))),"")</f>
        <v/>
      </c>
      <c r="Q1516" s="144"/>
      <c r="R1516" s="148">
        <f>IF(LEN(O1516)=0,0,IF(OR(Summary!$D$5="All",Summary!$D$5=""),1,IF(Summary!$D$5=O1516,1,0)))</f>
        <v>0</v>
      </c>
      <c r="S1516" s="148">
        <f>IF(LEN(B1516)=0,0,IF(OR(Summary!$G$5="All",Summary!$G$5=""),1,IF(Summary!$G$5=B1516,1,0)))</f>
        <v>0</v>
      </c>
      <c r="T1516" s="148">
        <f t="shared" si="92"/>
        <v>0</v>
      </c>
      <c r="U1516" s="148">
        <f>IF(LEN(C1516)=0,0,IF(C1516=Summary!$K$5,1,0))</f>
        <v>0</v>
      </c>
      <c r="V1516" s="148">
        <f t="shared" si="93"/>
        <v>0</v>
      </c>
      <c r="W1516" s="333"/>
      <c r="X1516" s="148">
        <f t="shared" si="94"/>
        <v>0</v>
      </c>
      <c r="Y1516" s="333"/>
      <c r="Z1516" s="144"/>
      <c r="AA1516" s="148">
        <f t="shared" si="95"/>
        <v>0</v>
      </c>
      <c r="AB1516" s="336"/>
      <c r="AC1516" s="144"/>
    </row>
    <row r="1517" spans="2:29" s="134" customFormat="1" ht="20.100000000000001" customHeight="1" x14ac:dyDescent="0.25">
      <c r="B1517" s="390"/>
      <c r="C1517" s="391"/>
      <c r="D1517" s="392"/>
      <c r="E1517" s="393"/>
      <c r="F1517" s="393"/>
      <c r="G1517" s="394"/>
      <c r="H1517" s="395"/>
      <c r="N1517" s="144"/>
      <c r="O1517" s="147" t="str">
        <f>IFERROR(IF(LEN(B1517)=0,"",INDEX(Trainings!$C$6:$C$55,MATCH(Registration!$B1517,Trainings!$B$6:$B$55,0),1)),"")</f>
        <v/>
      </c>
      <c r="P1517" s="148" t="str">
        <f>IFERROR(IF(LEN(H1517)=0,"",INDEX(Dashboard!$I$17:$I$26,MATCH($H1517,Dashboard!$J$17:$J$26,0))),"")</f>
        <v/>
      </c>
      <c r="Q1517" s="144"/>
      <c r="R1517" s="148">
        <f>IF(LEN(O1517)=0,0,IF(OR(Summary!$D$5="All",Summary!$D$5=""),1,IF(Summary!$D$5=O1517,1,0)))</f>
        <v>0</v>
      </c>
      <c r="S1517" s="148">
        <f>IF(LEN(B1517)=0,0,IF(OR(Summary!$G$5="All",Summary!$G$5=""),1,IF(Summary!$G$5=B1517,1,0)))</f>
        <v>0</v>
      </c>
      <c r="T1517" s="148">
        <f t="shared" si="92"/>
        <v>0</v>
      </c>
      <c r="U1517" s="148">
        <f>IF(LEN(C1517)=0,0,IF(C1517=Summary!$K$5,1,0))</f>
        <v>0</v>
      </c>
      <c r="V1517" s="148">
        <f t="shared" si="93"/>
        <v>0</v>
      </c>
      <c r="W1517" s="333"/>
      <c r="X1517" s="148">
        <f t="shared" si="94"/>
        <v>0</v>
      </c>
      <c r="Y1517" s="333"/>
      <c r="Z1517" s="144"/>
      <c r="AA1517" s="148">
        <f t="shared" si="95"/>
        <v>0</v>
      </c>
      <c r="AB1517" s="336"/>
      <c r="AC1517" s="144"/>
    </row>
    <row r="1518" spans="2:29" s="134" customFormat="1" ht="20.100000000000001" customHeight="1" x14ac:dyDescent="0.25">
      <c r="B1518" s="390"/>
      <c r="C1518" s="391"/>
      <c r="D1518" s="392"/>
      <c r="E1518" s="393"/>
      <c r="F1518" s="393"/>
      <c r="G1518" s="394"/>
      <c r="H1518" s="395"/>
      <c r="N1518" s="144"/>
      <c r="O1518" s="147" t="str">
        <f>IFERROR(IF(LEN(B1518)=0,"",INDEX(Trainings!$C$6:$C$55,MATCH(Registration!$B1518,Trainings!$B$6:$B$55,0),1)),"")</f>
        <v/>
      </c>
      <c r="P1518" s="148" t="str">
        <f>IFERROR(IF(LEN(H1518)=0,"",INDEX(Dashboard!$I$17:$I$26,MATCH($H1518,Dashboard!$J$17:$J$26,0))),"")</f>
        <v/>
      </c>
      <c r="Q1518" s="144"/>
      <c r="R1518" s="148">
        <f>IF(LEN(O1518)=0,0,IF(OR(Summary!$D$5="All",Summary!$D$5=""),1,IF(Summary!$D$5=O1518,1,0)))</f>
        <v>0</v>
      </c>
      <c r="S1518" s="148">
        <f>IF(LEN(B1518)=0,0,IF(OR(Summary!$G$5="All",Summary!$G$5=""),1,IF(Summary!$G$5=B1518,1,0)))</f>
        <v>0</v>
      </c>
      <c r="T1518" s="148">
        <f t="shared" si="92"/>
        <v>0</v>
      </c>
      <c r="U1518" s="148">
        <f>IF(LEN(C1518)=0,0,IF(C1518=Summary!$K$5,1,0))</f>
        <v>0</v>
      </c>
      <c r="V1518" s="148">
        <f t="shared" si="93"/>
        <v>0</v>
      </c>
      <c r="W1518" s="333"/>
      <c r="X1518" s="148">
        <f t="shared" si="94"/>
        <v>0</v>
      </c>
      <c r="Y1518" s="333"/>
      <c r="Z1518" s="144"/>
      <c r="AA1518" s="148">
        <f t="shared" si="95"/>
        <v>0</v>
      </c>
      <c r="AB1518" s="336"/>
      <c r="AC1518" s="144"/>
    </row>
    <row r="1519" spans="2:29" s="134" customFormat="1" ht="20.100000000000001" customHeight="1" x14ac:dyDescent="0.25">
      <c r="B1519" s="390"/>
      <c r="C1519" s="391"/>
      <c r="D1519" s="392"/>
      <c r="E1519" s="393"/>
      <c r="F1519" s="393"/>
      <c r="G1519" s="394"/>
      <c r="H1519" s="395"/>
      <c r="N1519" s="144"/>
      <c r="O1519" s="147" t="str">
        <f>IFERROR(IF(LEN(B1519)=0,"",INDEX(Trainings!$C$6:$C$55,MATCH(Registration!$B1519,Trainings!$B$6:$B$55,0),1)),"")</f>
        <v/>
      </c>
      <c r="P1519" s="148" t="str">
        <f>IFERROR(IF(LEN(H1519)=0,"",INDEX(Dashboard!$I$17:$I$26,MATCH($H1519,Dashboard!$J$17:$J$26,0))),"")</f>
        <v/>
      </c>
      <c r="Q1519" s="144"/>
      <c r="R1519" s="148">
        <f>IF(LEN(O1519)=0,0,IF(OR(Summary!$D$5="All",Summary!$D$5=""),1,IF(Summary!$D$5=O1519,1,0)))</f>
        <v>0</v>
      </c>
      <c r="S1519" s="148">
        <f>IF(LEN(B1519)=0,0,IF(OR(Summary!$G$5="All",Summary!$G$5=""),1,IF(Summary!$G$5=B1519,1,0)))</f>
        <v>0</v>
      </c>
      <c r="T1519" s="148">
        <f t="shared" si="92"/>
        <v>0</v>
      </c>
      <c r="U1519" s="148">
        <f>IF(LEN(C1519)=0,0,IF(C1519=Summary!$K$5,1,0))</f>
        <v>0</v>
      </c>
      <c r="V1519" s="148">
        <f t="shared" si="93"/>
        <v>0</v>
      </c>
      <c r="W1519" s="333"/>
      <c r="X1519" s="148">
        <f t="shared" si="94"/>
        <v>0</v>
      </c>
      <c r="Y1519" s="333"/>
      <c r="Z1519" s="144"/>
      <c r="AA1519" s="148">
        <f t="shared" si="95"/>
        <v>0</v>
      </c>
      <c r="AB1519" s="336"/>
      <c r="AC1519" s="144"/>
    </row>
    <row r="1520" spans="2:29" s="134" customFormat="1" ht="20.100000000000001" customHeight="1" x14ac:dyDescent="0.25">
      <c r="B1520" s="390"/>
      <c r="C1520" s="391"/>
      <c r="D1520" s="392"/>
      <c r="E1520" s="393"/>
      <c r="F1520" s="393"/>
      <c r="G1520" s="394"/>
      <c r="H1520" s="395"/>
      <c r="N1520" s="144"/>
      <c r="O1520" s="147" t="str">
        <f>IFERROR(IF(LEN(B1520)=0,"",INDEX(Trainings!$C$6:$C$55,MATCH(Registration!$B1520,Trainings!$B$6:$B$55,0),1)),"")</f>
        <v/>
      </c>
      <c r="P1520" s="148" t="str">
        <f>IFERROR(IF(LEN(H1520)=0,"",INDEX(Dashboard!$I$17:$I$26,MATCH($H1520,Dashboard!$J$17:$J$26,0))),"")</f>
        <v/>
      </c>
      <c r="Q1520" s="144"/>
      <c r="R1520" s="148">
        <f>IF(LEN(O1520)=0,0,IF(OR(Summary!$D$5="All",Summary!$D$5=""),1,IF(Summary!$D$5=O1520,1,0)))</f>
        <v>0</v>
      </c>
      <c r="S1520" s="148">
        <f>IF(LEN(B1520)=0,0,IF(OR(Summary!$G$5="All",Summary!$G$5=""),1,IF(Summary!$G$5=B1520,1,0)))</f>
        <v>0</v>
      </c>
      <c r="T1520" s="148">
        <f t="shared" si="92"/>
        <v>0</v>
      </c>
      <c r="U1520" s="148">
        <f>IF(LEN(C1520)=0,0,IF(C1520=Summary!$K$5,1,0))</f>
        <v>0</v>
      </c>
      <c r="V1520" s="148">
        <f t="shared" si="93"/>
        <v>0</v>
      </c>
      <c r="W1520" s="333"/>
      <c r="X1520" s="148">
        <f t="shared" si="94"/>
        <v>0</v>
      </c>
      <c r="Y1520" s="333"/>
      <c r="Z1520" s="144"/>
      <c r="AA1520" s="148">
        <f t="shared" si="95"/>
        <v>0</v>
      </c>
      <c r="AB1520" s="336"/>
      <c r="AC1520" s="144"/>
    </row>
    <row r="1521" spans="2:29" s="134" customFormat="1" ht="20.100000000000001" customHeight="1" x14ac:dyDescent="0.25">
      <c r="B1521" s="390"/>
      <c r="C1521" s="391"/>
      <c r="D1521" s="392"/>
      <c r="E1521" s="393"/>
      <c r="F1521" s="393"/>
      <c r="G1521" s="394"/>
      <c r="H1521" s="395"/>
      <c r="N1521" s="144"/>
      <c r="O1521" s="147" t="str">
        <f>IFERROR(IF(LEN(B1521)=0,"",INDEX(Trainings!$C$6:$C$55,MATCH(Registration!$B1521,Trainings!$B$6:$B$55,0),1)),"")</f>
        <v/>
      </c>
      <c r="P1521" s="148" t="str">
        <f>IFERROR(IF(LEN(H1521)=0,"",INDEX(Dashboard!$I$17:$I$26,MATCH($H1521,Dashboard!$J$17:$J$26,0))),"")</f>
        <v/>
      </c>
      <c r="Q1521" s="144"/>
      <c r="R1521" s="148">
        <f>IF(LEN(O1521)=0,0,IF(OR(Summary!$D$5="All",Summary!$D$5=""),1,IF(Summary!$D$5=O1521,1,0)))</f>
        <v>0</v>
      </c>
      <c r="S1521" s="148">
        <f>IF(LEN(B1521)=0,0,IF(OR(Summary!$G$5="All",Summary!$G$5=""),1,IF(Summary!$G$5=B1521,1,0)))</f>
        <v>0</v>
      </c>
      <c r="T1521" s="148">
        <f t="shared" si="92"/>
        <v>0</v>
      </c>
      <c r="U1521" s="148">
        <f>IF(LEN(C1521)=0,0,IF(C1521=Summary!$K$5,1,0))</f>
        <v>0</v>
      </c>
      <c r="V1521" s="148">
        <f t="shared" si="93"/>
        <v>0</v>
      </c>
      <c r="W1521" s="333"/>
      <c r="X1521" s="148">
        <f t="shared" si="94"/>
        <v>0</v>
      </c>
      <c r="Y1521" s="333"/>
      <c r="Z1521" s="144"/>
      <c r="AA1521" s="148">
        <f t="shared" si="95"/>
        <v>0</v>
      </c>
      <c r="AB1521" s="336"/>
      <c r="AC1521" s="144"/>
    </row>
    <row r="1522" spans="2:29" s="134" customFormat="1" ht="20.100000000000001" customHeight="1" x14ac:dyDescent="0.25">
      <c r="B1522" s="390"/>
      <c r="C1522" s="391"/>
      <c r="D1522" s="392"/>
      <c r="E1522" s="393"/>
      <c r="F1522" s="393"/>
      <c r="G1522" s="394"/>
      <c r="H1522" s="395"/>
      <c r="N1522" s="144"/>
      <c r="O1522" s="147" t="str">
        <f>IFERROR(IF(LEN(B1522)=0,"",INDEX(Trainings!$C$6:$C$55,MATCH(Registration!$B1522,Trainings!$B$6:$B$55,0),1)),"")</f>
        <v/>
      </c>
      <c r="P1522" s="148" t="str">
        <f>IFERROR(IF(LEN(H1522)=0,"",INDEX(Dashboard!$I$17:$I$26,MATCH($H1522,Dashboard!$J$17:$J$26,0))),"")</f>
        <v/>
      </c>
      <c r="Q1522" s="144"/>
      <c r="R1522" s="148">
        <f>IF(LEN(O1522)=0,0,IF(OR(Summary!$D$5="All",Summary!$D$5=""),1,IF(Summary!$D$5=O1522,1,0)))</f>
        <v>0</v>
      </c>
      <c r="S1522" s="148">
        <f>IF(LEN(B1522)=0,0,IF(OR(Summary!$G$5="All",Summary!$G$5=""),1,IF(Summary!$G$5=B1522,1,0)))</f>
        <v>0</v>
      </c>
      <c r="T1522" s="148">
        <f t="shared" si="92"/>
        <v>0</v>
      </c>
      <c r="U1522" s="148">
        <f>IF(LEN(C1522)=0,0,IF(C1522=Summary!$K$5,1,0))</f>
        <v>0</v>
      </c>
      <c r="V1522" s="148">
        <f t="shared" si="93"/>
        <v>0</v>
      </c>
      <c r="W1522" s="333"/>
      <c r="X1522" s="148">
        <f t="shared" si="94"/>
        <v>0</v>
      </c>
      <c r="Y1522" s="333"/>
      <c r="Z1522" s="144"/>
      <c r="AA1522" s="148">
        <f t="shared" si="95"/>
        <v>0</v>
      </c>
      <c r="AB1522" s="336"/>
      <c r="AC1522" s="144"/>
    </row>
    <row r="1523" spans="2:29" s="134" customFormat="1" ht="20.100000000000001" customHeight="1" x14ac:dyDescent="0.25">
      <c r="B1523" s="390"/>
      <c r="C1523" s="391"/>
      <c r="D1523" s="392"/>
      <c r="E1523" s="393"/>
      <c r="F1523" s="393"/>
      <c r="G1523" s="394"/>
      <c r="H1523" s="395"/>
      <c r="N1523" s="144"/>
      <c r="O1523" s="147" t="str">
        <f>IFERROR(IF(LEN(B1523)=0,"",INDEX(Trainings!$C$6:$C$55,MATCH(Registration!$B1523,Trainings!$B$6:$B$55,0),1)),"")</f>
        <v/>
      </c>
      <c r="P1523" s="148" t="str">
        <f>IFERROR(IF(LEN(H1523)=0,"",INDEX(Dashboard!$I$17:$I$26,MATCH($H1523,Dashboard!$J$17:$J$26,0))),"")</f>
        <v/>
      </c>
      <c r="Q1523" s="144"/>
      <c r="R1523" s="148">
        <f>IF(LEN(O1523)=0,0,IF(OR(Summary!$D$5="All",Summary!$D$5=""),1,IF(Summary!$D$5=O1523,1,0)))</f>
        <v>0</v>
      </c>
      <c r="S1523" s="148">
        <f>IF(LEN(B1523)=0,0,IF(OR(Summary!$G$5="All",Summary!$G$5=""),1,IF(Summary!$G$5=B1523,1,0)))</f>
        <v>0</v>
      </c>
      <c r="T1523" s="148">
        <f t="shared" si="92"/>
        <v>0</v>
      </c>
      <c r="U1523" s="148">
        <f>IF(LEN(C1523)=0,0,IF(C1523=Summary!$K$5,1,0))</f>
        <v>0</v>
      </c>
      <c r="V1523" s="148">
        <f t="shared" si="93"/>
        <v>0</v>
      </c>
      <c r="W1523" s="333"/>
      <c r="X1523" s="148">
        <f t="shared" si="94"/>
        <v>0</v>
      </c>
      <c r="Y1523" s="333"/>
      <c r="Z1523" s="144"/>
      <c r="AA1523" s="148">
        <f t="shared" si="95"/>
        <v>0</v>
      </c>
      <c r="AB1523" s="336"/>
      <c r="AC1523" s="144"/>
    </row>
    <row r="1524" spans="2:29" s="134" customFormat="1" ht="20.100000000000001" customHeight="1" x14ac:dyDescent="0.25">
      <c r="B1524" s="390"/>
      <c r="C1524" s="391"/>
      <c r="D1524" s="392"/>
      <c r="E1524" s="393"/>
      <c r="F1524" s="393"/>
      <c r="G1524" s="394"/>
      <c r="H1524" s="395"/>
      <c r="N1524" s="144"/>
      <c r="O1524" s="147" t="str">
        <f>IFERROR(IF(LEN(B1524)=0,"",INDEX(Trainings!$C$6:$C$55,MATCH(Registration!$B1524,Trainings!$B$6:$B$55,0),1)),"")</f>
        <v/>
      </c>
      <c r="P1524" s="148" t="str">
        <f>IFERROR(IF(LEN(H1524)=0,"",INDEX(Dashboard!$I$17:$I$26,MATCH($H1524,Dashboard!$J$17:$J$26,0))),"")</f>
        <v/>
      </c>
      <c r="Q1524" s="144"/>
      <c r="R1524" s="148">
        <f>IF(LEN(O1524)=0,0,IF(OR(Summary!$D$5="All",Summary!$D$5=""),1,IF(Summary!$D$5=O1524,1,0)))</f>
        <v>0</v>
      </c>
      <c r="S1524" s="148">
        <f>IF(LEN(B1524)=0,0,IF(OR(Summary!$G$5="All",Summary!$G$5=""),1,IF(Summary!$G$5=B1524,1,0)))</f>
        <v>0</v>
      </c>
      <c r="T1524" s="148">
        <f t="shared" si="92"/>
        <v>0</v>
      </c>
      <c r="U1524" s="148">
        <f>IF(LEN(C1524)=0,0,IF(C1524=Summary!$K$5,1,0))</f>
        <v>0</v>
      </c>
      <c r="V1524" s="148">
        <f t="shared" si="93"/>
        <v>0</v>
      </c>
      <c r="W1524" s="333"/>
      <c r="X1524" s="148">
        <f t="shared" si="94"/>
        <v>0</v>
      </c>
      <c r="Y1524" s="333"/>
      <c r="Z1524" s="144"/>
      <c r="AA1524" s="148">
        <f t="shared" si="95"/>
        <v>0</v>
      </c>
      <c r="AB1524" s="336"/>
      <c r="AC1524" s="144"/>
    </row>
    <row r="1525" spans="2:29" s="134" customFormat="1" ht="20.100000000000001" customHeight="1" x14ac:dyDescent="0.25">
      <c r="B1525" s="390"/>
      <c r="C1525" s="391"/>
      <c r="D1525" s="392"/>
      <c r="E1525" s="393"/>
      <c r="F1525" s="393"/>
      <c r="G1525" s="394"/>
      <c r="H1525" s="395"/>
      <c r="N1525" s="144"/>
      <c r="O1525" s="147" t="str">
        <f>IFERROR(IF(LEN(B1525)=0,"",INDEX(Trainings!$C$6:$C$55,MATCH(Registration!$B1525,Trainings!$B$6:$B$55,0),1)),"")</f>
        <v/>
      </c>
      <c r="P1525" s="148" t="str">
        <f>IFERROR(IF(LEN(H1525)=0,"",INDEX(Dashboard!$I$17:$I$26,MATCH($H1525,Dashboard!$J$17:$J$26,0))),"")</f>
        <v/>
      </c>
      <c r="Q1525" s="144"/>
      <c r="R1525" s="148">
        <f>IF(LEN(O1525)=0,0,IF(OR(Summary!$D$5="All",Summary!$D$5=""),1,IF(Summary!$D$5=O1525,1,0)))</f>
        <v>0</v>
      </c>
      <c r="S1525" s="148">
        <f>IF(LEN(B1525)=0,0,IF(OR(Summary!$G$5="All",Summary!$G$5=""),1,IF(Summary!$G$5=B1525,1,0)))</f>
        <v>0</v>
      </c>
      <c r="T1525" s="148">
        <f t="shared" si="92"/>
        <v>0</v>
      </c>
      <c r="U1525" s="148">
        <f>IF(LEN(C1525)=0,0,IF(C1525=Summary!$K$5,1,0))</f>
        <v>0</v>
      </c>
      <c r="V1525" s="148">
        <f t="shared" si="93"/>
        <v>0</v>
      </c>
      <c r="W1525" s="333"/>
      <c r="X1525" s="148">
        <f t="shared" si="94"/>
        <v>0</v>
      </c>
      <c r="Y1525" s="333"/>
      <c r="Z1525" s="144"/>
      <c r="AA1525" s="148">
        <f t="shared" si="95"/>
        <v>0</v>
      </c>
      <c r="AB1525" s="336"/>
      <c r="AC1525" s="144"/>
    </row>
    <row r="1526" spans="2:29" s="134" customFormat="1" ht="20.100000000000001" customHeight="1" x14ac:dyDescent="0.25">
      <c r="B1526" s="390"/>
      <c r="C1526" s="391"/>
      <c r="D1526" s="392"/>
      <c r="E1526" s="393"/>
      <c r="F1526" s="393"/>
      <c r="G1526" s="394"/>
      <c r="H1526" s="395"/>
      <c r="N1526" s="144"/>
      <c r="O1526" s="147" t="str">
        <f>IFERROR(IF(LEN(B1526)=0,"",INDEX(Trainings!$C$6:$C$55,MATCH(Registration!$B1526,Trainings!$B$6:$B$55,0),1)),"")</f>
        <v/>
      </c>
      <c r="P1526" s="148" t="str">
        <f>IFERROR(IF(LEN(H1526)=0,"",INDEX(Dashboard!$I$17:$I$26,MATCH($H1526,Dashboard!$J$17:$J$26,0))),"")</f>
        <v/>
      </c>
      <c r="Q1526" s="144"/>
      <c r="R1526" s="148">
        <f>IF(LEN(O1526)=0,0,IF(OR(Summary!$D$5="All",Summary!$D$5=""),1,IF(Summary!$D$5=O1526,1,0)))</f>
        <v>0</v>
      </c>
      <c r="S1526" s="148">
        <f>IF(LEN(B1526)=0,0,IF(OR(Summary!$G$5="All",Summary!$G$5=""),1,IF(Summary!$G$5=B1526,1,0)))</f>
        <v>0</v>
      </c>
      <c r="T1526" s="148">
        <f t="shared" si="92"/>
        <v>0</v>
      </c>
      <c r="U1526" s="148">
        <f>IF(LEN(C1526)=0,0,IF(C1526=Summary!$K$5,1,0))</f>
        <v>0</v>
      </c>
      <c r="V1526" s="148">
        <f t="shared" si="93"/>
        <v>0</v>
      </c>
      <c r="W1526" s="333"/>
      <c r="X1526" s="148">
        <f t="shared" si="94"/>
        <v>0</v>
      </c>
      <c r="Y1526" s="333"/>
      <c r="Z1526" s="144"/>
      <c r="AA1526" s="148">
        <f t="shared" si="95"/>
        <v>0</v>
      </c>
      <c r="AB1526" s="336"/>
      <c r="AC1526" s="144"/>
    </row>
    <row r="1527" spans="2:29" s="134" customFormat="1" ht="20.100000000000001" customHeight="1" x14ac:dyDescent="0.25">
      <c r="B1527" s="390"/>
      <c r="C1527" s="391"/>
      <c r="D1527" s="392"/>
      <c r="E1527" s="393"/>
      <c r="F1527" s="393"/>
      <c r="G1527" s="394"/>
      <c r="H1527" s="395"/>
      <c r="N1527" s="144"/>
      <c r="O1527" s="147" t="str">
        <f>IFERROR(IF(LEN(B1527)=0,"",INDEX(Trainings!$C$6:$C$55,MATCH(Registration!$B1527,Trainings!$B$6:$B$55,0),1)),"")</f>
        <v/>
      </c>
      <c r="P1527" s="148" t="str">
        <f>IFERROR(IF(LEN(H1527)=0,"",INDEX(Dashboard!$I$17:$I$26,MATCH($H1527,Dashboard!$J$17:$J$26,0))),"")</f>
        <v/>
      </c>
      <c r="Q1527" s="144"/>
      <c r="R1527" s="148">
        <f>IF(LEN(O1527)=0,0,IF(OR(Summary!$D$5="All",Summary!$D$5=""),1,IF(Summary!$D$5=O1527,1,0)))</f>
        <v>0</v>
      </c>
      <c r="S1527" s="148">
        <f>IF(LEN(B1527)=0,0,IF(OR(Summary!$G$5="All",Summary!$G$5=""),1,IF(Summary!$G$5=B1527,1,0)))</f>
        <v>0</v>
      </c>
      <c r="T1527" s="148">
        <f t="shared" si="92"/>
        <v>0</v>
      </c>
      <c r="U1527" s="148">
        <f>IF(LEN(C1527)=0,0,IF(C1527=Summary!$K$5,1,0))</f>
        <v>0</v>
      </c>
      <c r="V1527" s="148">
        <f t="shared" si="93"/>
        <v>0</v>
      </c>
      <c r="W1527" s="333"/>
      <c r="X1527" s="148">
        <f t="shared" si="94"/>
        <v>0</v>
      </c>
      <c r="Y1527" s="333"/>
      <c r="Z1527" s="144"/>
      <c r="AA1527" s="148">
        <f t="shared" si="95"/>
        <v>0</v>
      </c>
      <c r="AB1527" s="336"/>
      <c r="AC1527" s="144"/>
    </row>
    <row r="1528" spans="2:29" s="134" customFormat="1" ht="20.100000000000001" customHeight="1" x14ac:dyDescent="0.25">
      <c r="B1528" s="390"/>
      <c r="C1528" s="391"/>
      <c r="D1528" s="392"/>
      <c r="E1528" s="393"/>
      <c r="F1528" s="393"/>
      <c r="G1528" s="394"/>
      <c r="H1528" s="395"/>
      <c r="N1528" s="144"/>
      <c r="O1528" s="147" t="str">
        <f>IFERROR(IF(LEN(B1528)=0,"",INDEX(Trainings!$C$6:$C$55,MATCH(Registration!$B1528,Trainings!$B$6:$B$55,0),1)),"")</f>
        <v/>
      </c>
      <c r="P1528" s="148" t="str">
        <f>IFERROR(IF(LEN(H1528)=0,"",INDEX(Dashboard!$I$17:$I$26,MATCH($H1528,Dashboard!$J$17:$J$26,0))),"")</f>
        <v/>
      </c>
      <c r="Q1528" s="144"/>
      <c r="R1528" s="148">
        <f>IF(LEN(O1528)=0,0,IF(OR(Summary!$D$5="All",Summary!$D$5=""),1,IF(Summary!$D$5=O1528,1,0)))</f>
        <v>0</v>
      </c>
      <c r="S1528" s="148">
        <f>IF(LEN(B1528)=0,0,IF(OR(Summary!$G$5="All",Summary!$G$5=""),1,IF(Summary!$G$5=B1528,1,0)))</f>
        <v>0</v>
      </c>
      <c r="T1528" s="148">
        <f t="shared" si="92"/>
        <v>0</v>
      </c>
      <c r="U1528" s="148">
        <f>IF(LEN(C1528)=0,0,IF(C1528=Summary!$K$5,1,0))</f>
        <v>0</v>
      </c>
      <c r="V1528" s="148">
        <f t="shared" si="93"/>
        <v>0</v>
      </c>
      <c r="W1528" s="333"/>
      <c r="X1528" s="148">
        <f t="shared" si="94"/>
        <v>0</v>
      </c>
      <c r="Y1528" s="333"/>
      <c r="Z1528" s="144"/>
      <c r="AA1528" s="148">
        <f t="shared" si="95"/>
        <v>0</v>
      </c>
      <c r="AB1528" s="336"/>
      <c r="AC1528" s="144"/>
    </row>
    <row r="1529" spans="2:29" s="134" customFormat="1" ht="20.100000000000001" customHeight="1" x14ac:dyDescent="0.25">
      <c r="B1529" s="390"/>
      <c r="C1529" s="391"/>
      <c r="D1529" s="392"/>
      <c r="E1529" s="393"/>
      <c r="F1529" s="393"/>
      <c r="G1529" s="394"/>
      <c r="H1529" s="395"/>
      <c r="N1529" s="144"/>
      <c r="O1529" s="147" t="str">
        <f>IFERROR(IF(LEN(B1529)=0,"",INDEX(Trainings!$C$6:$C$55,MATCH(Registration!$B1529,Trainings!$B$6:$B$55,0),1)),"")</f>
        <v/>
      </c>
      <c r="P1529" s="148" t="str">
        <f>IFERROR(IF(LEN(H1529)=0,"",INDEX(Dashboard!$I$17:$I$26,MATCH($H1529,Dashboard!$J$17:$J$26,0))),"")</f>
        <v/>
      </c>
      <c r="Q1529" s="144"/>
      <c r="R1529" s="148">
        <f>IF(LEN(O1529)=0,0,IF(OR(Summary!$D$5="All",Summary!$D$5=""),1,IF(Summary!$D$5=O1529,1,0)))</f>
        <v>0</v>
      </c>
      <c r="S1529" s="148">
        <f>IF(LEN(B1529)=0,0,IF(OR(Summary!$G$5="All",Summary!$G$5=""),1,IF(Summary!$G$5=B1529,1,0)))</f>
        <v>0</v>
      </c>
      <c r="T1529" s="148">
        <f t="shared" si="92"/>
        <v>0</v>
      </c>
      <c r="U1529" s="148">
        <f>IF(LEN(C1529)=0,0,IF(C1529=Summary!$K$5,1,0))</f>
        <v>0</v>
      </c>
      <c r="V1529" s="148">
        <f t="shared" si="93"/>
        <v>0</v>
      </c>
      <c r="W1529" s="333"/>
      <c r="X1529" s="148">
        <f t="shared" si="94"/>
        <v>0</v>
      </c>
      <c r="Y1529" s="333"/>
      <c r="Z1529" s="144"/>
      <c r="AA1529" s="148">
        <f t="shared" si="95"/>
        <v>0</v>
      </c>
      <c r="AB1529" s="336"/>
      <c r="AC1529" s="144"/>
    </row>
    <row r="1530" spans="2:29" s="134" customFormat="1" ht="20.100000000000001" customHeight="1" x14ac:dyDescent="0.25">
      <c r="B1530" s="390"/>
      <c r="C1530" s="391"/>
      <c r="D1530" s="392"/>
      <c r="E1530" s="393"/>
      <c r="F1530" s="393"/>
      <c r="G1530" s="394"/>
      <c r="H1530" s="395"/>
      <c r="N1530" s="144"/>
      <c r="O1530" s="147" t="str">
        <f>IFERROR(IF(LEN(B1530)=0,"",INDEX(Trainings!$C$6:$C$55,MATCH(Registration!$B1530,Trainings!$B$6:$B$55,0),1)),"")</f>
        <v/>
      </c>
      <c r="P1530" s="148" t="str">
        <f>IFERROR(IF(LEN(H1530)=0,"",INDEX(Dashboard!$I$17:$I$26,MATCH($H1530,Dashboard!$J$17:$J$26,0))),"")</f>
        <v/>
      </c>
      <c r="Q1530" s="144"/>
      <c r="R1530" s="148">
        <f>IF(LEN(O1530)=0,0,IF(OR(Summary!$D$5="All",Summary!$D$5=""),1,IF(Summary!$D$5=O1530,1,0)))</f>
        <v>0</v>
      </c>
      <c r="S1530" s="148">
        <f>IF(LEN(B1530)=0,0,IF(OR(Summary!$G$5="All",Summary!$G$5=""),1,IF(Summary!$G$5=B1530,1,0)))</f>
        <v>0</v>
      </c>
      <c r="T1530" s="148">
        <f t="shared" si="92"/>
        <v>0</v>
      </c>
      <c r="U1530" s="148">
        <f>IF(LEN(C1530)=0,0,IF(C1530=Summary!$K$5,1,0))</f>
        <v>0</v>
      </c>
      <c r="V1530" s="148">
        <f t="shared" si="93"/>
        <v>0</v>
      </c>
      <c r="W1530" s="333"/>
      <c r="X1530" s="148">
        <f t="shared" si="94"/>
        <v>0</v>
      </c>
      <c r="Y1530" s="333"/>
      <c r="Z1530" s="144"/>
      <c r="AA1530" s="148">
        <f t="shared" si="95"/>
        <v>0</v>
      </c>
      <c r="AB1530" s="336"/>
      <c r="AC1530" s="144"/>
    </row>
    <row r="1531" spans="2:29" s="134" customFormat="1" ht="20.100000000000001" customHeight="1" x14ac:dyDescent="0.25">
      <c r="B1531" s="390"/>
      <c r="C1531" s="391"/>
      <c r="D1531" s="392"/>
      <c r="E1531" s="393"/>
      <c r="F1531" s="393"/>
      <c r="G1531" s="394"/>
      <c r="H1531" s="395"/>
      <c r="N1531" s="144"/>
      <c r="O1531" s="147" t="str">
        <f>IFERROR(IF(LEN(B1531)=0,"",INDEX(Trainings!$C$6:$C$55,MATCH(Registration!$B1531,Trainings!$B$6:$B$55,0),1)),"")</f>
        <v/>
      </c>
      <c r="P1531" s="148" t="str">
        <f>IFERROR(IF(LEN(H1531)=0,"",INDEX(Dashboard!$I$17:$I$26,MATCH($H1531,Dashboard!$J$17:$J$26,0))),"")</f>
        <v/>
      </c>
      <c r="Q1531" s="144"/>
      <c r="R1531" s="148">
        <f>IF(LEN(O1531)=0,0,IF(OR(Summary!$D$5="All",Summary!$D$5=""),1,IF(Summary!$D$5=O1531,1,0)))</f>
        <v>0</v>
      </c>
      <c r="S1531" s="148">
        <f>IF(LEN(B1531)=0,0,IF(OR(Summary!$G$5="All",Summary!$G$5=""),1,IF(Summary!$G$5=B1531,1,0)))</f>
        <v>0</v>
      </c>
      <c r="T1531" s="148">
        <f t="shared" si="92"/>
        <v>0</v>
      </c>
      <c r="U1531" s="148">
        <f>IF(LEN(C1531)=0,0,IF(C1531=Summary!$K$5,1,0))</f>
        <v>0</v>
      </c>
      <c r="V1531" s="148">
        <f t="shared" si="93"/>
        <v>0</v>
      </c>
      <c r="W1531" s="333"/>
      <c r="X1531" s="148">
        <f t="shared" si="94"/>
        <v>0</v>
      </c>
      <c r="Y1531" s="333"/>
      <c r="Z1531" s="144"/>
      <c r="AA1531" s="148">
        <f t="shared" si="95"/>
        <v>0</v>
      </c>
      <c r="AB1531" s="336"/>
      <c r="AC1531" s="144"/>
    </row>
    <row r="1532" spans="2:29" s="134" customFormat="1" ht="20.100000000000001" customHeight="1" x14ac:dyDescent="0.25">
      <c r="B1532" s="390"/>
      <c r="C1532" s="391"/>
      <c r="D1532" s="392"/>
      <c r="E1532" s="393"/>
      <c r="F1532" s="393"/>
      <c r="G1532" s="394"/>
      <c r="H1532" s="395"/>
      <c r="N1532" s="144"/>
      <c r="O1532" s="147" t="str">
        <f>IFERROR(IF(LEN(B1532)=0,"",INDEX(Trainings!$C$6:$C$55,MATCH(Registration!$B1532,Trainings!$B$6:$B$55,0),1)),"")</f>
        <v/>
      </c>
      <c r="P1532" s="148" t="str">
        <f>IFERROR(IF(LEN(H1532)=0,"",INDEX(Dashboard!$I$17:$I$26,MATCH($H1532,Dashboard!$J$17:$J$26,0))),"")</f>
        <v/>
      </c>
      <c r="Q1532" s="144"/>
      <c r="R1532" s="148">
        <f>IF(LEN(O1532)=0,0,IF(OR(Summary!$D$5="All",Summary!$D$5=""),1,IF(Summary!$D$5=O1532,1,0)))</f>
        <v>0</v>
      </c>
      <c r="S1532" s="148">
        <f>IF(LEN(B1532)=0,0,IF(OR(Summary!$G$5="All",Summary!$G$5=""),1,IF(Summary!$G$5=B1532,1,0)))</f>
        <v>0</v>
      </c>
      <c r="T1532" s="148">
        <f t="shared" si="92"/>
        <v>0</v>
      </c>
      <c r="U1532" s="148">
        <f>IF(LEN(C1532)=0,0,IF(C1532=Summary!$K$5,1,0))</f>
        <v>0</v>
      </c>
      <c r="V1532" s="148">
        <f t="shared" si="93"/>
        <v>0</v>
      </c>
      <c r="W1532" s="333"/>
      <c r="X1532" s="148">
        <f t="shared" si="94"/>
        <v>0</v>
      </c>
      <c r="Y1532" s="333"/>
      <c r="Z1532" s="144"/>
      <c r="AA1532" s="148">
        <f t="shared" si="95"/>
        <v>0</v>
      </c>
      <c r="AB1532" s="336"/>
      <c r="AC1532" s="144"/>
    </row>
    <row r="1533" spans="2:29" s="134" customFormat="1" ht="20.100000000000001" customHeight="1" x14ac:dyDescent="0.25">
      <c r="B1533" s="390"/>
      <c r="C1533" s="391"/>
      <c r="D1533" s="392"/>
      <c r="E1533" s="393"/>
      <c r="F1533" s="393"/>
      <c r="G1533" s="394"/>
      <c r="H1533" s="395"/>
      <c r="N1533" s="144"/>
      <c r="O1533" s="147" t="str">
        <f>IFERROR(IF(LEN(B1533)=0,"",INDEX(Trainings!$C$6:$C$55,MATCH(Registration!$B1533,Trainings!$B$6:$B$55,0),1)),"")</f>
        <v/>
      </c>
      <c r="P1533" s="148" t="str">
        <f>IFERROR(IF(LEN(H1533)=0,"",INDEX(Dashboard!$I$17:$I$26,MATCH($H1533,Dashboard!$J$17:$J$26,0))),"")</f>
        <v/>
      </c>
      <c r="Q1533" s="144"/>
      <c r="R1533" s="148">
        <f>IF(LEN(O1533)=0,0,IF(OR(Summary!$D$5="All",Summary!$D$5=""),1,IF(Summary!$D$5=O1533,1,0)))</f>
        <v>0</v>
      </c>
      <c r="S1533" s="148">
        <f>IF(LEN(B1533)=0,0,IF(OR(Summary!$G$5="All",Summary!$G$5=""),1,IF(Summary!$G$5=B1533,1,0)))</f>
        <v>0</v>
      </c>
      <c r="T1533" s="148">
        <f t="shared" si="92"/>
        <v>0</v>
      </c>
      <c r="U1533" s="148">
        <f>IF(LEN(C1533)=0,0,IF(C1533=Summary!$K$5,1,0))</f>
        <v>0</v>
      </c>
      <c r="V1533" s="148">
        <f t="shared" si="93"/>
        <v>0</v>
      </c>
      <c r="W1533" s="333"/>
      <c r="X1533" s="148">
        <f t="shared" si="94"/>
        <v>0</v>
      </c>
      <c r="Y1533" s="333"/>
      <c r="Z1533" s="144"/>
      <c r="AA1533" s="148">
        <f t="shared" si="95"/>
        <v>0</v>
      </c>
      <c r="AB1533" s="336"/>
      <c r="AC1533" s="144"/>
    </row>
    <row r="1534" spans="2:29" s="134" customFormat="1" ht="20.100000000000001" customHeight="1" x14ac:dyDescent="0.25">
      <c r="B1534" s="390"/>
      <c r="C1534" s="391"/>
      <c r="D1534" s="392"/>
      <c r="E1534" s="393"/>
      <c r="F1534" s="393"/>
      <c r="G1534" s="394"/>
      <c r="H1534" s="395"/>
      <c r="N1534" s="144"/>
      <c r="O1534" s="147" t="str">
        <f>IFERROR(IF(LEN(B1534)=0,"",INDEX(Trainings!$C$6:$C$55,MATCH(Registration!$B1534,Trainings!$B$6:$B$55,0),1)),"")</f>
        <v/>
      </c>
      <c r="P1534" s="148" t="str">
        <f>IFERROR(IF(LEN(H1534)=0,"",INDEX(Dashboard!$I$17:$I$26,MATCH($H1534,Dashboard!$J$17:$J$26,0))),"")</f>
        <v/>
      </c>
      <c r="Q1534" s="144"/>
      <c r="R1534" s="148">
        <f>IF(LEN(O1534)=0,0,IF(OR(Summary!$D$5="All",Summary!$D$5=""),1,IF(Summary!$D$5=O1534,1,0)))</f>
        <v>0</v>
      </c>
      <c r="S1534" s="148">
        <f>IF(LEN(B1534)=0,0,IF(OR(Summary!$G$5="All",Summary!$G$5=""),1,IF(Summary!$G$5=B1534,1,0)))</f>
        <v>0</v>
      </c>
      <c r="T1534" s="148">
        <f t="shared" si="92"/>
        <v>0</v>
      </c>
      <c r="U1534" s="148">
        <f>IF(LEN(C1534)=0,0,IF(C1534=Summary!$K$5,1,0))</f>
        <v>0</v>
      </c>
      <c r="V1534" s="148">
        <f t="shared" si="93"/>
        <v>0</v>
      </c>
      <c r="W1534" s="333"/>
      <c r="X1534" s="148">
        <f t="shared" si="94"/>
        <v>0</v>
      </c>
      <c r="Y1534" s="333"/>
      <c r="Z1534" s="144"/>
      <c r="AA1534" s="148">
        <f t="shared" si="95"/>
        <v>0</v>
      </c>
      <c r="AB1534" s="336"/>
      <c r="AC1534" s="144"/>
    </row>
    <row r="1535" spans="2:29" s="134" customFormat="1" ht="20.100000000000001" customHeight="1" x14ac:dyDescent="0.25">
      <c r="B1535" s="390"/>
      <c r="C1535" s="391"/>
      <c r="D1535" s="392"/>
      <c r="E1535" s="393"/>
      <c r="F1535" s="393"/>
      <c r="G1535" s="394"/>
      <c r="H1535" s="395"/>
      <c r="N1535" s="144"/>
      <c r="O1535" s="147" t="str">
        <f>IFERROR(IF(LEN(B1535)=0,"",INDEX(Trainings!$C$6:$C$55,MATCH(Registration!$B1535,Trainings!$B$6:$B$55,0),1)),"")</f>
        <v/>
      </c>
      <c r="P1535" s="148" t="str">
        <f>IFERROR(IF(LEN(H1535)=0,"",INDEX(Dashboard!$I$17:$I$26,MATCH($H1535,Dashboard!$J$17:$J$26,0))),"")</f>
        <v/>
      </c>
      <c r="Q1535" s="144"/>
      <c r="R1535" s="148">
        <f>IF(LEN(O1535)=0,0,IF(OR(Summary!$D$5="All",Summary!$D$5=""),1,IF(Summary!$D$5=O1535,1,0)))</f>
        <v>0</v>
      </c>
      <c r="S1535" s="148">
        <f>IF(LEN(B1535)=0,0,IF(OR(Summary!$G$5="All",Summary!$G$5=""),1,IF(Summary!$G$5=B1535,1,0)))</f>
        <v>0</v>
      </c>
      <c r="T1535" s="148">
        <f t="shared" si="92"/>
        <v>0</v>
      </c>
      <c r="U1535" s="148">
        <f>IF(LEN(C1535)=0,0,IF(C1535=Summary!$K$5,1,0))</f>
        <v>0</v>
      </c>
      <c r="V1535" s="148">
        <f t="shared" si="93"/>
        <v>0</v>
      </c>
      <c r="W1535" s="333"/>
      <c r="X1535" s="148">
        <f t="shared" si="94"/>
        <v>0</v>
      </c>
      <c r="Y1535" s="333"/>
      <c r="Z1535" s="144"/>
      <c r="AA1535" s="148">
        <f t="shared" si="95"/>
        <v>0</v>
      </c>
      <c r="AB1535" s="336"/>
      <c r="AC1535" s="144"/>
    </row>
    <row r="1536" spans="2:29" s="134" customFormat="1" ht="20.100000000000001" customHeight="1" x14ac:dyDescent="0.25">
      <c r="B1536" s="390"/>
      <c r="C1536" s="391"/>
      <c r="D1536" s="392"/>
      <c r="E1536" s="393"/>
      <c r="F1536" s="393"/>
      <c r="G1536" s="394"/>
      <c r="H1536" s="395"/>
      <c r="N1536" s="144"/>
      <c r="O1536" s="147" t="str">
        <f>IFERROR(IF(LEN(B1536)=0,"",INDEX(Trainings!$C$6:$C$55,MATCH(Registration!$B1536,Trainings!$B$6:$B$55,0),1)),"")</f>
        <v/>
      </c>
      <c r="P1536" s="148" t="str">
        <f>IFERROR(IF(LEN(H1536)=0,"",INDEX(Dashboard!$I$17:$I$26,MATCH($H1536,Dashboard!$J$17:$J$26,0))),"")</f>
        <v/>
      </c>
      <c r="Q1536" s="144"/>
      <c r="R1536" s="148">
        <f>IF(LEN(O1536)=0,0,IF(OR(Summary!$D$5="All",Summary!$D$5=""),1,IF(Summary!$D$5=O1536,1,0)))</f>
        <v>0</v>
      </c>
      <c r="S1536" s="148">
        <f>IF(LEN(B1536)=0,0,IF(OR(Summary!$G$5="All",Summary!$G$5=""),1,IF(Summary!$G$5=B1536,1,0)))</f>
        <v>0</v>
      </c>
      <c r="T1536" s="148">
        <f t="shared" si="92"/>
        <v>0</v>
      </c>
      <c r="U1536" s="148">
        <f>IF(LEN(C1536)=0,0,IF(C1536=Summary!$K$5,1,0))</f>
        <v>0</v>
      </c>
      <c r="V1536" s="148">
        <f t="shared" si="93"/>
        <v>0</v>
      </c>
      <c r="W1536" s="333"/>
      <c r="X1536" s="148">
        <f t="shared" si="94"/>
        <v>0</v>
      </c>
      <c r="Y1536" s="333"/>
      <c r="Z1536" s="144"/>
      <c r="AA1536" s="148">
        <f t="shared" si="95"/>
        <v>0</v>
      </c>
      <c r="AB1536" s="336"/>
      <c r="AC1536" s="144"/>
    </row>
    <row r="1537" spans="2:29" s="134" customFormat="1" ht="20.100000000000001" customHeight="1" x14ac:dyDescent="0.25">
      <c r="B1537" s="390"/>
      <c r="C1537" s="391"/>
      <c r="D1537" s="392"/>
      <c r="E1537" s="393"/>
      <c r="F1537" s="393"/>
      <c r="G1537" s="394"/>
      <c r="H1537" s="395"/>
      <c r="N1537" s="144"/>
      <c r="O1537" s="147" t="str">
        <f>IFERROR(IF(LEN(B1537)=0,"",INDEX(Trainings!$C$6:$C$55,MATCH(Registration!$B1537,Trainings!$B$6:$B$55,0),1)),"")</f>
        <v/>
      </c>
      <c r="P1537" s="148" t="str">
        <f>IFERROR(IF(LEN(H1537)=0,"",INDEX(Dashboard!$I$17:$I$26,MATCH($H1537,Dashboard!$J$17:$J$26,0))),"")</f>
        <v/>
      </c>
      <c r="Q1537" s="144"/>
      <c r="R1537" s="148">
        <f>IF(LEN(O1537)=0,0,IF(OR(Summary!$D$5="All",Summary!$D$5=""),1,IF(Summary!$D$5=O1537,1,0)))</f>
        <v>0</v>
      </c>
      <c r="S1537" s="148">
        <f>IF(LEN(B1537)=0,0,IF(OR(Summary!$G$5="All",Summary!$G$5=""),1,IF(Summary!$G$5=B1537,1,0)))</f>
        <v>0</v>
      </c>
      <c r="T1537" s="148">
        <f t="shared" si="92"/>
        <v>0</v>
      </c>
      <c r="U1537" s="148">
        <f>IF(LEN(C1537)=0,0,IF(C1537=Summary!$K$5,1,0))</f>
        <v>0</v>
      </c>
      <c r="V1537" s="148">
        <f t="shared" si="93"/>
        <v>0</v>
      </c>
      <c r="W1537" s="333"/>
      <c r="X1537" s="148">
        <f t="shared" si="94"/>
        <v>0</v>
      </c>
      <c r="Y1537" s="333"/>
      <c r="Z1537" s="144"/>
      <c r="AA1537" s="148">
        <f t="shared" si="95"/>
        <v>0</v>
      </c>
      <c r="AB1537" s="336"/>
      <c r="AC1537" s="144"/>
    </row>
    <row r="1538" spans="2:29" s="134" customFormat="1" ht="20.100000000000001" customHeight="1" x14ac:dyDescent="0.25">
      <c r="B1538" s="390"/>
      <c r="C1538" s="391"/>
      <c r="D1538" s="392"/>
      <c r="E1538" s="393"/>
      <c r="F1538" s="393"/>
      <c r="G1538" s="394"/>
      <c r="H1538" s="395"/>
      <c r="N1538" s="144"/>
      <c r="O1538" s="147" t="str">
        <f>IFERROR(IF(LEN(B1538)=0,"",INDEX(Trainings!$C$6:$C$55,MATCH(Registration!$B1538,Trainings!$B$6:$B$55,0),1)),"")</f>
        <v/>
      </c>
      <c r="P1538" s="148" t="str">
        <f>IFERROR(IF(LEN(H1538)=0,"",INDEX(Dashboard!$I$17:$I$26,MATCH($H1538,Dashboard!$J$17:$J$26,0))),"")</f>
        <v/>
      </c>
      <c r="Q1538" s="144"/>
      <c r="R1538" s="148">
        <f>IF(LEN(O1538)=0,0,IF(OR(Summary!$D$5="All",Summary!$D$5=""),1,IF(Summary!$D$5=O1538,1,0)))</f>
        <v>0</v>
      </c>
      <c r="S1538" s="148">
        <f>IF(LEN(B1538)=0,0,IF(OR(Summary!$G$5="All",Summary!$G$5=""),1,IF(Summary!$G$5=B1538,1,0)))</f>
        <v>0</v>
      </c>
      <c r="T1538" s="148">
        <f t="shared" si="92"/>
        <v>0</v>
      </c>
      <c r="U1538" s="148">
        <f>IF(LEN(C1538)=0,0,IF(C1538=Summary!$K$5,1,0))</f>
        <v>0</v>
      </c>
      <c r="V1538" s="148">
        <f t="shared" si="93"/>
        <v>0</v>
      </c>
      <c r="W1538" s="333"/>
      <c r="X1538" s="148">
        <f t="shared" si="94"/>
        <v>0</v>
      </c>
      <c r="Y1538" s="333"/>
      <c r="Z1538" s="144"/>
      <c r="AA1538" s="148">
        <f t="shared" si="95"/>
        <v>0</v>
      </c>
      <c r="AB1538" s="336"/>
      <c r="AC1538" s="144"/>
    </row>
    <row r="1539" spans="2:29" s="134" customFormat="1" ht="20.100000000000001" customHeight="1" x14ac:dyDescent="0.25">
      <c r="B1539" s="390"/>
      <c r="C1539" s="391"/>
      <c r="D1539" s="392"/>
      <c r="E1539" s="393"/>
      <c r="F1539" s="393"/>
      <c r="G1539" s="394"/>
      <c r="H1539" s="395"/>
      <c r="N1539" s="144"/>
      <c r="O1539" s="147" t="str">
        <f>IFERROR(IF(LEN(B1539)=0,"",INDEX(Trainings!$C$6:$C$55,MATCH(Registration!$B1539,Trainings!$B$6:$B$55,0),1)),"")</f>
        <v/>
      </c>
      <c r="P1539" s="148" t="str">
        <f>IFERROR(IF(LEN(H1539)=0,"",INDEX(Dashboard!$I$17:$I$26,MATCH($H1539,Dashboard!$J$17:$J$26,0))),"")</f>
        <v/>
      </c>
      <c r="Q1539" s="144"/>
      <c r="R1539" s="148">
        <f>IF(LEN(O1539)=0,0,IF(OR(Summary!$D$5="All",Summary!$D$5=""),1,IF(Summary!$D$5=O1539,1,0)))</f>
        <v>0</v>
      </c>
      <c r="S1539" s="148">
        <f>IF(LEN(B1539)=0,0,IF(OR(Summary!$G$5="All",Summary!$G$5=""),1,IF(Summary!$G$5=B1539,1,0)))</f>
        <v>0</v>
      </c>
      <c r="T1539" s="148">
        <f t="shared" si="92"/>
        <v>0</v>
      </c>
      <c r="U1539" s="148">
        <f>IF(LEN(C1539)=0,0,IF(C1539=Summary!$K$5,1,0))</f>
        <v>0</v>
      </c>
      <c r="V1539" s="148">
        <f t="shared" si="93"/>
        <v>0</v>
      </c>
      <c r="W1539" s="333"/>
      <c r="X1539" s="148">
        <f t="shared" si="94"/>
        <v>0</v>
      </c>
      <c r="Y1539" s="333"/>
      <c r="Z1539" s="144"/>
      <c r="AA1539" s="148">
        <f t="shared" si="95"/>
        <v>0</v>
      </c>
      <c r="AB1539" s="336"/>
      <c r="AC1539" s="144"/>
    </row>
    <row r="1540" spans="2:29" s="134" customFormat="1" ht="20.100000000000001" customHeight="1" x14ac:dyDescent="0.25">
      <c r="B1540" s="390"/>
      <c r="C1540" s="391"/>
      <c r="D1540" s="392"/>
      <c r="E1540" s="393"/>
      <c r="F1540" s="393"/>
      <c r="G1540" s="394"/>
      <c r="H1540" s="395"/>
      <c r="N1540" s="144"/>
      <c r="O1540" s="147" t="str">
        <f>IFERROR(IF(LEN(B1540)=0,"",INDEX(Trainings!$C$6:$C$55,MATCH(Registration!$B1540,Trainings!$B$6:$B$55,0),1)),"")</f>
        <v/>
      </c>
      <c r="P1540" s="148" t="str">
        <f>IFERROR(IF(LEN(H1540)=0,"",INDEX(Dashboard!$I$17:$I$26,MATCH($H1540,Dashboard!$J$17:$J$26,0))),"")</f>
        <v/>
      </c>
      <c r="Q1540" s="144"/>
      <c r="R1540" s="148">
        <f>IF(LEN(O1540)=0,0,IF(OR(Summary!$D$5="All",Summary!$D$5=""),1,IF(Summary!$D$5=O1540,1,0)))</f>
        <v>0</v>
      </c>
      <c r="S1540" s="148">
        <f>IF(LEN(B1540)=0,0,IF(OR(Summary!$G$5="All",Summary!$G$5=""),1,IF(Summary!$G$5=B1540,1,0)))</f>
        <v>0</v>
      </c>
      <c r="T1540" s="148">
        <f t="shared" si="92"/>
        <v>0</v>
      </c>
      <c r="U1540" s="148">
        <f>IF(LEN(C1540)=0,0,IF(C1540=Summary!$K$5,1,0))</f>
        <v>0</v>
      </c>
      <c r="V1540" s="148">
        <f t="shared" si="93"/>
        <v>0</v>
      </c>
      <c r="W1540" s="333"/>
      <c r="X1540" s="148">
        <f t="shared" si="94"/>
        <v>0</v>
      </c>
      <c r="Y1540" s="333"/>
      <c r="Z1540" s="144"/>
      <c r="AA1540" s="148">
        <f t="shared" si="95"/>
        <v>0</v>
      </c>
      <c r="AB1540" s="336"/>
      <c r="AC1540" s="144"/>
    </row>
    <row r="1541" spans="2:29" s="134" customFormat="1" ht="20.100000000000001" customHeight="1" x14ac:dyDescent="0.25">
      <c r="B1541" s="390"/>
      <c r="C1541" s="391"/>
      <c r="D1541" s="392"/>
      <c r="E1541" s="393"/>
      <c r="F1541" s="393"/>
      <c r="G1541" s="394"/>
      <c r="H1541" s="395"/>
      <c r="N1541" s="144"/>
      <c r="O1541" s="147" t="str">
        <f>IFERROR(IF(LEN(B1541)=0,"",INDEX(Trainings!$C$6:$C$55,MATCH(Registration!$B1541,Trainings!$B$6:$B$55,0),1)),"")</f>
        <v/>
      </c>
      <c r="P1541" s="148" t="str">
        <f>IFERROR(IF(LEN(H1541)=0,"",INDEX(Dashboard!$I$17:$I$26,MATCH($H1541,Dashboard!$J$17:$J$26,0))),"")</f>
        <v/>
      </c>
      <c r="Q1541" s="144"/>
      <c r="R1541" s="148">
        <f>IF(LEN(O1541)=0,0,IF(OR(Summary!$D$5="All",Summary!$D$5=""),1,IF(Summary!$D$5=O1541,1,0)))</f>
        <v>0</v>
      </c>
      <c r="S1541" s="148">
        <f>IF(LEN(B1541)=0,0,IF(OR(Summary!$G$5="All",Summary!$G$5=""),1,IF(Summary!$G$5=B1541,1,0)))</f>
        <v>0</v>
      </c>
      <c r="T1541" s="148">
        <f t="shared" si="92"/>
        <v>0</v>
      </c>
      <c r="U1541" s="148">
        <f>IF(LEN(C1541)=0,0,IF(C1541=Summary!$K$5,1,0))</f>
        <v>0</v>
      </c>
      <c r="V1541" s="148">
        <f t="shared" si="93"/>
        <v>0</v>
      </c>
      <c r="W1541" s="333"/>
      <c r="X1541" s="148">
        <f t="shared" si="94"/>
        <v>0</v>
      </c>
      <c r="Y1541" s="333"/>
      <c r="Z1541" s="144"/>
      <c r="AA1541" s="148">
        <f t="shared" si="95"/>
        <v>0</v>
      </c>
      <c r="AB1541" s="336"/>
      <c r="AC1541" s="144"/>
    </row>
    <row r="1542" spans="2:29" s="134" customFormat="1" ht="20.100000000000001" customHeight="1" x14ac:dyDescent="0.25">
      <c r="B1542" s="390"/>
      <c r="C1542" s="391"/>
      <c r="D1542" s="392"/>
      <c r="E1542" s="393"/>
      <c r="F1542" s="393"/>
      <c r="G1542" s="394"/>
      <c r="H1542" s="395"/>
      <c r="N1542" s="144"/>
      <c r="O1542" s="147" t="str">
        <f>IFERROR(IF(LEN(B1542)=0,"",INDEX(Trainings!$C$6:$C$55,MATCH(Registration!$B1542,Trainings!$B$6:$B$55,0),1)),"")</f>
        <v/>
      </c>
      <c r="P1542" s="148" t="str">
        <f>IFERROR(IF(LEN(H1542)=0,"",INDEX(Dashboard!$I$17:$I$26,MATCH($H1542,Dashboard!$J$17:$J$26,0))),"")</f>
        <v/>
      </c>
      <c r="Q1542" s="144"/>
      <c r="R1542" s="148">
        <f>IF(LEN(O1542)=0,0,IF(OR(Summary!$D$5="All",Summary!$D$5=""),1,IF(Summary!$D$5=O1542,1,0)))</f>
        <v>0</v>
      </c>
      <c r="S1542" s="148">
        <f>IF(LEN(B1542)=0,0,IF(OR(Summary!$G$5="All",Summary!$G$5=""),1,IF(Summary!$G$5=B1542,1,0)))</f>
        <v>0</v>
      </c>
      <c r="T1542" s="148">
        <f t="shared" ref="T1542:T1605" si="96">IF(G1542="Yes",1,0)</f>
        <v>0</v>
      </c>
      <c r="U1542" s="148">
        <f>IF(LEN(C1542)=0,0,IF(C1542=Summary!$K$5,1,0))</f>
        <v>0</v>
      </c>
      <c r="V1542" s="148">
        <f t="shared" si="93"/>
        <v>0</v>
      </c>
      <c r="W1542" s="333"/>
      <c r="X1542" s="148">
        <f t="shared" si="94"/>
        <v>0</v>
      </c>
      <c r="Y1542" s="333"/>
      <c r="Z1542" s="144"/>
      <c r="AA1542" s="148">
        <f t="shared" si="95"/>
        <v>0</v>
      </c>
      <c r="AB1542" s="336"/>
      <c r="AC1542" s="144"/>
    </row>
    <row r="1543" spans="2:29" s="134" customFormat="1" ht="20.100000000000001" customHeight="1" x14ac:dyDescent="0.25">
      <c r="B1543" s="390"/>
      <c r="C1543" s="391"/>
      <c r="D1543" s="392"/>
      <c r="E1543" s="393"/>
      <c r="F1543" s="393"/>
      <c r="G1543" s="394"/>
      <c r="H1543" s="395"/>
      <c r="N1543" s="144"/>
      <c r="O1543" s="147" t="str">
        <f>IFERROR(IF(LEN(B1543)=0,"",INDEX(Trainings!$C$6:$C$55,MATCH(Registration!$B1543,Trainings!$B$6:$B$55,0),1)),"")</f>
        <v/>
      </c>
      <c r="P1543" s="148" t="str">
        <f>IFERROR(IF(LEN(H1543)=0,"",INDEX(Dashboard!$I$17:$I$26,MATCH($H1543,Dashboard!$J$17:$J$26,0))),"")</f>
        <v/>
      </c>
      <c r="Q1543" s="144"/>
      <c r="R1543" s="148">
        <f>IF(LEN(O1543)=0,0,IF(OR(Summary!$D$5="All",Summary!$D$5=""),1,IF(Summary!$D$5=O1543,1,0)))</f>
        <v>0</v>
      </c>
      <c r="S1543" s="148">
        <f>IF(LEN(B1543)=0,0,IF(OR(Summary!$G$5="All",Summary!$G$5=""),1,IF(Summary!$G$5=B1543,1,0)))</f>
        <v>0</v>
      </c>
      <c r="T1543" s="148">
        <f t="shared" si="96"/>
        <v>0</v>
      </c>
      <c r="U1543" s="148">
        <f>IF(LEN(C1543)=0,0,IF(C1543=Summary!$K$5,1,0))</f>
        <v>0</v>
      </c>
      <c r="V1543" s="148">
        <f t="shared" ref="V1543:V1606" si="97">R1543*S1543*T1543*U1543</f>
        <v>0</v>
      </c>
      <c r="W1543" s="333"/>
      <c r="X1543" s="148">
        <f t="shared" ref="X1543:X1606" si="98">V1543*(IF(LEN(P1543)=0,0,1))</f>
        <v>0</v>
      </c>
      <c r="Y1543" s="333"/>
      <c r="Z1543" s="144"/>
      <c r="AA1543" s="148">
        <f t="shared" ref="AA1543:AA1606" si="99">IF(G1543="Yes",1,0)</f>
        <v>0</v>
      </c>
      <c r="AB1543" s="336"/>
      <c r="AC1543" s="144"/>
    </row>
    <row r="1544" spans="2:29" s="134" customFormat="1" ht="20.100000000000001" customHeight="1" x14ac:dyDescent="0.25">
      <c r="B1544" s="390"/>
      <c r="C1544" s="391"/>
      <c r="D1544" s="392"/>
      <c r="E1544" s="393"/>
      <c r="F1544" s="393"/>
      <c r="G1544" s="394"/>
      <c r="H1544" s="395"/>
      <c r="N1544" s="144"/>
      <c r="O1544" s="147" t="str">
        <f>IFERROR(IF(LEN(B1544)=0,"",INDEX(Trainings!$C$6:$C$55,MATCH(Registration!$B1544,Trainings!$B$6:$B$55,0),1)),"")</f>
        <v/>
      </c>
      <c r="P1544" s="148" t="str">
        <f>IFERROR(IF(LEN(H1544)=0,"",INDEX(Dashboard!$I$17:$I$26,MATCH($H1544,Dashboard!$J$17:$J$26,0))),"")</f>
        <v/>
      </c>
      <c r="Q1544" s="144"/>
      <c r="R1544" s="148">
        <f>IF(LEN(O1544)=0,0,IF(OR(Summary!$D$5="All",Summary!$D$5=""),1,IF(Summary!$D$5=O1544,1,0)))</f>
        <v>0</v>
      </c>
      <c r="S1544" s="148">
        <f>IF(LEN(B1544)=0,0,IF(OR(Summary!$G$5="All",Summary!$G$5=""),1,IF(Summary!$G$5=B1544,1,0)))</f>
        <v>0</v>
      </c>
      <c r="T1544" s="148">
        <f t="shared" si="96"/>
        <v>0</v>
      </c>
      <c r="U1544" s="148">
        <f>IF(LEN(C1544)=0,0,IF(C1544=Summary!$K$5,1,0))</f>
        <v>0</v>
      </c>
      <c r="V1544" s="148">
        <f t="shared" si="97"/>
        <v>0</v>
      </c>
      <c r="W1544" s="333"/>
      <c r="X1544" s="148">
        <f t="shared" si="98"/>
        <v>0</v>
      </c>
      <c r="Y1544" s="333"/>
      <c r="Z1544" s="144"/>
      <c r="AA1544" s="148">
        <f t="shared" si="99"/>
        <v>0</v>
      </c>
      <c r="AB1544" s="336"/>
      <c r="AC1544" s="144"/>
    </row>
    <row r="1545" spans="2:29" s="134" customFormat="1" ht="20.100000000000001" customHeight="1" x14ac:dyDescent="0.25">
      <c r="B1545" s="390"/>
      <c r="C1545" s="391"/>
      <c r="D1545" s="392"/>
      <c r="E1545" s="393"/>
      <c r="F1545" s="393"/>
      <c r="G1545" s="394"/>
      <c r="H1545" s="395"/>
      <c r="N1545" s="144"/>
      <c r="O1545" s="147" t="str">
        <f>IFERROR(IF(LEN(B1545)=0,"",INDEX(Trainings!$C$6:$C$55,MATCH(Registration!$B1545,Trainings!$B$6:$B$55,0),1)),"")</f>
        <v/>
      </c>
      <c r="P1545" s="148" t="str">
        <f>IFERROR(IF(LEN(H1545)=0,"",INDEX(Dashboard!$I$17:$I$26,MATCH($H1545,Dashboard!$J$17:$J$26,0))),"")</f>
        <v/>
      </c>
      <c r="Q1545" s="144"/>
      <c r="R1545" s="148">
        <f>IF(LEN(O1545)=0,0,IF(OR(Summary!$D$5="All",Summary!$D$5=""),1,IF(Summary!$D$5=O1545,1,0)))</f>
        <v>0</v>
      </c>
      <c r="S1545" s="148">
        <f>IF(LEN(B1545)=0,0,IF(OR(Summary!$G$5="All",Summary!$G$5=""),1,IF(Summary!$G$5=B1545,1,0)))</f>
        <v>0</v>
      </c>
      <c r="T1545" s="148">
        <f t="shared" si="96"/>
        <v>0</v>
      </c>
      <c r="U1545" s="148">
        <f>IF(LEN(C1545)=0,0,IF(C1545=Summary!$K$5,1,0))</f>
        <v>0</v>
      </c>
      <c r="V1545" s="148">
        <f t="shared" si="97"/>
        <v>0</v>
      </c>
      <c r="W1545" s="333"/>
      <c r="X1545" s="148">
        <f t="shared" si="98"/>
        <v>0</v>
      </c>
      <c r="Y1545" s="333"/>
      <c r="Z1545" s="144"/>
      <c r="AA1545" s="148">
        <f t="shared" si="99"/>
        <v>0</v>
      </c>
      <c r="AB1545" s="336"/>
      <c r="AC1545" s="144"/>
    </row>
    <row r="1546" spans="2:29" s="134" customFormat="1" ht="20.100000000000001" customHeight="1" x14ac:dyDescent="0.25">
      <c r="B1546" s="390"/>
      <c r="C1546" s="391"/>
      <c r="D1546" s="392"/>
      <c r="E1546" s="393"/>
      <c r="F1546" s="393"/>
      <c r="G1546" s="394"/>
      <c r="H1546" s="395"/>
      <c r="N1546" s="144"/>
      <c r="O1546" s="147" t="str">
        <f>IFERROR(IF(LEN(B1546)=0,"",INDEX(Trainings!$C$6:$C$55,MATCH(Registration!$B1546,Trainings!$B$6:$B$55,0),1)),"")</f>
        <v/>
      </c>
      <c r="P1546" s="148" t="str">
        <f>IFERROR(IF(LEN(H1546)=0,"",INDEX(Dashboard!$I$17:$I$26,MATCH($H1546,Dashboard!$J$17:$J$26,0))),"")</f>
        <v/>
      </c>
      <c r="Q1546" s="144"/>
      <c r="R1546" s="148">
        <f>IF(LEN(O1546)=0,0,IF(OR(Summary!$D$5="All",Summary!$D$5=""),1,IF(Summary!$D$5=O1546,1,0)))</f>
        <v>0</v>
      </c>
      <c r="S1546" s="148">
        <f>IF(LEN(B1546)=0,0,IF(OR(Summary!$G$5="All",Summary!$G$5=""),1,IF(Summary!$G$5=B1546,1,0)))</f>
        <v>0</v>
      </c>
      <c r="T1546" s="148">
        <f t="shared" si="96"/>
        <v>0</v>
      </c>
      <c r="U1546" s="148">
        <f>IF(LEN(C1546)=0,0,IF(C1546=Summary!$K$5,1,0))</f>
        <v>0</v>
      </c>
      <c r="V1546" s="148">
        <f t="shared" si="97"/>
        <v>0</v>
      </c>
      <c r="W1546" s="333"/>
      <c r="X1546" s="148">
        <f t="shared" si="98"/>
        <v>0</v>
      </c>
      <c r="Y1546" s="333"/>
      <c r="Z1546" s="144"/>
      <c r="AA1546" s="148">
        <f t="shared" si="99"/>
        <v>0</v>
      </c>
      <c r="AB1546" s="336"/>
      <c r="AC1546" s="144"/>
    </row>
    <row r="1547" spans="2:29" s="134" customFormat="1" ht="20.100000000000001" customHeight="1" x14ac:dyDescent="0.25">
      <c r="B1547" s="390"/>
      <c r="C1547" s="391"/>
      <c r="D1547" s="392"/>
      <c r="E1547" s="393"/>
      <c r="F1547" s="393"/>
      <c r="G1547" s="394"/>
      <c r="H1547" s="395"/>
      <c r="N1547" s="144"/>
      <c r="O1547" s="147" t="str">
        <f>IFERROR(IF(LEN(B1547)=0,"",INDEX(Trainings!$C$6:$C$55,MATCH(Registration!$B1547,Trainings!$B$6:$B$55,0),1)),"")</f>
        <v/>
      </c>
      <c r="P1547" s="148" t="str">
        <f>IFERROR(IF(LEN(H1547)=0,"",INDEX(Dashboard!$I$17:$I$26,MATCH($H1547,Dashboard!$J$17:$J$26,0))),"")</f>
        <v/>
      </c>
      <c r="Q1547" s="144"/>
      <c r="R1547" s="148">
        <f>IF(LEN(O1547)=0,0,IF(OR(Summary!$D$5="All",Summary!$D$5=""),1,IF(Summary!$D$5=O1547,1,0)))</f>
        <v>0</v>
      </c>
      <c r="S1547" s="148">
        <f>IF(LEN(B1547)=0,0,IF(OR(Summary!$G$5="All",Summary!$G$5=""),1,IF(Summary!$G$5=B1547,1,0)))</f>
        <v>0</v>
      </c>
      <c r="T1547" s="148">
        <f t="shared" si="96"/>
        <v>0</v>
      </c>
      <c r="U1547" s="148">
        <f>IF(LEN(C1547)=0,0,IF(C1547=Summary!$K$5,1,0))</f>
        <v>0</v>
      </c>
      <c r="V1547" s="148">
        <f t="shared" si="97"/>
        <v>0</v>
      </c>
      <c r="W1547" s="333"/>
      <c r="X1547" s="148">
        <f t="shared" si="98"/>
        <v>0</v>
      </c>
      <c r="Y1547" s="333"/>
      <c r="Z1547" s="144"/>
      <c r="AA1547" s="148">
        <f t="shared" si="99"/>
        <v>0</v>
      </c>
      <c r="AB1547" s="336"/>
      <c r="AC1547" s="144"/>
    </row>
    <row r="1548" spans="2:29" s="134" customFormat="1" ht="20.100000000000001" customHeight="1" x14ac:dyDescent="0.25">
      <c r="B1548" s="390"/>
      <c r="C1548" s="391"/>
      <c r="D1548" s="392"/>
      <c r="E1548" s="393"/>
      <c r="F1548" s="393"/>
      <c r="G1548" s="394"/>
      <c r="H1548" s="395"/>
      <c r="N1548" s="144"/>
      <c r="O1548" s="147" t="str">
        <f>IFERROR(IF(LEN(B1548)=0,"",INDEX(Trainings!$C$6:$C$55,MATCH(Registration!$B1548,Trainings!$B$6:$B$55,0),1)),"")</f>
        <v/>
      </c>
      <c r="P1548" s="148" t="str">
        <f>IFERROR(IF(LEN(H1548)=0,"",INDEX(Dashboard!$I$17:$I$26,MATCH($H1548,Dashboard!$J$17:$J$26,0))),"")</f>
        <v/>
      </c>
      <c r="Q1548" s="144"/>
      <c r="R1548" s="148">
        <f>IF(LEN(O1548)=0,0,IF(OR(Summary!$D$5="All",Summary!$D$5=""),1,IF(Summary!$D$5=O1548,1,0)))</f>
        <v>0</v>
      </c>
      <c r="S1548" s="148">
        <f>IF(LEN(B1548)=0,0,IF(OR(Summary!$G$5="All",Summary!$G$5=""),1,IF(Summary!$G$5=B1548,1,0)))</f>
        <v>0</v>
      </c>
      <c r="T1548" s="148">
        <f t="shared" si="96"/>
        <v>0</v>
      </c>
      <c r="U1548" s="148">
        <f>IF(LEN(C1548)=0,0,IF(C1548=Summary!$K$5,1,0))</f>
        <v>0</v>
      </c>
      <c r="V1548" s="148">
        <f t="shared" si="97"/>
        <v>0</v>
      </c>
      <c r="W1548" s="333"/>
      <c r="X1548" s="148">
        <f t="shared" si="98"/>
        <v>0</v>
      </c>
      <c r="Y1548" s="333"/>
      <c r="Z1548" s="144"/>
      <c r="AA1548" s="148">
        <f t="shared" si="99"/>
        <v>0</v>
      </c>
      <c r="AB1548" s="336"/>
      <c r="AC1548" s="144"/>
    </row>
    <row r="1549" spans="2:29" s="134" customFormat="1" ht="20.100000000000001" customHeight="1" x14ac:dyDescent="0.25">
      <c r="B1549" s="390"/>
      <c r="C1549" s="391"/>
      <c r="D1549" s="392"/>
      <c r="E1549" s="393"/>
      <c r="F1549" s="393"/>
      <c r="G1549" s="394"/>
      <c r="H1549" s="395"/>
      <c r="N1549" s="144"/>
      <c r="O1549" s="147" t="str">
        <f>IFERROR(IF(LEN(B1549)=0,"",INDEX(Trainings!$C$6:$C$55,MATCH(Registration!$B1549,Trainings!$B$6:$B$55,0),1)),"")</f>
        <v/>
      </c>
      <c r="P1549" s="148" t="str">
        <f>IFERROR(IF(LEN(H1549)=0,"",INDEX(Dashboard!$I$17:$I$26,MATCH($H1549,Dashboard!$J$17:$J$26,0))),"")</f>
        <v/>
      </c>
      <c r="Q1549" s="144"/>
      <c r="R1549" s="148">
        <f>IF(LEN(O1549)=0,0,IF(OR(Summary!$D$5="All",Summary!$D$5=""),1,IF(Summary!$D$5=O1549,1,0)))</f>
        <v>0</v>
      </c>
      <c r="S1549" s="148">
        <f>IF(LEN(B1549)=0,0,IF(OR(Summary!$G$5="All",Summary!$G$5=""),1,IF(Summary!$G$5=B1549,1,0)))</f>
        <v>0</v>
      </c>
      <c r="T1549" s="148">
        <f t="shared" si="96"/>
        <v>0</v>
      </c>
      <c r="U1549" s="148">
        <f>IF(LEN(C1549)=0,0,IF(C1549=Summary!$K$5,1,0))</f>
        <v>0</v>
      </c>
      <c r="V1549" s="148">
        <f t="shared" si="97"/>
        <v>0</v>
      </c>
      <c r="W1549" s="333"/>
      <c r="X1549" s="148">
        <f t="shared" si="98"/>
        <v>0</v>
      </c>
      <c r="Y1549" s="333"/>
      <c r="Z1549" s="144"/>
      <c r="AA1549" s="148">
        <f t="shared" si="99"/>
        <v>0</v>
      </c>
      <c r="AB1549" s="336"/>
      <c r="AC1549" s="144"/>
    </row>
    <row r="1550" spans="2:29" s="134" customFormat="1" ht="20.100000000000001" customHeight="1" x14ac:dyDescent="0.25">
      <c r="B1550" s="390"/>
      <c r="C1550" s="391"/>
      <c r="D1550" s="392"/>
      <c r="E1550" s="393"/>
      <c r="F1550" s="393"/>
      <c r="G1550" s="394"/>
      <c r="H1550" s="395"/>
      <c r="N1550" s="144"/>
      <c r="O1550" s="147" t="str">
        <f>IFERROR(IF(LEN(B1550)=0,"",INDEX(Trainings!$C$6:$C$55,MATCH(Registration!$B1550,Trainings!$B$6:$B$55,0),1)),"")</f>
        <v/>
      </c>
      <c r="P1550" s="148" t="str">
        <f>IFERROR(IF(LEN(H1550)=0,"",INDEX(Dashboard!$I$17:$I$26,MATCH($H1550,Dashboard!$J$17:$J$26,0))),"")</f>
        <v/>
      </c>
      <c r="Q1550" s="144"/>
      <c r="R1550" s="148">
        <f>IF(LEN(O1550)=0,0,IF(OR(Summary!$D$5="All",Summary!$D$5=""),1,IF(Summary!$D$5=O1550,1,0)))</f>
        <v>0</v>
      </c>
      <c r="S1550" s="148">
        <f>IF(LEN(B1550)=0,0,IF(OR(Summary!$G$5="All",Summary!$G$5=""),1,IF(Summary!$G$5=B1550,1,0)))</f>
        <v>0</v>
      </c>
      <c r="T1550" s="148">
        <f t="shared" si="96"/>
        <v>0</v>
      </c>
      <c r="U1550" s="148">
        <f>IF(LEN(C1550)=0,0,IF(C1550=Summary!$K$5,1,0))</f>
        <v>0</v>
      </c>
      <c r="V1550" s="148">
        <f t="shared" si="97"/>
        <v>0</v>
      </c>
      <c r="W1550" s="333"/>
      <c r="X1550" s="148">
        <f t="shared" si="98"/>
        <v>0</v>
      </c>
      <c r="Y1550" s="333"/>
      <c r="Z1550" s="144"/>
      <c r="AA1550" s="148">
        <f t="shared" si="99"/>
        <v>0</v>
      </c>
      <c r="AB1550" s="336"/>
      <c r="AC1550" s="144"/>
    </row>
    <row r="1551" spans="2:29" s="134" customFormat="1" ht="20.100000000000001" customHeight="1" x14ac:dyDescent="0.25">
      <c r="B1551" s="390"/>
      <c r="C1551" s="391"/>
      <c r="D1551" s="392"/>
      <c r="E1551" s="393"/>
      <c r="F1551" s="393"/>
      <c r="G1551" s="394"/>
      <c r="H1551" s="395"/>
      <c r="N1551" s="144"/>
      <c r="O1551" s="147" t="str">
        <f>IFERROR(IF(LEN(B1551)=0,"",INDEX(Trainings!$C$6:$C$55,MATCH(Registration!$B1551,Trainings!$B$6:$B$55,0),1)),"")</f>
        <v/>
      </c>
      <c r="P1551" s="148" t="str">
        <f>IFERROR(IF(LEN(H1551)=0,"",INDEX(Dashboard!$I$17:$I$26,MATCH($H1551,Dashboard!$J$17:$J$26,0))),"")</f>
        <v/>
      </c>
      <c r="Q1551" s="144"/>
      <c r="R1551" s="148">
        <f>IF(LEN(O1551)=0,0,IF(OR(Summary!$D$5="All",Summary!$D$5=""),1,IF(Summary!$D$5=O1551,1,0)))</f>
        <v>0</v>
      </c>
      <c r="S1551" s="148">
        <f>IF(LEN(B1551)=0,0,IF(OR(Summary!$G$5="All",Summary!$G$5=""),1,IF(Summary!$G$5=B1551,1,0)))</f>
        <v>0</v>
      </c>
      <c r="T1551" s="148">
        <f t="shared" si="96"/>
        <v>0</v>
      </c>
      <c r="U1551" s="148">
        <f>IF(LEN(C1551)=0,0,IF(C1551=Summary!$K$5,1,0))</f>
        <v>0</v>
      </c>
      <c r="V1551" s="148">
        <f t="shared" si="97"/>
        <v>0</v>
      </c>
      <c r="W1551" s="333"/>
      <c r="X1551" s="148">
        <f t="shared" si="98"/>
        <v>0</v>
      </c>
      <c r="Y1551" s="333"/>
      <c r="Z1551" s="144"/>
      <c r="AA1551" s="148">
        <f t="shared" si="99"/>
        <v>0</v>
      </c>
      <c r="AB1551" s="336"/>
      <c r="AC1551" s="144"/>
    </row>
    <row r="1552" spans="2:29" s="134" customFormat="1" ht="20.100000000000001" customHeight="1" x14ac:dyDescent="0.25">
      <c r="B1552" s="390"/>
      <c r="C1552" s="391"/>
      <c r="D1552" s="392"/>
      <c r="E1552" s="393"/>
      <c r="F1552" s="393"/>
      <c r="G1552" s="394"/>
      <c r="H1552" s="395"/>
      <c r="N1552" s="144"/>
      <c r="O1552" s="147" t="str">
        <f>IFERROR(IF(LEN(B1552)=0,"",INDEX(Trainings!$C$6:$C$55,MATCH(Registration!$B1552,Trainings!$B$6:$B$55,0),1)),"")</f>
        <v/>
      </c>
      <c r="P1552" s="148" t="str">
        <f>IFERROR(IF(LEN(H1552)=0,"",INDEX(Dashboard!$I$17:$I$26,MATCH($H1552,Dashboard!$J$17:$J$26,0))),"")</f>
        <v/>
      </c>
      <c r="Q1552" s="144"/>
      <c r="R1552" s="148">
        <f>IF(LEN(O1552)=0,0,IF(OR(Summary!$D$5="All",Summary!$D$5=""),1,IF(Summary!$D$5=O1552,1,0)))</f>
        <v>0</v>
      </c>
      <c r="S1552" s="148">
        <f>IF(LEN(B1552)=0,0,IF(OR(Summary!$G$5="All",Summary!$G$5=""),1,IF(Summary!$G$5=B1552,1,0)))</f>
        <v>0</v>
      </c>
      <c r="T1552" s="148">
        <f t="shared" si="96"/>
        <v>0</v>
      </c>
      <c r="U1552" s="148">
        <f>IF(LEN(C1552)=0,0,IF(C1552=Summary!$K$5,1,0))</f>
        <v>0</v>
      </c>
      <c r="V1552" s="148">
        <f t="shared" si="97"/>
        <v>0</v>
      </c>
      <c r="W1552" s="333"/>
      <c r="X1552" s="148">
        <f t="shared" si="98"/>
        <v>0</v>
      </c>
      <c r="Y1552" s="333"/>
      <c r="Z1552" s="144"/>
      <c r="AA1552" s="148">
        <f t="shared" si="99"/>
        <v>0</v>
      </c>
      <c r="AB1552" s="336"/>
      <c r="AC1552" s="144"/>
    </row>
    <row r="1553" spans="2:29" s="134" customFormat="1" ht="20.100000000000001" customHeight="1" x14ac:dyDescent="0.25">
      <c r="B1553" s="390"/>
      <c r="C1553" s="391"/>
      <c r="D1553" s="392"/>
      <c r="E1553" s="393"/>
      <c r="F1553" s="393"/>
      <c r="G1553" s="394"/>
      <c r="H1553" s="395"/>
      <c r="N1553" s="144"/>
      <c r="O1553" s="147" t="str">
        <f>IFERROR(IF(LEN(B1553)=0,"",INDEX(Trainings!$C$6:$C$55,MATCH(Registration!$B1553,Trainings!$B$6:$B$55,0),1)),"")</f>
        <v/>
      </c>
      <c r="P1553" s="148" t="str">
        <f>IFERROR(IF(LEN(H1553)=0,"",INDEX(Dashboard!$I$17:$I$26,MATCH($H1553,Dashboard!$J$17:$J$26,0))),"")</f>
        <v/>
      </c>
      <c r="Q1553" s="144"/>
      <c r="R1553" s="148">
        <f>IF(LEN(O1553)=0,0,IF(OR(Summary!$D$5="All",Summary!$D$5=""),1,IF(Summary!$D$5=O1553,1,0)))</f>
        <v>0</v>
      </c>
      <c r="S1553" s="148">
        <f>IF(LEN(B1553)=0,0,IF(OR(Summary!$G$5="All",Summary!$G$5=""),1,IF(Summary!$G$5=B1553,1,0)))</f>
        <v>0</v>
      </c>
      <c r="T1553" s="148">
        <f t="shared" si="96"/>
        <v>0</v>
      </c>
      <c r="U1553" s="148">
        <f>IF(LEN(C1553)=0,0,IF(C1553=Summary!$K$5,1,0))</f>
        <v>0</v>
      </c>
      <c r="V1553" s="148">
        <f t="shared" si="97"/>
        <v>0</v>
      </c>
      <c r="W1553" s="333"/>
      <c r="X1553" s="148">
        <f t="shared" si="98"/>
        <v>0</v>
      </c>
      <c r="Y1553" s="333"/>
      <c r="Z1553" s="144"/>
      <c r="AA1553" s="148">
        <f t="shared" si="99"/>
        <v>0</v>
      </c>
      <c r="AB1553" s="336"/>
      <c r="AC1553" s="144"/>
    </row>
    <row r="1554" spans="2:29" s="134" customFormat="1" ht="20.100000000000001" customHeight="1" x14ac:dyDescent="0.25">
      <c r="B1554" s="390"/>
      <c r="C1554" s="391"/>
      <c r="D1554" s="392"/>
      <c r="E1554" s="393"/>
      <c r="F1554" s="393"/>
      <c r="G1554" s="394"/>
      <c r="H1554" s="395"/>
      <c r="N1554" s="144"/>
      <c r="O1554" s="147" t="str">
        <f>IFERROR(IF(LEN(B1554)=0,"",INDEX(Trainings!$C$6:$C$55,MATCH(Registration!$B1554,Trainings!$B$6:$B$55,0),1)),"")</f>
        <v/>
      </c>
      <c r="P1554" s="148" t="str">
        <f>IFERROR(IF(LEN(H1554)=0,"",INDEX(Dashboard!$I$17:$I$26,MATCH($H1554,Dashboard!$J$17:$J$26,0))),"")</f>
        <v/>
      </c>
      <c r="Q1554" s="144"/>
      <c r="R1554" s="148">
        <f>IF(LEN(O1554)=0,0,IF(OR(Summary!$D$5="All",Summary!$D$5=""),1,IF(Summary!$D$5=O1554,1,0)))</f>
        <v>0</v>
      </c>
      <c r="S1554" s="148">
        <f>IF(LEN(B1554)=0,0,IF(OR(Summary!$G$5="All",Summary!$G$5=""),1,IF(Summary!$G$5=B1554,1,0)))</f>
        <v>0</v>
      </c>
      <c r="T1554" s="148">
        <f t="shared" si="96"/>
        <v>0</v>
      </c>
      <c r="U1554" s="148">
        <f>IF(LEN(C1554)=0,0,IF(C1554=Summary!$K$5,1,0))</f>
        <v>0</v>
      </c>
      <c r="V1554" s="148">
        <f t="shared" si="97"/>
        <v>0</v>
      </c>
      <c r="W1554" s="333"/>
      <c r="X1554" s="148">
        <f t="shared" si="98"/>
        <v>0</v>
      </c>
      <c r="Y1554" s="333"/>
      <c r="Z1554" s="144"/>
      <c r="AA1554" s="148">
        <f t="shared" si="99"/>
        <v>0</v>
      </c>
      <c r="AB1554" s="336"/>
      <c r="AC1554" s="144"/>
    </row>
    <row r="1555" spans="2:29" s="134" customFormat="1" ht="20.100000000000001" customHeight="1" x14ac:dyDescent="0.25">
      <c r="B1555" s="390"/>
      <c r="C1555" s="391"/>
      <c r="D1555" s="392"/>
      <c r="E1555" s="393"/>
      <c r="F1555" s="393"/>
      <c r="G1555" s="394"/>
      <c r="H1555" s="395"/>
      <c r="N1555" s="144"/>
      <c r="O1555" s="147" t="str">
        <f>IFERROR(IF(LEN(B1555)=0,"",INDEX(Trainings!$C$6:$C$55,MATCH(Registration!$B1555,Trainings!$B$6:$B$55,0),1)),"")</f>
        <v/>
      </c>
      <c r="P1555" s="148" t="str">
        <f>IFERROR(IF(LEN(H1555)=0,"",INDEX(Dashboard!$I$17:$I$26,MATCH($H1555,Dashboard!$J$17:$J$26,0))),"")</f>
        <v/>
      </c>
      <c r="Q1555" s="144"/>
      <c r="R1555" s="148">
        <f>IF(LEN(O1555)=0,0,IF(OR(Summary!$D$5="All",Summary!$D$5=""),1,IF(Summary!$D$5=O1555,1,0)))</f>
        <v>0</v>
      </c>
      <c r="S1555" s="148">
        <f>IF(LEN(B1555)=0,0,IF(OR(Summary!$G$5="All",Summary!$G$5=""),1,IF(Summary!$G$5=B1555,1,0)))</f>
        <v>0</v>
      </c>
      <c r="T1555" s="148">
        <f t="shared" si="96"/>
        <v>0</v>
      </c>
      <c r="U1555" s="148">
        <f>IF(LEN(C1555)=0,0,IF(C1555=Summary!$K$5,1,0))</f>
        <v>0</v>
      </c>
      <c r="V1555" s="148">
        <f t="shared" si="97"/>
        <v>0</v>
      </c>
      <c r="W1555" s="333"/>
      <c r="X1555" s="148">
        <f t="shared" si="98"/>
        <v>0</v>
      </c>
      <c r="Y1555" s="333"/>
      <c r="Z1555" s="144"/>
      <c r="AA1555" s="148">
        <f t="shared" si="99"/>
        <v>0</v>
      </c>
      <c r="AB1555" s="336"/>
      <c r="AC1555" s="144"/>
    </row>
    <row r="1556" spans="2:29" s="134" customFormat="1" ht="20.100000000000001" customHeight="1" x14ac:dyDescent="0.25">
      <c r="B1556" s="390"/>
      <c r="C1556" s="391"/>
      <c r="D1556" s="392"/>
      <c r="E1556" s="393"/>
      <c r="F1556" s="393"/>
      <c r="G1556" s="394"/>
      <c r="H1556" s="395"/>
      <c r="N1556" s="144"/>
      <c r="O1556" s="147" t="str">
        <f>IFERROR(IF(LEN(B1556)=0,"",INDEX(Trainings!$C$6:$C$55,MATCH(Registration!$B1556,Trainings!$B$6:$B$55,0),1)),"")</f>
        <v/>
      </c>
      <c r="P1556" s="148" t="str">
        <f>IFERROR(IF(LEN(H1556)=0,"",INDEX(Dashboard!$I$17:$I$26,MATCH($H1556,Dashboard!$J$17:$J$26,0))),"")</f>
        <v/>
      </c>
      <c r="Q1556" s="144"/>
      <c r="R1556" s="148">
        <f>IF(LEN(O1556)=0,0,IF(OR(Summary!$D$5="All",Summary!$D$5=""),1,IF(Summary!$D$5=O1556,1,0)))</f>
        <v>0</v>
      </c>
      <c r="S1556" s="148">
        <f>IF(LEN(B1556)=0,0,IF(OR(Summary!$G$5="All",Summary!$G$5=""),1,IF(Summary!$G$5=B1556,1,0)))</f>
        <v>0</v>
      </c>
      <c r="T1556" s="148">
        <f t="shared" si="96"/>
        <v>0</v>
      </c>
      <c r="U1556" s="148">
        <f>IF(LEN(C1556)=0,0,IF(C1556=Summary!$K$5,1,0))</f>
        <v>0</v>
      </c>
      <c r="V1556" s="148">
        <f t="shared" si="97"/>
        <v>0</v>
      </c>
      <c r="W1556" s="333"/>
      <c r="X1556" s="148">
        <f t="shared" si="98"/>
        <v>0</v>
      </c>
      <c r="Y1556" s="333"/>
      <c r="Z1556" s="144"/>
      <c r="AA1556" s="148">
        <f t="shared" si="99"/>
        <v>0</v>
      </c>
      <c r="AB1556" s="336"/>
      <c r="AC1556" s="144"/>
    </row>
    <row r="1557" spans="2:29" s="134" customFormat="1" ht="20.100000000000001" customHeight="1" x14ac:dyDescent="0.25">
      <c r="B1557" s="390"/>
      <c r="C1557" s="391"/>
      <c r="D1557" s="392"/>
      <c r="E1557" s="393"/>
      <c r="F1557" s="393"/>
      <c r="G1557" s="394"/>
      <c r="H1557" s="395"/>
      <c r="N1557" s="144"/>
      <c r="O1557" s="147" t="str">
        <f>IFERROR(IF(LEN(B1557)=0,"",INDEX(Trainings!$C$6:$C$55,MATCH(Registration!$B1557,Trainings!$B$6:$B$55,0),1)),"")</f>
        <v/>
      </c>
      <c r="P1557" s="148" t="str">
        <f>IFERROR(IF(LEN(H1557)=0,"",INDEX(Dashboard!$I$17:$I$26,MATCH($H1557,Dashboard!$J$17:$J$26,0))),"")</f>
        <v/>
      </c>
      <c r="Q1557" s="144"/>
      <c r="R1557" s="148">
        <f>IF(LEN(O1557)=0,0,IF(OR(Summary!$D$5="All",Summary!$D$5=""),1,IF(Summary!$D$5=O1557,1,0)))</f>
        <v>0</v>
      </c>
      <c r="S1557" s="148">
        <f>IF(LEN(B1557)=0,0,IF(OR(Summary!$G$5="All",Summary!$G$5=""),1,IF(Summary!$G$5=B1557,1,0)))</f>
        <v>0</v>
      </c>
      <c r="T1557" s="148">
        <f t="shared" si="96"/>
        <v>0</v>
      </c>
      <c r="U1557" s="148">
        <f>IF(LEN(C1557)=0,0,IF(C1557=Summary!$K$5,1,0))</f>
        <v>0</v>
      </c>
      <c r="V1557" s="148">
        <f t="shared" si="97"/>
        <v>0</v>
      </c>
      <c r="W1557" s="333"/>
      <c r="X1557" s="148">
        <f t="shared" si="98"/>
        <v>0</v>
      </c>
      <c r="Y1557" s="333"/>
      <c r="Z1557" s="144"/>
      <c r="AA1557" s="148">
        <f t="shared" si="99"/>
        <v>0</v>
      </c>
      <c r="AB1557" s="336"/>
      <c r="AC1557" s="144"/>
    </row>
    <row r="1558" spans="2:29" s="134" customFormat="1" ht="20.100000000000001" customHeight="1" x14ac:dyDescent="0.25">
      <c r="B1558" s="390"/>
      <c r="C1558" s="391"/>
      <c r="D1558" s="392"/>
      <c r="E1558" s="393"/>
      <c r="F1558" s="393"/>
      <c r="G1558" s="394"/>
      <c r="H1558" s="395"/>
      <c r="N1558" s="144"/>
      <c r="O1558" s="147" t="str">
        <f>IFERROR(IF(LEN(B1558)=0,"",INDEX(Trainings!$C$6:$C$55,MATCH(Registration!$B1558,Trainings!$B$6:$B$55,0),1)),"")</f>
        <v/>
      </c>
      <c r="P1558" s="148" t="str">
        <f>IFERROR(IF(LEN(H1558)=0,"",INDEX(Dashboard!$I$17:$I$26,MATCH($H1558,Dashboard!$J$17:$J$26,0))),"")</f>
        <v/>
      </c>
      <c r="Q1558" s="144"/>
      <c r="R1558" s="148">
        <f>IF(LEN(O1558)=0,0,IF(OR(Summary!$D$5="All",Summary!$D$5=""),1,IF(Summary!$D$5=O1558,1,0)))</f>
        <v>0</v>
      </c>
      <c r="S1558" s="148">
        <f>IF(LEN(B1558)=0,0,IF(OR(Summary!$G$5="All",Summary!$G$5=""),1,IF(Summary!$G$5=B1558,1,0)))</f>
        <v>0</v>
      </c>
      <c r="T1558" s="148">
        <f t="shared" si="96"/>
        <v>0</v>
      </c>
      <c r="U1558" s="148">
        <f>IF(LEN(C1558)=0,0,IF(C1558=Summary!$K$5,1,0))</f>
        <v>0</v>
      </c>
      <c r="V1558" s="148">
        <f t="shared" si="97"/>
        <v>0</v>
      </c>
      <c r="W1558" s="333"/>
      <c r="X1558" s="148">
        <f t="shared" si="98"/>
        <v>0</v>
      </c>
      <c r="Y1558" s="333"/>
      <c r="Z1558" s="144"/>
      <c r="AA1558" s="148">
        <f t="shared" si="99"/>
        <v>0</v>
      </c>
      <c r="AB1558" s="336"/>
      <c r="AC1558" s="144"/>
    </row>
    <row r="1559" spans="2:29" s="134" customFormat="1" ht="20.100000000000001" customHeight="1" x14ac:dyDescent="0.25">
      <c r="B1559" s="390"/>
      <c r="C1559" s="391"/>
      <c r="D1559" s="392"/>
      <c r="E1559" s="393"/>
      <c r="F1559" s="393"/>
      <c r="G1559" s="394"/>
      <c r="H1559" s="395"/>
      <c r="N1559" s="144"/>
      <c r="O1559" s="147" t="str">
        <f>IFERROR(IF(LEN(B1559)=0,"",INDEX(Trainings!$C$6:$C$55,MATCH(Registration!$B1559,Trainings!$B$6:$B$55,0),1)),"")</f>
        <v/>
      </c>
      <c r="P1559" s="148" t="str">
        <f>IFERROR(IF(LEN(H1559)=0,"",INDEX(Dashboard!$I$17:$I$26,MATCH($H1559,Dashboard!$J$17:$J$26,0))),"")</f>
        <v/>
      </c>
      <c r="Q1559" s="144"/>
      <c r="R1559" s="148">
        <f>IF(LEN(O1559)=0,0,IF(OR(Summary!$D$5="All",Summary!$D$5=""),1,IF(Summary!$D$5=O1559,1,0)))</f>
        <v>0</v>
      </c>
      <c r="S1559" s="148">
        <f>IF(LEN(B1559)=0,0,IF(OR(Summary!$G$5="All",Summary!$G$5=""),1,IF(Summary!$G$5=B1559,1,0)))</f>
        <v>0</v>
      </c>
      <c r="T1559" s="148">
        <f t="shared" si="96"/>
        <v>0</v>
      </c>
      <c r="U1559" s="148">
        <f>IF(LEN(C1559)=0,0,IF(C1559=Summary!$K$5,1,0))</f>
        <v>0</v>
      </c>
      <c r="V1559" s="148">
        <f t="shared" si="97"/>
        <v>0</v>
      </c>
      <c r="W1559" s="333"/>
      <c r="X1559" s="148">
        <f t="shared" si="98"/>
        <v>0</v>
      </c>
      <c r="Y1559" s="333"/>
      <c r="Z1559" s="144"/>
      <c r="AA1559" s="148">
        <f t="shared" si="99"/>
        <v>0</v>
      </c>
      <c r="AB1559" s="336"/>
      <c r="AC1559" s="144"/>
    </row>
    <row r="1560" spans="2:29" s="134" customFormat="1" ht="20.100000000000001" customHeight="1" x14ac:dyDescent="0.25">
      <c r="B1560" s="390"/>
      <c r="C1560" s="391"/>
      <c r="D1560" s="392"/>
      <c r="E1560" s="393"/>
      <c r="F1560" s="393"/>
      <c r="G1560" s="394"/>
      <c r="H1560" s="395"/>
      <c r="N1560" s="144"/>
      <c r="O1560" s="147" t="str">
        <f>IFERROR(IF(LEN(B1560)=0,"",INDEX(Trainings!$C$6:$C$55,MATCH(Registration!$B1560,Trainings!$B$6:$B$55,0),1)),"")</f>
        <v/>
      </c>
      <c r="P1560" s="148" t="str">
        <f>IFERROR(IF(LEN(H1560)=0,"",INDEX(Dashboard!$I$17:$I$26,MATCH($H1560,Dashboard!$J$17:$J$26,0))),"")</f>
        <v/>
      </c>
      <c r="Q1560" s="144"/>
      <c r="R1560" s="148">
        <f>IF(LEN(O1560)=0,0,IF(OR(Summary!$D$5="All",Summary!$D$5=""),1,IF(Summary!$D$5=O1560,1,0)))</f>
        <v>0</v>
      </c>
      <c r="S1560" s="148">
        <f>IF(LEN(B1560)=0,0,IF(OR(Summary!$G$5="All",Summary!$G$5=""),1,IF(Summary!$G$5=B1560,1,0)))</f>
        <v>0</v>
      </c>
      <c r="T1560" s="148">
        <f t="shared" si="96"/>
        <v>0</v>
      </c>
      <c r="U1560" s="148">
        <f>IF(LEN(C1560)=0,0,IF(C1560=Summary!$K$5,1,0))</f>
        <v>0</v>
      </c>
      <c r="V1560" s="148">
        <f t="shared" si="97"/>
        <v>0</v>
      </c>
      <c r="W1560" s="333"/>
      <c r="X1560" s="148">
        <f t="shared" si="98"/>
        <v>0</v>
      </c>
      <c r="Y1560" s="333"/>
      <c r="Z1560" s="144"/>
      <c r="AA1560" s="148">
        <f t="shared" si="99"/>
        <v>0</v>
      </c>
      <c r="AB1560" s="336"/>
      <c r="AC1560" s="144"/>
    </row>
    <row r="1561" spans="2:29" s="134" customFormat="1" ht="20.100000000000001" customHeight="1" x14ac:dyDescent="0.25">
      <c r="B1561" s="390"/>
      <c r="C1561" s="391"/>
      <c r="D1561" s="392"/>
      <c r="E1561" s="393"/>
      <c r="F1561" s="393"/>
      <c r="G1561" s="394"/>
      <c r="H1561" s="395"/>
      <c r="N1561" s="144"/>
      <c r="O1561" s="147" t="str">
        <f>IFERROR(IF(LEN(B1561)=0,"",INDEX(Trainings!$C$6:$C$55,MATCH(Registration!$B1561,Trainings!$B$6:$B$55,0),1)),"")</f>
        <v/>
      </c>
      <c r="P1561" s="148" t="str">
        <f>IFERROR(IF(LEN(H1561)=0,"",INDEX(Dashboard!$I$17:$I$26,MATCH($H1561,Dashboard!$J$17:$J$26,0))),"")</f>
        <v/>
      </c>
      <c r="Q1561" s="144"/>
      <c r="R1561" s="148">
        <f>IF(LEN(O1561)=0,0,IF(OR(Summary!$D$5="All",Summary!$D$5=""),1,IF(Summary!$D$5=O1561,1,0)))</f>
        <v>0</v>
      </c>
      <c r="S1561" s="148">
        <f>IF(LEN(B1561)=0,0,IF(OR(Summary!$G$5="All",Summary!$G$5=""),1,IF(Summary!$G$5=B1561,1,0)))</f>
        <v>0</v>
      </c>
      <c r="T1561" s="148">
        <f t="shared" si="96"/>
        <v>0</v>
      </c>
      <c r="U1561" s="148">
        <f>IF(LEN(C1561)=0,0,IF(C1561=Summary!$K$5,1,0))</f>
        <v>0</v>
      </c>
      <c r="V1561" s="148">
        <f t="shared" si="97"/>
        <v>0</v>
      </c>
      <c r="W1561" s="333"/>
      <c r="X1561" s="148">
        <f t="shared" si="98"/>
        <v>0</v>
      </c>
      <c r="Y1561" s="333"/>
      <c r="Z1561" s="144"/>
      <c r="AA1561" s="148">
        <f t="shared" si="99"/>
        <v>0</v>
      </c>
      <c r="AB1561" s="336"/>
      <c r="AC1561" s="144"/>
    </row>
    <row r="1562" spans="2:29" s="134" customFormat="1" ht="20.100000000000001" customHeight="1" x14ac:dyDescent="0.25">
      <c r="B1562" s="390"/>
      <c r="C1562" s="391"/>
      <c r="D1562" s="392"/>
      <c r="E1562" s="393"/>
      <c r="F1562" s="393"/>
      <c r="G1562" s="394"/>
      <c r="H1562" s="395"/>
      <c r="N1562" s="144"/>
      <c r="O1562" s="147" t="str">
        <f>IFERROR(IF(LEN(B1562)=0,"",INDEX(Trainings!$C$6:$C$55,MATCH(Registration!$B1562,Trainings!$B$6:$B$55,0),1)),"")</f>
        <v/>
      </c>
      <c r="P1562" s="148" t="str">
        <f>IFERROR(IF(LEN(H1562)=0,"",INDEX(Dashboard!$I$17:$I$26,MATCH($H1562,Dashboard!$J$17:$J$26,0))),"")</f>
        <v/>
      </c>
      <c r="Q1562" s="144"/>
      <c r="R1562" s="148">
        <f>IF(LEN(O1562)=0,0,IF(OR(Summary!$D$5="All",Summary!$D$5=""),1,IF(Summary!$D$5=O1562,1,0)))</f>
        <v>0</v>
      </c>
      <c r="S1562" s="148">
        <f>IF(LEN(B1562)=0,0,IF(OR(Summary!$G$5="All",Summary!$G$5=""),1,IF(Summary!$G$5=B1562,1,0)))</f>
        <v>0</v>
      </c>
      <c r="T1562" s="148">
        <f t="shared" si="96"/>
        <v>0</v>
      </c>
      <c r="U1562" s="148">
        <f>IF(LEN(C1562)=0,0,IF(C1562=Summary!$K$5,1,0))</f>
        <v>0</v>
      </c>
      <c r="V1562" s="148">
        <f t="shared" si="97"/>
        <v>0</v>
      </c>
      <c r="W1562" s="333"/>
      <c r="X1562" s="148">
        <f t="shared" si="98"/>
        <v>0</v>
      </c>
      <c r="Y1562" s="333"/>
      <c r="Z1562" s="144"/>
      <c r="AA1562" s="148">
        <f t="shared" si="99"/>
        <v>0</v>
      </c>
      <c r="AB1562" s="336"/>
      <c r="AC1562" s="144"/>
    </row>
    <row r="1563" spans="2:29" s="134" customFormat="1" ht="20.100000000000001" customHeight="1" x14ac:dyDescent="0.25">
      <c r="B1563" s="390"/>
      <c r="C1563" s="391"/>
      <c r="D1563" s="392"/>
      <c r="E1563" s="393"/>
      <c r="F1563" s="393"/>
      <c r="G1563" s="394"/>
      <c r="H1563" s="395"/>
      <c r="N1563" s="144"/>
      <c r="O1563" s="147" t="str">
        <f>IFERROR(IF(LEN(B1563)=0,"",INDEX(Trainings!$C$6:$C$55,MATCH(Registration!$B1563,Trainings!$B$6:$B$55,0),1)),"")</f>
        <v/>
      </c>
      <c r="P1563" s="148" t="str">
        <f>IFERROR(IF(LEN(H1563)=0,"",INDEX(Dashboard!$I$17:$I$26,MATCH($H1563,Dashboard!$J$17:$J$26,0))),"")</f>
        <v/>
      </c>
      <c r="Q1563" s="144"/>
      <c r="R1563" s="148">
        <f>IF(LEN(O1563)=0,0,IF(OR(Summary!$D$5="All",Summary!$D$5=""),1,IF(Summary!$D$5=O1563,1,0)))</f>
        <v>0</v>
      </c>
      <c r="S1563" s="148">
        <f>IF(LEN(B1563)=0,0,IF(OR(Summary!$G$5="All",Summary!$G$5=""),1,IF(Summary!$G$5=B1563,1,0)))</f>
        <v>0</v>
      </c>
      <c r="T1563" s="148">
        <f t="shared" si="96"/>
        <v>0</v>
      </c>
      <c r="U1563" s="148">
        <f>IF(LEN(C1563)=0,0,IF(C1563=Summary!$K$5,1,0))</f>
        <v>0</v>
      </c>
      <c r="V1563" s="148">
        <f t="shared" si="97"/>
        <v>0</v>
      </c>
      <c r="W1563" s="333"/>
      <c r="X1563" s="148">
        <f t="shared" si="98"/>
        <v>0</v>
      </c>
      <c r="Y1563" s="333"/>
      <c r="Z1563" s="144"/>
      <c r="AA1563" s="148">
        <f t="shared" si="99"/>
        <v>0</v>
      </c>
      <c r="AB1563" s="336"/>
      <c r="AC1563" s="144"/>
    </row>
    <row r="1564" spans="2:29" s="134" customFormat="1" ht="20.100000000000001" customHeight="1" x14ac:dyDescent="0.25">
      <c r="B1564" s="390"/>
      <c r="C1564" s="391"/>
      <c r="D1564" s="392"/>
      <c r="E1564" s="393"/>
      <c r="F1564" s="393"/>
      <c r="G1564" s="394"/>
      <c r="H1564" s="395"/>
      <c r="N1564" s="144"/>
      <c r="O1564" s="147" t="str">
        <f>IFERROR(IF(LEN(B1564)=0,"",INDEX(Trainings!$C$6:$C$55,MATCH(Registration!$B1564,Trainings!$B$6:$B$55,0),1)),"")</f>
        <v/>
      </c>
      <c r="P1564" s="148" t="str">
        <f>IFERROR(IF(LEN(H1564)=0,"",INDEX(Dashboard!$I$17:$I$26,MATCH($H1564,Dashboard!$J$17:$J$26,0))),"")</f>
        <v/>
      </c>
      <c r="Q1564" s="144"/>
      <c r="R1564" s="148">
        <f>IF(LEN(O1564)=0,0,IF(OR(Summary!$D$5="All",Summary!$D$5=""),1,IF(Summary!$D$5=O1564,1,0)))</f>
        <v>0</v>
      </c>
      <c r="S1564" s="148">
        <f>IF(LEN(B1564)=0,0,IF(OR(Summary!$G$5="All",Summary!$G$5=""),1,IF(Summary!$G$5=B1564,1,0)))</f>
        <v>0</v>
      </c>
      <c r="T1564" s="148">
        <f t="shared" si="96"/>
        <v>0</v>
      </c>
      <c r="U1564" s="148">
        <f>IF(LEN(C1564)=0,0,IF(C1564=Summary!$K$5,1,0))</f>
        <v>0</v>
      </c>
      <c r="V1564" s="148">
        <f t="shared" si="97"/>
        <v>0</v>
      </c>
      <c r="W1564" s="333"/>
      <c r="X1564" s="148">
        <f t="shared" si="98"/>
        <v>0</v>
      </c>
      <c r="Y1564" s="333"/>
      <c r="Z1564" s="144"/>
      <c r="AA1564" s="148">
        <f t="shared" si="99"/>
        <v>0</v>
      </c>
      <c r="AB1564" s="336"/>
      <c r="AC1564" s="144"/>
    </row>
    <row r="1565" spans="2:29" s="134" customFormat="1" ht="20.100000000000001" customHeight="1" x14ac:dyDescent="0.25">
      <c r="B1565" s="390"/>
      <c r="C1565" s="391"/>
      <c r="D1565" s="392"/>
      <c r="E1565" s="393"/>
      <c r="F1565" s="393"/>
      <c r="G1565" s="394"/>
      <c r="H1565" s="395"/>
      <c r="N1565" s="144"/>
      <c r="O1565" s="147" t="str">
        <f>IFERROR(IF(LEN(B1565)=0,"",INDEX(Trainings!$C$6:$C$55,MATCH(Registration!$B1565,Trainings!$B$6:$B$55,0),1)),"")</f>
        <v/>
      </c>
      <c r="P1565" s="148" t="str">
        <f>IFERROR(IF(LEN(H1565)=0,"",INDEX(Dashboard!$I$17:$I$26,MATCH($H1565,Dashboard!$J$17:$J$26,0))),"")</f>
        <v/>
      </c>
      <c r="Q1565" s="144"/>
      <c r="R1565" s="148">
        <f>IF(LEN(O1565)=0,0,IF(OR(Summary!$D$5="All",Summary!$D$5=""),1,IF(Summary!$D$5=O1565,1,0)))</f>
        <v>0</v>
      </c>
      <c r="S1565" s="148">
        <f>IF(LEN(B1565)=0,0,IF(OR(Summary!$G$5="All",Summary!$G$5=""),1,IF(Summary!$G$5=B1565,1,0)))</f>
        <v>0</v>
      </c>
      <c r="T1565" s="148">
        <f t="shared" si="96"/>
        <v>0</v>
      </c>
      <c r="U1565" s="148">
        <f>IF(LEN(C1565)=0,0,IF(C1565=Summary!$K$5,1,0))</f>
        <v>0</v>
      </c>
      <c r="V1565" s="148">
        <f t="shared" si="97"/>
        <v>0</v>
      </c>
      <c r="W1565" s="333"/>
      <c r="X1565" s="148">
        <f t="shared" si="98"/>
        <v>0</v>
      </c>
      <c r="Y1565" s="333"/>
      <c r="Z1565" s="144"/>
      <c r="AA1565" s="148">
        <f t="shared" si="99"/>
        <v>0</v>
      </c>
      <c r="AB1565" s="336"/>
      <c r="AC1565" s="144"/>
    </row>
    <row r="1566" spans="2:29" s="134" customFormat="1" ht="20.100000000000001" customHeight="1" x14ac:dyDescent="0.25">
      <c r="B1566" s="390"/>
      <c r="C1566" s="391"/>
      <c r="D1566" s="392"/>
      <c r="E1566" s="393"/>
      <c r="F1566" s="393"/>
      <c r="G1566" s="394"/>
      <c r="H1566" s="395"/>
      <c r="N1566" s="144"/>
      <c r="O1566" s="147" t="str">
        <f>IFERROR(IF(LEN(B1566)=0,"",INDEX(Trainings!$C$6:$C$55,MATCH(Registration!$B1566,Trainings!$B$6:$B$55,0),1)),"")</f>
        <v/>
      </c>
      <c r="P1566" s="148" t="str">
        <f>IFERROR(IF(LEN(H1566)=0,"",INDEX(Dashboard!$I$17:$I$26,MATCH($H1566,Dashboard!$J$17:$J$26,0))),"")</f>
        <v/>
      </c>
      <c r="Q1566" s="144"/>
      <c r="R1566" s="148">
        <f>IF(LEN(O1566)=0,0,IF(OR(Summary!$D$5="All",Summary!$D$5=""),1,IF(Summary!$D$5=O1566,1,0)))</f>
        <v>0</v>
      </c>
      <c r="S1566" s="148">
        <f>IF(LEN(B1566)=0,0,IF(OR(Summary!$G$5="All",Summary!$G$5=""),1,IF(Summary!$G$5=B1566,1,0)))</f>
        <v>0</v>
      </c>
      <c r="T1566" s="148">
        <f t="shared" si="96"/>
        <v>0</v>
      </c>
      <c r="U1566" s="148">
        <f>IF(LEN(C1566)=0,0,IF(C1566=Summary!$K$5,1,0))</f>
        <v>0</v>
      </c>
      <c r="V1566" s="148">
        <f t="shared" si="97"/>
        <v>0</v>
      </c>
      <c r="W1566" s="333"/>
      <c r="X1566" s="148">
        <f t="shared" si="98"/>
        <v>0</v>
      </c>
      <c r="Y1566" s="333"/>
      <c r="Z1566" s="144"/>
      <c r="AA1566" s="148">
        <f t="shared" si="99"/>
        <v>0</v>
      </c>
      <c r="AB1566" s="336"/>
      <c r="AC1566" s="144"/>
    </row>
    <row r="1567" spans="2:29" s="134" customFormat="1" ht="20.100000000000001" customHeight="1" x14ac:dyDescent="0.25">
      <c r="B1567" s="390"/>
      <c r="C1567" s="391"/>
      <c r="D1567" s="392"/>
      <c r="E1567" s="393"/>
      <c r="F1567" s="393"/>
      <c r="G1567" s="394"/>
      <c r="H1567" s="395"/>
      <c r="N1567" s="144"/>
      <c r="O1567" s="147" t="str">
        <f>IFERROR(IF(LEN(B1567)=0,"",INDEX(Trainings!$C$6:$C$55,MATCH(Registration!$B1567,Trainings!$B$6:$B$55,0),1)),"")</f>
        <v/>
      </c>
      <c r="P1567" s="148" t="str">
        <f>IFERROR(IF(LEN(H1567)=0,"",INDEX(Dashboard!$I$17:$I$26,MATCH($H1567,Dashboard!$J$17:$J$26,0))),"")</f>
        <v/>
      </c>
      <c r="Q1567" s="144"/>
      <c r="R1567" s="148">
        <f>IF(LEN(O1567)=0,0,IF(OR(Summary!$D$5="All",Summary!$D$5=""),1,IF(Summary!$D$5=O1567,1,0)))</f>
        <v>0</v>
      </c>
      <c r="S1567" s="148">
        <f>IF(LEN(B1567)=0,0,IF(OR(Summary!$G$5="All",Summary!$G$5=""),1,IF(Summary!$G$5=B1567,1,0)))</f>
        <v>0</v>
      </c>
      <c r="T1567" s="148">
        <f t="shared" si="96"/>
        <v>0</v>
      </c>
      <c r="U1567" s="148">
        <f>IF(LEN(C1567)=0,0,IF(C1567=Summary!$K$5,1,0))</f>
        <v>0</v>
      </c>
      <c r="V1567" s="148">
        <f t="shared" si="97"/>
        <v>0</v>
      </c>
      <c r="W1567" s="333"/>
      <c r="X1567" s="148">
        <f t="shared" si="98"/>
        <v>0</v>
      </c>
      <c r="Y1567" s="333"/>
      <c r="Z1567" s="144"/>
      <c r="AA1567" s="148">
        <f t="shared" si="99"/>
        <v>0</v>
      </c>
      <c r="AB1567" s="336"/>
      <c r="AC1567" s="144"/>
    </row>
    <row r="1568" spans="2:29" s="134" customFormat="1" ht="20.100000000000001" customHeight="1" x14ac:dyDescent="0.25">
      <c r="B1568" s="390"/>
      <c r="C1568" s="391"/>
      <c r="D1568" s="392"/>
      <c r="E1568" s="393"/>
      <c r="F1568" s="393"/>
      <c r="G1568" s="394"/>
      <c r="H1568" s="395"/>
      <c r="N1568" s="144"/>
      <c r="O1568" s="147" t="str">
        <f>IFERROR(IF(LEN(B1568)=0,"",INDEX(Trainings!$C$6:$C$55,MATCH(Registration!$B1568,Trainings!$B$6:$B$55,0),1)),"")</f>
        <v/>
      </c>
      <c r="P1568" s="148" t="str">
        <f>IFERROR(IF(LEN(H1568)=0,"",INDEX(Dashboard!$I$17:$I$26,MATCH($H1568,Dashboard!$J$17:$J$26,0))),"")</f>
        <v/>
      </c>
      <c r="Q1568" s="144"/>
      <c r="R1568" s="148">
        <f>IF(LEN(O1568)=0,0,IF(OR(Summary!$D$5="All",Summary!$D$5=""),1,IF(Summary!$D$5=O1568,1,0)))</f>
        <v>0</v>
      </c>
      <c r="S1568" s="148">
        <f>IF(LEN(B1568)=0,0,IF(OR(Summary!$G$5="All",Summary!$G$5=""),1,IF(Summary!$G$5=B1568,1,0)))</f>
        <v>0</v>
      </c>
      <c r="T1568" s="148">
        <f t="shared" si="96"/>
        <v>0</v>
      </c>
      <c r="U1568" s="148">
        <f>IF(LEN(C1568)=0,0,IF(C1568=Summary!$K$5,1,0))</f>
        <v>0</v>
      </c>
      <c r="V1568" s="148">
        <f t="shared" si="97"/>
        <v>0</v>
      </c>
      <c r="W1568" s="333"/>
      <c r="X1568" s="148">
        <f t="shared" si="98"/>
        <v>0</v>
      </c>
      <c r="Y1568" s="333"/>
      <c r="Z1568" s="144"/>
      <c r="AA1568" s="148">
        <f t="shared" si="99"/>
        <v>0</v>
      </c>
      <c r="AB1568" s="336"/>
      <c r="AC1568" s="144"/>
    </row>
    <row r="1569" spans="2:29" s="134" customFormat="1" ht="20.100000000000001" customHeight="1" x14ac:dyDescent="0.25">
      <c r="B1569" s="390"/>
      <c r="C1569" s="391"/>
      <c r="D1569" s="392"/>
      <c r="E1569" s="393"/>
      <c r="F1569" s="393"/>
      <c r="G1569" s="394"/>
      <c r="H1569" s="395"/>
      <c r="N1569" s="144"/>
      <c r="O1569" s="147" t="str">
        <f>IFERROR(IF(LEN(B1569)=0,"",INDEX(Trainings!$C$6:$C$55,MATCH(Registration!$B1569,Trainings!$B$6:$B$55,0),1)),"")</f>
        <v/>
      </c>
      <c r="P1569" s="148" t="str">
        <f>IFERROR(IF(LEN(H1569)=0,"",INDEX(Dashboard!$I$17:$I$26,MATCH($H1569,Dashboard!$J$17:$J$26,0))),"")</f>
        <v/>
      </c>
      <c r="Q1569" s="144"/>
      <c r="R1569" s="148">
        <f>IF(LEN(O1569)=0,0,IF(OR(Summary!$D$5="All",Summary!$D$5=""),1,IF(Summary!$D$5=O1569,1,0)))</f>
        <v>0</v>
      </c>
      <c r="S1569" s="148">
        <f>IF(LEN(B1569)=0,0,IF(OR(Summary!$G$5="All",Summary!$G$5=""),1,IF(Summary!$G$5=B1569,1,0)))</f>
        <v>0</v>
      </c>
      <c r="T1569" s="148">
        <f t="shared" si="96"/>
        <v>0</v>
      </c>
      <c r="U1569" s="148">
        <f>IF(LEN(C1569)=0,0,IF(C1569=Summary!$K$5,1,0))</f>
        <v>0</v>
      </c>
      <c r="V1569" s="148">
        <f t="shared" si="97"/>
        <v>0</v>
      </c>
      <c r="W1569" s="333"/>
      <c r="X1569" s="148">
        <f t="shared" si="98"/>
        <v>0</v>
      </c>
      <c r="Y1569" s="333"/>
      <c r="Z1569" s="144"/>
      <c r="AA1569" s="148">
        <f t="shared" si="99"/>
        <v>0</v>
      </c>
      <c r="AB1569" s="336"/>
      <c r="AC1569" s="144"/>
    </row>
    <row r="1570" spans="2:29" s="134" customFormat="1" ht="20.100000000000001" customHeight="1" x14ac:dyDescent="0.25">
      <c r="B1570" s="390"/>
      <c r="C1570" s="391"/>
      <c r="D1570" s="392"/>
      <c r="E1570" s="393"/>
      <c r="F1570" s="393"/>
      <c r="G1570" s="394"/>
      <c r="H1570" s="395"/>
      <c r="N1570" s="144"/>
      <c r="O1570" s="147" t="str">
        <f>IFERROR(IF(LEN(B1570)=0,"",INDEX(Trainings!$C$6:$C$55,MATCH(Registration!$B1570,Trainings!$B$6:$B$55,0),1)),"")</f>
        <v/>
      </c>
      <c r="P1570" s="148" t="str">
        <f>IFERROR(IF(LEN(H1570)=0,"",INDEX(Dashboard!$I$17:$I$26,MATCH($H1570,Dashboard!$J$17:$J$26,0))),"")</f>
        <v/>
      </c>
      <c r="Q1570" s="144"/>
      <c r="R1570" s="148">
        <f>IF(LEN(O1570)=0,0,IF(OR(Summary!$D$5="All",Summary!$D$5=""),1,IF(Summary!$D$5=O1570,1,0)))</f>
        <v>0</v>
      </c>
      <c r="S1570" s="148">
        <f>IF(LEN(B1570)=0,0,IF(OR(Summary!$G$5="All",Summary!$G$5=""),1,IF(Summary!$G$5=B1570,1,0)))</f>
        <v>0</v>
      </c>
      <c r="T1570" s="148">
        <f t="shared" si="96"/>
        <v>0</v>
      </c>
      <c r="U1570" s="148">
        <f>IF(LEN(C1570)=0,0,IF(C1570=Summary!$K$5,1,0))</f>
        <v>0</v>
      </c>
      <c r="V1570" s="148">
        <f t="shared" si="97"/>
        <v>0</v>
      </c>
      <c r="W1570" s="333"/>
      <c r="X1570" s="148">
        <f t="shared" si="98"/>
        <v>0</v>
      </c>
      <c r="Y1570" s="333"/>
      <c r="Z1570" s="144"/>
      <c r="AA1570" s="148">
        <f t="shared" si="99"/>
        <v>0</v>
      </c>
      <c r="AB1570" s="336"/>
      <c r="AC1570" s="144"/>
    </row>
    <row r="1571" spans="2:29" s="134" customFormat="1" ht="20.100000000000001" customHeight="1" x14ac:dyDescent="0.25">
      <c r="B1571" s="390"/>
      <c r="C1571" s="391"/>
      <c r="D1571" s="392"/>
      <c r="E1571" s="393"/>
      <c r="F1571" s="393"/>
      <c r="G1571" s="394"/>
      <c r="H1571" s="395"/>
      <c r="N1571" s="144"/>
      <c r="O1571" s="147" t="str">
        <f>IFERROR(IF(LEN(B1571)=0,"",INDEX(Trainings!$C$6:$C$55,MATCH(Registration!$B1571,Trainings!$B$6:$B$55,0),1)),"")</f>
        <v/>
      </c>
      <c r="P1571" s="148" t="str">
        <f>IFERROR(IF(LEN(H1571)=0,"",INDEX(Dashboard!$I$17:$I$26,MATCH($H1571,Dashboard!$J$17:$J$26,0))),"")</f>
        <v/>
      </c>
      <c r="Q1571" s="144"/>
      <c r="R1571" s="148">
        <f>IF(LEN(O1571)=0,0,IF(OR(Summary!$D$5="All",Summary!$D$5=""),1,IF(Summary!$D$5=O1571,1,0)))</f>
        <v>0</v>
      </c>
      <c r="S1571" s="148">
        <f>IF(LEN(B1571)=0,0,IF(OR(Summary!$G$5="All",Summary!$G$5=""),1,IF(Summary!$G$5=B1571,1,0)))</f>
        <v>0</v>
      </c>
      <c r="T1571" s="148">
        <f t="shared" si="96"/>
        <v>0</v>
      </c>
      <c r="U1571" s="148">
        <f>IF(LEN(C1571)=0,0,IF(C1571=Summary!$K$5,1,0))</f>
        <v>0</v>
      </c>
      <c r="V1571" s="148">
        <f t="shared" si="97"/>
        <v>0</v>
      </c>
      <c r="W1571" s="333"/>
      <c r="X1571" s="148">
        <f t="shared" si="98"/>
        <v>0</v>
      </c>
      <c r="Y1571" s="333"/>
      <c r="Z1571" s="144"/>
      <c r="AA1571" s="148">
        <f t="shared" si="99"/>
        <v>0</v>
      </c>
      <c r="AB1571" s="336"/>
      <c r="AC1571" s="144"/>
    </row>
    <row r="1572" spans="2:29" s="134" customFormat="1" ht="20.100000000000001" customHeight="1" x14ac:dyDescent="0.25">
      <c r="B1572" s="390"/>
      <c r="C1572" s="391"/>
      <c r="D1572" s="392"/>
      <c r="E1572" s="393"/>
      <c r="F1572" s="393"/>
      <c r="G1572" s="394"/>
      <c r="H1572" s="395"/>
      <c r="N1572" s="144"/>
      <c r="O1572" s="147" t="str">
        <f>IFERROR(IF(LEN(B1572)=0,"",INDEX(Trainings!$C$6:$C$55,MATCH(Registration!$B1572,Trainings!$B$6:$B$55,0),1)),"")</f>
        <v/>
      </c>
      <c r="P1572" s="148" t="str">
        <f>IFERROR(IF(LEN(H1572)=0,"",INDEX(Dashboard!$I$17:$I$26,MATCH($H1572,Dashboard!$J$17:$J$26,0))),"")</f>
        <v/>
      </c>
      <c r="Q1572" s="144"/>
      <c r="R1572" s="148">
        <f>IF(LEN(O1572)=0,0,IF(OR(Summary!$D$5="All",Summary!$D$5=""),1,IF(Summary!$D$5=O1572,1,0)))</f>
        <v>0</v>
      </c>
      <c r="S1572" s="148">
        <f>IF(LEN(B1572)=0,0,IF(OR(Summary!$G$5="All",Summary!$G$5=""),1,IF(Summary!$G$5=B1572,1,0)))</f>
        <v>0</v>
      </c>
      <c r="T1572" s="148">
        <f t="shared" si="96"/>
        <v>0</v>
      </c>
      <c r="U1572" s="148">
        <f>IF(LEN(C1572)=0,0,IF(C1572=Summary!$K$5,1,0))</f>
        <v>0</v>
      </c>
      <c r="V1572" s="148">
        <f t="shared" si="97"/>
        <v>0</v>
      </c>
      <c r="W1572" s="333"/>
      <c r="X1572" s="148">
        <f t="shared" si="98"/>
        <v>0</v>
      </c>
      <c r="Y1572" s="333"/>
      <c r="Z1572" s="144"/>
      <c r="AA1572" s="148">
        <f t="shared" si="99"/>
        <v>0</v>
      </c>
      <c r="AB1572" s="336"/>
      <c r="AC1572" s="144"/>
    </row>
    <row r="1573" spans="2:29" s="134" customFormat="1" ht="20.100000000000001" customHeight="1" x14ac:dyDescent="0.25">
      <c r="B1573" s="390"/>
      <c r="C1573" s="391"/>
      <c r="D1573" s="392"/>
      <c r="E1573" s="393"/>
      <c r="F1573" s="393"/>
      <c r="G1573" s="394"/>
      <c r="H1573" s="395"/>
      <c r="N1573" s="144"/>
      <c r="O1573" s="147" t="str">
        <f>IFERROR(IF(LEN(B1573)=0,"",INDEX(Trainings!$C$6:$C$55,MATCH(Registration!$B1573,Trainings!$B$6:$B$55,0),1)),"")</f>
        <v/>
      </c>
      <c r="P1573" s="148" t="str">
        <f>IFERROR(IF(LEN(H1573)=0,"",INDEX(Dashboard!$I$17:$I$26,MATCH($H1573,Dashboard!$J$17:$J$26,0))),"")</f>
        <v/>
      </c>
      <c r="Q1573" s="144"/>
      <c r="R1573" s="148">
        <f>IF(LEN(O1573)=0,0,IF(OR(Summary!$D$5="All",Summary!$D$5=""),1,IF(Summary!$D$5=O1573,1,0)))</f>
        <v>0</v>
      </c>
      <c r="S1573" s="148">
        <f>IF(LEN(B1573)=0,0,IF(OR(Summary!$G$5="All",Summary!$G$5=""),1,IF(Summary!$G$5=B1573,1,0)))</f>
        <v>0</v>
      </c>
      <c r="T1573" s="148">
        <f t="shared" si="96"/>
        <v>0</v>
      </c>
      <c r="U1573" s="148">
        <f>IF(LEN(C1573)=0,0,IF(C1573=Summary!$K$5,1,0))</f>
        <v>0</v>
      </c>
      <c r="V1573" s="148">
        <f t="shared" si="97"/>
        <v>0</v>
      </c>
      <c r="W1573" s="333"/>
      <c r="X1573" s="148">
        <f t="shared" si="98"/>
        <v>0</v>
      </c>
      <c r="Y1573" s="333"/>
      <c r="Z1573" s="144"/>
      <c r="AA1573" s="148">
        <f t="shared" si="99"/>
        <v>0</v>
      </c>
      <c r="AB1573" s="336"/>
      <c r="AC1573" s="144"/>
    </row>
    <row r="1574" spans="2:29" s="134" customFormat="1" ht="20.100000000000001" customHeight="1" x14ac:dyDescent="0.25">
      <c r="B1574" s="390"/>
      <c r="C1574" s="391"/>
      <c r="D1574" s="392"/>
      <c r="E1574" s="393"/>
      <c r="F1574" s="393"/>
      <c r="G1574" s="394"/>
      <c r="H1574" s="395"/>
      <c r="N1574" s="144"/>
      <c r="O1574" s="147" t="str">
        <f>IFERROR(IF(LEN(B1574)=0,"",INDEX(Trainings!$C$6:$C$55,MATCH(Registration!$B1574,Trainings!$B$6:$B$55,0),1)),"")</f>
        <v/>
      </c>
      <c r="P1574" s="148" t="str">
        <f>IFERROR(IF(LEN(H1574)=0,"",INDEX(Dashboard!$I$17:$I$26,MATCH($H1574,Dashboard!$J$17:$J$26,0))),"")</f>
        <v/>
      </c>
      <c r="Q1574" s="144"/>
      <c r="R1574" s="148">
        <f>IF(LEN(O1574)=0,0,IF(OR(Summary!$D$5="All",Summary!$D$5=""),1,IF(Summary!$D$5=O1574,1,0)))</f>
        <v>0</v>
      </c>
      <c r="S1574" s="148">
        <f>IF(LEN(B1574)=0,0,IF(OR(Summary!$G$5="All",Summary!$G$5=""),1,IF(Summary!$G$5=B1574,1,0)))</f>
        <v>0</v>
      </c>
      <c r="T1574" s="148">
        <f t="shared" si="96"/>
        <v>0</v>
      </c>
      <c r="U1574" s="148">
        <f>IF(LEN(C1574)=0,0,IF(C1574=Summary!$K$5,1,0))</f>
        <v>0</v>
      </c>
      <c r="V1574" s="148">
        <f t="shared" si="97"/>
        <v>0</v>
      </c>
      <c r="W1574" s="333"/>
      <c r="X1574" s="148">
        <f t="shared" si="98"/>
        <v>0</v>
      </c>
      <c r="Y1574" s="333"/>
      <c r="Z1574" s="144"/>
      <c r="AA1574" s="148">
        <f t="shared" si="99"/>
        <v>0</v>
      </c>
      <c r="AB1574" s="336"/>
      <c r="AC1574" s="144"/>
    </row>
    <row r="1575" spans="2:29" s="134" customFormat="1" ht="20.100000000000001" customHeight="1" x14ac:dyDescent="0.25">
      <c r="B1575" s="390"/>
      <c r="C1575" s="391"/>
      <c r="D1575" s="392"/>
      <c r="E1575" s="393"/>
      <c r="F1575" s="393"/>
      <c r="G1575" s="394"/>
      <c r="H1575" s="395"/>
      <c r="N1575" s="144"/>
      <c r="O1575" s="147" t="str">
        <f>IFERROR(IF(LEN(B1575)=0,"",INDEX(Trainings!$C$6:$C$55,MATCH(Registration!$B1575,Trainings!$B$6:$B$55,0),1)),"")</f>
        <v/>
      </c>
      <c r="P1575" s="148" t="str">
        <f>IFERROR(IF(LEN(H1575)=0,"",INDEX(Dashboard!$I$17:$I$26,MATCH($H1575,Dashboard!$J$17:$J$26,0))),"")</f>
        <v/>
      </c>
      <c r="Q1575" s="144"/>
      <c r="R1575" s="148">
        <f>IF(LEN(O1575)=0,0,IF(OR(Summary!$D$5="All",Summary!$D$5=""),1,IF(Summary!$D$5=O1575,1,0)))</f>
        <v>0</v>
      </c>
      <c r="S1575" s="148">
        <f>IF(LEN(B1575)=0,0,IF(OR(Summary!$G$5="All",Summary!$G$5=""),1,IF(Summary!$G$5=B1575,1,0)))</f>
        <v>0</v>
      </c>
      <c r="T1575" s="148">
        <f t="shared" si="96"/>
        <v>0</v>
      </c>
      <c r="U1575" s="148">
        <f>IF(LEN(C1575)=0,0,IF(C1575=Summary!$K$5,1,0))</f>
        <v>0</v>
      </c>
      <c r="V1575" s="148">
        <f t="shared" si="97"/>
        <v>0</v>
      </c>
      <c r="W1575" s="333"/>
      <c r="X1575" s="148">
        <f t="shared" si="98"/>
        <v>0</v>
      </c>
      <c r="Y1575" s="333"/>
      <c r="Z1575" s="144"/>
      <c r="AA1575" s="148">
        <f t="shared" si="99"/>
        <v>0</v>
      </c>
      <c r="AB1575" s="336"/>
      <c r="AC1575" s="144"/>
    </row>
    <row r="1576" spans="2:29" s="134" customFormat="1" ht="20.100000000000001" customHeight="1" x14ac:dyDescent="0.25">
      <c r="B1576" s="390"/>
      <c r="C1576" s="391"/>
      <c r="D1576" s="392"/>
      <c r="E1576" s="393"/>
      <c r="F1576" s="393"/>
      <c r="G1576" s="394"/>
      <c r="H1576" s="395"/>
      <c r="N1576" s="144"/>
      <c r="O1576" s="147" t="str">
        <f>IFERROR(IF(LEN(B1576)=0,"",INDEX(Trainings!$C$6:$C$55,MATCH(Registration!$B1576,Trainings!$B$6:$B$55,0),1)),"")</f>
        <v/>
      </c>
      <c r="P1576" s="148" t="str">
        <f>IFERROR(IF(LEN(H1576)=0,"",INDEX(Dashboard!$I$17:$I$26,MATCH($H1576,Dashboard!$J$17:$J$26,0))),"")</f>
        <v/>
      </c>
      <c r="Q1576" s="144"/>
      <c r="R1576" s="148">
        <f>IF(LEN(O1576)=0,0,IF(OR(Summary!$D$5="All",Summary!$D$5=""),1,IF(Summary!$D$5=O1576,1,0)))</f>
        <v>0</v>
      </c>
      <c r="S1576" s="148">
        <f>IF(LEN(B1576)=0,0,IF(OR(Summary!$G$5="All",Summary!$G$5=""),1,IF(Summary!$G$5=B1576,1,0)))</f>
        <v>0</v>
      </c>
      <c r="T1576" s="148">
        <f t="shared" si="96"/>
        <v>0</v>
      </c>
      <c r="U1576" s="148">
        <f>IF(LEN(C1576)=0,0,IF(C1576=Summary!$K$5,1,0))</f>
        <v>0</v>
      </c>
      <c r="V1576" s="148">
        <f t="shared" si="97"/>
        <v>0</v>
      </c>
      <c r="W1576" s="333"/>
      <c r="X1576" s="148">
        <f t="shared" si="98"/>
        <v>0</v>
      </c>
      <c r="Y1576" s="333"/>
      <c r="Z1576" s="144"/>
      <c r="AA1576" s="148">
        <f t="shared" si="99"/>
        <v>0</v>
      </c>
      <c r="AB1576" s="336"/>
      <c r="AC1576" s="144"/>
    </row>
    <row r="1577" spans="2:29" s="134" customFormat="1" ht="20.100000000000001" customHeight="1" x14ac:dyDescent="0.25">
      <c r="B1577" s="390"/>
      <c r="C1577" s="391"/>
      <c r="D1577" s="392"/>
      <c r="E1577" s="393"/>
      <c r="F1577" s="393"/>
      <c r="G1577" s="394"/>
      <c r="H1577" s="395"/>
      <c r="N1577" s="144"/>
      <c r="O1577" s="147" t="str">
        <f>IFERROR(IF(LEN(B1577)=0,"",INDEX(Trainings!$C$6:$C$55,MATCH(Registration!$B1577,Trainings!$B$6:$B$55,0),1)),"")</f>
        <v/>
      </c>
      <c r="P1577" s="148" t="str">
        <f>IFERROR(IF(LEN(H1577)=0,"",INDEX(Dashboard!$I$17:$I$26,MATCH($H1577,Dashboard!$J$17:$J$26,0))),"")</f>
        <v/>
      </c>
      <c r="Q1577" s="144"/>
      <c r="R1577" s="148">
        <f>IF(LEN(O1577)=0,0,IF(OR(Summary!$D$5="All",Summary!$D$5=""),1,IF(Summary!$D$5=O1577,1,0)))</f>
        <v>0</v>
      </c>
      <c r="S1577" s="148">
        <f>IF(LEN(B1577)=0,0,IF(OR(Summary!$G$5="All",Summary!$G$5=""),1,IF(Summary!$G$5=B1577,1,0)))</f>
        <v>0</v>
      </c>
      <c r="T1577" s="148">
        <f t="shared" si="96"/>
        <v>0</v>
      </c>
      <c r="U1577" s="148">
        <f>IF(LEN(C1577)=0,0,IF(C1577=Summary!$K$5,1,0))</f>
        <v>0</v>
      </c>
      <c r="V1577" s="148">
        <f t="shared" si="97"/>
        <v>0</v>
      </c>
      <c r="W1577" s="333"/>
      <c r="X1577" s="148">
        <f t="shared" si="98"/>
        <v>0</v>
      </c>
      <c r="Y1577" s="333"/>
      <c r="Z1577" s="144"/>
      <c r="AA1577" s="148">
        <f t="shared" si="99"/>
        <v>0</v>
      </c>
      <c r="AB1577" s="336"/>
      <c r="AC1577" s="144"/>
    </row>
    <row r="1578" spans="2:29" s="134" customFormat="1" ht="20.100000000000001" customHeight="1" x14ac:dyDescent="0.25">
      <c r="B1578" s="390"/>
      <c r="C1578" s="391"/>
      <c r="D1578" s="392"/>
      <c r="E1578" s="393"/>
      <c r="F1578" s="393"/>
      <c r="G1578" s="394"/>
      <c r="H1578" s="395"/>
      <c r="N1578" s="144"/>
      <c r="O1578" s="147" t="str">
        <f>IFERROR(IF(LEN(B1578)=0,"",INDEX(Trainings!$C$6:$C$55,MATCH(Registration!$B1578,Trainings!$B$6:$B$55,0),1)),"")</f>
        <v/>
      </c>
      <c r="P1578" s="148" t="str">
        <f>IFERROR(IF(LEN(H1578)=0,"",INDEX(Dashboard!$I$17:$I$26,MATCH($H1578,Dashboard!$J$17:$J$26,0))),"")</f>
        <v/>
      </c>
      <c r="Q1578" s="144"/>
      <c r="R1578" s="148">
        <f>IF(LEN(O1578)=0,0,IF(OR(Summary!$D$5="All",Summary!$D$5=""),1,IF(Summary!$D$5=O1578,1,0)))</f>
        <v>0</v>
      </c>
      <c r="S1578" s="148">
        <f>IF(LEN(B1578)=0,0,IF(OR(Summary!$G$5="All",Summary!$G$5=""),1,IF(Summary!$G$5=B1578,1,0)))</f>
        <v>0</v>
      </c>
      <c r="T1578" s="148">
        <f t="shared" si="96"/>
        <v>0</v>
      </c>
      <c r="U1578" s="148">
        <f>IF(LEN(C1578)=0,0,IF(C1578=Summary!$K$5,1,0))</f>
        <v>0</v>
      </c>
      <c r="V1578" s="148">
        <f t="shared" si="97"/>
        <v>0</v>
      </c>
      <c r="W1578" s="333"/>
      <c r="X1578" s="148">
        <f t="shared" si="98"/>
        <v>0</v>
      </c>
      <c r="Y1578" s="333"/>
      <c r="Z1578" s="144"/>
      <c r="AA1578" s="148">
        <f t="shared" si="99"/>
        <v>0</v>
      </c>
      <c r="AB1578" s="336"/>
      <c r="AC1578" s="144"/>
    </row>
    <row r="1579" spans="2:29" s="134" customFormat="1" ht="20.100000000000001" customHeight="1" x14ac:dyDescent="0.25">
      <c r="B1579" s="390"/>
      <c r="C1579" s="391"/>
      <c r="D1579" s="392"/>
      <c r="E1579" s="393"/>
      <c r="F1579" s="393"/>
      <c r="G1579" s="394"/>
      <c r="H1579" s="395"/>
      <c r="N1579" s="144"/>
      <c r="O1579" s="147" t="str">
        <f>IFERROR(IF(LEN(B1579)=0,"",INDEX(Trainings!$C$6:$C$55,MATCH(Registration!$B1579,Trainings!$B$6:$B$55,0),1)),"")</f>
        <v/>
      </c>
      <c r="P1579" s="148" t="str">
        <f>IFERROR(IF(LEN(H1579)=0,"",INDEX(Dashboard!$I$17:$I$26,MATCH($H1579,Dashboard!$J$17:$J$26,0))),"")</f>
        <v/>
      </c>
      <c r="Q1579" s="144"/>
      <c r="R1579" s="148">
        <f>IF(LEN(O1579)=0,0,IF(OR(Summary!$D$5="All",Summary!$D$5=""),1,IF(Summary!$D$5=O1579,1,0)))</f>
        <v>0</v>
      </c>
      <c r="S1579" s="148">
        <f>IF(LEN(B1579)=0,0,IF(OR(Summary!$G$5="All",Summary!$G$5=""),1,IF(Summary!$G$5=B1579,1,0)))</f>
        <v>0</v>
      </c>
      <c r="T1579" s="148">
        <f t="shared" si="96"/>
        <v>0</v>
      </c>
      <c r="U1579" s="148">
        <f>IF(LEN(C1579)=0,0,IF(C1579=Summary!$K$5,1,0))</f>
        <v>0</v>
      </c>
      <c r="V1579" s="148">
        <f t="shared" si="97"/>
        <v>0</v>
      </c>
      <c r="W1579" s="333"/>
      <c r="X1579" s="148">
        <f t="shared" si="98"/>
        <v>0</v>
      </c>
      <c r="Y1579" s="333"/>
      <c r="Z1579" s="144"/>
      <c r="AA1579" s="148">
        <f t="shared" si="99"/>
        <v>0</v>
      </c>
      <c r="AB1579" s="336"/>
      <c r="AC1579" s="144"/>
    </row>
    <row r="1580" spans="2:29" s="134" customFormat="1" ht="20.100000000000001" customHeight="1" x14ac:dyDescent="0.25">
      <c r="B1580" s="390"/>
      <c r="C1580" s="391"/>
      <c r="D1580" s="392"/>
      <c r="E1580" s="393"/>
      <c r="F1580" s="393"/>
      <c r="G1580" s="394"/>
      <c r="H1580" s="395"/>
      <c r="N1580" s="144"/>
      <c r="O1580" s="147" t="str">
        <f>IFERROR(IF(LEN(B1580)=0,"",INDEX(Trainings!$C$6:$C$55,MATCH(Registration!$B1580,Trainings!$B$6:$B$55,0),1)),"")</f>
        <v/>
      </c>
      <c r="P1580" s="148" t="str">
        <f>IFERROR(IF(LEN(H1580)=0,"",INDEX(Dashboard!$I$17:$I$26,MATCH($H1580,Dashboard!$J$17:$J$26,0))),"")</f>
        <v/>
      </c>
      <c r="Q1580" s="144"/>
      <c r="R1580" s="148">
        <f>IF(LEN(O1580)=0,0,IF(OR(Summary!$D$5="All",Summary!$D$5=""),1,IF(Summary!$D$5=O1580,1,0)))</f>
        <v>0</v>
      </c>
      <c r="S1580" s="148">
        <f>IF(LEN(B1580)=0,0,IF(OR(Summary!$G$5="All",Summary!$G$5=""),1,IF(Summary!$G$5=B1580,1,0)))</f>
        <v>0</v>
      </c>
      <c r="T1580" s="148">
        <f t="shared" si="96"/>
        <v>0</v>
      </c>
      <c r="U1580" s="148">
        <f>IF(LEN(C1580)=0,0,IF(C1580=Summary!$K$5,1,0))</f>
        <v>0</v>
      </c>
      <c r="V1580" s="148">
        <f t="shared" si="97"/>
        <v>0</v>
      </c>
      <c r="W1580" s="333"/>
      <c r="X1580" s="148">
        <f t="shared" si="98"/>
        <v>0</v>
      </c>
      <c r="Y1580" s="333"/>
      <c r="Z1580" s="144"/>
      <c r="AA1580" s="148">
        <f t="shared" si="99"/>
        <v>0</v>
      </c>
      <c r="AB1580" s="336"/>
      <c r="AC1580" s="144"/>
    </row>
    <row r="1581" spans="2:29" s="134" customFormat="1" ht="20.100000000000001" customHeight="1" x14ac:dyDescent="0.25">
      <c r="B1581" s="390"/>
      <c r="C1581" s="391"/>
      <c r="D1581" s="392"/>
      <c r="E1581" s="393"/>
      <c r="F1581" s="393"/>
      <c r="G1581" s="394"/>
      <c r="H1581" s="395"/>
      <c r="N1581" s="144"/>
      <c r="O1581" s="147" t="str">
        <f>IFERROR(IF(LEN(B1581)=0,"",INDEX(Trainings!$C$6:$C$55,MATCH(Registration!$B1581,Trainings!$B$6:$B$55,0),1)),"")</f>
        <v/>
      </c>
      <c r="P1581" s="148" t="str">
        <f>IFERROR(IF(LEN(H1581)=0,"",INDEX(Dashboard!$I$17:$I$26,MATCH($H1581,Dashboard!$J$17:$J$26,0))),"")</f>
        <v/>
      </c>
      <c r="Q1581" s="144"/>
      <c r="R1581" s="148">
        <f>IF(LEN(O1581)=0,0,IF(OR(Summary!$D$5="All",Summary!$D$5=""),1,IF(Summary!$D$5=O1581,1,0)))</f>
        <v>0</v>
      </c>
      <c r="S1581" s="148">
        <f>IF(LEN(B1581)=0,0,IF(OR(Summary!$G$5="All",Summary!$G$5=""),1,IF(Summary!$G$5=B1581,1,0)))</f>
        <v>0</v>
      </c>
      <c r="T1581" s="148">
        <f t="shared" si="96"/>
        <v>0</v>
      </c>
      <c r="U1581" s="148">
        <f>IF(LEN(C1581)=0,0,IF(C1581=Summary!$K$5,1,0))</f>
        <v>0</v>
      </c>
      <c r="V1581" s="148">
        <f t="shared" si="97"/>
        <v>0</v>
      </c>
      <c r="W1581" s="333"/>
      <c r="X1581" s="148">
        <f t="shared" si="98"/>
        <v>0</v>
      </c>
      <c r="Y1581" s="333"/>
      <c r="Z1581" s="144"/>
      <c r="AA1581" s="148">
        <f t="shared" si="99"/>
        <v>0</v>
      </c>
      <c r="AB1581" s="336"/>
      <c r="AC1581" s="144"/>
    </row>
    <row r="1582" spans="2:29" s="134" customFormat="1" ht="20.100000000000001" customHeight="1" x14ac:dyDescent="0.25">
      <c r="B1582" s="390"/>
      <c r="C1582" s="391"/>
      <c r="D1582" s="392"/>
      <c r="E1582" s="393"/>
      <c r="F1582" s="393"/>
      <c r="G1582" s="394"/>
      <c r="H1582" s="395"/>
      <c r="N1582" s="144"/>
      <c r="O1582" s="147" t="str">
        <f>IFERROR(IF(LEN(B1582)=0,"",INDEX(Trainings!$C$6:$C$55,MATCH(Registration!$B1582,Trainings!$B$6:$B$55,0),1)),"")</f>
        <v/>
      </c>
      <c r="P1582" s="148" t="str">
        <f>IFERROR(IF(LEN(H1582)=0,"",INDEX(Dashboard!$I$17:$I$26,MATCH($H1582,Dashboard!$J$17:$J$26,0))),"")</f>
        <v/>
      </c>
      <c r="Q1582" s="144"/>
      <c r="R1582" s="148">
        <f>IF(LEN(O1582)=0,0,IF(OR(Summary!$D$5="All",Summary!$D$5=""),1,IF(Summary!$D$5=O1582,1,0)))</f>
        <v>0</v>
      </c>
      <c r="S1582" s="148">
        <f>IF(LEN(B1582)=0,0,IF(OR(Summary!$G$5="All",Summary!$G$5=""),1,IF(Summary!$G$5=B1582,1,0)))</f>
        <v>0</v>
      </c>
      <c r="T1582" s="148">
        <f t="shared" si="96"/>
        <v>0</v>
      </c>
      <c r="U1582" s="148">
        <f>IF(LEN(C1582)=0,0,IF(C1582=Summary!$K$5,1,0))</f>
        <v>0</v>
      </c>
      <c r="V1582" s="148">
        <f t="shared" si="97"/>
        <v>0</v>
      </c>
      <c r="W1582" s="333"/>
      <c r="X1582" s="148">
        <f t="shared" si="98"/>
        <v>0</v>
      </c>
      <c r="Y1582" s="333"/>
      <c r="Z1582" s="144"/>
      <c r="AA1582" s="148">
        <f t="shared" si="99"/>
        <v>0</v>
      </c>
      <c r="AB1582" s="336"/>
      <c r="AC1582" s="144"/>
    </row>
    <row r="1583" spans="2:29" s="134" customFormat="1" ht="20.100000000000001" customHeight="1" x14ac:dyDescent="0.25">
      <c r="B1583" s="390"/>
      <c r="C1583" s="391"/>
      <c r="D1583" s="392"/>
      <c r="E1583" s="393"/>
      <c r="F1583" s="393"/>
      <c r="G1583" s="394"/>
      <c r="H1583" s="395"/>
      <c r="N1583" s="144"/>
      <c r="O1583" s="147" t="str">
        <f>IFERROR(IF(LEN(B1583)=0,"",INDEX(Trainings!$C$6:$C$55,MATCH(Registration!$B1583,Trainings!$B$6:$B$55,0),1)),"")</f>
        <v/>
      </c>
      <c r="P1583" s="148" t="str">
        <f>IFERROR(IF(LEN(H1583)=0,"",INDEX(Dashboard!$I$17:$I$26,MATCH($H1583,Dashboard!$J$17:$J$26,0))),"")</f>
        <v/>
      </c>
      <c r="Q1583" s="144"/>
      <c r="R1583" s="148">
        <f>IF(LEN(O1583)=0,0,IF(OR(Summary!$D$5="All",Summary!$D$5=""),1,IF(Summary!$D$5=O1583,1,0)))</f>
        <v>0</v>
      </c>
      <c r="S1583" s="148">
        <f>IF(LEN(B1583)=0,0,IF(OR(Summary!$G$5="All",Summary!$G$5=""),1,IF(Summary!$G$5=B1583,1,0)))</f>
        <v>0</v>
      </c>
      <c r="T1583" s="148">
        <f t="shared" si="96"/>
        <v>0</v>
      </c>
      <c r="U1583" s="148">
        <f>IF(LEN(C1583)=0,0,IF(C1583=Summary!$K$5,1,0))</f>
        <v>0</v>
      </c>
      <c r="V1583" s="148">
        <f t="shared" si="97"/>
        <v>0</v>
      </c>
      <c r="W1583" s="333"/>
      <c r="X1583" s="148">
        <f t="shared" si="98"/>
        <v>0</v>
      </c>
      <c r="Y1583" s="333"/>
      <c r="Z1583" s="144"/>
      <c r="AA1583" s="148">
        <f t="shared" si="99"/>
        <v>0</v>
      </c>
      <c r="AB1583" s="336"/>
      <c r="AC1583" s="144"/>
    </row>
    <row r="1584" spans="2:29" s="134" customFormat="1" ht="20.100000000000001" customHeight="1" x14ac:dyDescent="0.25">
      <c r="B1584" s="390"/>
      <c r="C1584" s="391"/>
      <c r="D1584" s="392"/>
      <c r="E1584" s="393"/>
      <c r="F1584" s="393"/>
      <c r="G1584" s="394"/>
      <c r="H1584" s="395"/>
      <c r="N1584" s="144"/>
      <c r="O1584" s="147" t="str">
        <f>IFERROR(IF(LEN(B1584)=0,"",INDEX(Trainings!$C$6:$C$55,MATCH(Registration!$B1584,Trainings!$B$6:$B$55,0),1)),"")</f>
        <v/>
      </c>
      <c r="P1584" s="148" t="str">
        <f>IFERROR(IF(LEN(H1584)=0,"",INDEX(Dashboard!$I$17:$I$26,MATCH($H1584,Dashboard!$J$17:$J$26,0))),"")</f>
        <v/>
      </c>
      <c r="Q1584" s="144"/>
      <c r="R1584" s="148">
        <f>IF(LEN(O1584)=0,0,IF(OR(Summary!$D$5="All",Summary!$D$5=""),1,IF(Summary!$D$5=O1584,1,0)))</f>
        <v>0</v>
      </c>
      <c r="S1584" s="148">
        <f>IF(LEN(B1584)=0,0,IF(OR(Summary!$G$5="All",Summary!$G$5=""),1,IF(Summary!$G$5=B1584,1,0)))</f>
        <v>0</v>
      </c>
      <c r="T1584" s="148">
        <f t="shared" si="96"/>
        <v>0</v>
      </c>
      <c r="U1584" s="148">
        <f>IF(LEN(C1584)=0,0,IF(C1584=Summary!$K$5,1,0))</f>
        <v>0</v>
      </c>
      <c r="V1584" s="148">
        <f t="shared" si="97"/>
        <v>0</v>
      </c>
      <c r="W1584" s="333"/>
      <c r="X1584" s="148">
        <f t="shared" si="98"/>
        <v>0</v>
      </c>
      <c r="Y1584" s="333"/>
      <c r="Z1584" s="144"/>
      <c r="AA1584" s="148">
        <f t="shared" si="99"/>
        <v>0</v>
      </c>
      <c r="AB1584" s="336"/>
      <c r="AC1584" s="144"/>
    </row>
    <row r="1585" spans="2:29" s="134" customFormat="1" ht="20.100000000000001" customHeight="1" x14ac:dyDescent="0.25">
      <c r="B1585" s="390"/>
      <c r="C1585" s="391"/>
      <c r="D1585" s="392"/>
      <c r="E1585" s="393"/>
      <c r="F1585" s="393"/>
      <c r="G1585" s="394"/>
      <c r="H1585" s="395"/>
      <c r="N1585" s="144"/>
      <c r="O1585" s="147" t="str">
        <f>IFERROR(IF(LEN(B1585)=0,"",INDEX(Trainings!$C$6:$C$55,MATCH(Registration!$B1585,Trainings!$B$6:$B$55,0),1)),"")</f>
        <v/>
      </c>
      <c r="P1585" s="148" t="str">
        <f>IFERROR(IF(LEN(H1585)=0,"",INDEX(Dashboard!$I$17:$I$26,MATCH($H1585,Dashboard!$J$17:$J$26,0))),"")</f>
        <v/>
      </c>
      <c r="Q1585" s="144"/>
      <c r="R1585" s="148">
        <f>IF(LEN(O1585)=0,0,IF(OR(Summary!$D$5="All",Summary!$D$5=""),1,IF(Summary!$D$5=O1585,1,0)))</f>
        <v>0</v>
      </c>
      <c r="S1585" s="148">
        <f>IF(LEN(B1585)=0,0,IF(OR(Summary!$G$5="All",Summary!$G$5=""),1,IF(Summary!$G$5=B1585,1,0)))</f>
        <v>0</v>
      </c>
      <c r="T1585" s="148">
        <f t="shared" si="96"/>
        <v>0</v>
      </c>
      <c r="U1585" s="148">
        <f>IF(LEN(C1585)=0,0,IF(C1585=Summary!$K$5,1,0))</f>
        <v>0</v>
      </c>
      <c r="V1585" s="148">
        <f t="shared" si="97"/>
        <v>0</v>
      </c>
      <c r="W1585" s="333"/>
      <c r="X1585" s="148">
        <f t="shared" si="98"/>
        <v>0</v>
      </c>
      <c r="Y1585" s="333"/>
      <c r="Z1585" s="144"/>
      <c r="AA1585" s="148">
        <f t="shared" si="99"/>
        <v>0</v>
      </c>
      <c r="AB1585" s="336"/>
      <c r="AC1585" s="144"/>
    </row>
    <row r="1586" spans="2:29" s="134" customFormat="1" ht="20.100000000000001" customHeight="1" x14ac:dyDescent="0.25">
      <c r="B1586" s="390"/>
      <c r="C1586" s="391"/>
      <c r="D1586" s="392"/>
      <c r="E1586" s="393"/>
      <c r="F1586" s="393"/>
      <c r="G1586" s="394"/>
      <c r="H1586" s="395"/>
      <c r="N1586" s="144"/>
      <c r="O1586" s="147" t="str">
        <f>IFERROR(IF(LEN(B1586)=0,"",INDEX(Trainings!$C$6:$C$55,MATCH(Registration!$B1586,Trainings!$B$6:$B$55,0),1)),"")</f>
        <v/>
      </c>
      <c r="P1586" s="148" t="str">
        <f>IFERROR(IF(LEN(H1586)=0,"",INDEX(Dashboard!$I$17:$I$26,MATCH($H1586,Dashboard!$J$17:$J$26,0))),"")</f>
        <v/>
      </c>
      <c r="Q1586" s="144"/>
      <c r="R1586" s="148">
        <f>IF(LEN(O1586)=0,0,IF(OR(Summary!$D$5="All",Summary!$D$5=""),1,IF(Summary!$D$5=O1586,1,0)))</f>
        <v>0</v>
      </c>
      <c r="S1586" s="148">
        <f>IF(LEN(B1586)=0,0,IF(OR(Summary!$G$5="All",Summary!$G$5=""),1,IF(Summary!$G$5=B1586,1,0)))</f>
        <v>0</v>
      </c>
      <c r="T1586" s="148">
        <f t="shared" si="96"/>
        <v>0</v>
      </c>
      <c r="U1586" s="148">
        <f>IF(LEN(C1586)=0,0,IF(C1586=Summary!$K$5,1,0))</f>
        <v>0</v>
      </c>
      <c r="V1586" s="148">
        <f t="shared" si="97"/>
        <v>0</v>
      </c>
      <c r="W1586" s="333"/>
      <c r="X1586" s="148">
        <f t="shared" si="98"/>
        <v>0</v>
      </c>
      <c r="Y1586" s="333"/>
      <c r="Z1586" s="144"/>
      <c r="AA1586" s="148">
        <f t="shared" si="99"/>
        <v>0</v>
      </c>
      <c r="AB1586" s="336"/>
      <c r="AC1586" s="144"/>
    </row>
    <row r="1587" spans="2:29" s="134" customFormat="1" ht="20.100000000000001" customHeight="1" x14ac:dyDescent="0.25">
      <c r="B1587" s="390"/>
      <c r="C1587" s="391"/>
      <c r="D1587" s="392"/>
      <c r="E1587" s="393"/>
      <c r="F1587" s="393"/>
      <c r="G1587" s="394"/>
      <c r="H1587" s="395"/>
      <c r="N1587" s="144"/>
      <c r="O1587" s="147" t="str">
        <f>IFERROR(IF(LEN(B1587)=0,"",INDEX(Trainings!$C$6:$C$55,MATCH(Registration!$B1587,Trainings!$B$6:$B$55,0),1)),"")</f>
        <v/>
      </c>
      <c r="P1587" s="148" t="str">
        <f>IFERROR(IF(LEN(H1587)=0,"",INDEX(Dashboard!$I$17:$I$26,MATCH($H1587,Dashboard!$J$17:$J$26,0))),"")</f>
        <v/>
      </c>
      <c r="Q1587" s="144"/>
      <c r="R1587" s="148">
        <f>IF(LEN(O1587)=0,0,IF(OR(Summary!$D$5="All",Summary!$D$5=""),1,IF(Summary!$D$5=O1587,1,0)))</f>
        <v>0</v>
      </c>
      <c r="S1587" s="148">
        <f>IF(LEN(B1587)=0,0,IF(OR(Summary!$G$5="All",Summary!$G$5=""),1,IF(Summary!$G$5=B1587,1,0)))</f>
        <v>0</v>
      </c>
      <c r="T1587" s="148">
        <f t="shared" si="96"/>
        <v>0</v>
      </c>
      <c r="U1587" s="148">
        <f>IF(LEN(C1587)=0,0,IF(C1587=Summary!$K$5,1,0))</f>
        <v>0</v>
      </c>
      <c r="V1587" s="148">
        <f t="shared" si="97"/>
        <v>0</v>
      </c>
      <c r="W1587" s="333"/>
      <c r="X1587" s="148">
        <f t="shared" si="98"/>
        <v>0</v>
      </c>
      <c r="Y1587" s="333"/>
      <c r="Z1587" s="144"/>
      <c r="AA1587" s="148">
        <f t="shared" si="99"/>
        <v>0</v>
      </c>
      <c r="AB1587" s="336"/>
      <c r="AC1587" s="144"/>
    </row>
    <row r="1588" spans="2:29" s="134" customFormat="1" ht="20.100000000000001" customHeight="1" x14ac:dyDescent="0.25">
      <c r="B1588" s="390"/>
      <c r="C1588" s="391"/>
      <c r="D1588" s="392"/>
      <c r="E1588" s="393"/>
      <c r="F1588" s="393"/>
      <c r="G1588" s="394"/>
      <c r="H1588" s="395"/>
      <c r="N1588" s="144"/>
      <c r="O1588" s="147" t="str">
        <f>IFERROR(IF(LEN(B1588)=0,"",INDEX(Trainings!$C$6:$C$55,MATCH(Registration!$B1588,Trainings!$B$6:$B$55,0),1)),"")</f>
        <v/>
      </c>
      <c r="P1588" s="148" t="str">
        <f>IFERROR(IF(LEN(H1588)=0,"",INDEX(Dashboard!$I$17:$I$26,MATCH($H1588,Dashboard!$J$17:$J$26,0))),"")</f>
        <v/>
      </c>
      <c r="Q1588" s="144"/>
      <c r="R1588" s="148">
        <f>IF(LEN(O1588)=0,0,IF(OR(Summary!$D$5="All",Summary!$D$5=""),1,IF(Summary!$D$5=O1588,1,0)))</f>
        <v>0</v>
      </c>
      <c r="S1588" s="148">
        <f>IF(LEN(B1588)=0,0,IF(OR(Summary!$G$5="All",Summary!$G$5=""),1,IF(Summary!$G$5=B1588,1,0)))</f>
        <v>0</v>
      </c>
      <c r="T1588" s="148">
        <f t="shared" si="96"/>
        <v>0</v>
      </c>
      <c r="U1588" s="148">
        <f>IF(LEN(C1588)=0,0,IF(C1588=Summary!$K$5,1,0))</f>
        <v>0</v>
      </c>
      <c r="V1588" s="148">
        <f t="shared" si="97"/>
        <v>0</v>
      </c>
      <c r="W1588" s="333"/>
      <c r="X1588" s="148">
        <f t="shared" si="98"/>
        <v>0</v>
      </c>
      <c r="Y1588" s="333"/>
      <c r="Z1588" s="144"/>
      <c r="AA1588" s="148">
        <f t="shared" si="99"/>
        <v>0</v>
      </c>
      <c r="AB1588" s="336"/>
      <c r="AC1588" s="144"/>
    </row>
    <row r="1589" spans="2:29" s="134" customFormat="1" ht="20.100000000000001" customHeight="1" x14ac:dyDescent="0.25">
      <c r="B1589" s="390"/>
      <c r="C1589" s="391"/>
      <c r="D1589" s="392"/>
      <c r="E1589" s="393"/>
      <c r="F1589" s="393"/>
      <c r="G1589" s="394"/>
      <c r="H1589" s="395"/>
      <c r="N1589" s="144"/>
      <c r="O1589" s="147" t="str">
        <f>IFERROR(IF(LEN(B1589)=0,"",INDEX(Trainings!$C$6:$C$55,MATCH(Registration!$B1589,Trainings!$B$6:$B$55,0),1)),"")</f>
        <v/>
      </c>
      <c r="P1589" s="148" t="str">
        <f>IFERROR(IF(LEN(H1589)=0,"",INDEX(Dashboard!$I$17:$I$26,MATCH($H1589,Dashboard!$J$17:$J$26,0))),"")</f>
        <v/>
      </c>
      <c r="Q1589" s="144"/>
      <c r="R1589" s="148">
        <f>IF(LEN(O1589)=0,0,IF(OR(Summary!$D$5="All",Summary!$D$5=""),1,IF(Summary!$D$5=O1589,1,0)))</f>
        <v>0</v>
      </c>
      <c r="S1589" s="148">
        <f>IF(LEN(B1589)=0,0,IF(OR(Summary!$G$5="All",Summary!$G$5=""),1,IF(Summary!$G$5=B1589,1,0)))</f>
        <v>0</v>
      </c>
      <c r="T1589" s="148">
        <f t="shared" si="96"/>
        <v>0</v>
      </c>
      <c r="U1589" s="148">
        <f>IF(LEN(C1589)=0,0,IF(C1589=Summary!$K$5,1,0))</f>
        <v>0</v>
      </c>
      <c r="V1589" s="148">
        <f t="shared" si="97"/>
        <v>0</v>
      </c>
      <c r="W1589" s="333"/>
      <c r="X1589" s="148">
        <f t="shared" si="98"/>
        <v>0</v>
      </c>
      <c r="Y1589" s="333"/>
      <c r="Z1589" s="144"/>
      <c r="AA1589" s="148">
        <f t="shared" si="99"/>
        <v>0</v>
      </c>
      <c r="AB1589" s="336"/>
      <c r="AC1589" s="144"/>
    </row>
    <row r="1590" spans="2:29" s="134" customFormat="1" ht="20.100000000000001" customHeight="1" x14ac:dyDescent="0.25">
      <c r="B1590" s="390"/>
      <c r="C1590" s="391"/>
      <c r="D1590" s="392"/>
      <c r="E1590" s="393"/>
      <c r="F1590" s="393"/>
      <c r="G1590" s="394"/>
      <c r="H1590" s="395"/>
      <c r="N1590" s="144"/>
      <c r="O1590" s="147" t="str">
        <f>IFERROR(IF(LEN(B1590)=0,"",INDEX(Trainings!$C$6:$C$55,MATCH(Registration!$B1590,Trainings!$B$6:$B$55,0),1)),"")</f>
        <v/>
      </c>
      <c r="P1590" s="148" t="str">
        <f>IFERROR(IF(LEN(H1590)=0,"",INDEX(Dashboard!$I$17:$I$26,MATCH($H1590,Dashboard!$J$17:$J$26,0))),"")</f>
        <v/>
      </c>
      <c r="Q1590" s="144"/>
      <c r="R1590" s="148">
        <f>IF(LEN(O1590)=0,0,IF(OR(Summary!$D$5="All",Summary!$D$5=""),1,IF(Summary!$D$5=O1590,1,0)))</f>
        <v>0</v>
      </c>
      <c r="S1590" s="148">
        <f>IF(LEN(B1590)=0,0,IF(OR(Summary!$G$5="All",Summary!$G$5=""),1,IF(Summary!$G$5=B1590,1,0)))</f>
        <v>0</v>
      </c>
      <c r="T1590" s="148">
        <f t="shared" si="96"/>
        <v>0</v>
      </c>
      <c r="U1590" s="148">
        <f>IF(LEN(C1590)=0,0,IF(C1590=Summary!$K$5,1,0))</f>
        <v>0</v>
      </c>
      <c r="V1590" s="148">
        <f t="shared" si="97"/>
        <v>0</v>
      </c>
      <c r="W1590" s="333"/>
      <c r="X1590" s="148">
        <f t="shared" si="98"/>
        <v>0</v>
      </c>
      <c r="Y1590" s="333"/>
      <c r="Z1590" s="144"/>
      <c r="AA1590" s="148">
        <f t="shared" si="99"/>
        <v>0</v>
      </c>
      <c r="AB1590" s="336"/>
      <c r="AC1590" s="144"/>
    </row>
    <row r="1591" spans="2:29" s="134" customFormat="1" ht="20.100000000000001" customHeight="1" x14ac:dyDescent="0.25">
      <c r="B1591" s="390"/>
      <c r="C1591" s="391"/>
      <c r="D1591" s="392"/>
      <c r="E1591" s="393"/>
      <c r="F1591" s="393"/>
      <c r="G1591" s="394"/>
      <c r="H1591" s="395"/>
      <c r="N1591" s="144"/>
      <c r="O1591" s="147" t="str">
        <f>IFERROR(IF(LEN(B1591)=0,"",INDEX(Trainings!$C$6:$C$55,MATCH(Registration!$B1591,Trainings!$B$6:$B$55,0),1)),"")</f>
        <v/>
      </c>
      <c r="P1591" s="148" t="str">
        <f>IFERROR(IF(LEN(H1591)=0,"",INDEX(Dashboard!$I$17:$I$26,MATCH($H1591,Dashboard!$J$17:$J$26,0))),"")</f>
        <v/>
      </c>
      <c r="Q1591" s="144"/>
      <c r="R1591" s="148">
        <f>IF(LEN(O1591)=0,0,IF(OR(Summary!$D$5="All",Summary!$D$5=""),1,IF(Summary!$D$5=O1591,1,0)))</f>
        <v>0</v>
      </c>
      <c r="S1591" s="148">
        <f>IF(LEN(B1591)=0,0,IF(OR(Summary!$G$5="All",Summary!$G$5=""),1,IF(Summary!$G$5=B1591,1,0)))</f>
        <v>0</v>
      </c>
      <c r="T1591" s="148">
        <f t="shared" si="96"/>
        <v>0</v>
      </c>
      <c r="U1591" s="148">
        <f>IF(LEN(C1591)=0,0,IF(C1591=Summary!$K$5,1,0))</f>
        <v>0</v>
      </c>
      <c r="V1591" s="148">
        <f t="shared" si="97"/>
        <v>0</v>
      </c>
      <c r="W1591" s="333"/>
      <c r="X1591" s="148">
        <f t="shared" si="98"/>
        <v>0</v>
      </c>
      <c r="Y1591" s="333"/>
      <c r="Z1591" s="144"/>
      <c r="AA1591" s="148">
        <f t="shared" si="99"/>
        <v>0</v>
      </c>
      <c r="AB1591" s="336"/>
      <c r="AC1591" s="144"/>
    </row>
    <row r="1592" spans="2:29" s="134" customFormat="1" ht="20.100000000000001" customHeight="1" x14ac:dyDescent="0.25">
      <c r="B1592" s="390"/>
      <c r="C1592" s="391"/>
      <c r="D1592" s="392"/>
      <c r="E1592" s="393"/>
      <c r="F1592" s="393"/>
      <c r="G1592" s="394"/>
      <c r="H1592" s="395"/>
      <c r="N1592" s="144"/>
      <c r="O1592" s="147" t="str">
        <f>IFERROR(IF(LEN(B1592)=0,"",INDEX(Trainings!$C$6:$C$55,MATCH(Registration!$B1592,Trainings!$B$6:$B$55,0),1)),"")</f>
        <v/>
      </c>
      <c r="P1592" s="148" t="str">
        <f>IFERROR(IF(LEN(H1592)=0,"",INDEX(Dashboard!$I$17:$I$26,MATCH($H1592,Dashboard!$J$17:$J$26,0))),"")</f>
        <v/>
      </c>
      <c r="Q1592" s="144"/>
      <c r="R1592" s="148">
        <f>IF(LEN(O1592)=0,0,IF(OR(Summary!$D$5="All",Summary!$D$5=""),1,IF(Summary!$D$5=O1592,1,0)))</f>
        <v>0</v>
      </c>
      <c r="S1592" s="148">
        <f>IF(LEN(B1592)=0,0,IF(OR(Summary!$G$5="All",Summary!$G$5=""),1,IF(Summary!$G$5=B1592,1,0)))</f>
        <v>0</v>
      </c>
      <c r="T1592" s="148">
        <f t="shared" si="96"/>
        <v>0</v>
      </c>
      <c r="U1592" s="148">
        <f>IF(LEN(C1592)=0,0,IF(C1592=Summary!$K$5,1,0))</f>
        <v>0</v>
      </c>
      <c r="V1592" s="148">
        <f t="shared" si="97"/>
        <v>0</v>
      </c>
      <c r="W1592" s="333"/>
      <c r="X1592" s="148">
        <f t="shared" si="98"/>
        <v>0</v>
      </c>
      <c r="Y1592" s="333"/>
      <c r="Z1592" s="144"/>
      <c r="AA1592" s="148">
        <f t="shared" si="99"/>
        <v>0</v>
      </c>
      <c r="AB1592" s="336"/>
      <c r="AC1592" s="144"/>
    </row>
    <row r="1593" spans="2:29" s="134" customFormat="1" ht="20.100000000000001" customHeight="1" x14ac:dyDescent="0.25">
      <c r="B1593" s="390"/>
      <c r="C1593" s="391"/>
      <c r="D1593" s="392"/>
      <c r="E1593" s="393"/>
      <c r="F1593" s="393"/>
      <c r="G1593" s="394"/>
      <c r="H1593" s="395"/>
      <c r="N1593" s="144"/>
      <c r="O1593" s="147" t="str">
        <f>IFERROR(IF(LEN(B1593)=0,"",INDEX(Trainings!$C$6:$C$55,MATCH(Registration!$B1593,Trainings!$B$6:$B$55,0),1)),"")</f>
        <v/>
      </c>
      <c r="P1593" s="148" t="str">
        <f>IFERROR(IF(LEN(H1593)=0,"",INDEX(Dashboard!$I$17:$I$26,MATCH($H1593,Dashboard!$J$17:$J$26,0))),"")</f>
        <v/>
      </c>
      <c r="Q1593" s="144"/>
      <c r="R1593" s="148">
        <f>IF(LEN(O1593)=0,0,IF(OR(Summary!$D$5="All",Summary!$D$5=""),1,IF(Summary!$D$5=O1593,1,0)))</f>
        <v>0</v>
      </c>
      <c r="S1593" s="148">
        <f>IF(LEN(B1593)=0,0,IF(OR(Summary!$G$5="All",Summary!$G$5=""),1,IF(Summary!$G$5=B1593,1,0)))</f>
        <v>0</v>
      </c>
      <c r="T1593" s="148">
        <f t="shared" si="96"/>
        <v>0</v>
      </c>
      <c r="U1593" s="148">
        <f>IF(LEN(C1593)=0,0,IF(C1593=Summary!$K$5,1,0))</f>
        <v>0</v>
      </c>
      <c r="V1593" s="148">
        <f t="shared" si="97"/>
        <v>0</v>
      </c>
      <c r="W1593" s="333"/>
      <c r="X1593" s="148">
        <f t="shared" si="98"/>
        <v>0</v>
      </c>
      <c r="Y1593" s="333"/>
      <c r="Z1593" s="144"/>
      <c r="AA1593" s="148">
        <f t="shared" si="99"/>
        <v>0</v>
      </c>
      <c r="AB1593" s="336"/>
      <c r="AC1593" s="144"/>
    </row>
    <row r="1594" spans="2:29" s="134" customFormat="1" ht="20.100000000000001" customHeight="1" x14ac:dyDescent="0.25">
      <c r="B1594" s="390"/>
      <c r="C1594" s="391"/>
      <c r="D1594" s="392"/>
      <c r="E1594" s="393"/>
      <c r="F1594" s="393"/>
      <c r="G1594" s="394"/>
      <c r="H1594" s="395"/>
      <c r="N1594" s="144"/>
      <c r="O1594" s="147" t="str">
        <f>IFERROR(IF(LEN(B1594)=0,"",INDEX(Trainings!$C$6:$C$55,MATCH(Registration!$B1594,Trainings!$B$6:$B$55,0),1)),"")</f>
        <v/>
      </c>
      <c r="P1594" s="148" t="str">
        <f>IFERROR(IF(LEN(H1594)=0,"",INDEX(Dashboard!$I$17:$I$26,MATCH($H1594,Dashboard!$J$17:$J$26,0))),"")</f>
        <v/>
      </c>
      <c r="Q1594" s="144"/>
      <c r="R1594" s="148">
        <f>IF(LEN(O1594)=0,0,IF(OR(Summary!$D$5="All",Summary!$D$5=""),1,IF(Summary!$D$5=O1594,1,0)))</f>
        <v>0</v>
      </c>
      <c r="S1594" s="148">
        <f>IF(LEN(B1594)=0,0,IF(OR(Summary!$G$5="All",Summary!$G$5=""),1,IF(Summary!$G$5=B1594,1,0)))</f>
        <v>0</v>
      </c>
      <c r="T1594" s="148">
        <f t="shared" si="96"/>
        <v>0</v>
      </c>
      <c r="U1594" s="148">
        <f>IF(LEN(C1594)=0,0,IF(C1594=Summary!$K$5,1,0))</f>
        <v>0</v>
      </c>
      <c r="V1594" s="148">
        <f t="shared" si="97"/>
        <v>0</v>
      </c>
      <c r="W1594" s="333"/>
      <c r="X1594" s="148">
        <f t="shared" si="98"/>
        <v>0</v>
      </c>
      <c r="Y1594" s="333"/>
      <c r="Z1594" s="144"/>
      <c r="AA1594" s="148">
        <f t="shared" si="99"/>
        <v>0</v>
      </c>
      <c r="AB1594" s="336"/>
      <c r="AC1594" s="144"/>
    </row>
    <row r="1595" spans="2:29" s="134" customFormat="1" ht="20.100000000000001" customHeight="1" x14ac:dyDescent="0.25">
      <c r="B1595" s="390"/>
      <c r="C1595" s="391"/>
      <c r="D1595" s="392"/>
      <c r="E1595" s="393"/>
      <c r="F1595" s="393"/>
      <c r="G1595" s="394"/>
      <c r="H1595" s="395"/>
      <c r="N1595" s="144"/>
      <c r="O1595" s="147" t="str">
        <f>IFERROR(IF(LEN(B1595)=0,"",INDEX(Trainings!$C$6:$C$55,MATCH(Registration!$B1595,Trainings!$B$6:$B$55,0),1)),"")</f>
        <v/>
      </c>
      <c r="P1595" s="148" t="str">
        <f>IFERROR(IF(LEN(H1595)=0,"",INDEX(Dashboard!$I$17:$I$26,MATCH($H1595,Dashboard!$J$17:$J$26,0))),"")</f>
        <v/>
      </c>
      <c r="Q1595" s="144"/>
      <c r="R1595" s="148">
        <f>IF(LEN(O1595)=0,0,IF(OR(Summary!$D$5="All",Summary!$D$5=""),1,IF(Summary!$D$5=O1595,1,0)))</f>
        <v>0</v>
      </c>
      <c r="S1595" s="148">
        <f>IF(LEN(B1595)=0,0,IF(OR(Summary!$G$5="All",Summary!$G$5=""),1,IF(Summary!$G$5=B1595,1,0)))</f>
        <v>0</v>
      </c>
      <c r="T1595" s="148">
        <f t="shared" si="96"/>
        <v>0</v>
      </c>
      <c r="U1595" s="148">
        <f>IF(LEN(C1595)=0,0,IF(C1595=Summary!$K$5,1,0))</f>
        <v>0</v>
      </c>
      <c r="V1595" s="148">
        <f t="shared" si="97"/>
        <v>0</v>
      </c>
      <c r="W1595" s="333"/>
      <c r="X1595" s="148">
        <f t="shared" si="98"/>
        <v>0</v>
      </c>
      <c r="Y1595" s="333"/>
      <c r="Z1595" s="144"/>
      <c r="AA1595" s="148">
        <f t="shared" si="99"/>
        <v>0</v>
      </c>
      <c r="AB1595" s="336"/>
      <c r="AC1595" s="144"/>
    </row>
    <row r="1596" spans="2:29" s="134" customFormat="1" ht="20.100000000000001" customHeight="1" x14ac:dyDescent="0.25">
      <c r="B1596" s="390"/>
      <c r="C1596" s="391"/>
      <c r="D1596" s="392"/>
      <c r="E1596" s="393"/>
      <c r="F1596" s="393"/>
      <c r="G1596" s="394"/>
      <c r="H1596" s="395"/>
      <c r="N1596" s="144"/>
      <c r="O1596" s="147" t="str">
        <f>IFERROR(IF(LEN(B1596)=0,"",INDEX(Trainings!$C$6:$C$55,MATCH(Registration!$B1596,Trainings!$B$6:$B$55,0),1)),"")</f>
        <v/>
      </c>
      <c r="P1596" s="148" t="str">
        <f>IFERROR(IF(LEN(H1596)=0,"",INDEX(Dashboard!$I$17:$I$26,MATCH($H1596,Dashboard!$J$17:$J$26,0))),"")</f>
        <v/>
      </c>
      <c r="Q1596" s="144"/>
      <c r="R1596" s="148">
        <f>IF(LEN(O1596)=0,0,IF(OR(Summary!$D$5="All",Summary!$D$5=""),1,IF(Summary!$D$5=O1596,1,0)))</f>
        <v>0</v>
      </c>
      <c r="S1596" s="148">
        <f>IF(LEN(B1596)=0,0,IF(OR(Summary!$G$5="All",Summary!$G$5=""),1,IF(Summary!$G$5=B1596,1,0)))</f>
        <v>0</v>
      </c>
      <c r="T1596" s="148">
        <f t="shared" si="96"/>
        <v>0</v>
      </c>
      <c r="U1596" s="148">
        <f>IF(LEN(C1596)=0,0,IF(C1596=Summary!$K$5,1,0))</f>
        <v>0</v>
      </c>
      <c r="V1596" s="148">
        <f t="shared" si="97"/>
        <v>0</v>
      </c>
      <c r="W1596" s="333"/>
      <c r="X1596" s="148">
        <f t="shared" si="98"/>
        <v>0</v>
      </c>
      <c r="Y1596" s="333"/>
      <c r="Z1596" s="144"/>
      <c r="AA1596" s="148">
        <f t="shared" si="99"/>
        <v>0</v>
      </c>
      <c r="AB1596" s="336"/>
      <c r="AC1596" s="144"/>
    </row>
    <row r="1597" spans="2:29" s="134" customFormat="1" ht="20.100000000000001" customHeight="1" x14ac:dyDescent="0.25">
      <c r="B1597" s="390"/>
      <c r="C1597" s="391"/>
      <c r="D1597" s="392"/>
      <c r="E1597" s="393"/>
      <c r="F1597" s="393"/>
      <c r="G1597" s="394"/>
      <c r="H1597" s="395"/>
      <c r="N1597" s="144"/>
      <c r="O1597" s="147" t="str">
        <f>IFERROR(IF(LEN(B1597)=0,"",INDEX(Trainings!$C$6:$C$55,MATCH(Registration!$B1597,Trainings!$B$6:$B$55,0),1)),"")</f>
        <v/>
      </c>
      <c r="P1597" s="148" t="str">
        <f>IFERROR(IF(LEN(H1597)=0,"",INDEX(Dashboard!$I$17:$I$26,MATCH($H1597,Dashboard!$J$17:$J$26,0))),"")</f>
        <v/>
      </c>
      <c r="Q1597" s="144"/>
      <c r="R1597" s="148">
        <f>IF(LEN(O1597)=0,0,IF(OR(Summary!$D$5="All",Summary!$D$5=""),1,IF(Summary!$D$5=O1597,1,0)))</f>
        <v>0</v>
      </c>
      <c r="S1597" s="148">
        <f>IF(LEN(B1597)=0,0,IF(OR(Summary!$G$5="All",Summary!$G$5=""),1,IF(Summary!$G$5=B1597,1,0)))</f>
        <v>0</v>
      </c>
      <c r="T1597" s="148">
        <f t="shared" si="96"/>
        <v>0</v>
      </c>
      <c r="U1597" s="148">
        <f>IF(LEN(C1597)=0,0,IF(C1597=Summary!$K$5,1,0))</f>
        <v>0</v>
      </c>
      <c r="V1597" s="148">
        <f t="shared" si="97"/>
        <v>0</v>
      </c>
      <c r="W1597" s="333"/>
      <c r="X1597" s="148">
        <f t="shared" si="98"/>
        <v>0</v>
      </c>
      <c r="Y1597" s="333"/>
      <c r="Z1597" s="144"/>
      <c r="AA1597" s="148">
        <f t="shared" si="99"/>
        <v>0</v>
      </c>
      <c r="AB1597" s="336"/>
      <c r="AC1597" s="144"/>
    </row>
    <row r="1598" spans="2:29" s="134" customFormat="1" ht="20.100000000000001" customHeight="1" x14ac:dyDescent="0.25">
      <c r="B1598" s="390"/>
      <c r="C1598" s="391"/>
      <c r="D1598" s="392"/>
      <c r="E1598" s="393"/>
      <c r="F1598" s="393"/>
      <c r="G1598" s="394"/>
      <c r="H1598" s="395"/>
      <c r="N1598" s="144"/>
      <c r="O1598" s="147" t="str">
        <f>IFERROR(IF(LEN(B1598)=0,"",INDEX(Trainings!$C$6:$C$55,MATCH(Registration!$B1598,Trainings!$B$6:$B$55,0),1)),"")</f>
        <v/>
      </c>
      <c r="P1598" s="148" t="str">
        <f>IFERROR(IF(LEN(H1598)=0,"",INDEX(Dashboard!$I$17:$I$26,MATCH($H1598,Dashboard!$J$17:$J$26,0))),"")</f>
        <v/>
      </c>
      <c r="Q1598" s="144"/>
      <c r="R1598" s="148">
        <f>IF(LEN(O1598)=0,0,IF(OR(Summary!$D$5="All",Summary!$D$5=""),1,IF(Summary!$D$5=O1598,1,0)))</f>
        <v>0</v>
      </c>
      <c r="S1598" s="148">
        <f>IF(LEN(B1598)=0,0,IF(OR(Summary!$G$5="All",Summary!$G$5=""),1,IF(Summary!$G$5=B1598,1,0)))</f>
        <v>0</v>
      </c>
      <c r="T1598" s="148">
        <f t="shared" si="96"/>
        <v>0</v>
      </c>
      <c r="U1598" s="148">
        <f>IF(LEN(C1598)=0,0,IF(C1598=Summary!$K$5,1,0))</f>
        <v>0</v>
      </c>
      <c r="V1598" s="148">
        <f t="shared" si="97"/>
        <v>0</v>
      </c>
      <c r="W1598" s="333"/>
      <c r="X1598" s="148">
        <f t="shared" si="98"/>
        <v>0</v>
      </c>
      <c r="Y1598" s="333"/>
      <c r="Z1598" s="144"/>
      <c r="AA1598" s="148">
        <f t="shared" si="99"/>
        <v>0</v>
      </c>
      <c r="AB1598" s="336"/>
      <c r="AC1598" s="144"/>
    </row>
    <row r="1599" spans="2:29" s="134" customFormat="1" ht="20.100000000000001" customHeight="1" x14ac:dyDescent="0.25">
      <c r="B1599" s="390"/>
      <c r="C1599" s="391"/>
      <c r="D1599" s="392"/>
      <c r="E1599" s="393"/>
      <c r="F1599" s="393"/>
      <c r="G1599" s="394"/>
      <c r="H1599" s="395"/>
      <c r="N1599" s="144"/>
      <c r="O1599" s="147" t="str">
        <f>IFERROR(IF(LEN(B1599)=0,"",INDEX(Trainings!$C$6:$C$55,MATCH(Registration!$B1599,Trainings!$B$6:$B$55,0),1)),"")</f>
        <v/>
      </c>
      <c r="P1599" s="148" t="str">
        <f>IFERROR(IF(LEN(H1599)=0,"",INDEX(Dashboard!$I$17:$I$26,MATCH($H1599,Dashboard!$J$17:$J$26,0))),"")</f>
        <v/>
      </c>
      <c r="Q1599" s="144"/>
      <c r="R1599" s="148">
        <f>IF(LEN(O1599)=0,0,IF(OR(Summary!$D$5="All",Summary!$D$5=""),1,IF(Summary!$D$5=O1599,1,0)))</f>
        <v>0</v>
      </c>
      <c r="S1599" s="148">
        <f>IF(LEN(B1599)=0,0,IF(OR(Summary!$G$5="All",Summary!$G$5=""),1,IF(Summary!$G$5=B1599,1,0)))</f>
        <v>0</v>
      </c>
      <c r="T1599" s="148">
        <f t="shared" si="96"/>
        <v>0</v>
      </c>
      <c r="U1599" s="148">
        <f>IF(LEN(C1599)=0,0,IF(C1599=Summary!$K$5,1,0))</f>
        <v>0</v>
      </c>
      <c r="V1599" s="148">
        <f t="shared" si="97"/>
        <v>0</v>
      </c>
      <c r="W1599" s="333"/>
      <c r="X1599" s="148">
        <f t="shared" si="98"/>
        <v>0</v>
      </c>
      <c r="Y1599" s="333"/>
      <c r="Z1599" s="144"/>
      <c r="AA1599" s="148">
        <f t="shared" si="99"/>
        <v>0</v>
      </c>
      <c r="AB1599" s="336"/>
      <c r="AC1599" s="144"/>
    </row>
    <row r="1600" spans="2:29" s="134" customFormat="1" ht="20.100000000000001" customHeight="1" x14ac:dyDescent="0.25">
      <c r="B1600" s="390"/>
      <c r="C1600" s="391"/>
      <c r="D1600" s="392"/>
      <c r="E1600" s="393"/>
      <c r="F1600" s="393"/>
      <c r="G1600" s="394"/>
      <c r="H1600" s="395"/>
      <c r="N1600" s="144"/>
      <c r="O1600" s="147" t="str">
        <f>IFERROR(IF(LEN(B1600)=0,"",INDEX(Trainings!$C$6:$C$55,MATCH(Registration!$B1600,Trainings!$B$6:$B$55,0),1)),"")</f>
        <v/>
      </c>
      <c r="P1600" s="148" t="str">
        <f>IFERROR(IF(LEN(H1600)=0,"",INDEX(Dashboard!$I$17:$I$26,MATCH($H1600,Dashboard!$J$17:$J$26,0))),"")</f>
        <v/>
      </c>
      <c r="Q1600" s="144"/>
      <c r="R1600" s="148">
        <f>IF(LEN(O1600)=0,0,IF(OR(Summary!$D$5="All",Summary!$D$5=""),1,IF(Summary!$D$5=O1600,1,0)))</f>
        <v>0</v>
      </c>
      <c r="S1600" s="148">
        <f>IF(LEN(B1600)=0,0,IF(OR(Summary!$G$5="All",Summary!$G$5=""),1,IF(Summary!$G$5=B1600,1,0)))</f>
        <v>0</v>
      </c>
      <c r="T1600" s="148">
        <f t="shared" si="96"/>
        <v>0</v>
      </c>
      <c r="U1600" s="148">
        <f>IF(LEN(C1600)=0,0,IF(C1600=Summary!$K$5,1,0))</f>
        <v>0</v>
      </c>
      <c r="V1600" s="148">
        <f t="shared" si="97"/>
        <v>0</v>
      </c>
      <c r="W1600" s="333"/>
      <c r="X1600" s="148">
        <f t="shared" si="98"/>
        <v>0</v>
      </c>
      <c r="Y1600" s="333"/>
      <c r="Z1600" s="144"/>
      <c r="AA1600" s="148">
        <f t="shared" si="99"/>
        <v>0</v>
      </c>
      <c r="AB1600" s="336"/>
      <c r="AC1600" s="144"/>
    </row>
    <row r="1601" spans="2:29" s="134" customFormat="1" ht="20.100000000000001" customHeight="1" x14ac:dyDescent="0.25">
      <c r="B1601" s="390"/>
      <c r="C1601" s="391"/>
      <c r="D1601" s="392"/>
      <c r="E1601" s="393"/>
      <c r="F1601" s="393"/>
      <c r="G1601" s="394"/>
      <c r="H1601" s="395"/>
      <c r="N1601" s="144"/>
      <c r="O1601" s="147" t="str">
        <f>IFERROR(IF(LEN(B1601)=0,"",INDEX(Trainings!$C$6:$C$55,MATCH(Registration!$B1601,Trainings!$B$6:$B$55,0),1)),"")</f>
        <v/>
      </c>
      <c r="P1601" s="148" t="str">
        <f>IFERROR(IF(LEN(H1601)=0,"",INDEX(Dashboard!$I$17:$I$26,MATCH($H1601,Dashboard!$J$17:$J$26,0))),"")</f>
        <v/>
      </c>
      <c r="Q1601" s="144"/>
      <c r="R1601" s="148">
        <f>IF(LEN(O1601)=0,0,IF(OR(Summary!$D$5="All",Summary!$D$5=""),1,IF(Summary!$D$5=O1601,1,0)))</f>
        <v>0</v>
      </c>
      <c r="S1601" s="148">
        <f>IF(LEN(B1601)=0,0,IF(OR(Summary!$G$5="All",Summary!$G$5=""),1,IF(Summary!$G$5=B1601,1,0)))</f>
        <v>0</v>
      </c>
      <c r="T1601" s="148">
        <f t="shared" si="96"/>
        <v>0</v>
      </c>
      <c r="U1601" s="148">
        <f>IF(LEN(C1601)=0,0,IF(C1601=Summary!$K$5,1,0))</f>
        <v>0</v>
      </c>
      <c r="V1601" s="148">
        <f t="shared" si="97"/>
        <v>0</v>
      </c>
      <c r="W1601" s="333"/>
      <c r="X1601" s="148">
        <f t="shared" si="98"/>
        <v>0</v>
      </c>
      <c r="Y1601" s="333"/>
      <c r="Z1601" s="144"/>
      <c r="AA1601" s="148">
        <f t="shared" si="99"/>
        <v>0</v>
      </c>
      <c r="AB1601" s="336"/>
      <c r="AC1601" s="144"/>
    </row>
    <row r="1602" spans="2:29" s="134" customFormat="1" ht="20.100000000000001" customHeight="1" x14ac:dyDescent="0.25">
      <c r="B1602" s="390"/>
      <c r="C1602" s="391"/>
      <c r="D1602" s="392"/>
      <c r="E1602" s="393"/>
      <c r="F1602" s="393"/>
      <c r="G1602" s="394"/>
      <c r="H1602" s="395"/>
      <c r="N1602" s="144"/>
      <c r="O1602" s="147" t="str">
        <f>IFERROR(IF(LEN(B1602)=0,"",INDEX(Trainings!$C$6:$C$55,MATCH(Registration!$B1602,Trainings!$B$6:$B$55,0),1)),"")</f>
        <v/>
      </c>
      <c r="P1602" s="148" t="str">
        <f>IFERROR(IF(LEN(H1602)=0,"",INDEX(Dashboard!$I$17:$I$26,MATCH($H1602,Dashboard!$J$17:$J$26,0))),"")</f>
        <v/>
      </c>
      <c r="Q1602" s="144"/>
      <c r="R1602" s="148">
        <f>IF(LEN(O1602)=0,0,IF(OR(Summary!$D$5="All",Summary!$D$5=""),1,IF(Summary!$D$5=O1602,1,0)))</f>
        <v>0</v>
      </c>
      <c r="S1602" s="148">
        <f>IF(LEN(B1602)=0,0,IF(OR(Summary!$G$5="All",Summary!$G$5=""),1,IF(Summary!$G$5=B1602,1,0)))</f>
        <v>0</v>
      </c>
      <c r="T1602" s="148">
        <f t="shared" si="96"/>
        <v>0</v>
      </c>
      <c r="U1602" s="148">
        <f>IF(LEN(C1602)=0,0,IF(C1602=Summary!$K$5,1,0))</f>
        <v>0</v>
      </c>
      <c r="V1602" s="148">
        <f t="shared" si="97"/>
        <v>0</v>
      </c>
      <c r="W1602" s="333"/>
      <c r="X1602" s="148">
        <f t="shared" si="98"/>
        <v>0</v>
      </c>
      <c r="Y1602" s="333"/>
      <c r="Z1602" s="144"/>
      <c r="AA1602" s="148">
        <f t="shared" si="99"/>
        <v>0</v>
      </c>
      <c r="AB1602" s="336"/>
      <c r="AC1602" s="144"/>
    </row>
    <row r="1603" spans="2:29" s="134" customFormat="1" ht="20.100000000000001" customHeight="1" x14ac:dyDescent="0.25">
      <c r="B1603" s="390"/>
      <c r="C1603" s="391"/>
      <c r="D1603" s="392"/>
      <c r="E1603" s="393"/>
      <c r="F1603" s="393"/>
      <c r="G1603" s="394"/>
      <c r="H1603" s="395"/>
      <c r="N1603" s="144"/>
      <c r="O1603" s="147" t="str">
        <f>IFERROR(IF(LEN(B1603)=0,"",INDEX(Trainings!$C$6:$C$55,MATCH(Registration!$B1603,Trainings!$B$6:$B$55,0),1)),"")</f>
        <v/>
      </c>
      <c r="P1603" s="148" t="str">
        <f>IFERROR(IF(LEN(H1603)=0,"",INDEX(Dashboard!$I$17:$I$26,MATCH($H1603,Dashboard!$J$17:$J$26,0))),"")</f>
        <v/>
      </c>
      <c r="Q1603" s="144"/>
      <c r="R1603" s="148">
        <f>IF(LEN(O1603)=0,0,IF(OR(Summary!$D$5="All",Summary!$D$5=""),1,IF(Summary!$D$5=O1603,1,0)))</f>
        <v>0</v>
      </c>
      <c r="S1603" s="148">
        <f>IF(LEN(B1603)=0,0,IF(OR(Summary!$G$5="All",Summary!$G$5=""),1,IF(Summary!$G$5=B1603,1,0)))</f>
        <v>0</v>
      </c>
      <c r="T1603" s="148">
        <f t="shared" si="96"/>
        <v>0</v>
      </c>
      <c r="U1603" s="148">
        <f>IF(LEN(C1603)=0,0,IF(C1603=Summary!$K$5,1,0))</f>
        <v>0</v>
      </c>
      <c r="V1603" s="148">
        <f t="shared" si="97"/>
        <v>0</v>
      </c>
      <c r="W1603" s="333"/>
      <c r="X1603" s="148">
        <f t="shared" si="98"/>
        <v>0</v>
      </c>
      <c r="Y1603" s="333"/>
      <c r="Z1603" s="144"/>
      <c r="AA1603" s="148">
        <f t="shared" si="99"/>
        <v>0</v>
      </c>
      <c r="AB1603" s="336"/>
      <c r="AC1603" s="144"/>
    </row>
    <row r="1604" spans="2:29" s="134" customFormat="1" ht="20.100000000000001" customHeight="1" x14ac:dyDescent="0.25">
      <c r="B1604" s="390"/>
      <c r="C1604" s="391"/>
      <c r="D1604" s="392"/>
      <c r="E1604" s="393"/>
      <c r="F1604" s="393"/>
      <c r="G1604" s="394"/>
      <c r="H1604" s="395"/>
      <c r="N1604" s="144"/>
      <c r="O1604" s="147" t="str">
        <f>IFERROR(IF(LEN(B1604)=0,"",INDEX(Trainings!$C$6:$C$55,MATCH(Registration!$B1604,Trainings!$B$6:$B$55,0),1)),"")</f>
        <v/>
      </c>
      <c r="P1604" s="148" t="str">
        <f>IFERROR(IF(LEN(H1604)=0,"",INDEX(Dashboard!$I$17:$I$26,MATCH($H1604,Dashboard!$J$17:$J$26,0))),"")</f>
        <v/>
      </c>
      <c r="Q1604" s="144"/>
      <c r="R1604" s="148">
        <f>IF(LEN(O1604)=0,0,IF(OR(Summary!$D$5="All",Summary!$D$5=""),1,IF(Summary!$D$5=O1604,1,0)))</f>
        <v>0</v>
      </c>
      <c r="S1604" s="148">
        <f>IF(LEN(B1604)=0,0,IF(OR(Summary!$G$5="All",Summary!$G$5=""),1,IF(Summary!$G$5=B1604,1,0)))</f>
        <v>0</v>
      </c>
      <c r="T1604" s="148">
        <f t="shared" si="96"/>
        <v>0</v>
      </c>
      <c r="U1604" s="148">
        <f>IF(LEN(C1604)=0,0,IF(C1604=Summary!$K$5,1,0))</f>
        <v>0</v>
      </c>
      <c r="V1604" s="148">
        <f t="shared" si="97"/>
        <v>0</v>
      </c>
      <c r="W1604" s="333"/>
      <c r="X1604" s="148">
        <f t="shared" si="98"/>
        <v>0</v>
      </c>
      <c r="Y1604" s="333"/>
      <c r="Z1604" s="144"/>
      <c r="AA1604" s="148">
        <f t="shared" si="99"/>
        <v>0</v>
      </c>
      <c r="AB1604" s="336"/>
      <c r="AC1604" s="144"/>
    </row>
    <row r="1605" spans="2:29" s="134" customFormat="1" ht="20.100000000000001" customHeight="1" x14ac:dyDescent="0.25">
      <c r="B1605" s="390"/>
      <c r="C1605" s="391"/>
      <c r="D1605" s="392"/>
      <c r="E1605" s="393"/>
      <c r="F1605" s="393"/>
      <c r="G1605" s="394"/>
      <c r="H1605" s="395"/>
      <c r="N1605" s="144"/>
      <c r="O1605" s="147" t="str">
        <f>IFERROR(IF(LEN(B1605)=0,"",INDEX(Trainings!$C$6:$C$55,MATCH(Registration!$B1605,Trainings!$B$6:$B$55,0),1)),"")</f>
        <v/>
      </c>
      <c r="P1605" s="148" t="str">
        <f>IFERROR(IF(LEN(H1605)=0,"",INDEX(Dashboard!$I$17:$I$26,MATCH($H1605,Dashboard!$J$17:$J$26,0))),"")</f>
        <v/>
      </c>
      <c r="Q1605" s="144"/>
      <c r="R1605" s="148">
        <f>IF(LEN(O1605)=0,0,IF(OR(Summary!$D$5="All",Summary!$D$5=""),1,IF(Summary!$D$5=O1605,1,0)))</f>
        <v>0</v>
      </c>
      <c r="S1605" s="148">
        <f>IF(LEN(B1605)=0,0,IF(OR(Summary!$G$5="All",Summary!$G$5=""),1,IF(Summary!$G$5=B1605,1,0)))</f>
        <v>0</v>
      </c>
      <c r="T1605" s="148">
        <f t="shared" si="96"/>
        <v>0</v>
      </c>
      <c r="U1605" s="148">
        <f>IF(LEN(C1605)=0,0,IF(C1605=Summary!$K$5,1,0))</f>
        <v>0</v>
      </c>
      <c r="V1605" s="148">
        <f t="shared" si="97"/>
        <v>0</v>
      </c>
      <c r="W1605" s="333"/>
      <c r="X1605" s="148">
        <f t="shared" si="98"/>
        <v>0</v>
      </c>
      <c r="Y1605" s="333"/>
      <c r="Z1605" s="144"/>
      <c r="AA1605" s="148">
        <f t="shared" si="99"/>
        <v>0</v>
      </c>
      <c r="AB1605" s="336"/>
      <c r="AC1605" s="144"/>
    </row>
    <row r="1606" spans="2:29" s="134" customFormat="1" ht="20.100000000000001" customHeight="1" x14ac:dyDescent="0.25">
      <c r="B1606" s="390"/>
      <c r="C1606" s="391"/>
      <c r="D1606" s="392"/>
      <c r="E1606" s="393"/>
      <c r="F1606" s="393"/>
      <c r="G1606" s="394"/>
      <c r="H1606" s="395"/>
      <c r="N1606" s="144"/>
      <c r="O1606" s="147" t="str">
        <f>IFERROR(IF(LEN(B1606)=0,"",INDEX(Trainings!$C$6:$C$55,MATCH(Registration!$B1606,Trainings!$B$6:$B$55,0),1)),"")</f>
        <v/>
      </c>
      <c r="P1606" s="148" t="str">
        <f>IFERROR(IF(LEN(H1606)=0,"",INDEX(Dashboard!$I$17:$I$26,MATCH($H1606,Dashboard!$J$17:$J$26,0))),"")</f>
        <v/>
      </c>
      <c r="Q1606" s="144"/>
      <c r="R1606" s="148">
        <f>IF(LEN(O1606)=0,0,IF(OR(Summary!$D$5="All",Summary!$D$5=""),1,IF(Summary!$D$5=O1606,1,0)))</f>
        <v>0</v>
      </c>
      <c r="S1606" s="148">
        <f>IF(LEN(B1606)=0,0,IF(OR(Summary!$G$5="All",Summary!$G$5=""),1,IF(Summary!$G$5=B1606,1,0)))</f>
        <v>0</v>
      </c>
      <c r="T1606" s="148">
        <f t="shared" ref="T1606:T1669" si="100">IF(G1606="Yes",1,0)</f>
        <v>0</v>
      </c>
      <c r="U1606" s="148">
        <f>IF(LEN(C1606)=0,0,IF(C1606=Summary!$K$5,1,0))</f>
        <v>0</v>
      </c>
      <c r="V1606" s="148">
        <f t="shared" si="97"/>
        <v>0</v>
      </c>
      <c r="W1606" s="333"/>
      <c r="X1606" s="148">
        <f t="shared" si="98"/>
        <v>0</v>
      </c>
      <c r="Y1606" s="333"/>
      <c r="Z1606" s="144"/>
      <c r="AA1606" s="148">
        <f t="shared" si="99"/>
        <v>0</v>
      </c>
      <c r="AB1606" s="336"/>
      <c r="AC1606" s="144"/>
    </row>
    <row r="1607" spans="2:29" s="134" customFormat="1" ht="20.100000000000001" customHeight="1" x14ac:dyDescent="0.25">
      <c r="B1607" s="390"/>
      <c r="C1607" s="391"/>
      <c r="D1607" s="392"/>
      <c r="E1607" s="393"/>
      <c r="F1607" s="393"/>
      <c r="G1607" s="394"/>
      <c r="H1607" s="395"/>
      <c r="N1607" s="144"/>
      <c r="O1607" s="147" t="str">
        <f>IFERROR(IF(LEN(B1607)=0,"",INDEX(Trainings!$C$6:$C$55,MATCH(Registration!$B1607,Trainings!$B$6:$B$55,0),1)),"")</f>
        <v/>
      </c>
      <c r="P1607" s="148" t="str">
        <f>IFERROR(IF(LEN(H1607)=0,"",INDEX(Dashboard!$I$17:$I$26,MATCH($H1607,Dashboard!$J$17:$J$26,0))),"")</f>
        <v/>
      </c>
      <c r="Q1607" s="144"/>
      <c r="R1607" s="148">
        <f>IF(LEN(O1607)=0,0,IF(OR(Summary!$D$5="All",Summary!$D$5=""),1,IF(Summary!$D$5=O1607,1,0)))</f>
        <v>0</v>
      </c>
      <c r="S1607" s="148">
        <f>IF(LEN(B1607)=0,0,IF(OR(Summary!$G$5="All",Summary!$G$5=""),1,IF(Summary!$G$5=B1607,1,0)))</f>
        <v>0</v>
      </c>
      <c r="T1607" s="148">
        <f t="shared" si="100"/>
        <v>0</v>
      </c>
      <c r="U1607" s="148">
        <f>IF(LEN(C1607)=0,0,IF(C1607=Summary!$K$5,1,0))</f>
        <v>0</v>
      </c>
      <c r="V1607" s="148">
        <f t="shared" ref="V1607:V1670" si="101">R1607*S1607*T1607*U1607</f>
        <v>0</v>
      </c>
      <c r="W1607" s="333"/>
      <c r="X1607" s="148">
        <f t="shared" ref="X1607:X1670" si="102">V1607*(IF(LEN(P1607)=0,0,1))</f>
        <v>0</v>
      </c>
      <c r="Y1607" s="333"/>
      <c r="Z1607" s="144"/>
      <c r="AA1607" s="148">
        <f t="shared" ref="AA1607:AA1670" si="103">IF(G1607="Yes",1,0)</f>
        <v>0</v>
      </c>
      <c r="AB1607" s="336"/>
      <c r="AC1607" s="144"/>
    </row>
    <row r="1608" spans="2:29" s="134" customFormat="1" ht="20.100000000000001" customHeight="1" x14ac:dyDescent="0.25">
      <c r="B1608" s="390"/>
      <c r="C1608" s="391"/>
      <c r="D1608" s="392"/>
      <c r="E1608" s="393"/>
      <c r="F1608" s="393"/>
      <c r="G1608" s="394"/>
      <c r="H1608" s="395"/>
      <c r="N1608" s="144"/>
      <c r="O1608" s="147" t="str">
        <f>IFERROR(IF(LEN(B1608)=0,"",INDEX(Trainings!$C$6:$C$55,MATCH(Registration!$B1608,Trainings!$B$6:$B$55,0),1)),"")</f>
        <v/>
      </c>
      <c r="P1608" s="148" t="str">
        <f>IFERROR(IF(LEN(H1608)=0,"",INDEX(Dashboard!$I$17:$I$26,MATCH($H1608,Dashboard!$J$17:$J$26,0))),"")</f>
        <v/>
      </c>
      <c r="Q1608" s="144"/>
      <c r="R1608" s="148">
        <f>IF(LEN(O1608)=0,0,IF(OR(Summary!$D$5="All",Summary!$D$5=""),1,IF(Summary!$D$5=O1608,1,0)))</f>
        <v>0</v>
      </c>
      <c r="S1608" s="148">
        <f>IF(LEN(B1608)=0,0,IF(OR(Summary!$G$5="All",Summary!$G$5=""),1,IF(Summary!$G$5=B1608,1,0)))</f>
        <v>0</v>
      </c>
      <c r="T1608" s="148">
        <f t="shared" si="100"/>
        <v>0</v>
      </c>
      <c r="U1608" s="148">
        <f>IF(LEN(C1608)=0,0,IF(C1608=Summary!$K$5,1,0))</f>
        <v>0</v>
      </c>
      <c r="V1608" s="148">
        <f t="shared" si="101"/>
        <v>0</v>
      </c>
      <c r="W1608" s="333"/>
      <c r="X1608" s="148">
        <f t="shared" si="102"/>
        <v>0</v>
      </c>
      <c r="Y1608" s="333"/>
      <c r="Z1608" s="144"/>
      <c r="AA1608" s="148">
        <f t="shared" si="103"/>
        <v>0</v>
      </c>
      <c r="AB1608" s="336"/>
      <c r="AC1608" s="144"/>
    </row>
    <row r="1609" spans="2:29" s="134" customFormat="1" ht="20.100000000000001" customHeight="1" x14ac:dyDescent="0.25">
      <c r="B1609" s="390"/>
      <c r="C1609" s="391"/>
      <c r="D1609" s="392"/>
      <c r="E1609" s="393"/>
      <c r="F1609" s="393"/>
      <c r="G1609" s="394"/>
      <c r="H1609" s="395"/>
      <c r="N1609" s="144"/>
      <c r="O1609" s="147" t="str">
        <f>IFERROR(IF(LEN(B1609)=0,"",INDEX(Trainings!$C$6:$C$55,MATCH(Registration!$B1609,Trainings!$B$6:$B$55,0),1)),"")</f>
        <v/>
      </c>
      <c r="P1609" s="148" t="str">
        <f>IFERROR(IF(LEN(H1609)=0,"",INDEX(Dashboard!$I$17:$I$26,MATCH($H1609,Dashboard!$J$17:$J$26,0))),"")</f>
        <v/>
      </c>
      <c r="Q1609" s="144"/>
      <c r="R1609" s="148">
        <f>IF(LEN(O1609)=0,0,IF(OR(Summary!$D$5="All",Summary!$D$5=""),1,IF(Summary!$D$5=O1609,1,0)))</f>
        <v>0</v>
      </c>
      <c r="S1609" s="148">
        <f>IF(LEN(B1609)=0,0,IF(OR(Summary!$G$5="All",Summary!$G$5=""),1,IF(Summary!$G$5=B1609,1,0)))</f>
        <v>0</v>
      </c>
      <c r="T1609" s="148">
        <f t="shared" si="100"/>
        <v>0</v>
      </c>
      <c r="U1609" s="148">
        <f>IF(LEN(C1609)=0,0,IF(C1609=Summary!$K$5,1,0))</f>
        <v>0</v>
      </c>
      <c r="V1609" s="148">
        <f t="shared" si="101"/>
        <v>0</v>
      </c>
      <c r="W1609" s="333"/>
      <c r="X1609" s="148">
        <f t="shared" si="102"/>
        <v>0</v>
      </c>
      <c r="Y1609" s="333"/>
      <c r="Z1609" s="144"/>
      <c r="AA1609" s="148">
        <f t="shared" si="103"/>
        <v>0</v>
      </c>
      <c r="AB1609" s="336"/>
      <c r="AC1609" s="144"/>
    </row>
    <row r="1610" spans="2:29" s="134" customFormat="1" ht="20.100000000000001" customHeight="1" x14ac:dyDescent="0.25">
      <c r="B1610" s="390"/>
      <c r="C1610" s="391"/>
      <c r="D1610" s="392"/>
      <c r="E1610" s="393"/>
      <c r="F1610" s="393"/>
      <c r="G1610" s="394"/>
      <c r="H1610" s="395"/>
      <c r="N1610" s="144"/>
      <c r="O1610" s="147" t="str">
        <f>IFERROR(IF(LEN(B1610)=0,"",INDEX(Trainings!$C$6:$C$55,MATCH(Registration!$B1610,Trainings!$B$6:$B$55,0),1)),"")</f>
        <v/>
      </c>
      <c r="P1610" s="148" t="str">
        <f>IFERROR(IF(LEN(H1610)=0,"",INDEX(Dashboard!$I$17:$I$26,MATCH($H1610,Dashboard!$J$17:$J$26,0))),"")</f>
        <v/>
      </c>
      <c r="Q1610" s="144"/>
      <c r="R1610" s="148">
        <f>IF(LEN(O1610)=0,0,IF(OR(Summary!$D$5="All",Summary!$D$5=""),1,IF(Summary!$D$5=O1610,1,0)))</f>
        <v>0</v>
      </c>
      <c r="S1610" s="148">
        <f>IF(LEN(B1610)=0,0,IF(OR(Summary!$G$5="All",Summary!$G$5=""),1,IF(Summary!$G$5=B1610,1,0)))</f>
        <v>0</v>
      </c>
      <c r="T1610" s="148">
        <f t="shared" si="100"/>
        <v>0</v>
      </c>
      <c r="U1610" s="148">
        <f>IF(LEN(C1610)=0,0,IF(C1610=Summary!$K$5,1,0))</f>
        <v>0</v>
      </c>
      <c r="V1610" s="148">
        <f t="shared" si="101"/>
        <v>0</v>
      </c>
      <c r="W1610" s="333"/>
      <c r="X1610" s="148">
        <f t="shared" si="102"/>
        <v>0</v>
      </c>
      <c r="Y1610" s="333"/>
      <c r="Z1610" s="144"/>
      <c r="AA1610" s="148">
        <f t="shared" si="103"/>
        <v>0</v>
      </c>
      <c r="AB1610" s="336"/>
      <c r="AC1610" s="144"/>
    </row>
    <row r="1611" spans="2:29" s="134" customFormat="1" ht="20.100000000000001" customHeight="1" x14ac:dyDescent="0.25">
      <c r="B1611" s="390"/>
      <c r="C1611" s="391"/>
      <c r="D1611" s="392"/>
      <c r="E1611" s="393"/>
      <c r="F1611" s="393"/>
      <c r="G1611" s="394"/>
      <c r="H1611" s="395"/>
      <c r="N1611" s="144"/>
      <c r="O1611" s="147" t="str">
        <f>IFERROR(IF(LEN(B1611)=0,"",INDEX(Trainings!$C$6:$C$55,MATCH(Registration!$B1611,Trainings!$B$6:$B$55,0),1)),"")</f>
        <v/>
      </c>
      <c r="P1611" s="148" t="str">
        <f>IFERROR(IF(LEN(H1611)=0,"",INDEX(Dashboard!$I$17:$I$26,MATCH($H1611,Dashboard!$J$17:$J$26,0))),"")</f>
        <v/>
      </c>
      <c r="Q1611" s="144"/>
      <c r="R1611" s="148">
        <f>IF(LEN(O1611)=0,0,IF(OR(Summary!$D$5="All",Summary!$D$5=""),1,IF(Summary!$D$5=O1611,1,0)))</f>
        <v>0</v>
      </c>
      <c r="S1611" s="148">
        <f>IF(LEN(B1611)=0,0,IF(OR(Summary!$G$5="All",Summary!$G$5=""),1,IF(Summary!$G$5=B1611,1,0)))</f>
        <v>0</v>
      </c>
      <c r="T1611" s="148">
        <f t="shared" si="100"/>
        <v>0</v>
      </c>
      <c r="U1611" s="148">
        <f>IF(LEN(C1611)=0,0,IF(C1611=Summary!$K$5,1,0))</f>
        <v>0</v>
      </c>
      <c r="V1611" s="148">
        <f t="shared" si="101"/>
        <v>0</v>
      </c>
      <c r="W1611" s="333"/>
      <c r="X1611" s="148">
        <f t="shared" si="102"/>
        <v>0</v>
      </c>
      <c r="Y1611" s="333"/>
      <c r="Z1611" s="144"/>
      <c r="AA1611" s="148">
        <f t="shared" si="103"/>
        <v>0</v>
      </c>
      <c r="AB1611" s="336"/>
      <c r="AC1611" s="144"/>
    </row>
    <row r="1612" spans="2:29" s="134" customFormat="1" ht="20.100000000000001" customHeight="1" x14ac:dyDescent="0.25">
      <c r="B1612" s="390"/>
      <c r="C1612" s="391"/>
      <c r="D1612" s="392"/>
      <c r="E1612" s="393"/>
      <c r="F1612" s="393"/>
      <c r="G1612" s="394"/>
      <c r="H1612" s="395"/>
      <c r="N1612" s="144"/>
      <c r="O1612" s="147" t="str">
        <f>IFERROR(IF(LEN(B1612)=0,"",INDEX(Trainings!$C$6:$C$55,MATCH(Registration!$B1612,Trainings!$B$6:$B$55,0),1)),"")</f>
        <v/>
      </c>
      <c r="P1612" s="148" t="str">
        <f>IFERROR(IF(LEN(H1612)=0,"",INDEX(Dashboard!$I$17:$I$26,MATCH($H1612,Dashboard!$J$17:$J$26,0))),"")</f>
        <v/>
      </c>
      <c r="Q1612" s="144"/>
      <c r="R1612" s="148">
        <f>IF(LEN(O1612)=0,0,IF(OR(Summary!$D$5="All",Summary!$D$5=""),1,IF(Summary!$D$5=O1612,1,0)))</f>
        <v>0</v>
      </c>
      <c r="S1612" s="148">
        <f>IF(LEN(B1612)=0,0,IF(OR(Summary!$G$5="All",Summary!$G$5=""),1,IF(Summary!$G$5=B1612,1,0)))</f>
        <v>0</v>
      </c>
      <c r="T1612" s="148">
        <f t="shared" si="100"/>
        <v>0</v>
      </c>
      <c r="U1612" s="148">
        <f>IF(LEN(C1612)=0,0,IF(C1612=Summary!$K$5,1,0))</f>
        <v>0</v>
      </c>
      <c r="V1612" s="148">
        <f t="shared" si="101"/>
        <v>0</v>
      </c>
      <c r="W1612" s="333"/>
      <c r="X1612" s="148">
        <f t="shared" si="102"/>
        <v>0</v>
      </c>
      <c r="Y1612" s="333"/>
      <c r="Z1612" s="144"/>
      <c r="AA1612" s="148">
        <f t="shared" si="103"/>
        <v>0</v>
      </c>
      <c r="AB1612" s="336"/>
      <c r="AC1612" s="144"/>
    </row>
    <row r="1613" spans="2:29" s="134" customFormat="1" ht="20.100000000000001" customHeight="1" x14ac:dyDescent="0.25">
      <c r="B1613" s="390"/>
      <c r="C1613" s="391"/>
      <c r="D1613" s="392"/>
      <c r="E1613" s="393"/>
      <c r="F1613" s="393"/>
      <c r="G1613" s="394"/>
      <c r="H1613" s="395"/>
      <c r="N1613" s="144"/>
      <c r="O1613" s="147" t="str">
        <f>IFERROR(IF(LEN(B1613)=0,"",INDEX(Trainings!$C$6:$C$55,MATCH(Registration!$B1613,Trainings!$B$6:$B$55,0),1)),"")</f>
        <v/>
      </c>
      <c r="P1613" s="148" t="str">
        <f>IFERROR(IF(LEN(H1613)=0,"",INDEX(Dashboard!$I$17:$I$26,MATCH($H1613,Dashboard!$J$17:$J$26,0))),"")</f>
        <v/>
      </c>
      <c r="Q1613" s="144"/>
      <c r="R1613" s="148">
        <f>IF(LEN(O1613)=0,0,IF(OR(Summary!$D$5="All",Summary!$D$5=""),1,IF(Summary!$D$5=O1613,1,0)))</f>
        <v>0</v>
      </c>
      <c r="S1613" s="148">
        <f>IF(LEN(B1613)=0,0,IF(OR(Summary!$G$5="All",Summary!$G$5=""),1,IF(Summary!$G$5=B1613,1,0)))</f>
        <v>0</v>
      </c>
      <c r="T1613" s="148">
        <f t="shared" si="100"/>
        <v>0</v>
      </c>
      <c r="U1613" s="148">
        <f>IF(LEN(C1613)=0,0,IF(C1613=Summary!$K$5,1,0))</f>
        <v>0</v>
      </c>
      <c r="V1613" s="148">
        <f t="shared" si="101"/>
        <v>0</v>
      </c>
      <c r="W1613" s="333"/>
      <c r="X1613" s="148">
        <f t="shared" si="102"/>
        <v>0</v>
      </c>
      <c r="Y1613" s="333"/>
      <c r="Z1613" s="144"/>
      <c r="AA1613" s="148">
        <f t="shared" si="103"/>
        <v>0</v>
      </c>
      <c r="AB1613" s="336"/>
      <c r="AC1613" s="144"/>
    </row>
    <row r="1614" spans="2:29" s="134" customFormat="1" ht="20.100000000000001" customHeight="1" x14ac:dyDescent="0.25">
      <c r="B1614" s="390"/>
      <c r="C1614" s="391"/>
      <c r="D1614" s="392"/>
      <c r="E1614" s="393"/>
      <c r="F1614" s="393"/>
      <c r="G1614" s="394"/>
      <c r="H1614" s="395"/>
      <c r="N1614" s="144"/>
      <c r="O1614" s="147" t="str">
        <f>IFERROR(IF(LEN(B1614)=0,"",INDEX(Trainings!$C$6:$C$55,MATCH(Registration!$B1614,Trainings!$B$6:$B$55,0),1)),"")</f>
        <v/>
      </c>
      <c r="P1614" s="148" t="str">
        <f>IFERROR(IF(LEN(H1614)=0,"",INDEX(Dashboard!$I$17:$I$26,MATCH($H1614,Dashboard!$J$17:$J$26,0))),"")</f>
        <v/>
      </c>
      <c r="Q1614" s="144"/>
      <c r="R1614" s="148">
        <f>IF(LEN(O1614)=0,0,IF(OR(Summary!$D$5="All",Summary!$D$5=""),1,IF(Summary!$D$5=O1614,1,0)))</f>
        <v>0</v>
      </c>
      <c r="S1614" s="148">
        <f>IF(LEN(B1614)=0,0,IF(OR(Summary!$G$5="All",Summary!$G$5=""),1,IF(Summary!$G$5=B1614,1,0)))</f>
        <v>0</v>
      </c>
      <c r="T1614" s="148">
        <f t="shared" si="100"/>
        <v>0</v>
      </c>
      <c r="U1614" s="148">
        <f>IF(LEN(C1614)=0,0,IF(C1614=Summary!$K$5,1,0))</f>
        <v>0</v>
      </c>
      <c r="V1614" s="148">
        <f t="shared" si="101"/>
        <v>0</v>
      </c>
      <c r="W1614" s="333"/>
      <c r="X1614" s="148">
        <f t="shared" si="102"/>
        <v>0</v>
      </c>
      <c r="Y1614" s="333"/>
      <c r="Z1614" s="144"/>
      <c r="AA1614" s="148">
        <f t="shared" si="103"/>
        <v>0</v>
      </c>
      <c r="AB1614" s="336"/>
      <c r="AC1614" s="144"/>
    </row>
    <row r="1615" spans="2:29" s="134" customFormat="1" ht="20.100000000000001" customHeight="1" x14ac:dyDescent="0.25">
      <c r="B1615" s="390"/>
      <c r="C1615" s="391"/>
      <c r="D1615" s="392"/>
      <c r="E1615" s="393"/>
      <c r="F1615" s="393"/>
      <c r="G1615" s="394"/>
      <c r="H1615" s="395"/>
      <c r="N1615" s="144"/>
      <c r="O1615" s="147" t="str">
        <f>IFERROR(IF(LEN(B1615)=0,"",INDEX(Trainings!$C$6:$C$55,MATCH(Registration!$B1615,Trainings!$B$6:$B$55,0),1)),"")</f>
        <v/>
      </c>
      <c r="P1615" s="148" t="str">
        <f>IFERROR(IF(LEN(H1615)=0,"",INDEX(Dashboard!$I$17:$I$26,MATCH($H1615,Dashboard!$J$17:$J$26,0))),"")</f>
        <v/>
      </c>
      <c r="Q1615" s="144"/>
      <c r="R1615" s="148">
        <f>IF(LEN(O1615)=0,0,IF(OR(Summary!$D$5="All",Summary!$D$5=""),1,IF(Summary!$D$5=O1615,1,0)))</f>
        <v>0</v>
      </c>
      <c r="S1615" s="148">
        <f>IF(LEN(B1615)=0,0,IF(OR(Summary!$G$5="All",Summary!$G$5=""),1,IF(Summary!$G$5=B1615,1,0)))</f>
        <v>0</v>
      </c>
      <c r="T1615" s="148">
        <f t="shared" si="100"/>
        <v>0</v>
      </c>
      <c r="U1615" s="148">
        <f>IF(LEN(C1615)=0,0,IF(C1615=Summary!$K$5,1,0))</f>
        <v>0</v>
      </c>
      <c r="V1615" s="148">
        <f t="shared" si="101"/>
        <v>0</v>
      </c>
      <c r="W1615" s="333"/>
      <c r="X1615" s="148">
        <f t="shared" si="102"/>
        <v>0</v>
      </c>
      <c r="Y1615" s="333"/>
      <c r="Z1615" s="144"/>
      <c r="AA1615" s="148">
        <f t="shared" si="103"/>
        <v>0</v>
      </c>
      <c r="AB1615" s="336"/>
      <c r="AC1615" s="144"/>
    </row>
    <row r="1616" spans="2:29" s="134" customFormat="1" ht="20.100000000000001" customHeight="1" x14ac:dyDescent="0.25">
      <c r="B1616" s="390"/>
      <c r="C1616" s="391"/>
      <c r="D1616" s="392"/>
      <c r="E1616" s="393"/>
      <c r="F1616" s="393"/>
      <c r="G1616" s="394"/>
      <c r="H1616" s="395"/>
      <c r="N1616" s="144"/>
      <c r="O1616" s="147" t="str">
        <f>IFERROR(IF(LEN(B1616)=0,"",INDEX(Trainings!$C$6:$C$55,MATCH(Registration!$B1616,Trainings!$B$6:$B$55,0),1)),"")</f>
        <v/>
      </c>
      <c r="P1616" s="148" t="str">
        <f>IFERROR(IF(LEN(H1616)=0,"",INDEX(Dashboard!$I$17:$I$26,MATCH($H1616,Dashboard!$J$17:$J$26,0))),"")</f>
        <v/>
      </c>
      <c r="Q1616" s="144"/>
      <c r="R1616" s="148">
        <f>IF(LEN(O1616)=0,0,IF(OR(Summary!$D$5="All",Summary!$D$5=""),1,IF(Summary!$D$5=O1616,1,0)))</f>
        <v>0</v>
      </c>
      <c r="S1616" s="148">
        <f>IF(LEN(B1616)=0,0,IF(OR(Summary!$G$5="All",Summary!$G$5=""),1,IF(Summary!$G$5=B1616,1,0)))</f>
        <v>0</v>
      </c>
      <c r="T1616" s="148">
        <f t="shared" si="100"/>
        <v>0</v>
      </c>
      <c r="U1616" s="148">
        <f>IF(LEN(C1616)=0,0,IF(C1616=Summary!$K$5,1,0))</f>
        <v>0</v>
      </c>
      <c r="V1616" s="148">
        <f t="shared" si="101"/>
        <v>0</v>
      </c>
      <c r="W1616" s="333"/>
      <c r="X1616" s="148">
        <f t="shared" si="102"/>
        <v>0</v>
      </c>
      <c r="Y1616" s="333"/>
      <c r="Z1616" s="144"/>
      <c r="AA1616" s="148">
        <f t="shared" si="103"/>
        <v>0</v>
      </c>
      <c r="AB1616" s="336"/>
      <c r="AC1616" s="144"/>
    </row>
    <row r="1617" spans="2:29" s="134" customFormat="1" ht="20.100000000000001" customHeight="1" x14ac:dyDescent="0.25">
      <c r="B1617" s="390"/>
      <c r="C1617" s="391"/>
      <c r="D1617" s="392"/>
      <c r="E1617" s="393"/>
      <c r="F1617" s="393"/>
      <c r="G1617" s="394"/>
      <c r="H1617" s="395"/>
      <c r="N1617" s="144"/>
      <c r="O1617" s="147" t="str">
        <f>IFERROR(IF(LEN(B1617)=0,"",INDEX(Trainings!$C$6:$C$55,MATCH(Registration!$B1617,Trainings!$B$6:$B$55,0),1)),"")</f>
        <v/>
      </c>
      <c r="P1617" s="148" t="str">
        <f>IFERROR(IF(LEN(H1617)=0,"",INDEX(Dashboard!$I$17:$I$26,MATCH($H1617,Dashboard!$J$17:$J$26,0))),"")</f>
        <v/>
      </c>
      <c r="Q1617" s="144"/>
      <c r="R1617" s="148">
        <f>IF(LEN(O1617)=0,0,IF(OR(Summary!$D$5="All",Summary!$D$5=""),1,IF(Summary!$D$5=O1617,1,0)))</f>
        <v>0</v>
      </c>
      <c r="S1617" s="148">
        <f>IF(LEN(B1617)=0,0,IF(OR(Summary!$G$5="All",Summary!$G$5=""),1,IF(Summary!$G$5=B1617,1,0)))</f>
        <v>0</v>
      </c>
      <c r="T1617" s="148">
        <f t="shared" si="100"/>
        <v>0</v>
      </c>
      <c r="U1617" s="148">
        <f>IF(LEN(C1617)=0,0,IF(C1617=Summary!$K$5,1,0))</f>
        <v>0</v>
      </c>
      <c r="V1617" s="148">
        <f t="shared" si="101"/>
        <v>0</v>
      </c>
      <c r="W1617" s="333"/>
      <c r="X1617" s="148">
        <f t="shared" si="102"/>
        <v>0</v>
      </c>
      <c r="Y1617" s="333"/>
      <c r="Z1617" s="144"/>
      <c r="AA1617" s="148">
        <f t="shared" si="103"/>
        <v>0</v>
      </c>
      <c r="AB1617" s="336"/>
      <c r="AC1617" s="144"/>
    </row>
    <row r="1618" spans="2:29" s="134" customFormat="1" ht="20.100000000000001" customHeight="1" x14ac:dyDescent="0.25">
      <c r="B1618" s="390"/>
      <c r="C1618" s="391"/>
      <c r="D1618" s="392"/>
      <c r="E1618" s="393"/>
      <c r="F1618" s="393"/>
      <c r="G1618" s="394"/>
      <c r="H1618" s="395"/>
      <c r="N1618" s="144"/>
      <c r="O1618" s="147" t="str">
        <f>IFERROR(IF(LEN(B1618)=0,"",INDEX(Trainings!$C$6:$C$55,MATCH(Registration!$B1618,Trainings!$B$6:$B$55,0),1)),"")</f>
        <v/>
      </c>
      <c r="P1618" s="148" t="str">
        <f>IFERROR(IF(LEN(H1618)=0,"",INDEX(Dashboard!$I$17:$I$26,MATCH($H1618,Dashboard!$J$17:$J$26,0))),"")</f>
        <v/>
      </c>
      <c r="Q1618" s="144"/>
      <c r="R1618" s="148">
        <f>IF(LEN(O1618)=0,0,IF(OR(Summary!$D$5="All",Summary!$D$5=""),1,IF(Summary!$D$5=O1618,1,0)))</f>
        <v>0</v>
      </c>
      <c r="S1618" s="148">
        <f>IF(LEN(B1618)=0,0,IF(OR(Summary!$G$5="All",Summary!$G$5=""),1,IF(Summary!$G$5=B1618,1,0)))</f>
        <v>0</v>
      </c>
      <c r="T1618" s="148">
        <f t="shared" si="100"/>
        <v>0</v>
      </c>
      <c r="U1618" s="148">
        <f>IF(LEN(C1618)=0,0,IF(C1618=Summary!$K$5,1,0))</f>
        <v>0</v>
      </c>
      <c r="V1618" s="148">
        <f t="shared" si="101"/>
        <v>0</v>
      </c>
      <c r="W1618" s="333"/>
      <c r="X1618" s="148">
        <f t="shared" si="102"/>
        <v>0</v>
      </c>
      <c r="Y1618" s="333"/>
      <c r="Z1618" s="144"/>
      <c r="AA1618" s="148">
        <f t="shared" si="103"/>
        <v>0</v>
      </c>
      <c r="AB1618" s="336"/>
      <c r="AC1618" s="144"/>
    </row>
    <row r="1619" spans="2:29" s="134" customFormat="1" ht="20.100000000000001" customHeight="1" x14ac:dyDescent="0.25">
      <c r="B1619" s="390"/>
      <c r="C1619" s="391"/>
      <c r="D1619" s="392"/>
      <c r="E1619" s="393"/>
      <c r="F1619" s="393"/>
      <c r="G1619" s="394"/>
      <c r="H1619" s="395"/>
      <c r="N1619" s="144"/>
      <c r="O1619" s="147" t="str">
        <f>IFERROR(IF(LEN(B1619)=0,"",INDEX(Trainings!$C$6:$C$55,MATCH(Registration!$B1619,Trainings!$B$6:$B$55,0),1)),"")</f>
        <v/>
      </c>
      <c r="P1619" s="148" t="str">
        <f>IFERROR(IF(LEN(H1619)=0,"",INDEX(Dashboard!$I$17:$I$26,MATCH($H1619,Dashboard!$J$17:$J$26,0))),"")</f>
        <v/>
      </c>
      <c r="Q1619" s="144"/>
      <c r="R1619" s="148">
        <f>IF(LEN(O1619)=0,0,IF(OR(Summary!$D$5="All",Summary!$D$5=""),1,IF(Summary!$D$5=O1619,1,0)))</f>
        <v>0</v>
      </c>
      <c r="S1619" s="148">
        <f>IF(LEN(B1619)=0,0,IF(OR(Summary!$G$5="All",Summary!$G$5=""),1,IF(Summary!$G$5=B1619,1,0)))</f>
        <v>0</v>
      </c>
      <c r="T1619" s="148">
        <f t="shared" si="100"/>
        <v>0</v>
      </c>
      <c r="U1619" s="148">
        <f>IF(LEN(C1619)=0,0,IF(C1619=Summary!$K$5,1,0))</f>
        <v>0</v>
      </c>
      <c r="V1619" s="148">
        <f t="shared" si="101"/>
        <v>0</v>
      </c>
      <c r="W1619" s="333"/>
      <c r="X1619" s="148">
        <f t="shared" si="102"/>
        <v>0</v>
      </c>
      <c r="Y1619" s="333"/>
      <c r="Z1619" s="144"/>
      <c r="AA1619" s="148">
        <f t="shared" si="103"/>
        <v>0</v>
      </c>
      <c r="AB1619" s="336"/>
      <c r="AC1619" s="144"/>
    </row>
    <row r="1620" spans="2:29" s="134" customFormat="1" ht="20.100000000000001" customHeight="1" x14ac:dyDescent="0.25">
      <c r="B1620" s="390"/>
      <c r="C1620" s="391"/>
      <c r="D1620" s="392"/>
      <c r="E1620" s="393"/>
      <c r="F1620" s="393"/>
      <c r="G1620" s="394"/>
      <c r="H1620" s="395"/>
      <c r="N1620" s="144"/>
      <c r="O1620" s="147" t="str">
        <f>IFERROR(IF(LEN(B1620)=0,"",INDEX(Trainings!$C$6:$C$55,MATCH(Registration!$B1620,Trainings!$B$6:$B$55,0),1)),"")</f>
        <v/>
      </c>
      <c r="P1620" s="148" t="str">
        <f>IFERROR(IF(LEN(H1620)=0,"",INDEX(Dashboard!$I$17:$I$26,MATCH($H1620,Dashboard!$J$17:$J$26,0))),"")</f>
        <v/>
      </c>
      <c r="Q1620" s="144"/>
      <c r="R1620" s="148">
        <f>IF(LEN(O1620)=0,0,IF(OR(Summary!$D$5="All",Summary!$D$5=""),1,IF(Summary!$D$5=O1620,1,0)))</f>
        <v>0</v>
      </c>
      <c r="S1620" s="148">
        <f>IF(LEN(B1620)=0,0,IF(OR(Summary!$G$5="All",Summary!$G$5=""),1,IF(Summary!$G$5=B1620,1,0)))</f>
        <v>0</v>
      </c>
      <c r="T1620" s="148">
        <f t="shared" si="100"/>
        <v>0</v>
      </c>
      <c r="U1620" s="148">
        <f>IF(LEN(C1620)=0,0,IF(C1620=Summary!$K$5,1,0))</f>
        <v>0</v>
      </c>
      <c r="V1620" s="148">
        <f t="shared" si="101"/>
        <v>0</v>
      </c>
      <c r="W1620" s="333"/>
      <c r="X1620" s="148">
        <f t="shared" si="102"/>
        <v>0</v>
      </c>
      <c r="Y1620" s="333"/>
      <c r="Z1620" s="144"/>
      <c r="AA1620" s="148">
        <f t="shared" si="103"/>
        <v>0</v>
      </c>
      <c r="AB1620" s="336"/>
      <c r="AC1620" s="144"/>
    </row>
    <row r="1621" spans="2:29" s="134" customFormat="1" ht="20.100000000000001" customHeight="1" x14ac:dyDescent="0.25">
      <c r="B1621" s="390"/>
      <c r="C1621" s="391"/>
      <c r="D1621" s="392"/>
      <c r="E1621" s="393"/>
      <c r="F1621" s="393"/>
      <c r="G1621" s="394"/>
      <c r="H1621" s="395"/>
      <c r="N1621" s="144"/>
      <c r="O1621" s="147" t="str">
        <f>IFERROR(IF(LEN(B1621)=0,"",INDEX(Trainings!$C$6:$C$55,MATCH(Registration!$B1621,Trainings!$B$6:$B$55,0),1)),"")</f>
        <v/>
      </c>
      <c r="P1621" s="148" t="str">
        <f>IFERROR(IF(LEN(H1621)=0,"",INDEX(Dashboard!$I$17:$I$26,MATCH($H1621,Dashboard!$J$17:$J$26,0))),"")</f>
        <v/>
      </c>
      <c r="Q1621" s="144"/>
      <c r="R1621" s="148">
        <f>IF(LEN(O1621)=0,0,IF(OR(Summary!$D$5="All",Summary!$D$5=""),1,IF(Summary!$D$5=O1621,1,0)))</f>
        <v>0</v>
      </c>
      <c r="S1621" s="148">
        <f>IF(LEN(B1621)=0,0,IF(OR(Summary!$G$5="All",Summary!$G$5=""),1,IF(Summary!$G$5=B1621,1,0)))</f>
        <v>0</v>
      </c>
      <c r="T1621" s="148">
        <f t="shared" si="100"/>
        <v>0</v>
      </c>
      <c r="U1621" s="148">
        <f>IF(LEN(C1621)=0,0,IF(C1621=Summary!$K$5,1,0))</f>
        <v>0</v>
      </c>
      <c r="V1621" s="148">
        <f t="shared" si="101"/>
        <v>0</v>
      </c>
      <c r="W1621" s="333"/>
      <c r="X1621" s="148">
        <f t="shared" si="102"/>
        <v>0</v>
      </c>
      <c r="Y1621" s="333"/>
      <c r="Z1621" s="144"/>
      <c r="AA1621" s="148">
        <f t="shared" si="103"/>
        <v>0</v>
      </c>
      <c r="AB1621" s="336"/>
      <c r="AC1621" s="144"/>
    </row>
    <row r="1622" spans="2:29" s="134" customFormat="1" ht="20.100000000000001" customHeight="1" x14ac:dyDescent="0.25">
      <c r="B1622" s="390"/>
      <c r="C1622" s="391"/>
      <c r="D1622" s="392"/>
      <c r="E1622" s="393"/>
      <c r="F1622" s="393"/>
      <c r="G1622" s="394"/>
      <c r="H1622" s="395"/>
      <c r="N1622" s="144"/>
      <c r="O1622" s="147" t="str">
        <f>IFERROR(IF(LEN(B1622)=0,"",INDEX(Trainings!$C$6:$C$55,MATCH(Registration!$B1622,Trainings!$B$6:$B$55,0),1)),"")</f>
        <v/>
      </c>
      <c r="P1622" s="148" t="str">
        <f>IFERROR(IF(LEN(H1622)=0,"",INDEX(Dashboard!$I$17:$I$26,MATCH($H1622,Dashboard!$J$17:$J$26,0))),"")</f>
        <v/>
      </c>
      <c r="Q1622" s="144"/>
      <c r="R1622" s="148">
        <f>IF(LEN(O1622)=0,0,IF(OR(Summary!$D$5="All",Summary!$D$5=""),1,IF(Summary!$D$5=O1622,1,0)))</f>
        <v>0</v>
      </c>
      <c r="S1622" s="148">
        <f>IF(LEN(B1622)=0,0,IF(OR(Summary!$G$5="All",Summary!$G$5=""),1,IF(Summary!$G$5=B1622,1,0)))</f>
        <v>0</v>
      </c>
      <c r="T1622" s="148">
        <f t="shared" si="100"/>
        <v>0</v>
      </c>
      <c r="U1622" s="148">
        <f>IF(LEN(C1622)=0,0,IF(C1622=Summary!$K$5,1,0))</f>
        <v>0</v>
      </c>
      <c r="V1622" s="148">
        <f t="shared" si="101"/>
        <v>0</v>
      </c>
      <c r="W1622" s="333"/>
      <c r="X1622" s="148">
        <f t="shared" si="102"/>
        <v>0</v>
      </c>
      <c r="Y1622" s="333"/>
      <c r="Z1622" s="144"/>
      <c r="AA1622" s="148">
        <f t="shared" si="103"/>
        <v>0</v>
      </c>
      <c r="AB1622" s="336"/>
      <c r="AC1622" s="144"/>
    </row>
    <row r="1623" spans="2:29" s="134" customFormat="1" ht="20.100000000000001" customHeight="1" x14ac:dyDescent="0.25">
      <c r="B1623" s="390"/>
      <c r="C1623" s="391"/>
      <c r="D1623" s="392"/>
      <c r="E1623" s="393"/>
      <c r="F1623" s="393"/>
      <c r="G1623" s="394"/>
      <c r="H1623" s="395"/>
      <c r="N1623" s="144"/>
      <c r="O1623" s="147" t="str">
        <f>IFERROR(IF(LEN(B1623)=0,"",INDEX(Trainings!$C$6:$C$55,MATCH(Registration!$B1623,Trainings!$B$6:$B$55,0),1)),"")</f>
        <v/>
      </c>
      <c r="P1623" s="148" t="str">
        <f>IFERROR(IF(LEN(H1623)=0,"",INDEX(Dashboard!$I$17:$I$26,MATCH($H1623,Dashboard!$J$17:$J$26,0))),"")</f>
        <v/>
      </c>
      <c r="Q1623" s="144"/>
      <c r="R1623" s="148">
        <f>IF(LEN(O1623)=0,0,IF(OR(Summary!$D$5="All",Summary!$D$5=""),1,IF(Summary!$D$5=O1623,1,0)))</f>
        <v>0</v>
      </c>
      <c r="S1623" s="148">
        <f>IF(LEN(B1623)=0,0,IF(OR(Summary!$G$5="All",Summary!$G$5=""),1,IF(Summary!$G$5=B1623,1,0)))</f>
        <v>0</v>
      </c>
      <c r="T1623" s="148">
        <f t="shared" si="100"/>
        <v>0</v>
      </c>
      <c r="U1623" s="148">
        <f>IF(LEN(C1623)=0,0,IF(C1623=Summary!$K$5,1,0))</f>
        <v>0</v>
      </c>
      <c r="V1623" s="148">
        <f t="shared" si="101"/>
        <v>0</v>
      </c>
      <c r="W1623" s="333"/>
      <c r="X1623" s="148">
        <f t="shared" si="102"/>
        <v>0</v>
      </c>
      <c r="Y1623" s="333"/>
      <c r="Z1623" s="144"/>
      <c r="AA1623" s="148">
        <f t="shared" si="103"/>
        <v>0</v>
      </c>
      <c r="AB1623" s="336"/>
      <c r="AC1623" s="144"/>
    </row>
    <row r="1624" spans="2:29" s="134" customFormat="1" ht="20.100000000000001" customHeight="1" x14ac:dyDescent="0.25">
      <c r="B1624" s="390"/>
      <c r="C1624" s="391"/>
      <c r="D1624" s="392"/>
      <c r="E1624" s="393"/>
      <c r="F1624" s="393"/>
      <c r="G1624" s="394"/>
      <c r="H1624" s="395"/>
      <c r="N1624" s="144"/>
      <c r="O1624" s="147" t="str">
        <f>IFERROR(IF(LEN(B1624)=0,"",INDEX(Trainings!$C$6:$C$55,MATCH(Registration!$B1624,Trainings!$B$6:$B$55,0),1)),"")</f>
        <v/>
      </c>
      <c r="P1624" s="148" t="str">
        <f>IFERROR(IF(LEN(H1624)=0,"",INDEX(Dashboard!$I$17:$I$26,MATCH($H1624,Dashboard!$J$17:$J$26,0))),"")</f>
        <v/>
      </c>
      <c r="Q1624" s="144"/>
      <c r="R1624" s="148">
        <f>IF(LEN(O1624)=0,0,IF(OR(Summary!$D$5="All",Summary!$D$5=""),1,IF(Summary!$D$5=O1624,1,0)))</f>
        <v>0</v>
      </c>
      <c r="S1624" s="148">
        <f>IF(LEN(B1624)=0,0,IF(OR(Summary!$G$5="All",Summary!$G$5=""),1,IF(Summary!$G$5=B1624,1,0)))</f>
        <v>0</v>
      </c>
      <c r="T1624" s="148">
        <f t="shared" si="100"/>
        <v>0</v>
      </c>
      <c r="U1624" s="148">
        <f>IF(LEN(C1624)=0,0,IF(C1624=Summary!$K$5,1,0))</f>
        <v>0</v>
      </c>
      <c r="V1624" s="148">
        <f t="shared" si="101"/>
        <v>0</v>
      </c>
      <c r="W1624" s="333"/>
      <c r="X1624" s="148">
        <f t="shared" si="102"/>
        <v>0</v>
      </c>
      <c r="Y1624" s="333"/>
      <c r="Z1624" s="144"/>
      <c r="AA1624" s="148">
        <f t="shared" si="103"/>
        <v>0</v>
      </c>
      <c r="AB1624" s="336"/>
      <c r="AC1624" s="144"/>
    </row>
    <row r="1625" spans="2:29" s="134" customFormat="1" ht="20.100000000000001" customHeight="1" x14ac:dyDescent="0.25">
      <c r="B1625" s="390"/>
      <c r="C1625" s="391"/>
      <c r="D1625" s="392"/>
      <c r="E1625" s="393"/>
      <c r="F1625" s="393"/>
      <c r="G1625" s="394"/>
      <c r="H1625" s="395"/>
      <c r="N1625" s="144"/>
      <c r="O1625" s="147" t="str">
        <f>IFERROR(IF(LEN(B1625)=0,"",INDEX(Trainings!$C$6:$C$55,MATCH(Registration!$B1625,Trainings!$B$6:$B$55,0),1)),"")</f>
        <v/>
      </c>
      <c r="P1625" s="148" t="str">
        <f>IFERROR(IF(LEN(H1625)=0,"",INDEX(Dashboard!$I$17:$I$26,MATCH($H1625,Dashboard!$J$17:$J$26,0))),"")</f>
        <v/>
      </c>
      <c r="Q1625" s="144"/>
      <c r="R1625" s="148">
        <f>IF(LEN(O1625)=0,0,IF(OR(Summary!$D$5="All",Summary!$D$5=""),1,IF(Summary!$D$5=O1625,1,0)))</f>
        <v>0</v>
      </c>
      <c r="S1625" s="148">
        <f>IF(LEN(B1625)=0,0,IF(OR(Summary!$G$5="All",Summary!$G$5=""),1,IF(Summary!$G$5=B1625,1,0)))</f>
        <v>0</v>
      </c>
      <c r="T1625" s="148">
        <f t="shared" si="100"/>
        <v>0</v>
      </c>
      <c r="U1625" s="148">
        <f>IF(LEN(C1625)=0,0,IF(C1625=Summary!$K$5,1,0))</f>
        <v>0</v>
      </c>
      <c r="V1625" s="148">
        <f t="shared" si="101"/>
        <v>0</v>
      </c>
      <c r="W1625" s="333"/>
      <c r="X1625" s="148">
        <f t="shared" si="102"/>
        <v>0</v>
      </c>
      <c r="Y1625" s="333"/>
      <c r="Z1625" s="144"/>
      <c r="AA1625" s="148">
        <f t="shared" si="103"/>
        <v>0</v>
      </c>
      <c r="AB1625" s="336"/>
      <c r="AC1625" s="144"/>
    </row>
    <row r="1626" spans="2:29" s="134" customFormat="1" ht="20.100000000000001" customHeight="1" x14ac:dyDescent="0.25">
      <c r="B1626" s="390"/>
      <c r="C1626" s="391"/>
      <c r="D1626" s="392"/>
      <c r="E1626" s="393"/>
      <c r="F1626" s="393"/>
      <c r="G1626" s="394"/>
      <c r="H1626" s="395"/>
      <c r="N1626" s="144"/>
      <c r="O1626" s="147" t="str">
        <f>IFERROR(IF(LEN(B1626)=0,"",INDEX(Trainings!$C$6:$C$55,MATCH(Registration!$B1626,Trainings!$B$6:$B$55,0),1)),"")</f>
        <v/>
      </c>
      <c r="P1626" s="148" t="str">
        <f>IFERROR(IF(LEN(H1626)=0,"",INDEX(Dashboard!$I$17:$I$26,MATCH($H1626,Dashboard!$J$17:$J$26,0))),"")</f>
        <v/>
      </c>
      <c r="Q1626" s="144"/>
      <c r="R1626" s="148">
        <f>IF(LEN(O1626)=0,0,IF(OR(Summary!$D$5="All",Summary!$D$5=""),1,IF(Summary!$D$5=O1626,1,0)))</f>
        <v>0</v>
      </c>
      <c r="S1626" s="148">
        <f>IF(LEN(B1626)=0,0,IF(OR(Summary!$G$5="All",Summary!$G$5=""),1,IF(Summary!$G$5=B1626,1,0)))</f>
        <v>0</v>
      </c>
      <c r="T1626" s="148">
        <f t="shared" si="100"/>
        <v>0</v>
      </c>
      <c r="U1626" s="148">
        <f>IF(LEN(C1626)=0,0,IF(C1626=Summary!$K$5,1,0))</f>
        <v>0</v>
      </c>
      <c r="V1626" s="148">
        <f t="shared" si="101"/>
        <v>0</v>
      </c>
      <c r="W1626" s="333"/>
      <c r="X1626" s="148">
        <f t="shared" si="102"/>
        <v>0</v>
      </c>
      <c r="Y1626" s="333"/>
      <c r="Z1626" s="144"/>
      <c r="AA1626" s="148">
        <f t="shared" si="103"/>
        <v>0</v>
      </c>
      <c r="AB1626" s="336"/>
      <c r="AC1626" s="144"/>
    </row>
    <row r="1627" spans="2:29" s="134" customFormat="1" ht="20.100000000000001" customHeight="1" x14ac:dyDescent="0.25">
      <c r="B1627" s="390"/>
      <c r="C1627" s="391"/>
      <c r="D1627" s="392"/>
      <c r="E1627" s="393"/>
      <c r="F1627" s="393"/>
      <c r="G1627" s="394"/>
      <c r="H1627" s="395"/>
      <c r="N1627" s="144"/>
      <c r="O1627" s="147" t="str">
        <f>IFERROR(IF(LEN(B1627)=0,"",INDEX(Trainings!$C$6:$C$55,MATCH(Registration!$B1627,Trainings!$B$6:$B$55,0),1)),"")</f>
        <v/>
      </c>
      <c r="P1627" s="148" t="str">
        <f>IFERROR(IF(LEN(H1627)=0,"",INDEX(Dashboard!$I$17:$I$26,MATCH($H1627,Dashboard!$J$17:$J$26,0))),"")</f>
        <v/>
      </c>
      <c r="Q1627" s="144"/>
      <c r="R1627" s="148">
        <f>IF(LEN(O1627)=0,0,IF(OR(Summary!$D$5="All",Summary!$D$5=""),1,IF(Summary!$D$5=O1627,1,0)))</f>
        <v>0</v>
      </c>
      <c r="S1627" s="148">
        <f>IF(LEN(B1627)=0,0,IF(OR(Summary!$G$5="All",Summary!$G$5=""),1,IF(Summary!$G$5=B1627,1,0)))</f>
        <v>0</v>
      </c>
      <c r="T1627" s="148">
        <f t="shared" si="100"/>
        <v>0</v>
      </c>
      <c r="U1627" s="148">
        <f>IF(LEN(C1627)=0,0,IF(C1627=Summary!$K$5,1,0))</f>
        <v>0</v>
      </c>
      <c r="V1627" s="148">
        <f t="shared" si="101"/>
        <v>0</v>
      </c>
      <c r="W1627" s="333"/>
      <c r="X1627" s="148">
        <f t="shared" si="102"/>
        <v>0</v>
      </c>
      <c r="Y1627" s="333"/>
      <c r="Z1627" s="144"/>
      <c r="AA1627" s="148">
        <f t="shared" si="103"/>
        <v>0</v>
      </c>
      <c r="AB1627" s="336"/>
      <c r="AC1627" s="144"/>
    </row>
    <row r="1628" spans="2:29" s="134" customFormat="1" ht="20.100000000000001" customHeight="1" x14ac:dyDescent="0.25">
      <c r="B1628" s="390"/>
      <c r="C1628" s="391"/>
      <c r="D1628" s="392"/>
      <c r="E1628" s="393"/>
      <c r="F1628" s="393"/>
      <c r="G1628" s="394"/>
      <c r="H1628" s="395"/>
      <c r="N1628" s="144"/>
      <c r="O1628" s="147" t="str">
        <f>IFERROR(IF(LEN(B1628)=0,"",INDEX(Trainings!$C$6:$C$55,MATCH(Registration!$B1628,Trainings!$B$6:$B$55,0),1)),"")</f>
        <v/>
      </c>
      <c r="P1628" s="148" t="str">
        <f>IFERROR(IF(LEN(H1628)=0,"",INDEX(Dashboard!$I$17:$I$26,MATCH($H1628,Dashboard!$J$17:$J$26,0))),"")</f>
        <v/>
      </c>
      <c r="Q1628" s="144"/>
      <c r="R1628" s="148">
        <f>IF(LEN(O1628)=0,0,IF(OR(Summary!$D$5="All",Summary!$D$5=""),1,IF(Summary!$D$5=O1628,1,0)))</f>
        <v>0</v>
      </c>
      <c r="S1628" s="148">
        <f>IF(LEN(B1628)=0,0,IF(OR(Summary!$G$5="All",Summary!$G$5=""),1,IF(Summary!$G$5=B1628,1,0)))</f>
        <v>0</v>
      </c>
      <c r="T1628" s="148">
        <f t="shared" si="100"/>
        <v>0</v>
      </c>
      <c r="U1628" s="148">
        <f>IF(LEN(C1628)=0,0,IF(C1628=Summary!$K$5,1,0))</f>
        <v>0</v>
      </c>
      <c r="V1628" s="148">
        <f t="shared" si="101"/>
        <v>0</v>
      </c>
      <c r="W1628" s="333"/>
      <c r="X1628" s="148">
        <f t="shared" si="102"/>
        <v>0</v>
      </c>
      <c r="Y1628" s="333"/>
      <c r="Z1628" s="144"/>
      <c r="AA1628" s="148">
        <f t="shared" si="103"/>
        <v>0</v>
      </c>
      <c r="AB1628" s="336"/>
      <c r="AC1628" s="144"/>
    </row>
    <row r="1629" spans="2:29" s="134" customFormat="1" ht="20.100000000000001" customHeight="1" x14ac:dyDescent="0.25">
      <c r="B1629" s="390"/>
      <c r="C1629" s="391"/>
      <c r="D1629" s="392"/>
      <c r="E1629" s="393"/>
      <c r="F1629" s="393"/>
      <c r="G1629" s="394"/>
      <c r="H1629" s="395"/>
      <c r="N1629" s="144"/>
      <c r="O1629" s="147" t="str">
        <f>IFERROR(IF(LEN(B1629)=0,"",INDEX(Trainings!$C$6:$C$55,MATCH(Registration!$B1629,Trainings!$B$6:$B$55,0),1)),"")</f>
        <v/>
      </c>
      <c r="P1629" s="148" t="str">
        <f>IFERROR(IF(LEN(H1629)=0,"",INDEX(Dashboard!$I$17:$I$26,MATCH($H1629,Dashboard!$J$17:$J$26,0))),"")</f>
        <v/>
      </c>
      <c r="Q1629" s="144"/>
      <c r="R1629" s="148">
        <f>IF(LEN(O1629)=0,0,IF(OR(Summary!$D$5="All",Summary!$D$5=""),1,IF(Summary!$D$5=O1629,1,0)))</f>
        <v>0</v>
      </c>
      <c r="S1629" s="148">
        <f>IF(LEN(B1629)=0,0,IF(OR(Summary!$G$5="All",Summary!$G$5=""),1,IF(Summary!$G$5=B1629,1,0)))</f>
        <v>0</v>
      </c>
      <c r="T1629" s="148">
        <f t="shared" si="100"/>
        <v>0</v>
      </c>
      <c r="U1629" s="148">
        <f>IF(LEN(C1629)=0,0,IF(C1629=Summary!$K$5,1,0))</f>
        <v>0</v>
      </c>
      <c r="V1629" s="148">
        <f t="shared" si="101"/>
        <v>0</v>
      </c>
      <c r="W1629" s="333"/>
      <c r="X1629" s="148">
        <f t="shared" si="102"/>
        <v>0</v>
      </c>
      <c r="Y1629" s="333"/>
      <c r="Z1629" s="144"/>
      <c r="AA1629" s="148">
        <f t="shared" si="103"/>
        <v>0</v>
      </c>
      <c r="AB1629" s="336"/>
      <c r="AC1629" s="144"/>
    </row>
    <row r="1630" spans="2:29" s="134" customFormat="1" ht="20.100000000000001" customHeight="1" x14ac:dyDescent="0.25">
      <c r="B1630" s="390"/>
      <c r="C1630" s="391"/>
      <c r="D1630" s="392"/>
      <c r="E1630" s="393"/>
      <c r="F1630" s="393"/>
      <c r="G1630" s="394"/>
      <c r="H1630" s="395"/>
      <c r="N1630" s="144"/>
      <c r="O1630" s="147" t="str">
        <f>IFERROR(IF(LEN(B1630)=0,"",INDEX(Trainings!$C$6:$C$55,MATCH(Registration!$B1630,Trainings!$B$6:$B$55,0),1)),"")</f>
        <v/>
      </c>
      <c r="P1630" s="148" t="str">
        <f>IFERROR(IF(LEN(H1630)=0,"",INDEX(Dashboard!$I$17:$I$26,MATCH($H1630,Dashboard!$J$17:$J$26,0))),"")</f>
        <v/>
      </c>
      <c r="Q1630" s="144"/>
      <c r="R1630" s="148">
        <f>IF(LEN(O1630)=0,0,IF(OR(Summary!$D$5="All",Summary!$D$5=""),1,IF(Summary!$D$5=O1630,1,0)))</f>
        <v>0</v>
      </c>
      <c r="S1630" s="148">
        <f>IF(LEN(B1630)=0,0,IF(OR(Summary!$G$5="All",Summary!$G$5=""),1,IF(Summary!$G$5=B1630,1,0)))</f>
        <v>0</v>
      </c>
      <c r="T1630" s="148">
        <f t="shared" si="100"/>
        <v>0</v>
      </c>
      <c r="U1630" s="148">
        <f>IF(LEN(C1630)=0,0,IF(C1630=Summary!$K$5,1,0))</f>
        <v>0</v>
      </c>
      <c r="V1630" s="148">
        <f t="shared" si="101"/>
        <v>0</v>
      </c>
      <c r="W1630" s="333"/>
      <c r="X1630" s="148">
        <f t="shared" si="102"/>
        <v>0</v>
      </c>
      <c r="Y1630" s="333"/>
      <c r="Z1630" s="144"/>
      <c r="AA1630" s="148">
        <f t="shared" si="103"/>
        <v>0</v>
      </c>
      <c r="AB1630" s="336"/>
      <c r="AC1630" s="144"/>
    </row>
    <row r="1631" spans="2:29" s="134" customFormat="1" ht="20.100000000000001" customHeight="1" x14ac:dyDescent="0.25">
      <c r="B1631" s="390"/>
      <c r="C1631" s="391"/>
      <c r="D1631" s="392"/>
      <c r="E1631" s="393"/>
      <c r="F1631" s="393"/>
      <c r="G1631" s="394"/>
      <c r="H1631" s="395"/>
      <c r="N1631" s="144"/>
      <c r="O1631" s="147" t="str">
        <f>IFERROR(IF(LEN(B1631)=0,"",INDEX(Trainings!$C$6:$C$55,MATCH(Registration!$B1631,Trainings!$B$6:$B$55,0),1)),"")</f>
        <v/>
      </c>
      <c r="P1631" s="148" t="str">
        <f>IFERROR(IF(LEN(H1631)=0,"",INDEX(Dashboard!$I$17:$I$26,MATCH($H1631,Dashboard!$J$17:$J$26,0))),"")</f>
        <v/>
      </c>
      <c r="Q1631" s="144"/>
      <c r="R1631" s="148">
        <f>IF(LEN(O1631)=0,0,IF(OR(Summary!$D$5="All",Summary!$D$5=""),1,IF(Summary!$D$5=O1631,1,0)))</f>
        <v>0</v>
      </c>
      <c r="S1631" s="148">
        <f>IF(LEN(B1631)=0,0,IF(OR(Summary!$G$5="All",Summary!$G$5=""),1,IF(Summary!$G$5=B1631,1,0)))</f>
        <v>0</v>
      </c>
      <c r="T1631" s="148">
        <f t="shared" si="100"/>
        <v>0</v>
      </c>
      <c r="U1631" s="148">
        <f>IF(LEN(C1631)=0,0,IF(C1631=Summary!$K$5,1,0))</f>
        <v>0</v>
      </c>
      <c r="V1631" s="148">
        <f t="shared" si="101"/>
        <v>0</v>
      </c>
      <c r="W1631" s="333"/>
      <c r="X1631" s="148">
        <f t="shared" si="102"/>
        <v>0</v>
      </c>
      <c r="Y1631" s="333"/>
      <c r="Z1631" s="144"/>
      <c r="AA1631" s="148">
        <f t="shared" si="103"/>
        <v>0</v>
      </c>
      <c r="AB1631" s="336"/>
      <c r="AC1631" s="144"/>
    </row>
    <row r="1632" spans="2:29" s="134" customFormat="1" ht="20.100000000000001" customHeight="1" x14ac:dyDescent="0.25">
      <c r="B1632" s="390"/>
      <c r="C1632" s="391"/>
      <c r="D1632" s="392"/>
      <c r="E1632" s="393"/>
      <c r="F1632" s="393"/>
      <c r="G1632" s="394"/>
      <c r="H1632" s="395"/>
      <c r="N1632" s="144"/>
      <c r="O1632" s="147" t="str">
        <f>IFERROR(IF(LEN(B1632)=0,"",INDEX(Trainings!$C$6:$C$55,MATCH(Registration!$B1632,Trainings!$B$6:$B$55,0),1)),"")</f>
        <v/>
      </c>
      <c r="P1632" s="148" t="str">
        <f>IFERROR(IF(LEN(H1632)=0,"",INDEX(Dashboard!$I$17:$I$26,MATCH($H1632,Dashboard!$J$17:$J$26,0))),"")</f>
        <v/>
      </c>
      <c r="Q1632" s="144"/>
      <c r="R1632" s="148">
        <f>IF(LEN(O1632)=0,0,IF(OR(Summary!$D$5="All",Summary!$D$5=""),1,IF(Summary!$D$5=O1632,1,0)))</f>
        <v>0</v>
      </c>
      <c r="S1632" s="148">
        <f>IF(LEN(B1632)=0,0,IF(OR(Summary!$G$5="All",Summary!$G$5=""),1,IF(Summary!$G$5=B1632,1,0)))</f>
        <v>0</v>
      </c>
      <c r="T1632" s="148">
        <f t="shared" si="100"/>
        <v>0</v>
      </c>
      <c r="U1632" s="148">
        <f>IF(LEN(C1632)=0,0,IF(C1632=Summary!$K$5,1,0))</f>
        <v>0</v>
      </c>
      <c r="V1632" s="148">
        <f t="shared" si="101"/>
        <v>0</v>
      </c>
      <c r="W1632" s="333"/>
      <c r="X1632" s="148">
        <f t="shared" si="102"/>
        <v>0</v>
      </c>
      <c r="Y1632" s="333"/>
      <c r="Z1632" s="144"/>
      <c r="AA1632" s="148">
        <f t="shared" si="103"/>
        <v>0</v>
      </c>
      <c r="AB1632" s="336"/>
      <c r="AC1632" s="144"/>
    </row>
    <row r="1633" spans="2:29" s="134" customFormat="1" ht="20.100000000000001" customHeight="1" x14ac:dyDescent="0.25">
      <c r="B1633" s="390"/>
      <c r="C1633" s="391"/>
      <c r="D1633" s="392"/>
      <c r="E1633" s="393"/>
      <c r="F1633" s="393"/>
      <c r="G1633" s="394"/>
      <c r="H1633" s="395"/>
      <c r="N1633" s="144"/>
      <c r="O1633" s="147" t="str">
        <f>IFERROR(IF(LEN(B1633)=0,"",INDEX(Trainings!$C$6:$C$55,MATCH(Registration!$B1633,Trainings!$B$6:$B$55,0),1)),"")</f>
        <v/>
      </c>
      <c r="P1633" s="148" t="str">
        <f>IFERROR(IF(LEN(H1633)=0,"",INDEX(Dashboard!$I$17:$I$26,MATCH($H1633,Dashboard!$J$17:$J$26,0))),"")</f>
        <v/>
      </c>
      <c r="Q1633" s="144"/>
      <c r="R1633" s="148">
        <f>IF(LEN(O1633)=0,0,IF(OR(Summary!$D$5="All",Summary!$D$5=""),1,IF(Summary!$D$5=O1633,1,0)))</f>
        <v>0</v>
      </c>
      <c r="S1633" s="148">
        <f>IF(LEN(B1633)=0,0,IF(OR(Summary!$G$5="All",Summary!$G$5=""),1,IF(Summary!$G$5=B1633,1,0)))</f>
        <v>0</v>
      </c>
      <c r="T1633" s="148">
        <f t="shared" si="100"/>
        <v>0</v>
      </c>
      <c r="U1633" s="148">
        <f>IF(LEN(C1633)=0,0,IF(C1633=Summary!$K$5,1,0))</f>
        <v>0</v>
      </c>
      <c r="V1633" s="148">
        <f t="shared" si="101"/>
        <v>0</v>
      </c>
      <c r="W1633" s="333"/>
      <c r="X1633" s="148">
        <f t="shared" si="102"/>
        <v>0</v>
      </c>
      <c r="Y1633" s="333"/>
      <c r="Z1633" s="144"/>
      <c r="AA1633" s="148">
        <f t="shared" si="103"/>
        <v>0</v>
      </c>
      <c r="AB1633" s="336"/>
      <c r="AC1633" s="144"/>
    </row>
    <row r="1634" spans="2:29" s="134" customFormat="1" ht="20.100000000000001" customHeight="1" x14ac:dyDescent="0.25">
      <c r="B1634" s="390"/>
      <c r="C1634" s="391"/>
      <c r="D1634" s="392"/>
      <c r="E1634" s="393"/>
      <c r="F1634" s="393"/>
      <c r="G1634" s="394"/>
      <c r="H1634" s="395"/>
      <c r="N1634" s="144"/>
      <c r="O1634" s="147" t="str">
        <f>IFERROR(IF(LEN(B1634)=0,"",INDEX(Trainings!$C$6:$C$55,MATCH(Registration!$B1634,Trainings!$B$6:$B$55,0),1)),"")</f>
        <v/>
      </c>
      <c r="P1634" s="148" t="str">
        <f>IFERROR(IF(LEN(H1634)=0,"",INDEX(Dashboard!$I$17:$I$26,MATCH($H1634,Dashboard!$J$17:$J$26,0))),"")</f>
        <v/>
      </c>
      <c r="Q1634" s="144"/>
      <c r="R1634" s="148">
        <f>IF(LEN(O1634)=0,0,IF(OR(Summary!$D$5="All",Summary!$D$5=""),1,IF(Summary!$D$5=O1634,1,0)))</f>
        <v>0</v>
      </c>
      <c r="S1634" s="148">
        <f>IF(LEN(B1634)=0,0,IF(OR(Summary!$G$5="All",Summary!$G$5=""),1,IF(Summary!$G$5=B1634,1,0)))</f>
        <v>0</v>
      </c>
      <c r="T1634" s="148">
        <f t="shared" si="100"/>
        <v>0</v>
      </c>
      <c r="U1634" s="148">
        <f>IF(LEN(C1634)=0,0,IF(C1634=Summary!$K$5,1,0))</f>
        <v>0</v>
      </c>
      <c r="V1634" s="148">
        <f t="shared" si="101"/>
        <v>0</v>
      </c>
      <c r="W1634" s="333"/>
      <c r="X1634" s="148">
        <f t="shared" si="102"/>
        <v>0</v>
      </c>
      <c r="Y1634" s="333"/>
      <c r="Z1634" s="144"/>
      <c r="AA1634" s="148">
        <f t="shared" si="103"/>
        <v>0</v>
      </c>
      <c r="AB1634" s="336"/>
      <c r="AC1634" s="144"/>
    </row>
    <row r="1635" spans="2:29" s="134" customFormat="1" ht="20.100000000000001" customHeight="1" x14ac:dyDescent="0.25">
      <c r="B1635" s="390"/>
      <c r="C1635" s="391"/>
      <c r="D1635" s="392"/>
      <c r="E1635" s="393"/>
      <c r="F1635" s="393"/>
      <c r="G1635" s="394"/>
      <c r="H1635" s="395"/>
      <c r="N1635" s="144"/>
      <c r="O1635" s="147" t="str">
        <f>IFERROR(IF(LEN(B1635)=0,"",INDEX(Trainings!$C$6:$C$55,MATCH(Registration!$B1635,Trainings!$B$6:$B$55,0),1)),"")</f>
        <v/>
      </c>
      <c r="P1635" s="148" t="str">
        <f>IFERROR(IF(LEN(H1635)=0,"",INDEX(Dashboard!$I$17:$I$26,MATCH($H1635,Dashboard!$J$17:$J$26,0))),"")</f>
        <v/>
      </c>
      <c r="Q1635" s="144"/>
      <c r="R1635" s="148">
        <f>IF(LEN(O1635)=0,0,IF(OR(Summary!$D$5="All",Summary!$D$5=""),1,IF(Summary!$D$5=O1635,1,0)))</f>
        <v>0</v>
      </c>
      <c r="S1635" s="148">
        <f>IF(LEN(B1635)=0,0,IF(OR(Summary!$G$5="All",Summary!$G$5=""),1,IF(Summary!$G$5=B1635,1,0)))</f>
        <v>0</v>
      </c>
      <c r="T1635" s="148">
        <f t="shared" si="100"/>
        <v>0</v>
      </c>
      <c r="U1635" s="148">
        <f>IF(LEN(C1635)=0,0,IF(C1635=Summary!$K$5,1,0))</f>
        <v>0</v>
      </c>
      <c r="V1635" s="148">
        <f t="shared" si="101"/>
        <v>0</v>
      </c>
      <c r="W1635" s="333"/>
      <c r="X1635" s="148">
        <f t="shared" si="102"/>
        <v>0</v>
      </c>
      <c r="Y1635" s="333"/>
      <c r="Z1635" s="144"/>
      <c r="AA1635" s="148">
        <f t="shared" si="103"/>
        <v>0</v>
      </c>
      <c r="AB1635" s="336"/>
      <c r="AC1635" s="144"/>
    </row>
    <row r="1636" spans="2:29" s="134" customFormat="1" ht="20.100000000000001" customHeight="1" x14ac:dyDescent="0.25">
      <c r="B1636" s="390"/>
      <c r="C1636" s="391"/>
      <c r="D1636" s="392"/>
      <c r="E1636" s="393"/>
      <c r="F1636" s="393"/>
      <c r="G1636" s="394"/>
      <c r="H1636" s="395"/>
      <c r="N1636" s="144"/>
      <c r="O1636" s="147" t="str">
        <f>IFERROR(IF(LEN(B1636)=0,"",INDEX(Trainings!$C$6:$C$55,MATCH(Registration!$B1636,Trainings!$B$6:$B$55,0),1)),"")</f>
        <v/>
      </c>
      <c r="P1636" s="148" t="str">
        <f>IFERROR(IF(LEN(H1636)=0,"",INDEX(Dashboard!$I$17:$I$26,MATCH($H1636,Dashboard!$J$17:$J$26,0))),"")</f>
        <v/>
      </c>
      <c r="Q1636" s="144"/>
      <c r="R1636" s="148">
        <f>IF(LEN(O1636)=0,0,IF(OR(Summary!$D$5="All",Summary!$D$5=""),1,IF(Summary!$D$5=O1636,1,0)))</f>
        <v>0</v>
      </c>
      <c r="S1636" s="148">
        <f>IF(LEN(B1636)=0,0,IF(OR(Summary!$G$5="All",Summary!$G$5=""),1,IF(Summary!$G$5=B1636,1,0)))</f>
        <v>0</v>
      </c>
      <c r="T1636" s="148">
        <f t="shared" si="100"/>
        <v>0</v>
      </c>
      <c r="U1636" s="148">
        <f>IF(LEN(C1636)=0,0,IF(C1636=Summary!$K$5,1,0))</f>
        <v>0</v>
      </c>
      <c r="V1636" s="148">
        <f t="shared" si="101"/>
        <v>0</v>
      </c>
      <c r="W1636" s="333"/>
      <c r="X1636" s="148">
        <f t="shared" si="102"/>
        <v>0</v>
      </c>
      <c r="Y1636" s="333"/>
      <c r="Z1636" s="144"/>
      <c r="AA1636" s="148">
        <f t="shared" si="103"/>
        <v>0</v>
      </c>
      <c r="AB1636" s="336"/>
      <c r="AC1636" s="144"/>
    </row>
    <row r="1637" spans="2:29" s="134" customFormat="1" ht="20.100000000000001" customHeight="1" x14ac:dyDescent="0.25">
      <c r="B1637" s="390"/>
      <c r="C1637" s="391"/>
      <c r="D1637" s="392"/>
      <c r="E1637" s="393"/>
      <c r="F1637" s="393"/>
      <c r="G1637" s="394"/>
      <c r="H1637" s="395"/>
      <c r="N1637" s="144"/>
      <c r="O1637" s="147" t="str">
        <f>IFERROR(IF(LEN(B1637)=0,"",INDEX(Trainings!$C$6:$C$55,MATCH(Registration!$B1637,Trainings!$B$6:$B$55,0),1)),"")</f>
        <v/>
      </c>
      <c r="P1637" s="148" t="str">
        <f>IFERROR(IF(LEN(H1637)=0,"",INDEX(Dashboard!$I$17:$I$26,MATCH($H1637,Dashboard!$J$17:$J$26,0))),"")</f>
        <v/>
      </c>
      <c r="Q1637" s="144"/>
      <c r="R1637" s="148">
        <f>IF(LEN(O1637)=0,0,IF(OR(Summary!$D$5="All",Summary!$D$5=""),1,IF(Summary!$D$5=O1637,1,0)))</f>
        <v>0</v>
      </c>
      <c r="S1637" s="148">
        <f>IF(LEN(B1637)=0,0,IF(OR(Summary!$G$5="All",Summary!$G$5=""),1,IF(Summary!$G$5=B1637,1,0)))</f>
        <v>0</v>
      </c>
      <c r="T1637" s="148">
        <f t="shared" si="100"/>
        <v>0</v>
      </c>
      <c r="U1637" s="148">
        <f>IF(LEN(C1637)=0,0,IF(C1637=Summary!$K$5,1,0))</f>
        <v>0</v>
      </c>
      <c r="V1637" s="148">
        <f t="shared" si="101"/>
        <v>0</v>
      </c>
      <c r="W1637" s="333"/>
      <c r="X1637" s="148">
        <f t="shared" si="102"/>
        <v>0</v>
      </c>
      <c r="Y1637" s="333"/>
      <c r="Z1637" s="144"/>
      <c r="AA1637" s="148">
        <f t="shared" si="103"/>
        <v>0</v>
      </c>
      <c r="AB1637" s="336"/>
      <c r="AC1637" s="144"/>
    </row>
    <row r="1638" spans="2:29" s="134" customFormat="1" ht="20.100000000000001" customHeight="1" x14ac:dyDescent="0.25">
      <c r="B1638" s="390"/>
      <c r="C1638" s="391"/>
      <c r="D1638" s="392"/>
      <c r="E1638" s="393"/>
      <c r="F1638" s="393"/>
      <c r="G1638" s="394"/>
      <c r="H1638" s="395"/>
      <c r="N1638" s="144"/>
      <c r="O1638" s="147" t="str">
        <f>IFERROR(IF(LEN(B1638)=0,"",INDEX(Trainings!$C$6:$C$55,MATCH(Registration!$B1638,Trainings!$B$6:$B$55,0),1)),"")</f>
        <v/>
      </c>
      <c r="P1638" s="148" t="str">
        <f>IFERROR(IF(LEN(H1638)=0,"",INDEX(Dashboard!$I$17:$I$26,MATCH($H1638,Dashboard!$J$17:$J$26,0))),"")</f>
        <v/>
      </c>
      <c r="Q1638" s="144"/>
      <c r="R1638" s="148">
        <f>IF(LEN(O1638)=0,0,IF(OR(Summary!$D$5="All",Summary!$D$5=""),1,IF(Summary!$D$5=O1638,1,0)))</f>
        <v>0</v>
      </c>
      <c r="S1638" s="148">
        <f>IF(LEN(B1638)=0,0,IF(OR(Summary!$G$5="All",Summary!$G$5=""),1,IF(Summary!$G$5=B1638,1,0)))</f>
        <v>0</v>
      </c>
      <c r="T1638" s="148">
        <f t="shared" si="100"/>
        <v>0</v>
      </c>
      <c r="U1638" s="148">
        <f>IF(LEN(C1638)=0,0,IF(C1638=Summary!$K$5,1,0))</f>
        <v>0</v>
      </c>
      <c r="V1638" s="148">
        <f t="shared" si="101"/>
        <v>0</v>
      </c>
      <c r="W1638" s="333"/>
      <c r="X1638" s="148">
        <f t="shared" si="102"/>
        <v>0</v>
      </c>
      <c r="Y1638" s="333"/>
      <c r="Z1638" s="144"/>
      <c r="AA1638" s="148">
        <f t="shared" si="103"/>
        <v>0</v>
      </c>
      <c r="AB1638" s="336"/>
      <c r="AC1638" s="144"/>
    </row>
    <row r="1639" spans="2:29" s="134" customFormat="1" ht="20.100000000000001" customHeight="1" x14ac:dyDescent="0.25">
      <c r="B1639" s="390"/>
      <c r="C1639" s="391"/>
      <c r="D1639" s="392"/>
      <c r="E1639" s="393"/>
      <c r="F1639" s="393"/>
      <c r="G1639" s="394"/>
      <c r="H1639" s="395"/>
      <c r="N1639" s="144"/>
      <c r="O1639" s="147" t="str">
        <f>IFERROR(IF(LEN(B1639)=0,"",INDEX(Trainings!$C$6:$C$55,MATCH(Registration!$B1639,Trainings!$B$6:$B$55,0),1)),"")</f>
        <v/>
      </c>
      <c r="P1639" s="148" t="str">
        <f>IFERROR(IF(LEN(H1639)=0,"",INDEX(Dashboard!$I$17:$I$26,MATCH($H1639,Dashboard!$J$17:$J$26,0))),"")</f>
        <v/>
      </c>
      <c r="Q1639" s="144"/>
      <c r="R1639" s="148">
        <f>IF(LEN(O1639)=0,0,IF(OR(Summary!$D$5="All",Summary!$D$5=""),1,IF(Summary!$D$5=O1639,1,0)))</f>
        <v>0</v>
      </c>
      <c r="S1639" s="148">
        <f>IF(LEN(B1639)=0,0,IF(OR(Summary!$G$5="All",Summary!$G$5=""),1,IF(Summary!$G$5=B1639,1,0)))</f>
        <v>0</v>
      </c>
      <c r="T1639" s="148">
        <f t="shared" si="100"/>
        <v>0</v>
      </c>
      <c r="U1639" s="148">
        <f>IF(LEN(C1639)=0,0,IF(C1639=Summary!$K$5,1,0))</f>
        <v>0</v>
      </c>
      <c r="V1639" s="148">
        <f t="shared" si="101"/>
        <v>0</v>
      </c>
      <c r="W1639" s="333"/>
      <c r="X1639" s="148">
        <f t="shared" si="102"/>
        <v>0</v>
      </c>
      <c r="Y1639" s="333"/>
      <c r="Z1639" s="144"/>
      <c r="AA1639" s="148">
        <f t="shared" si="103"/>
        <v>0</v>
      </c>
      <c r="AB1639" s="336"/>
      <c r="AC1639" s="144"/>
    </row>
    <row r="1640" spans="2:29" s="134" customFormat="1" ht="20.100000000000001" customHeight="1" x14ac:dyDescent="0.25">
      <c r="B1640" s="390"/>
      <c r="C1640" s="391"/>
      <c r="D1640" s="392"/>
      <c r="E1640" s="393"/>
      <c r="F1640" s="393"/>
      <c r="G1640" s="394"/>
      <c r="H1640" s="395"/>
      <c r="N1640" s="144"/>
      <c r="O1640" s="147" t="str">
        <f>IFERROR(IF(LEN(B1640)=0,"",INDEX(Trainings!$C$6:$C$55,MATCH(Registration!$B1640,Trainings!$B$6:$B$55,0),1)),"")</f>
        <v/>
      </c>
      <c r="P1640" s="148" t="str">
        <f>IFERROR(IF(LEN(H1640)=0,"",INDEX(Dashboard!$I$17:$I$26,MATCH($H1640,Dashboard!$J$17:$J$26,0))),"")</f>
        <v/>
      </c>
      <c r="Q1640" s="144"/>
      <c r="R1640" s="148">
        <f>IF(LEN(O1640)=0,0,IF(OR(Summary!$D$5="All",Summary!$D$5=""),1,IF(Summary!$D$5=O1640,1,0)))</f>
        <v>0</v>
      </c>
      <c r="S1640" s="148">
        <f>IF(LEN(B1640)=0,0,IF(OR(Summary!$G$5="All",Summary!$G$5=""),1,IF(Summary!$G$5=B1640,1,0)))</f>
        <v>0</v>
      </c>
      <c r="T1640" s="148">
        <f t="shared" si="100"/>
        <v>0</v>
      </c>
      <c r="U1640" s="148">
        <f>IF(LEN(C1640)=0,0,IF(C1640=Summary!$K$5,1,0))</f>
        <v>0</v>
      </c>
      <c r="V1640" s="148">
        <f t="shared" si="101"/>
        <v>0</v>
      </c>
      <c r="W1640" s="333"/>
      <c r="X1640" s="148">
        <f t="shared" si="102"/>
        <v>0</v>
      </c>
      <c r="Y1640" s="333"/>
      <c r="Z1640" s="144"/>
      <c r="AA1640" s="148">
        <f t="shared" si="103"/>
        <v>0</v>
      </c>
      <c r="AB1640" s="336"/>
      <c r="AC1640" s="144"/>
    </row>
    <row r="1641" spans="2:29" s="134" customFormat="1" ht="20.100000000000001" customHeight="1" x14ac:dyDescent="0.25">
      <c r="B1641" s="390"/>
      <c r="C1641" s="391"/>
      <c r="D1641" s="392"/>
      <c r="E1641" s="393"/>
      <c r="F1641" s="393"/>
      <c r="G1641" s="394"/>
      <c r="H1641" s="395"/>
      <c r="N1641" s="144"/>
      <c r="O1641" s="147" t="str">
        <f>IFERROR(IF(LEN(B1641)=0,"",INDEX(Trainings!$C$6:$C$55,MATCH(Registration!$B1641,Trainings!$B$6:$B$55,0),1)),"")</f>
        <v/>
      </c>
      <c r="P1641" s="148" t="str">
        <f>IFERROR(IF(LEN(H1641)=0,"",INDEX(Dashboard!$I$17:$I$26,MATCH($H1641,Dashboard!$J$17:$J$26,0))),"")</f>
        <v/>
      </c>
      <c r="Q1641" s="144"/>
      <c r="R1641" s="148">
        <f>IF(LEN(O1641)=0,0,IF(OR(Summary!$D$5="All",Summary!$D$5=""),1,IF(Summary!$D$5=O1641,1,0)))</f>
        <v>0</v>
      </c>
      <c r="S1641" s="148">
        <f>IF(LEN(B1641)=0,0,IF(OR(Summary!$G$5="All",Summary!$G$5=""),1,IF(Summary!$G$5=B1641,1,0)))</f>
        <v>0</v>
      </c>
      <c r="T1641" s="148">
        <f t="shared" si="100"/>
        <v>0</v>
      </c>
      <c r="U1641" s="148">
        <f>IF(LEN(C1641)=0,0,IF(C1641=Summary!$K$5,1,0))</f>
        <v>0</v>
      </c>
      <c r="V1641" s="148">
        <f t="shared" si="101"/>
        <v>0</v>
      </c>
      <c r="W1641" s="333"/>
      <c r="X1641" s="148">
        <f t="shared" si="102"/>
        <v>0</v>
      </c>
      <c r="Y1641" s="333"/>
      <c r="Z1641" s="144"/>
      <c r="AA1641" s="148">
        <f t="shared" si="103"/>
        <v>0</v>
      </c>
      <c r="AB1641" s="336"/>
      <c r="AC1641" s="144"/>
    </row>
    <row r="1642" spans="2:29" s="134" customFormat="1" ht="20.100000000000001" customHeight="1" x14ac:dyDescent="0.25">
      <c r="B1642" s="390"/>
      <c r="C1642" s="391"/>
      <c r="D1642" s="392"/>
      <c r="E1642" s="393"/>
      <c r="F1642" s="393"/>
      <c r="G1642" s="394"/>
      <c r="H1642" s="395"/>
      <c r="N1642" s="144"/>
      <c r="O1642" s="147" t="str">
        <f>IFERROR(IF(LEN(B1642)=0,"",INDEX(Trainings!$C$6:$C$55,MATCH(Registration!$B1642,Trainings!$B$6:$B$55,0),1)),"")</f>
        <v/>
      </c>
      <c r="P1642" s="148" t="str">
        <f>IFERROR(IF(LEN(H1642)=0,"",INDEX(Dashboard!$I$17:$I$26,MATCH($H1642,Dashboard!$J$17:$J$26,0))),"")</f>
        <v/>
      </c>
      <c r="Q1642" s="144"/>
      <c r="R1642" s="148">
        <f>IF(LEN(O1642)=0,0,IF(OR(Summary!$D$5="All",Summary!$D$5=""),1,IF(Summary!$D$5=O1642,1,0)))</f>
        <v>0</v>
      </c>
      <c r="S1642" s="148">
        <f>IF(LEN(B1642)=0,0,IF(OR(Summary!$G$5="All",Summary!$G$5=""),1,IF(Summary!$G$5=B1642,1,0)))</f>
        <v>0</v>
      </c>
      <c r="T1642" s="148">
        <f t="shared" si="100"/>
        <v>0</v>
      </c>
      <c r="U1642" s="148">
        <f>IF(LEN(C1642)=0,0,IF(C1642=Summary!$K$5,1,0))</f>
        <v>0</v>
      </c>
      <c r="V1642" s="148">
        <f t="shared" si="101"/>
        <v>0</v>
      </c>
      <c r="W1642" s="333"/>
      <c r="X1642" s="148">
        <f t="shared" si="102"/>
        <v>0</v>
      </c>
      <c r="Y1642" s="333"/>
      <c r="Z1642" s="144"/>
      <c r="AA1642" s="148">
        <f t="shared" si="103"/>
        <v>0</v>
      </c>
      <c r="AB1642" s="336"/>
      <c r="AC1642" s="144"/>
    </row>
    <row r="1643" spans="2:29" s="134" customFormat="1" ht="20.100000000000001" customHeight="1" x14ac:dyDescent="0.25">
      <c r="B1643" s="390"/>
      <c r="C1643" s="391"/>
      <c r="D1643" s="392"/>
      <c r="E1643" s="393"/>
      <c r="F1643" s="393"/>
      <c r="G1643" s="394"/>
      <c r="H1643" s="395"/>
      <c r="N1643" s="144"/>
      <c r="O1643" s="147" t="str">
        <f>IFERROR(IF(LEN(B1643)=0,"",INDEX(Trainings!$C$6:$C$55,MATCH(Registration!$B1643,Trainings!$B$6:$B$55,0),1)),"")</f>
        <v/>
      </c>
      <c r="P1643" s="148" t="str">
        <f>IFERROR(IF(LEN(H1643)=0,"",INDEX(Dashboard!$I$17:$I$26,MATCH($H1643,Dashboard!$J$17:$J$26,0))),"")</f>
        <v/>
      </c>
      <c r="Q1643" s="144"/>
      <c r="R1643" s="148">
        <f>IF(LEN(O1643)=0,0,IF(OR(Summary!$D$5="All",Summary!$D$5=""),1,IF(Summary!$D$5=O1643,1,0)))</f>
        <v>0</v>
      </c>
      <c r="S1643" s="148">
        <f>IF(LEN(B1643)=0,0,IF(OR(Summary!$G$5="All",Summary!$G$5=""),1,IF(Summary!$G$5=B1643,1,0)))</f>
        <v>0</v>
      </c>
      <c r="T1643" s="148">
        <f t="shared" si="100"/>
        <v>0</v>
      </c>
      <c r="U1643" s="148">
        <f>IF(LEN(C1643)=0,0,IF(C1643=Summary!$K$5,1,0))</f>
        <v>0</v>
      </c>
      <c r="V1643" s="148">
        <f t="shared" si="101"/>
        <v>0</v>
      </c>
      <c r="W1643" s="333"/>
      <c r="X1643" s="148">
        <f t="shared" si="102"/>
        <v>0</v>
      </c>
      <c r="Y1643" s="333"/>
      <c r="Z1643" s="144"/>
      <c r="AA1643" s="148">
        <f t="shared" si="103"/>
        <v>0</v>
      </c>
      <c r="AB1643" s="336"/>
      <c r="AC1643" s="144"/>
    </row>
    <row r="1644" spans="2:29" s="134" customFormat="1" ht="20.100000000000001" customHeight="1" x14ac:dyDescent="0.25">
      <c r="B1644" s="390"/>
      <c r="C1644" s="391"/>
      <c r="D1644" s="392"/>
      <c r="E1644" s="393"/>
      <c r="F1644" s="393"/>
      <c r="G1644" s="394"/>
      <c r="H1644" s="395"/>
      <c r="N1644" s="144"/>
      <c r="O1644" s="147" t="str">
        <f>IFERROR(IF(LEN(B1644)=0,"",INDEX(Trainings!$C$6:$C$55,MATCH(Registration!$B1644,Trainings!$B$6:$B$55,0),1)),"")</f>
        <v/>
      </c>
      <c r="P1644" s="148" t="str">
        <f>IFERROR(IF(LEN(H1644)=0,"",INDEX(Dashboard!$I$17:$I$26,MATCH($H1644,Dashboard!$J$17:$J$26,0))),"")</f>
        <v/>
      </c>
      <c r="Q1644" s="144"/>
      <c r="R1644" s="148">
        <f>IF(LEN(O1644)=0,0,IF(OR(Summary!$D$5="All",Summary!$D$5=""),1,IF(Summary!$D$5=O1644,1,0)))</f>
        <v>0</v>
      </c>
      <c r="S1644" s="148">
        <f>IF(LEN(B1644)=0,0,IF(OR(Summary!$G$5="All",Summary!$G$5=""),1,IF(Summary!$G$5=B1644,1,0)))</f>
        <v>0</v>
      </c>
      <c r="T1644" s="148">
        <f t="shared" si="100"/>
        <v>0</v>
      </c>
      <c r="U1644" s="148">
        <f>IF(LEN(C1644)=0,0,IF(C1644=Summary!$K$5,1,0))</f>
        <v>0</v>
      </c>
      <c r="V1644" s="148">
        <f t="shared" si="101"/>
        <v>0</v>
      </c>
      <c r="W1644" s="333"/>
      <c r="X1644" s="148">
        <f t="shared" si="102"/>
        <v>0</v>
      </c>
      <c r="Y1644" s="333"/>
      <c r="Z1644" s="144"/>
      <c r="AA1644" s="148">
        <f t="shared" si="103"/>
        <v>0</v>
      </c>
      <c r="AB1644" s="336"/>
      <c r="AC1644" s="144"/>
    </row>
    <row r="1645" spans="2:29" s="134" customFormat="1" ht="20.100000000000001" customHeight="1" x14ac:dyDescent="0.25">
      <c r="B1645" s="390"/>
      <c r="C1645" s="391"/>
      <c r="D1645" s="392"/>
      <c r="E1645" s="393"/>
      <c r="F1645" s="393"/>
      <c r="G1645" s="394"/>
      <c r="H1645" s="395"/>
      <c r="N1645" s="144"/>
      <c r="O1645" s="147" t="str">
        <f>IFERROR(IF(LEN(B1645)=0,"",INDEX(Trainings!$C$6:$C$55,MATCH(Registration!$B1645,Trainings!$B$6:$B$55,0),1)),"")</f>
        <v/>
      </c>
      <c r="P1645" s="148" t="str">
        <f>IFERROR(IF(LEN(H1645)=0,"",INDEX(Dashboard!$I$17:$I$26,MATCH($H1645,Dashboard!$J$17:$J$26,0))),"")</f>
        <v/>
      </c>
      <c r="Q1645" s="144"/>
      <c r="R1645" s="148">
        <f>IF(LEN(O1645)=0,0,IF(OR(Summary!$D$5="All",Summary!$D$5=""),1,IF(Summary!$D$5=O1645,1,0)))</f>
        <v>0</v>
      </c>
      <c r="S1645" s="148">
        <f>IF(LEN(B1645)=0,0,IF(OR(Summary!$G$5="All",Summary!$G$5=""),1,IF(Summary!$G$5=B1645,1,0)))</f>
        <v>0</v>
      </c>
      <c r="T1645" s="148">
        <f t="shared" si="100"/>
        <v>0</v>
      </c>
      <c r="U1645" s="148">
        <f>IF(LEN(C1645)=0,0,IF(C1645=Summary!$K$5,1,0))</f>
        <v>0</v>
      </c>
      <c r="V1645" s="148">
        <f t="shared" si="101"/>
        <v>0</v>
      </c>
      <c r="W1645" s="333"/>
      <c r="X1645" s="148">
        <f t="shared" si="102"/>
        <v>0</v>
      </c>
      <c r="Y1645" s="333"/>
      <c r="Z1645" s="144"/>
      <c r="AA1645" s="148">
        <f t="shared" si="103"/>
        <v>0</v>
      </c>
      <c r="AB1645" s="336"/>
      <c r="AC1645" s="144"/>
    </row>
    <row r="1646" spans="2:29" s="134" customFormat="1" ht="20.100000000000001" customHeight="1" x14ac:dyDescent="0.25">
      <c r="B1646" s="390"/>
      <c r="C1646" s="391"/>
      <c r="D1646" s="392"/>
      <c r="E1646" s="393"/>
      <c r="F1646" s="393"/>
      <c r="G1646" s="394"/>
      <c r="H1646" s="395"/>
      <c r="N1646" s="144"/>
      <c r="O1646" s="147" t="str">
        <f>IFERROR(IF(LEN(B1646)=0,"",INDEX(Trainings!$C$6:$C$55,MATCH(Registration!$B1646,Trainings!$B$6:$B$55,0),1)),"")</f>
        <v/>
      </c>
      <c r="P1646" s="148" t="str">
        <f>IFERROR(IF(LEN(H1646)=0,"",INDEX(Dashboard!$I$17:$I$26,MATCH($H1646,Dashboard!$J$17:$J$26,0))),"")</f>
        <v/>
      </c>
      <c r="Q1646" s="144"/>
      <c r="R1646" s="148">
        <f>IF(LEN(O1646)=0,0,IF(OR(Summary!$D$5="All",Summary!$D$5=""),1,IF(Summary!$D$5=O1646,1,0)))</f>
        <v>0</v>
      </c>
      <c r="S1646" s="148">
        <f>IF(LEN(B1646)=0,0,IF(OR(Summary!$G$5="All",Summary!$G$5=""),1,IF(Summary!$G$5=B1646,1,0)))</f>
        <v>0</v>
      </c>
      <c r="T1646" s="148">
        <f t="shared" si="100"/>
        <v>0</v>
      </c>
      <c r="U1646" s="148">
        <f>IF(LEN(C1646)=0,0,IF(C1646=Summary!$K$5,1,0))</f>
        <v>0</v>
      </c>
      <c r="V1646" s="148">
        <f t="shared" si="101"/>
        <v>0</v>
      </c>
      <c r="W1646" s="333"/>
      <c r="X1646" s="148">
        <f t="shared" si="102"/>
        <v>0</v>
      </c>
      <c r="Y1646" s="333"/>
      <c r="Z1646" s="144"/>
      <c r="AA1646" s="148">
        <f t="shared" si="103"/>
        <v>0</v>
      </c>
      <c r="AB1646" s="336"/>
      <c r="AC1646" s="144"/>
    </row>
    <row r="1647" spans="2:29" s="134" customFormat="1" ht="20.100000000000001" customHeight="1" x14ac:dyDescent="0.25">
      <c r="B1647" s="390"/>
      <c r="C1647" s="391"/>
      <c r="D1647" s="392"/>
      <c r="E1647" s="393"/>
      <c r="F1647" s="393"/>
      <c r="G1647" s="394"/>
      <c r="H1647" s="395"/>
      <c r="N1647" s="144"/>
      <c r="O1647" s="147" t="str">
        <f>IFERROR(IF(LEN(B1647)=0,"",INDEX(Trainings!$C$6:$C$55,MATCH(Registration!$B1647,Trainings!$B$6:$B$55,0),1)),"")</f>
        <v/>
      </c>
      <c r="P1647" s="148" t="str">
        <f>IFERROR(IF(LEN(H1647)=0,"",INDEX(Dashboard!$I$17:$I$26,MATCH($H1647,Dashboard!$J$17:$J$26,0))),"")</f>
        <v/>
      </c>
      <c r="Q1647" s="144"/>
      <c r="R1647" s="148">
        <f>IF(LEN(O1647)=0,0,IF(OR(Summary!$D$5="All",Summary!$D$5=""),1,IF(Summary!$D$5=O1647,1,0)))</f>
        <v>0</v>
      </c>
      <c r="S1647" s="148">
        <f>IF(LEN(B1647)=0,0,IF(OR(Summary!$G$5="All",Summary!$G$5=""),1,IF(Summary!$G$5=B1647,1,0)))</f>
        <v>0</v>
      </c>
      <c r="T1647" s="148">
        <f t="shared" si="100"/>
        <v>0</v>
      </c>
      <c r="U1647" s="148">
        <f>IF(LEN(C1647)=0,0,IF(C1647=Summary!$K$5,1,0))</f>
        <v>0</v>
      </c>
      <c r="V1647" s="148">
        <f t="shared" si="101"/>
        <v>0</v>
      </c>
      <c r="W1647" s="333"/>
      <c r="X1647" s="148">
        <f t="shared" si="102"/>
        <v>0</v>
      </c>
      <c r="Y1647" s="333"/>
      <c r="Z1647" s="144"/>
      <c r="AA1647" s="148">
        <f t="shared" si="103"/>
        <v>0</v>
      </c>
      <c r="AB1647" s="336"/>
      <c r="AC1647" s="144"/>
    </row>
    <row r="1648" spans="2:29" s="134" customFormat="1" ht="20.100000000000001" customHeight="1" x14ac:dyDescent="0.25">
      <c r="B1648" s="390"/>
      <c r="C1648" s="391"/>
      <c r="D1648" s="392"/>
      <c r="E1648" s="393"/>
      <c r="F1648" s="393"/>
      <c r="G1648" s="394"/>
      <c r="H1648" s="395"/>
      <c r="N1648" s="144"/>
      <c r="O1648" s="147" t="str">
        <f>IFERROR(IF(LEN(B1648)=0,"",INDEX(Trainings!$C$6:$C$55,MATCH(Registration!$B1648,Trainings!$B$6:$B$55,0),1)),"")</f>
        <v/>
      </c>
      <c r="P1648" s="148" t="str">
        <f>IFERROR(IF(LEN(H1648)=0,"",INDEX(Dashboard!$I$17:$I$26,MATCH($H1648,Dashboard!$J$17:$J$26,0))),"")</f>
        <v/>
      </c>
      <c r="Q1648" s="144"/>
      <c r="R1648" s="148">
        <f>IF(LEN(O1648)=0,0,IF(OR(Summary!$D$5="All",Summary!$D$5=""),1,IF(Summary!$D$5=O1648,1,0)))</f>
        <v>0</v>
      </c>
      <c r="S1648" s="148">
        <f>IF(LEN(B1648)=0,0,IF(OR(Summary!$G$5="All",Summary!$G$5=""),1,IF(Summary!$G$5=B1648,1,0)))</f>
        <v>0</v>
      </c>
      <c r="T1648" s="148">
        <f t="shared" si="100"/>
        <v>0</v>
      </c>
      <c r="U1648" s="148">
        <f>IF(LEN(C1648)=0,0,IF(C1648=Summary!$K$5,1,0))</f>
        <v>0</v>
      </c>
      <c r="V1648" s="148">
        <f t="shared" si="101"/>
        <v>0</v>
      </c>
      <c r="W1648" s="333"/>
      <c r="X1648" s="148">
        <f t="shared" si="102"/>
        <v>0</v>
      </c>
      <c r="Y1648" s="333"/>
      <c r="Z1648" s="144"/>
      <c r="AA1648" s="148">
        <f t="shared" si="103"/>
        <v>0</v>
      </c>
      <c r="AB1648" s="336"/>
      <c r="AC1648" s="144"/>
    </row>
    <row r="1649" spans="2:29" s="134" customFormat="1" ht="20.100000000000001" customHeight="1" x14ac:dyDescent="0.25">
      <c r="B1649" s="390"/>
      <c r="C1649" s="391"/>
      <c r="D1649" s="392"/>
      <c r="E1649" s="393"/>
      <c r="F1649" s="393"/>
      <c r="G1649" s="394"/>
      <c r="H1649" s="395"/>
      <c r="N1649" s="144"/>
      <c r="O1649" s="147" t="str">
        <f>IFERROR(IF(LEN(B1649)=0,"",INDEX(Trainings!$C$6:$C$55,MATCH(Registration!$B1649,Trainings!$B$6:$B$55,0),1)),"")</f>
        <v/>
      </c>
      <c r="P1649" s="148" t="str">
        <f>IFERROR(IF(LEN(H1649)=0,"",INDEX(Dashboard!$I$17:$I$26,MATCH($H1649,Dashboard!$J$17:$J$26,0))),"")</f>
        <v/>
      </c>
      <c r="Q1649" s="144"/>
      <c r="R1649" s="148">
        <f>IF(LEN(O1649)=0,0,IF(OR(Summary!$D$5="All",Summary!$D$5=""),1,IF(Summary!$D$5=O1649,1,0)))</f>
        <v>0</v>
      </c>
      <c r="S1649" s="148">
        <f>IF(LEN(B1649)=0,0,IF(OR(Summary!$G$5="All",Summary!$G$5=""),1,IF(Summary!$G$5=B1649,1,0)))</f>
        <v>0</v>
      </c>
      <c r="T1649" s="148">
        <f t="shared" si="100"/>
        <v>0</v>
      </c>
      <c r="U1649" s="148">
        <f>IF(LEN(C1649)=0,0,IF(C1649=Summary!$K$5,1,0))</f>
        <v>0</v>
      </c>
      <c r="V1649" s="148">
        <f t="shared" si="101"/>
        <v>0</v>
      </c>
      <c r="W1649" s="333"/>
      <c r="X1649" s="148">
        <f t="shared" si="102"/>
        <v>0</v>
      </c>
      <c r="Y1649" s="333"/>
      <c r="Z1649" s="144"/>
      <c r="AA1649" s="148">
        <f t="shared" si="103"/>
        <v>0</v>
      </c>
      <c r="AB1649" s="336"/>
      <c r="AC1649" s="144"/>
    </row>
    <row r="1650" spans="2:29" s="134" customFormat="1" ht="20.100000000000001" customHeight="1" x14ac:dyDescent="0.25">
      <c r="B1650" s="390"/>
      <c r="C1650" s="391"/>
      <c r="D1650" s="392"/>
      <c r="E1650" s="393"/>
      <c r="F1650" s="393"/>
      <c r="G1650" s="394"/>
      <c r="H1650" s="395"/>
      <c r="N1650" s="144"/>
      <c r="O1650" s="147" t="str">
        <f>IFERROR(IF(LEN(B1650)=0,"",INDEX(Trainings!$C$6:$C$55,MATCH(Registration!$B1650,Trainings!$B$6:$B$55,0),1)),"")</f>
        <v/>
      </c>
      <c r="P1650" s="148" t="str">
        <f>IFERROR(IF(LEN(H1650)=0,"",INDEX(Dashboard!$I$17:$I$26,MATCH($H1650,Dashboard!$J$17:$J$26,0))),"")</f>
        <v/>
      </c>
      <c r="Q1650" s="144"/>
      <c r="R1650" s="148">
        <f>IF(LEN(O1650)=0,0,IF(OR(Summary!$D$5="All",Summary!$D$5=""),1,IF(Summary!$D$5=O1650,1,0)))</f>
        <v>0</v>
      </c>
      <c r="S1650" s="148">
        <f>IF(LEN(B1650)=0,0,IF(OR(Summary!$G$5="All",Summary!$G$5=""),1,IF(Summary!$G$5=B1650,1,0)))</f>
        <v>0</v>
      </c>
      <c r="T1650" s="148">
        <f t="shared" si="100"/>
        <v>0</v>
      </c>
      <c r="U1650" s="148">
        <f>IF(LEN(C1650)=0,0,IF(C1650=Summary!$K$5,1,0))</f>
        <v>0</v>
      </c>
      <c r="V1650" s="148">
        <f t="shared" si="101"/>
        <v>0</v>
      </c>
      <c r="W1650" s="333"/>
      <c r="X1650" s="148">
        <f t="shared" si="102"/>
        <v>0</v>
      </c>
      <c r="Y1650" s="333"/>
      <c r="Z1650" s="144"/>
      <c r="AA1650" s="148">
        <f t="shared" si="103"/>
        <v>0</v>
      </c>
      <c r="AB1650" s="336"/>
      <c r="AC1650" s="144"/>
    </row>
    <row r="1651" spans="2:29" s="134" customFormat="1" ht="20.100000000000001" customHeight="1" x14ac:dyDescent="0.25">
      <c r="B1651" s="390"/>
      <c r="C1651" s="391"/>
      <c r="D1651" s="392"/>
      <c r="E1651" s="393"/>
      <c r="F1651" s="393"/>
      <c r="G1651" s="394"/>
      <c r="H1651" s="395"/>
      <c r="N1651" s="144"/>
      <c r="O1651" s="147" t="str">
        <f>IFERROR(IF(LEN(B1651)=0,"",INDEX(Trainings!$C$6:$C$55,MATCH(Registration!$B1651,Trainings!$B$6:$B$55,0),1)),"")</f>
        <v/>
      </c>
      <c r="P1651" s="148" t="str">
        <f>IFERROR(IF(LEN(H1651)=0,"",INDEX(Dashboard!$I$17:$I$26,MATCH($H1651,Dashboard!$J$17:$J$26,0))),"")</f>
        <v/>
      </c>
      <c r="Q1651" s="144"/>
      <c r="R1651" s="148">
        <f>IF(LEN(O1651)=0,0,IF(OR(Summary!$D$5="All",Summary!$D$5=""),1,IF(Summary!$D$5=O1651,1,0)))</f>
        <v>0</v>
      </c>
      <c r="S1651" s="148">
        <f>IF(LEN(B1651)=0,0,IF(OR(Summary!$G$5="All",Summary!$G$5=""),1,IF(Summary!$G$5=B1651,1,0)))</f>
        <v>0</v>
      </c>
      <c r="T1651" s="148">
        <f t="shared" si="100"/>
        <v>0</v>
      </c>
      <c r="U1651" s="148">
        <f>IF(LEN(C1651)=0,0,IF(C1651=Summary!$K$5,1,0))</f>
        <v>0</v>
      </c>
      <c r="V1651" s="148">
        <f t="shared" si="101"/>
        <v>0</v>
      </c>
      <c r="W1651" s="333"/>
      <c r="X1651" s="148">
        <f t="shared" si="102"/>
        <v>0</v>
      </c>
      <c r="Y1651" s="333"/>
      <c r="Z1651" s="144"/>
      <c r="AA1651" s="148">
        <f t="shared" si="103"/>
        <v>0</v>
      </c>
      <c r="AB1651" s="336"/>
      <c r="AC1651" s="144"/>
    </row>
    <row r="1652" spans="2:29" s="134" customFormat="1" ht="20.100000000000001" customHeight="1" x14ac:dyDescent="0.25">
      <c r="B1652" s="390"/>
      <c r="C1652" s="391"/>
      <c r="D1652" s="392"/>
      <c r="E1652" s="393"/>
      <c r="F1652" s="393"/>
      <c r="G1652" s="394"/>
      <c r="H1652" s="395"/>
      <c r="N1652" s="144"/>
      <c r="O1652" s="147" t="str">
        <f>IFERROR(IF(LEN(B1652)=0,"",INDEX(Trainings!$C$6:$C$55,MATCH(Registration!$B1652,Trainings!$B$6:$B$55,0),1)),"")</f>
        <v/>
      </c>
      <c r="P1652" s="148" t="str">
        <f>IFERROR(IF(LEN(H1652)=0,"",INDEX(Dashboard!$I$17:$I$26,MATCH($H1652,Dashboard!$J$17:$J$26,0))),"")</f>
        <v/>
      </c>
      <c r="Q1652" s="144"/>
      <c r="R1652" s="148">
        <f>IF(LEN(O1652)=0,0,IF(OR(Summary!$D$5="All",Summary!$D$5=""),1,IF(Summary!$D$5=O1652,1,0)))</f>
        <v>0</v>
      </c>
      <c r="S1652" s="148">
        <f>IF(LEN(B1652)=0,0,IF(OR(Summary!$G$5="All",Summary!$G$5=""),1,IF(Summary!$G$5=B1652,1,0)))</f>
        <v>0</v>
      </c>
      <c r="T1652" s="148">
        <f t="shared" si="100"/>
        <v>0</v>
      </c>
      <c r="U1652" s="148">
        <f>IF(LEN(C1652)=0,0,IF(C1652=Summary!$K$5,1,0))</f>
        <v>0</v>
      </c>
      <c r="V1652" s="148">
        <f t="shared" si="101"/>
        <v>0</v>
      </c>
      <c r="W1652" s="333"/>
      <c r="X1652" s="148">
        <f t="shared" si="102"/>
        <v>0</v>
      </c>
      <c r="Y1652" s="333"/>
      <c r="Z1652" s="144"/>
      <c r="AA1652" s="148">
        <f t="shared" si="103"/>
        <v>0</v>
      </c>
      <c r="AB1652" s="336"/>
      <c r="AC1652" s="144"/>
    </row>
    <row r="1653" spans="2:29" s="134" customFormat="1" ht="20.100000000000001" customHeight="1" x14ac:dyDescent="0.25">
      <c r="B1653" s="390"/>
      <c r="C1653" s="391"/>
      <c r="D1653" s="392"/>
      <c r="E1653" s="393"/>
      <c r="F1653" s="393"/>
      <c r="G1653" s="394"/>
      <c r="H1653" s="395"/>
      <c r="N1653" s="144"/>
      <c r="O1653" s="147" t="str">
        <f>IFERROR(IF(LEN(B1653)=0,"",INDEX(Trainings!$C$6:$C$55,MATCH(Registration!$B1653,Trainings!$B$6:$B$55,0),1)),"")</f>
        <v/>
      </c>
      <c r="P1653" s="148" t="str">
        <f>IFERROR(IF(LEN(H1653)=0,"",INDEX(Dashboard!$I$17:$I$26,MATCH($H1653,Dashboard!$J$17:$J$26,0))),"")</f>
        <v/>
      </c>
      <c r="Q1653" s="144"/>
      <c r="R1653" s="148">
        <f>IF(LEN(O1653)=0,0,IF(OR(Summary!$D$5="All",Summary!$D$5=""),1,IF(Summary!$D$5=O1653,1,0)))</f>
        <v>0</v>
      </c>
      <c r="S1653" s="148">
        <f>IF(LEN(B1653)=0,0,IF(OR(Summary!$G$5="All",Summary!$G$5=""),1,IF(Summary!$G$5=B1653,1,0)))</f>
        <v>0</v>
      </c>
      <c r="T1653" s="148">
        <f t="shared" si="100"/>
        <v>0</v>
      </c>
      <c r="U1653" s="148">
        <f>IF(LEN(C1653)=0,0,IF(C1653=Summary!$K$5,1,0))</f>
        <v>0</v>
      </c>
      <c r="V1653" s="148">
        <f t="shared" si="101"/>
        <v>0</v>
      </c>
      <c r="W1653" s="333"/>
      <c r="X1653" s="148">
        <f t="shared" si="102"/>
        <v>0</v>
      </c>
      <c r="Y1653" s="333"/>
      <c r="Z1653" s="144"/>
      <c r="AA1653" s="148">
        <f t="shared" si="103"/>
        <v>0</v>
      </c>
      <c r="AB1653" s="336"/>
      <c r="AC1653" s="144"/>
    </row>
    <row r="1654" spans="2:29" s="134" customFormat="1" ht="20.100000000000001" customHeight="1" x14ac:dyDescent="0.25">
      <c r="B1654" s="390"/>
      <c r="C1654" s="391"/>
      <c r="D1654" s="392"/>
      <c r="E1654" s="393"/>
      <c r="F1654" s="393"/>
      <c r="G1654" s="394"/>
      <c r="H1654" s="395"/>
      <c r="N1654" s="144"/>
      <c r="O1654" s="147" t="str">
        <f>IFERROR(IF(LEN(B1654)=0,"",INDEX(Trainings!$C$6:$C$55,MATCH(Registration!$B1654,Trainings!$B$6:$B$55,0),1)),"")</f>
        <v/>
      </c>
      <c r="P1654" s="148" t="str">
        <f>IFERROR(IF(LEN(H1654)=0,"",INDEX(Dashboard!$I$17:$I$26,MATCH($H1654,Dashboard!$J$17:$J$26,0))),"")</f>
        <v/>
      </c>
      <c r="Q1654" s="144"/>
      <c r="R1654" s="148">
        <f>IF(LEN(O1654)=0,0,IF(OR(Summary!$D$5="All",Summary!$D$5=""),1,IF(Summary!$D$5=O1654,1,0)))</f>
        <v>0</v>
      </c>
      <c r="S1654" s="148">
        <f>IF(LEN(B1654)=0,0,IF(OR(Summary!$G$5="All",Summary!$G$5=""),1,IF(Summary!$G$5=B1654,1,0)))</f>
        <v>0</v>
      </c>
      <c r="T1654" s="148">
        <f t="shared" si="100"/>
        <v>0</v>
      </c>
      <c r="U1654" s="148">
        <f>IF(LEN(C1654)=0,0,IF(C1654=Summary!$K$5,1,0))</f>
        <v>0</v>
      </c>
      <c r="V1654" s="148">
        <f t="shared" si="101"/>
        <v>0</v>
      </c>
      <c r="W1654" s="333"/>
      <c r="X1654" s="148">
        <f t="shared" si="102"/>
        <v>0</v>
      </c>
      <c r="Y1654" s="333"/>
      <c r="Z1654" s="144"/>
      <c r="AA1654" s="148">
        <f t="shared" si="103"/>
        <v>0</v>
      </c>
      <c r="AB1654" s="336"/>
      <c r="AC1654" s="144"/>
    </row>
    <row r="1655" spans="2:29" s="134" customFormat="1" ht="20.100000000000001" customHeight="1" x14ac:dyDescent="0.25">
      <c r="B1655" s="390"/>
      <c r="C1655" s="391"/>
      <c r="D1655" s="392"/>
      <c r="E1655" s="393"/>
      <c r="F1655" s="393"/>
      <c r="G1655" s="394"/>
      <c r="H1655" s="395"/>
      <c r="N1655" s="144"/>
      <c r="O1655" s="147" t="str">
        <f>IFERROR(IF(LEN(B1655)=0,"",INDEX(Trainings!$C$6:$C$55,MATCH(Registration!$B1655,Trainings!$B$6:$B$55,0),1)),"")</f>
        <v/>
      </c>
      <c r="P1655" s="148" t="str">
        <f>IFERROR(IF(LEN(H1655)=0,"",INDEX(Dashboard!$I$17:$I$26,MATCH($H1655,Dashboard!$J$17:$J$26,0))),"")</f>
        <v/>
      </c>
      <c r="Q1655" s="144"/>
      <c r="R1655" s="148">
        <f>IF(LEN(O1655)=0,0,IF(OR(Summary!$D$5="All",Summary!$D$5=""),1,IF(Summary!$D$5=O1655,1,0)))</f>
        <v>0</v>
      </c>
      <c r="S1655" s="148">
        <f>IF(LEN(B1655)=0,0,IF(OR(Summary!$G$5="All",Summary!$G$5=""),1,IF(Summary!$G$5=B1655,1,0)))</f>
        <v>0</v>
      </c>
      <c r="T1655" s="148">
        <f t="shared" si="100"/>
        <v>0</v>
      </c>
      <c r="U1655" s="148">
        <f>IF(LEN(C1655)=0,0,IF(C1655=Summary!$K$5,1,0))</f>
        <v>0</v>
      </c>
      <c r="V1655" s="148">
        <f t="shared" si="101"/>
        <v>0</v>
      </c>
      <c r="W1655" s="333"/>
      <c r="X1655" s="148">
        <f t="shared" si="102"/>
        <v>0</v>
      </c>
      <c r="Y1655" s="333"/>
      <c r="Z1655" s="144"/>
      <c r="AA1655" s="148">
        <f t="shared" si="103"/>
        <v>0</v>
      </c>
      <c r="AB1655" s="336"/>
      <c r="AC1655" s="144"/>
    </row>
    <row r="1656" spans="2:29" s="134" customFormat="1" ht="20.100000000000001" customHeight="1" x14ac:dyDescent="0.25">
      <c r="B1656" s="390"/>
      <c r="C1656" s="391"/>
      <c r="D1656" s="392"/>
      <c r="E1656" s="393"/>
      <c r="F1656" s="393"/>
      <c r="G1656" s="394"/>
      <c r="H1656" s="395"/>
      <c r="N1656" s="144"/>
      <c r="O1656" s="147" t="str">
        <f>IFERROR(IF(LEN(B1656)=0,"",INDEX(Trainings!$C$6:$C$55,MATCH(Registration!$B1656,Trainings!$B$6:$B$55,0),1)),"")</f>
        <v/>
      </c>
      <c r="P1656" s="148" t="str">
        <f>IFERROR(IF(LEN(H1656)=0,"",INDEX(Dashboard!$I$17:$I$26,MATCH($H1656,Dashboard!$J$17:$J$26,0))),"")</f>
        <v/>
      </c>
      <c r="Q1656" s="144"/>
      <c r="R1656" s="148">
        <f>IF(LEN(O1656)=0,0,IF(OR(Summary!$D$5="All",Summary!$D$5=""),1,IF(Summary!$D$5=O1656,1,0)))</f>
        <v>0</v>
      </c>
      <c r="S1656" s="148">
        <f>IF(LEN(B1656)=0,0,IF(OR(Summary!$G$5="All",Summary!$G$5=""),1,IF(Summary!$G$5=B1656,1,0)))</f>
        <v>0</v>
      </c>
      <c r="T1656" s="148">
        <f t="shared" si="100"/>
        <v>0</v>
      </c>
      <c r="U1656" s="148">
        <f>IF(LEN(C1656)=0,0,IF(C1656=Summary!$K$5,1,0))</f>
        <v>0</v>
      </c>
      <c r="V1656" s="148">
        <f t="shared" si="101"/>
        <v>0</v>
      </c>
      <c r="W1656" s="333"/>
      <c r="X1656" s="148">
        <f t="shared" si="102"/>
        <v>0</v>
      </c>
      <c r="Y1656" s="333"/>
      <c r="Z1656" s="144"/>
      <c r="AA1656" s="148">
        <f t="shared" si="103"/>
        <v>0</v>
      </c>
      <c r="AB1656" s="336"/>
      <c r="AC1656" s="144"/>
    </row>
    <row r="1657" spans="2:29" s="134" customFormat="1" ht="20.100000000000001" customHeight="1" x14ac:dyDescent="0.25">
      <c r="B1657" s="390"/>
      <c r="C1657" s="391"/>
      <c r="D1657" s="392"/>
      <c r="E1657" s="393"/>
      <c r="F1657" s="393"/>
      <c r="G1657" s="394"/>
      <c r="H1657" s="395"/>
      <c r="N1657" s="144"/>
      <c r="O1657" s="147" t="str">
        <f>IFERROR(IF(LEN(B1657)=0,"",INDEX(Trainings!$C$6:$C$55,MATCH(Registration!$B1657,Trainings!$B$6:$B$55,0),1)),"")</f>
        <v/>
      </c>
      <c r="P1657" s="148" t="str">
        <f>IFERROR(IF(LEN(H1657)=0,"",INDEX(Dashboard!$I$17:$I$26,MATCH($H1657,Dashboard!$J$17:$J$26,0))),"")</f>
        <v/>
      </c>
      <c r="Q1657" s="144"/>
      <c r="R1657" s="148">
        <f>IF(LEN(O1657)=0,0,IF(OR(Summary!$D$5="All",Summary!$D$5=""),1,IF(Summary!$D$5=O1657,1,0)))</f>
        <v>0</v>
      </c>
      <c r="S1657" s="148">
        <f>IF(LEN(B1657)=0,0,IF(OR(Summary!$G$5="All",Summary!$G$5=""),1,IF(Summary!$G$5=B1657,1,0)))</f>
        <v>0</v>
      </c>
      <c r="T1657" s="148">
        <f t="shared" si="100"/>
        <v>0</v>
      </c>
      <c r="U1657" s="148">
        <f>IF(LEN(C1657)=0,0,IF(C1657=Summary!$K$5,1,0))</f>
        <v>0</v>
      </c>
      <c r="V1657" s="148">
        <f t="shared" si="101"/>
        <v>0</v>
      </c>
      <c r="W1657" s="333"/>
      <c r="X1657" s="148">
        <f t="shared" si="102"/>
        <v>0</v>
      </c>
      <c r="Y1657" s="333"/>
      <c r="Z1657" s="144"/>
      <c r="AA1657" s="148">
        <f t="shared" si="103"/>
        <v>0</v>
      </c>
      <c r="AB1657" s="336"/>
      <c r="AC1657" s="144"/>
    </row>
    <row r="1658" spans="2:29" s="134" customFormat="1" ht="20.100000000000001" customHeight="1" x14ac:dyDescent="0.25">
      <c r="B1658" s="390"/>
      <c r="C1658" s="391"/>
      <c r="D1658" s="392"/>
      <c r="E1658" s="393"/>
      <c r="F1658" s="393"/>
      <c r="G1658" s="394"/>
      <c r="H1658" s="395"/>
      <c r="N1658" s="144"/>
      <c r="O1658" s="147" t="str">
        <f>IFERROR(IF(LEN(B1658)=0,"",INDEX(Trainings!$C$6:$C$55,MATCH(Registration!$B1658,Trainings!$B$6:$B$55,0),1)),"")</f>
        <v/>
      </c>
      <c r="P1658" s="148" t="str">
        <f>IFERROR(IF(LEN(H1658)=0,"",INDEX(Dashboard!$I$17:$I$26,MATCH($H1658,Dashboard!$J$17:$J$26,0))),"")</f>
        <v/>
      </c>
      <c r="Q1658" s="144"/>
      <c r="R1658" s="148">
        <f>IF(LEN(O1658)=0,0,IF(OR(Summary!$D$5="All",Summary!$D$5=""),1,IF(Summary!$D$5=O1658,1,0)))</f>
        <v>0</v>
      </c>
      <c r="S1658" s="148">
        <f>IF(LEN(B1658)=0,0,IF(OR(Summary!$G$5="All",Summary!$G$5=""),1,IF(Summary!$G$5=B1658,1,0)))</f>
        <v>0</v>
      </c>
      <c r="T1658" s="148">
        <f t="shared" si="100"/>
        <v>0</v>
      </c>
      <c r="U1658" s="148">
        <f>IF(LEN(C1658)=0,0,IF(C1658=Summary!$K$5,1,0))</f>
        <v>0</v>
      </c>
      <c r="V1658" s="148">
        <f t="shared" si="101"/>
        <v>0</v>
      </c>
      <c r="W1658" s="333"/>
      <c r="X1658" s="148">
        <f t="shared" si="102"/>
        <v>0</v>
      </c>
      <c r="Y1658" s="333"/>
      <c r="Z1658" s="144"/>
      <c r="AA1658" s="148">
        <f t="shared" si="103"/>
        <v>0</v>
      </c>
      <c r="AB1658" s="336"/>
      <c r="AC1658" s="144"/>
    </row>
    <row r="1659" spans="2:29" s="134" customFormat="1" ht="20.100000000000001" customHeight="1" x14ac:dyDescent="0.25">
      <c r="B1659" s="390"/>
      <c r="C1659" s="391"/>
      <c r="D1659" s="392"/>
      <c r="E1659" s="393"/>
      <c r="F1659" s="393"/>
      <c r="G1659" s="394"/>
      <c r="H1659" s="395"/>
      <c r="N1659" s="144"/>
      <c r="O1659" s="147" t="str">
        <f>IFERROR(IF(LEN(B1659)=0,"",INDEX(Trainings!$C$6:$C$55,MATCH(Registration!$B1659,Trainings!$B$6:$B$55,0),1)),"")</f>
        <v/>
      </c>
      <c r="P1659" s="148" t="str">
        <f>IFERROR(IF(LEN(H1659)=0,"",INDEX(Dashboard!$I$17:$I$26,MATCH($H1659,Dashboard!$J$17:$J$26,0))),"")</f>
        <v/>
      </c>
      <c r="Q1659" s="144"/>
      <c r="R1659" s="148">
        <f>IF(LEN(O1659)=0,0,IF(OR(Summary!$D$5="All",Summary!$D$5=""),1,IF(Summary!$D$5=O1659,1,0)))</f>
        <v>0</v>
      </c>
      <c r="S1659" s="148">
        <f>IF(LEN(B1659)=0,0,IF(OR(Summary!$G$5="All",Summary!$G$5=""),1,IF(Summary!$G$5=B1659,1,0)))</f>
        <v>0</v>
      </c>
      <c r="T1659" s="148">
        <f t="shared" si="100"/>
        <v>0</v>
      </c>
      <c r="U1659" s="148">
        <f>IF(LEN(C1659)=0,0,IF(C1659=Summary!$K$5,1,0))</f>
        <v>0</v>
      </c>
      <c r="V1659" s="148">
        <f t="shared" si="101"/>
        <v>0</v>
      </c>
      <c r="W1659" s="333"/>
      <c r="X1659" s="148">
        <f t="shared" si="102"/>
        <v>0</v>
      </c>
      <c r="Y1659" s="333"/>
      <c r="Z1659" s="144"/>
      <c r="AA1659" s="148">
        <f t="shared" si="103"/>
        <v>0</v>
      </c>
      <c r="AB1659" s="336"/>
      <c r="AC1659" s="144"/>
    </row>
    <row r="1660" spans="2:29" s="134" customFormat="1" ht="20.100000000000001" customHeight="1" x14ac:dyDescent="0.25">
      <c r="B1660" s="390"/>
      <c r="C1660" s="391"/>
      <c r="D1660" s="392"/>
      <c r="E1660" s="393"/>
      <c r="F1660" s="393"/>
      <c r="G1660" s="394"/>
      <c r="H1660" s="395"/>
      <c r="N1660" s="144"/>
      <c r="O1660" s="147" t="str">
        <f>IFERROR(IF(LEN(B1660)=0,"",INDEX(Trainings!$C$6:$C$55,MATCH(Registration!$B1660,Trainings!$B$6:$B$55,0),1)),"")</f>
        <v/>
      </c>
      <c r="P1660" s="148" t="str">
        <f>IFERROR(IF(LEN(H1660)=0,"",INDEX(Dashboard!$I$17:$I$26,MATCH($H1660,Dashboard!$J$17:$J$26,0))),"")</f>
        <v/>
      </c>
      <c r="Q1660" s="144"/>
      <c r="R1660" s="148">
        <f>IF(LEN(O1660)=0,0,IF(OR(Summary!$D$5="All",Summary!$D$5=""),1,IF(Summary!$D$5=O1660,1,0)))</f>
        <v>0</v>
      </c>
      <c r="S1660" s="148">
        <f>IF(LEN(B1660)=0,0,IF(OR(Summary!$G$5="All",Summary!$G$5=""),1,IF(Summary!$G$5=B1660,1,0)))</f>
        <v>0</v>
      </c>
      <c r="T1660" s="148">
        <f t="shared" si="100"/>
        <v>0</v>
      </c>
      <c r="U1660" s="148">
        <f>IF(LEN(C1660)=0,0,IF(C1660=Summary!$K$5,1,0))</f>
        <v>0</v>
      </c>
      <c r="V1660" s="148">
        <f t="shared" si="101"/>
        <v>0</v>
      </c>
      <c r="W1660" s="333"/>
      <c r="X1660" s="148">
        <f t="shared" si="102"/>
        <v>0</v>
      </c>
      <c r="Y1660" s="333"/>
      <c r="Z1660" s="144"/>
      <c r="AA1660" s="148">
        <f t="shared" si="103"/>
        <v>0</v>
      </c>
      <c r="AB1660" s="336"/>
      <c r="AC1660" s="144"/>
    </row>
    <row r="1661" spans="2:29" s="134" customFormat="1" ht="20.100000000000001" customHeight="1" x14ac:dyDescent="0.25">
      <c r="B1661" s="390"/>
      <c r="C1661" s="391"/>
      <c r="D1661" s="392"/>
      <c r="E1661" s="393"/>
      <c r="F1661" s="393"/>
      <c r="G1661" s="394"/>
      <c r="H1661" s="395"/>
      <c r="N1661" s="144"/>
      <c r="O1661" s="147" t="str">
        <f>IFERROR(IF(LEN(B1661)=0,"",INDEX(Trainings!$C$6:$C$55,MATCH(Registration!$B1661,Trainings!$B$6:$B$55,0),1)),"")</f>
        <v/>
      </c>
      <c r="P1661" s="148" t="str">
        <f>IFERROR(IF(LEN(H1661)=0,"",INDEX(Dashboard!$I$17:$I$26,MATCH($H1661,Dashboard!$J$17:$J$26,0))),"")</f>
        <v/>
      </c>
      <c r="Q1661" s="144"/>
      <c r="R1661" s="148">
        <f>IF(LEN(O1661)=0,0,IF(OR(Summary!$D$5="All",Summary!$D$5=""),1,IF(Summary!$D$5=O1661,1,0)))</f>
        <v>0</v>
      </c>
      <c r="S1661" s="148">
        <f>IF(LEN(B1661)=0,0,IF(OR(Summary!$G$5="All",Summary!$G$5=""),1,IF(Summary!$G$5=B1661,1,0)))</f>
        <v>0</v>
      </c>
      <c r="T1661" s="148">
        <f t="shared" si="100"/>
        <v>0</v>
      </c>
      <c r="U1661" s="148">
        <f>IF(LEN(C1661)=0,0,IF(C1661=Summary!$K$5,1,0))</f>
        <v>0</v>
      </c>
      <c r="V1661" s="148">
        <f t="shared" si="101"/>
        <v>0</v>
      </c>
      <c r="W1661" s="333"/>
      <c r="X1661" s="148">
        <f t="shared" si="102"/>
        <v>0</v>
      </c>
      <c r="Y1661" s="333"/>
      <c r="Z1661" s="144"/>
      <c r="AA1661" s="148">
        <f t="shared" si="103"/>
        <v>0</v>
      </c>
      <c r="AB1661" s="336"/>
      <c r="AC1661" s="144"/>
    </row>
    <row r="1662" spans="2:29" s="134" customFormat="1" ht="20.100000000000001" customHeight="1" x14ac:dyDescent="0.25">
      <c r="B1662" s="390"/>
      <c r="C1662" s="391"/>
      <c r="D1662" s="392"/>
      <c r="E1662" s="393"/>
      <c r="F1662" s="393"/>
      <c r="G1662" s="394"/>
      <c r="H1662" s="395"/>
      <c r="N1662" s="144"/>
      <c r="O1662" s="147" t="str">
        <f>IFERROR(IF(LEN(B1662)=0,"",INDEX(Trainings!$C$6:$C$55,MATCH(Registration!$B1662,Trainings!$B$6:$B$55,0),1)),"")</f>
        <v/>
      </c>
      <c r="P1662" s="148" t="str">
        <f>IFERROR(IF(LEN(H1662)=0,"",INDEX(Dashboard!$I$17:$I$26,MATCH($H1662,Dashboard!$J$17:$J$26,0))),"")</f>
        <v/>
      </c>
      <c r="Q1662" s="144"/>
      <c r="R1662" s="148">
        <f>IF(LEN(O1662)=0,0,IF(OR(Summary!$D$5="All",Summary!$D$5=""),1,IF(Summary!$D$5=O1662,1,0)))</f>
        <v>0</v>
      </c>
      <c r="S1662" s="148">
        <f>IF(LEN(B1662)=0,0,IF(OR(Summary!$G$5="All",Summary!$G$5=""),1,IF(Summary!$G$5=B1662,1,0)))</f>
        <v>0</v>
      </c>
      <c r="T1662" s="148">
        <f t="shared" si="100"/>
        <v>0</v>
      </c>
      <c r="U1662" s="148">
        <f>IF(LEN(C1662)=0,0,IF(C1662=Summary!$K$5,1,0))</f>
        <v>0</v>
      </c>
      <c r="V1662" s="148">
        <f t="shared" si="101"/>
        <v>0</v>
      </c>
      <c r="W1662" s="333"/>
      <c r="X1662" s="148">
        <f t="shared" si="102"/>
        <v>0</v>
      </c>
      <c r="Y1662" s="333"/>
      <c r="Z1662" s="144"/>
      <c r="AA1662" s="148">
        <f t="shared" si="103"/>
        <v>0</v>
      </c>
      <c r="AB1662" s="336"/>
      <c r="AC1662" s="144"/>
    </row>
    <row r="1663" spans="2:29" s="134" customFormat="1" ht="20.100000000000001" customHeight="1" x14ac:dyDescent="0.25">
      <c r="B1663" s="390"/>
      <c r="C1663" s="391"/>
      <c r="D1663" s="392"/>
      <c r="E1663" s="393"/>
      <c r="F1663" s="393"/>
      <c r="G1663" s="394"/>
      <c r="H1663" s="395"/>
      <c r="N1663" s="144"/>
      <c r="O1663" s="147" t="str">
        <f>IFERROR(IF(LEN(B1663)=0,"",INDEX(Trainings!$C$6:$C$55,MATCH(Registration!$B1663,Trainings!$B$6:$B$55,0),1)),"")</f>
        <v/>
      </c>
      <c r="P1663" s="148" t="str">
        <f>IFERROR(IF(LEN(H1663)=0,"",INDEX(Dashboard!$I$17:$I$26,MATCH($H1663,Dashboard!$J$17:$J$26,0))),"")</f>
        <v/>
      </c>
      <c r="Q1663" s="144"/>
      <c r="R1663" s="148">
        <f>IF(LEN(O1663)=0,0,IF(OR(Summary!$D$5="All",Summary!$D$5=""),1,IF(Summary!$D$5=O1663,1,0)))</f>
        <v>0</v>
      </c>
      <c r="S1663" s="148">
        <f>IF(LEN(B1663)=0,0,IF(OR(Summary!$G$5="All",Summary!$G$5=""),1,IF(Summary!$G$5=B1663,1,0)))</f>
        <v>0</v>
      </c>
      <c r="T1663" s="148">
        <f t="shared" si="100"/>
        <v>0</v>
      </c>
      <c r="U1663" s="148">
        <f>IF(LEN(C1663)=0,0,IF(C1663=Summary!$K$5,1,0))</f>
        <v>0</v>
      </c>
      <c r="V1663" s="148">
        <f t="shared" si="101"/>
        <v>0</v>
      </c>
      <c r="W1663" s="333"/>
      <c r="X1663" s="148">
        <f t="shared" si="102"/>
        <v>0</v>
      </c>
      <c r="Y1663" s="333"/>
      <c r="Z1663" s="144"/>
      <c r="AA1663" s="148">
        <f t="shared" si="103"/>
        <v>0</v>
      </c>
      <c r="AB1663" s="336"/>
      <c r="AC1663" s="144"/>
    </row>
    <row r="1664" spans="2:29" s="134" customFormat="1" ht="20.100000000000001" customHeight="1" x14ac:dyDescent="0.25">
      <c r="B1664" s="390"/>
      <c r="C1664" s="391"/>
      <c r="D1664" s="392"/>
      <c r="E1664" s="393"/>
      <c r="F1664" s="393"/>
      <c r="G1664" s="394"/>
      <c r="H1664" s="395"/>
      <c r="N1664" s="144"/>
      <c r="O1664" s="147" t="str">
        <f>IFERROR(IF(LEN(B1664)=0,"",INDEX(Trainings!$C$6:$C$55,MATCH(Registration!$B1664,Trainings!$B$6:$B$55,0),1)),"")</f>
        <v/>
      </c>
      <c r="P1664" s="148" t="str">
        <f>IFERROR(IF(LEN(H1664)=0,"",INDEX(Dashboard!$I$17:$I$26,MATCH($H1664,Dashboard!$J$17:$J$26,0))),"")</f>
        <v/>
      </c>
      <c r="Q1664" s="144"/>
      <c r="R1664" s="148">
        <f>IF(LEN(O1664)=0,0,IF(OR(Summary!$D$5="All",Summary!$D$5=""),1,IF(Summary!$D$5=O1664,1,0)))</f>
        <v>0</v>
      </c>
      <c r="S1664" s="148">
        <f>IF(LEN(B1664)=0,0,IF(OR(Summary!$G$5="All",Summary!$G$5=""),1,IF(Summary!$G$5=B1664,1,0)))</f>
        <v>0</v>
      </c>
      <c r="T1664" s="148">
        <f t="shared" si="100"/>
        <v>0</v>
      </c>
      <c r="U1664" s="148">
        <f>IF(LEN(C1664)=0,0,IF(C1664=Summary!$K$5,1,0))</f>
        <v>0</v>
      </c>
      <c r="V1664" s="148">
        <f t="shared" si="101"/>
        <v>0</v>
      </c>
      <c r="W1664" s="333"/>
      <c r="X1664" s="148">
        <f t="shared" si="102"/>
        <v>0</v>
      </c>
      <c r="Y1664" s="333"/>
      <c r="Z1664" s="144"/>
      <c r="AA1664" s="148">
        <f t="shared" si="103"/>
        <v>0</v>
      </c>
      <c r="AB1664" s="336"/>
      <c r="AC1664" s="144"/>
    </row>
    <row r="1665" spans="2:29" s="134" customFormat="1" ht="20.100000000000001" customHeight="1" x14ac:dyDescent="0.25">
      <c r="B1665" s="390"/>
      <c r="C1665" s="391"/>
      <c r="D1665" s="392"/>
      <c r="E1665" s="393"/>
      <c r="F1665" s="393"/>
      <c r="G1665" s="394"/>
      <c r="H1665" s="395"/>
      <c r="N1665" s="144"/>
      <c r="O1665" s="147" t="str">
        <f>IFERROR(IF(LEN(B1665)=0,"",INDEX(Trainings!$C$6:$C$55,MATCH(Registration!$B1665,Trainings!$B$6:$B$55,0),1)),"")</f>
        <v/>
      </c>
      <c r="P1665" s="148" t="str">
        <f>IFERROR(IF(LEN(H1665)=0,"",INDEX(Dashboard!$I$17:$I$26,MATCH($H1665,Dashboard!$J$17:$J$26,0))),"")</f>
        <v/>
      </c>
      <c r="Q1665" s="144"/>
      <c r="R1665" s="148">
        <f>IF(LEN(O1665)=0,0,IF(OR(Summary!$D$5="All",Summary!$D$5=""),1,IF(Summary!$D$5=O1665,1,0)))</f>
        <v>0</v>
      </c>
      <c r="S1665" s="148">
        <f>IF(LEN(B1665)=0,0,IF(OR(Summary!$G$5="All",Summary!$G$5=""),1,IF(Summary!$G$5=B1665,1,0)))</f>
        <v>0</v>
      </c>
      <c r="T1665" s="148">
        <f t="shared" si="100"/>
        <v>0</v>
      </c>
      <c r="U1665" s="148">
        <f>IF(LEN(C1665)=0,0,IF(C1665=Summary!$K$5,1,0))</f>
        <v>0</v>
      </c>
      <c r="V1665" s="148">
        <f t="shared" si="101"/>
        <v>0</v>
      </c>
      <c r="W1665" s="333"/>
      <c r="X1665" s="148">
        <f t="shared" si="102"/>
        <v>0</v>
      </c>
      <c r="Y1665" s="333"/>
      <c r="Z1665" s="144"/>
      <c r="AA1665" s="148">
        <f t="shared" si="103"/>
        <v>0</v>
      </c>
      <c r="AB1665" s="336"/>
      <c r="AC1665" s="144"/>
    </row>
    <row r="1666" spans="2:29" s="134" customFormat="1" ht="20.100000000000001" customHeight="1" x14ac:dyDescent="0.25">
      <c r="B1666" s="390"/>
      <c r="C1666" s="391"/>
      <c r="D1666" s="392"/>
      <c r="E1666" s="393"/>
      <c r="F1666" s="393"/>
      <c r="G1666" s="394"/>
      <c r="H1666" s="395"/>
      <c r="N1666" s="144"/>
      <c r="O1666" s="147" t="str">
        <f>IFERROR(IF(LEN(B1666)=0,"",INDEX(Trainings!$C$6:$C$55,MATCH(Registration!$B1666,Trainings!$B$6:$B$55,0),1)),"")</f>
        <v/>
      </c>
      <c r="P1666" s="148" t="str">
        <f>IFERROR(IF(LEN(H1666)=0,"",INDEX(Dashboard!$I$17:$I$26,MATCH($H1666,Dashboard!$J$17:$J$26,0))),"")</f>
        <v/>
      </c>
      <c r="Q1666" s="144"/>
      <c r="R1666" s="148">
        <f>IF(LEN(O1666)=0,0,IF(OR(Summary!$D$5="All",Summary!$D$5=""),1,IF(Summary!$D$5=O1666,1,0)))</f>
        <v>0</v>
      </c>
      <c r="S1666" s="148">
        <f>IF(LEN(B1666)=0,0,IF(OR(Summary!$G$5="All",Summary!$G$5=""),1,IF(Summary!$G$5=B1666,1,0)))</f>
        <v>0</v>
      </c>
      <c r="T1666" s="148">
        <f t="shared" si="100"/>
        <v>0</v>
      </c>
      <c r="U1666" s="148">
        <f>IF(LEN(C1666)=0,0,IF(C1666=Summary!$K$5,1,0))</f>
        <v>0</v>
      </c>
      <c r="V1666" s="148">
        <f t="shared" si="101"/>
        <v>0</v>
      </c>
      <c r="W1666" s="333"/>
      <c r="X1666" s="148">
        <f t="shared" si="102"/>
        <v>0</v>
      </c>
      <c r="Y1666" s="333"/>
      <c r="Z1666" s="144"/>
      <c r="AA1666" s="148">
        <f t="shared" si="103"/>
        <v>0</v>
      </c>
      <c r="AB1666" s="336"/>
      <c r="AC1666" s="144"/>
    </row>
    <row r="1667" spans="2:29" s="134" customFormat="1" ht="20.100000000000001" customHeight="1" x14ac:dyDescent="0.25">
      <c r="B1667" s="390"/>
      <c r="C1667" s="391"/>
      <c r="D1667" s="392"/>
      <c r="E1667" s="393"/>
      <c r="F1667" s="393"/>
      <c r="G1667" s="394"/>
      <c r="H1667" s="395"/>
      <c r="N1667" s="144"/>
      <c r="O1667" s="147" t="str">
        <f>IFERROR(IF(LEN(B1667)=0,"",INDEX(Trainings!$C$6:$C$55,MATCH(Registration!$B1667,Trainings!$B$6:$B$55,0),1)),"")</f>
        <v/>
      </c>
      <c r="P1667" s="148" t="str">
        <f>IFERROR(IF(LEN(H1667)=0,"",INDEX(Dashboard!$I$17:$I$26,MATCH($H1667,Dashboard!$J$17:$J$26,0))),"")</f>
        <v/>
      </c>
      <c r="Q1667" s="144"/>
      <c r="R1667" s="148">
        <f>IF(LEN(O1667)=0,0,IF(OR(Summary!$D$5="All",Summary!$D$5=""),1,IF(Summary!$D$5=O1667,1,0)))</f>
        <v>0</v>
      </c>
      <c r="S1667" s="148">
        <f>IF(LEN(B1667)=0,0,IF(OR(Summary!$G$5="All",Summary!$G$5=""),1,IF(Summary!$G$5=B1667,1,0)))</f>
        <v>0</v>
      </c>
      <c r="T1667" s="148">
        <f t="shared" si="100"/>
        <v>0</v>
      </c>
      <c r="U1667" s="148">
        <f>IF(LEN(C1667)=0,0,IF(C1667=Summary!$K$5,1,0))</f>
        <v>0</v>
      </c>
      <c r="V1667" s="148">
        <f t="shared" si="101"/>
        <v>0</v>
      </c>
      <c r="W1667" s="333"/>
      <c r="X1667" s="148">
        <f t="shared" si="102"/>
        <v>0</v>
      </c>
      <c r="Y1667" s="333"/>
      <c r="Z1667" s="144"/>
      <c r="AA1667" s="148">
        <f t="shared" si="103"/>
        <v>0</v>
      </c>
      <c r="AB1667" s="336"/>
      <c r="AC1667" s="144"/>
    </row>
    <row r="1668" spans="2:29" s="134" customFormat="1" ht="20.100000000000001" customHeight="1" x14ac:dyDescent="0.25">
      <c r="B1668" s="390"/>
      <c r="C1668" s="391"/>
      <c r="D1668" s="392"/>
      <c r="E1668" s="393"/>
      <c r="F1668" s="393"/>
      <c r="G1668" s="394"/>
      <c r="H1668" s="395"/>
      <c r="N1668" s="144"/>
      <c r="O1668" s="147" t="str">
        <f>IFERROR(IF(LEN(B1668)=0,"",INDEX(Trainings!$C$6:$C$55,MATCH(Registration!$B1668,Trainings!$B$6:$B$55,0),1)),"")</f>
        <v/>
      </c>
      <c r="P1668" s="148" t="str">
        <f>IFERROR(IF(LEN(H1668)=0,"",INDEX(Dashboard!$I$17:$I$26,MATCH($H1668,Dashboard!$J$17:$J$26,0))),"")</f>
        <v/>
      </c>
      <c r="Q1668" s="144"/>
      <c r="R1668" s="148">
        <f>IF(LEN(O1668)=0,0,IF(OR(Summary!$D$5="All",Summary!$D$5=""),1,IF(Summary!$D$5=O1668,1,0)))</f>
        <v>0</v>
      </c>
      <c r="S1668" s="148">
        <f>IF(LEN(B1668)=0,0,IF(OR(Summary!$G$5="All",Summary!$G$5=""),1,IF(Summary!$G$5=B1668,1,0)))</f>
        <v>0</v>
      </c>
      <c r="T1668" s="148">
        <f t="shared" si="100"/>
        <v>0</v>
      </c>
      <c r="U1668" s="148">
        <f>IF(LEN(C1668)=0,0,IF(C1668=Summary!$K$5,1,0))</f>
        <v>0</v>
      </c>
      <c r="V1668" s="148">
        <f t="shared" si="101"/>
        <v>0</v>
      </c>
      <c r="W1668" s="333"/>
      <c r="X1668" s="148">
        <f t="shared" si="102"/>
        <v>0</v>
      </c>
      <c r="Y1668" s="333"/>
      <c r="Z1668" s="144"/>
      <c r="AA1668" s="148">
        <f t="shared" si="103"/>
        <v>0</v>
      </c>
      <c r="AB1668" s="336"/>
      <c r="AC1668" s="144"/>
    </row>
    <row r="1669" spans="2:29" s="134" customFormat="1" ht="20.100000000000001" customHeight="1" x14ac:dyDescent="0.25">
      <c r="B1669" s="390"/>
      <c r="C1669" s="391"/>
      <c r="D1669" s="392"/>
      <c r="E1669" s="393"/>
      <c r="F1669" s="393"/>
      <c r="G1669" s="394"/>
      <c r="H1669" s="395"/>
      <c r="N1669" s="144"/>
      <c r="O1669" s="147" t="str">
        <f>IFERROR(IF(LEN(B1669)=0,"",INDEX(Trainings!$C$6:$C$55,MATCH(Registration!$B1669,Trainings!$B$6:$B$55,0),1)),"")</f>
        <v/>
      </c>
      <c r="P1669" s="148" t="str">
        <f>IFERROR(IF(LEN(H1669)=0,"",INDEX(Dashboard!$I$17:$I$26,MATCH($H1669,Dashboard!$J$17:$J$26,0))),"")</f>
        <v/>
      </c>
      <c r="Q1669" s="144"/>
      <c r="R1669" s="148">
        <f>IF(LEN(O1669)=0,0,IF(OR(Summary!$D$5="All",Summary!$D$5=""),1,IF(Summary!$D$5=O1669,1,0)))</f>
        <v>0</v>
      </c>
      <c r="S1669" s="148">
        <f>IF(LEN(B1669)=0,0,IF(OR(Summary!$G$5="All",Summary!$G$5=""),1,IF(Summary!$G$5=B1669,1,0)))</f>
        <v>0</v>
      </c>
      <c r="T1669" s="148">
        <f t="shared" si="100"/>
        <v>0</v>
      </c>
      <c r="U1669" s="148">
        <f>IF(LEN(C1669)=0,0,IF(C1669=Summary!$K$5,1,0))</f>
        <v>0</v>
      </c>
      <c r="V1669" s="148">
        <f t="shared" si="101"/>
        <v>0</v>
      </c>
      <c r="W1669" s="333"/>
      <c r="X1669" s="148">
        <f t="shared" si="102"/>
        <v>0</v>
      </c>
      <c r="Y1669" s="333"/>
      <c r="Z1669" s="144"/>
      <c r="AA1669" s="148">
        <f t="shared" si="103"/>
        <v>0</v>
      </c>
      <c r="AB1669" s="336"/>
      <c r="AC1669" s="144"/>
    </row>
    <row r="1670" spans="2:29" s="134" customFormat="1" ht="20.100000000000001" customHeight="1" x14ac:dyDescent="0.25">
      <c r="B1670" s="390"/>
      <c r="C1670" s="391"/>
      <c r="D1670" s="392"/>
      <c r="E1670" s="393"/>
      <c r="F1670" s="393"/>
      <c r="G1670" s="394"/>
      <c r="H1670" s="395"/>
      <c r="N1670" s="144"/>
      <c r="O1670" s="147" t="str">
        <f>IFERROR(IF(LEN(B1670)=0,"",INDEX(Trainings!$C$6:$C$55,MATCH(Registration!$B1670,Trainings!$B$6:$B$55,0),1)),"")</f>
        <v/>
      </c>
      <c r="P1670" s="148" t="str">
        <f>IFERROR(IF(LEN(H1670)=0,"",INDEX(Dashboard!$I$17:$I$26,MATCH($H1670,Dashboard!$J$17:$J$26,0))),"")</f>
        <v/>
      </c>
      <c r="Q1670" s="144"/>
      <c r="R1670" s="148">
        <f>IF(LEN(O1670)=0,0,IF(OR(Summary!$D$5="All",Summary!$D$5=""),1,IF(Summary!$D$5=O1670,1,0)))</f>
        <v>0</v>
      </c>
      <c r="S1670" s="148">
        <f>IF(LEN(B1670)=0,0,IF(OR(Summary!$G$5="All",Summary!$G$5=""),1,IF(Summary!$G$5=B1670,1,0)))</f>
        <v>0</v>
      </c>
      <c r="T1670" s="148">
        <f t="shared" ref="T1670:T1733" si="104">IF(G1670="Yes",1,0)</f>
        <v>0</v>
      </c>
      <c r="U1670" s="148">
        <f>IF(LEN(C1670)=0,0,IF(C1670=Summary!$K$5,1,0))</f>
        <v>0</v>
      </c>
      <c r="V1670" s="148">
        <f t="shared" si="101"/>
        <v>0</v>
      </c>
      <c r="W1670" s="333"/>
      <c r="X1670" s="148">
        <f t="shared" si="102"/>
        <v>0</v>
      </c>
      <c r="Y1670" s="333"/>
      <c r="Z1670" s="144"/>
      <c r="AA1670" s="148">
        <f t="shared" si="103"/>
        <v>0</v>
      </c>
      <c r="AB1670" s="336"/>
      <c r="AC1670" s="144"/>
    </row>
    <row r="1671" spans="2:29" s="134" customFormat="1" ht="20.100000000000001" customHeight="1" x14ac:dyDescent="0.25">
      <c r="B1671" s="390"/>
      <c r="C1671" s="391"/>
      <c r="D1671" s="392"/>
      <c r="E1671" s="393"/>
      <c r="F1671" s="393"/>
      <c r="G1671" s="394"/>
      <c r="H1671" s="395"/>
      <c r="N1671" s="144"/>
      <c r="O1671" s="147" t="str">
        <f>IFERROR(IF(LEN(B1671)=0,"",INDEX(Trainings!$C$6:$C$55,MATCH(Registration!$B1671,Trainings!$B$6:$B$55,0),1)),"")</f>
        <v/>
      </c>
      <c r="P1671" s="148" t="str">
        <f>IFERROR(IF(LEN(H1671)=0,"",INDEX(Dashboard!$I$17:$I$26,MATCH($H1671,Dashboard!$J$17:$J$26,0))),"")</f>
        <v/>
      </c>
      <c r="Q1671" s="144"/>
      <c r="R1671" s="148">
        <f>IF(LEN(O1671)=0,0,IF(OR(Summary!$D$5="All",Summary!$D$5=""),1,IF(Summary!$D$5=O1671,1,0)))</f>
        <v>0</v>
      </c>
      <c r="S1671" s="148">
        <f>IF(LEN(B1671)=0,0,IF(OR(Summary!$G$5="All",Summary!$G$5=""),1,IF(Summary!$G$5=B1671,1,0)))</f>
        <v>0</v>
      </c>
      <c r="T1671" s="148">
        <f t="shared" si="104"/>
        <v>0</v>
      </c>
      <c r="U1671" s="148">
        <f>IF(LEN(C1671)=0,0,IF(C1671=Summary!$K$5,1,0))</f>
        <v>0</v>
      </c>
      <c r="V1671" s="148">
        <f t="shared" ref="V1671:V1734" si="105">R1671*S1671*T1671*U1671</f>
        <v>0</v>
      </c>
      <c r="W1671" s="333"/>
      <c r="X1671" s="148">
        <f t="shared" ref="X1671:X1734" si="106">V1671*(IF(LEN(P1671)=0,0,1))</f>
        <v>0</v>
      </c>
      <c r="Y1671" s="333"/>
      <c r="Z1671" s="144"/>
      <c r="AA1671" s="148">
        <f t="shared" ref="AA1671:AA1734" si="107">IF(G1671="Yes",1,0)</f>
        <v>0</v>
      </c>
      <c r="AB1671" s="336"/>
      <c r="AC1671" s="144"/>
    </row>
    <row r="1672" spans="2:29" s="134" customFormat="1" ht="20.100000000000001" customHeight="1" x14ac:dyDescent="0.25">
      <c r="B1672" s="390"/>
      <c r="C1672" s="391"/>
      <c r="D1672" s="392"/>
      <c r="E1672" s="393"/>
      <c r="F1672" s="393"/>
      <c r="G1672" s="394"/>
      <c r="H1672" s="395"/>
      <c r="N1672" s="144"/>
      <c r="O1672" s="147" t="str">
        <f>IFERROR(IF(LEN(B1672)=0,"",INDEX(Trainings!$C$6:$C$55,MATCH(Registration!$B1672,Trainings!$B$6:$B$55,0),1)),"")</f>
        <v/>
      </c>
      <c r="P1672" s="148" t="str">
        <f>IFERROR(IF(LEN(H1672)=0,"",INDEX(Dashboard!$I$17:$I$26,MATCH($H1672,Dashboard!$J$17:$J$26,0))),"")</f>
        <v/>
      </c>
      <c r="Q1672" s="144"/>
      <c r="R1672" s="148">
        <f>IF(LEN(O1672)=0,0,IF(OR(Summary!$D$5="All",Summary!$D$5=""),1,IF(Summary!$D$5=O1672,1,0)))</f>
        <v>0</v>
      </c>
      <c r="S1672" s="148">
        <f>IF(LEN(B1672)=0,0,IF(OR(Summary!$G$5="All",Summary!$G$5=""),1,IF(Summary!$G$5=B1672,1,0)))</f>
        <v>0</v>
      </c>
      <c r="T1672" s="148">
        <f t="shared" si="104"/>
        <v>0</v>
      </c>
      <c r="U1672" s="148">
        <f>IF(LEN(C1672)=0,0,IF(C1672=Summary!$K$5,1,0))</f>
        <v>0</v>
      </c>
      <c r="V1672" s="148">
        <f t="shared" si="105"/>
        <v>0</v>
      </c>
      <c r="W1672" s="333"/>
      <c r="X1672" s="148">
        <f t="shared" si="106"/>
        <v>0</v>
      </c>
      <c r="Y1672" s="333"/>
      <c r="Z1672" s="144"/>
      <c r="AA1672" s="148">
        <f t="shared" si="107"/>
        <v>0</v>
      </c>
      <c r="AB1672" s="336"/>
      <c r="AC1672" s="144"/>
    </row>
    <row r="1673" spans="2:29" s="134" customFormat="1" ht="20.100000000000001" customHeight="1" x14ac:dyDescent="0.25">
      <c r="B1673" s="390"/>
      <c r="C1673" s="391"/>
      <c r="D1673" s="392"/>
      <c r="E1673" s="393"/>
      <c r="F1673" s="393"/>
      <c r="G1673" s="394"/>
      <c r="H1673" s="395"/>
      <c r="N1673" s="144"/>
      <c r="O1673" s="147" t="str">
        <f>IFERROR(IF(LEN(B1673)=0,"",INDEX(Trainings!$C$6:$C$55,MATCH(Registration!$B1673,Trainings!$B$6:$B$55,0),1)),"")</f>
        <v/>
      </c>
      <c r="P1673" s="148" t="str">
        <f>IFERROR(IF(LEN(H1673)=0,"",INDEX(Dashboard!$I$17:$I$26,MATCH($H1673,Dashboard!$J$17:$J$26,0))),"")</f>
        <v/>
      </c>
      <c r="Q1673" s="144"/>
      <c r="R1673" s="148">
        <f>IF(LEN(O1673)=0,0,IF(OR(Summary!$D$5="All",Summary!$D$5=""),1,IF(Summary!$D$5=O1673,1,0)))</f>
        <v>0</v>
      </c>
      <c r="S1673" s="148">
        <f>IF(LEN(B1673)=0,0,IF(OR(Summary!$G$5="All",Summary!$G$5=""),1,IF(Summary!$G$5=B1673,1,0)))</f>
        <v>0</v>
      </c>
      <c r="T1673" s="148">
        <f t="shared" si="104"/>
        <v>0</v>
      </c>
      <c r="U1673" s="148">
        <f>IF(LEN(C1673)=0,0,IF(C1673=Summary!$K$5,1,0))</f>
        <v>0</v>
      </c>
      <c r="V1673" s="148">
        <f t="shared" si="105"/>
        <v>0</v>
      </c>
      <c r="W1673" s="333"/>
      <c r="X1673" s="148">
        <f t="shared" si="106"/>
        <v>0</v>
      </c>
      <c r="Y1673" s="333"/>
      <c r="Z1673" s="144"/>
      <c r="AA1673" s="148">
        <f t="shared" si="107"/>
        <v>0</v>
      </c>
      <c r="AB1673" s="336"/>
      <c r="AC1673" s="144"/>
    </row>
    <row r="1674" spans="2:29" s="134" customFormat="1" ht="20.100000000000001" customHeight="1" x14ac:dyDescent="0.25">
      <c r="B1674" s="390"/>
      <c r="C1674" s="391"/>
      <c r="D1674" s="392"/>
      <c r="E1674" s="393"/>
      <c r="F1674" s="393"/>
      <c r="G1674" s="394"/>
      <c r="H1674" s="395"/>
      <c r="N1674" s="144"/>
      <c r="O1674" s="147" t="str">
        <f>IFERROR(IF(LEN(B1674)=0,"",INDEX(Trainings!$C$6:$C$55,MATCH(Registration!$B1674,Trainings!$B$6:$B$55,0),1)),"")</f>
        <v/>
      </c>
      <c r="P1674" s="148" t="str">
        <f>IFERROR(IF(LEN(H1674)=0,"",INDEX(Dashboard!$I$17:$I$26,MATCH($H1674,Dashboard!$J$17:$J$26,0))),"")</f>
        <v/>
      </c>
      <c r="Q1674" s="144"/>
      <c r="R1674" s="148">
        <f>IF(LEN(O1674)=0,0,IF(OR(Summary!$D$5="All",Summary!$D$5=""),1,IF(Summary!$D$5=O1674,1,0)))</f>
        <v>0</v>
      </c>
      <c r="S1674" s="148">
        <f>IF(LEN(B1674)=0,0,IF(OR(Summary!$G$5="All",Summary!$G$5=""),1,IF(Summary!$G$5=B1674,1,0)))</f>
        <v>0</v>
      </c>
      <c r="T1674" s="148">
        <f t="shared" si="104"/>
        <v>0</v>
      </c>
      <c r="U1674" s="148">
        <f>IF(LEN(C1674)=0,0,IF(C1674=Summary!$K$5,1,0))</f>
        <v>0</v>
      </c>
      <c r="V1674" s="148">
        <f t="shared" si="105"/>
        <v>0</v>
      </c>
      <c r="W1674" s="333"/>
      <c r="X1674" s="148">
        <f t="shared" si="106"/>
        <v>0</v>
      </c>
      <c r="Y1674" s="333"/>
      <c r="Z1674" s="144"/>
      <c r="AA1674" s="148">
        <f t="shared" si="107"/>
        <v>0</v>
      </c>
      <c r="AB1674" s="336"/>
      <c r="AC1674" s="144"/>
    </row>
    <row r="1675" spans="2:29" s="134" customFormat="1" ht="20.100000000000001" customHeight="1" x14ac:dyDescent="0.25">
      <c r="B1675" s="390"/>
      <c r="C1675" s="391"/>
      <c r="D1675" s="392"/>
      <c r="E1675" s="393"/>
      <c r="F1675" s="393"/>
      <c r="G1675" s="394"/>
      <c r="H1675" s="395"/>
      <c r="N1675" s="144"/>
      <c r="O1675" s="147" t="str">
        <f>IFERROR(IF(LEN(B1675)=0,"",INDEX(Trainings!$C$6:$C$55,MATCH(Registration!$B1675,Trainings!$B$6:$B$55,0),1)),"")</f>
        <v/>
      </c>
      <c r="P1675" s="148" t="str">
        <f>IFERROR(IF(LEN(H1675)=0,"",INDEX(Dashboard!$I$17:$I$26,MATCH($H1675,Dashboard!$J$17:$J$26,0))),"")</f>
        <v/>
      </c>
      <c r="Q1675" s="144"/>
      <c r="R1675" s="148">
        <f>IF(LEN(O1675)=0,0,IF(OR(Summary!$D$5="All",Summary!$D$5=""),1,IF(Summary!$D$5=O1675,1,0)))</f>
        <v>0</v>
      </c>
      <c r="S1675" s="148">
        <f>IF(LEN(B1675)=0,0,IF(OR(Summary!$G$5="All",Summary!$G$5=""),1,IF(Summary!$G$5=B1675,1,0)))</f>
        <v>0</v>
      </c>
      <c r="T1675" s="148">
        <f t="shared" si="104"/>
        <v>0</v>
      </c>
      <c r="U1675" s="148">
        <f>IF(LEN(C1675)=0,0,IF(C1675=Summary!$K$5,1,0))</f>
        <v>0</v>
      </c>
      <c r="V1675" s="148">
        <f t="shared" si="105"/>
        <v>0</v>
      </c>
      <c r="W1675" s="333"/>
      <c r="X1675" s="148">
        <f t="shared" si="106"/>
        <v>0</v>
      </c>
      <c r="Y1675" s="333"/>
      <c r="Z1675" s="144"/>
      <c r="AA1675" s="148">
        <f t="shared" si="107"/>
        <v>0</v>
      </c>
      <c r="AB1675" s="336"/>
      <c r="AC1675" s="144"/>
    </row>
    <row r="1676" spans="2:29" s="134" customFormat="1" ht="20.100000000000001" customHeight="1" x14ac:dyDescent="0.25">
      <c r="B1676" s="390"/>
      <c r="C1676" s="391"/>
      <c r="D1676" s="392"/>
      <c r="E1676" s="393"/>
      <c r="F1676" s="393"/>
      <c r="G1676" s="394"/>
      <c r="H1676" s="395"/>
      <c r="N1676" s="144"/>
      <c r="O1676" s="147" t="str">
        <f>IFERROR(IF(LEN(B1676)=0,"",INDEX(Trainings!$C$6:$C$55,MATCH(Registration!$B1676,Trainings!$B$6:$B$55,0),1)),"")</f>
        <v/>
      </c>
      <c r="P1676" s="148" t="str">
        <f>IFERROR(IF(LEN(H1676)=0,"",INDEX(Dashboard!$I$17:$I$26,MATCH($H1676,Dashboard!$J$17:$J$26,0))),"")</f>
        <v/>
      </c>
      <c r="Q1676" s="144"/>
      <c r="R1676" s="148">
        <f>IF(LEN(O1676)=0,0,IF(OR(Summary!$D$5="All",Summary!$D$5=""),1,IF(Summary!$D$5=O1676,1,0)))</f>
        <v>0</v>
      </c>
      <c r="S1676" s="148">
        <f>IF(LEN(B1676)=0,0,IF(OR(Summary!$G$5="All",Summary!$G$5=""),1,IF(Summary!$G$5=B1676,1,0)))</f>
        <v>0</v>
      </c>
      <c r="T1676" s="148">
        <f t="shared" si="104"/>
        <v>0</v>
      </c>
      <c r="U1676" s="148">
        <f>IF(LEN(C1676)=0,0,IF(C1676=Summary!$K$5,1,0))</f>
        <v>0</v>
      </c>
      <c r="V1676" s="148">
        <f t="shared" si="105"/>
        <v>0</v>
      </c>
      <c r="W1676" s="333"/>
      <c r="X1676" s="148">
        <f t="shared" si="106"/>
        <v>0</v>
      </c>
      <c r="Y1676" s="333"/>
      <c r="Z1676" s="144"/>
      <c r="AA1676" s="148">
        <f t="shared" si="107"/>
        <v>0</v>
      </c>
      <c r="AB1676" s="336"/>
      <c r="AC1676" s="144"/>
    </row>
    <row r="1677" spans="2:29" s="134" customFormat="1" ht="20.100000000000001" customHeight="1" x14ac:dyDescent="0.25">
      <c r="B1677" s="390"/>
      <c r="C1677" s="391"/>
      <c r="D1677" s="392"/>
      <c r="E1677" s="393"/>
      <c r="F1677" s="393"/>
      <c r="G1677" s="394"/>
      <c r="H1677" s="395"/>
      <c r="N1677" s="144"/>
      <c r="O1677" s="147" t="str">
        <f>IFERROR(IF(LEN(B1677)=0,"",INDEX(Trainings!$C$6:$C$55,MATCH(Registration!$B1677,Trainings!$B$6:$B$55,0),1)),"")</f>
        <v/>
      </c>
      <c r="P1677" s="148" t="str">
        <f>IFERROR(IF(LEN(H1677)=0,"",INDEX(Dashboard!$I$17:$I$26,MATCH($H1677,Dashboard!$J$17:$J$26,0))),"")</f>
        <v/>
      </c>
      <c r="Q1677" s="144"/>
      <c r="R1677" s="148">
        <f>IF(LEN(O1677)=0,0,IF(OR(Summary!$D$5="All",Summary!$D$5=""),1,IF(Summary!$D$5=O1677,1,0)))</f>
        <v>0</v>
      </c>
      <c r="S1677" s="148">
        <f>IF(LEN(B1677)=0,0,IF(OR(Summary!$G$5="All",Summary!$G$5=""),1,IF(Summary!$G$5=B1677,1,0)))</f>
        <v>0</v>
      </c>
      <c r="T1677" s="148">
        <f t="shared" si="104"/>
        <v>0</v>
      </c>
      <c r="U1677" s="148">
        <f>IF(LEN(C1677)=0,0,IF(C1677=Summary!$K$5,1,0))</f>
        <v>0</v>
      </c>
      <c r="V1677" s="148">
        <f t="shared" si="105"/>
        <v>0</v>
      </c>
      <c r="W1677" s="333"/>
      <c r="X1677" s="148">
        <f t="shared" si="106"/>
        <v>0</v>
      </c>
      <c r="Y1677" s="333"/>
      <c r="Z1677" s="144"/>
      <c r="AA1677" s="148">
        <f t="shared" si="107"/>
        <v>0</v>
      </c>
      <c r="AB1677" s="336"/>
      <c r="AC1677" s="144"/>
    </row>
    <row r="1678" spans="2:29" s="134" customFormat="1" ht="20.100000000000001" customHeight="1" x14ac:dyDescent="0.25">
      <c r="B1678" s="390"/>
      <c r="C1678" s="391"/>
      <c r="D1678" s="392"/>
      <c r="E1678" s="393"/>
      <c r="F1678" s="393"/>
      <c r="G1678" s="394"/>
      <c r="H1678" s="395"/>
      <c r="N1678" s="144"/>
      <c r="O1678" s="147" t="str">
        <f>IFERROR(IF(LEN(B1678)=0,"",INDEX(Trainings!$C$6:$C$55,MATCH(Registration!$B1678,Trainings!$B$6:$B$55,0),1)),"")</f>
        <v/>
      </c>
      <c r="P1678" s="148" t="str">
        <f>IFERROR(IF(LEN(H1678)=0,"",INDEX(Dashboard!$I$17:$I$26,MATCH($H1678,Dashboard!$J$17:$J$26,0))),"")</f>
        <v/>
      </c>
      <c r="Q1678" s="144"/>
      <c r="R1678" s="148">
        <f>IF(LEN(O1678)=0,0,IF(OR(Summary!$D$5="All",Summary!$D$5=""),1,IF(Summary!$D$5=O1678,1,0)))</f>
        <v>0</v>
      </c>
      <c r="S1678" s="148">
        <f>IF(LEN(B1678)=0,0,IF(OR(Summary!$G$5="All",Summary!$G$5=""),1,IF(Summary!$G$5=B1678,1,0)))</f>
        <v>0</v>
      </c>
      <c r="T1678" s="148">
        <f t="shared" si="104"/>
        <v>0</v>
      </c>
      <c r="U1678" s="148">
        <f>IF(LEN(C1678)=0,0,IF(C1678=Summary!$K$5,1,0))</f>
        <v>0</v>
      </c>
      <c r="V1678" s="148">
        <f t="shared" si="105"/>
        <v>0</v>
      </c>
      <c r="W1678" s="333"/>
      <c r="X1678" s="148">
        <f t="shared" si="106"/>
        <v>0</v>
      </c>
      <c r="Y1678" s="333"/>
      <c r="Z1678" s="144"/>
      <c r="AA1678" s="148">
        <f t="shared" si="107"/>
        <v>0</v>
      </c>
      <c r="AB1678" s="336"/>
      <c r="AC1678" s="144"/>
    </row>
    <row r="1679" spans="2:29" s="134" customFormat="1" ht="20.100000000000001" customHeight="1" x14ac:dyDescent="0.25">
      <c r="B1679" s="390"/>
      <c r="C1679" s="391"/>
      <c r="D1679" s="392"/>
      <c r="E1679" s="393"/>
      <c r="F1679" s="393"/>
      <c r="G1679" s="394"/>
      <c r="H1679" s="395"/>
      <c r="N1679" s="144"/>
      <c r="O1679" s="147" t="str">
        <f>IFERROR(IF(LEN(B1679)=0,"",INDEX(Trainings!$C$6:$C$55,MATCH(Registration!$B1679,Trainings!$B$6:$B$55,0),1)),"")</f>
        <v/>
      </c>
      <c r="P1679" s="148" t="str">
        <f>IFERROR(IF(LEN(H1679)=0,"",INDEX(Dashboard!$I$17:$I$26,MATCH($H1679,Dashboard!$J$17:$J$26,0))),"")</f>
        <v/>
      </c>
      <c r="Q1679" s="144"/>
      <c r="R1679" s="148">
        <f>IF(LEN(O1679)=0,0,IF(OR(Summary!$D$5="All",Summary!$D$5=""),1,IF(Summary!$D$5=O1679,1,0)))</f>
        <v>0</v>
      </c>
      <c r="S1679" s="148">
        <f>IF(LEN(B1679)=0,0,IF(OR(Summary!$G$5="All",Summary!$G$5=""),1,IF(Summary!$G$5=B1679,1,0)))</f>
        <v>0</v>
      </c>
      <c r="T1679" s="148">
        <f t="shared" si="104"/>
        <v>0</v>
      </c>
      <c r="U1679" s="148">
        <f>IF(LEN(C1679)=0,0,IF(C1679=Summary!$K$5,1,0))</f>
        <v>0</v>
      </c>
      <c r="V1679" s="148">
        <f t="shared" si="105"/>
        <v>0</v>
      </c>
      <c r="W1679" s="333"/>
      <c r="X1679" s="148">
        <f t="shared" si="106"/>
        <v>0</v>
      </c>
      <c r="Y1679" s="333"/>
      <c r="Z1679" s="144"/>
      <c r="AA1679" s="148">
        <f t="shared" si="107"/>
        <v>0</v>
      </c>
      <c r="AB1679" s="336"/>
      <c r="AC1679" s="144"/>
    </row>
    <row r="1680" spans="2:29" s="134" customFormat="1" ht="20.100000000000001" customHeight="1" x14ac:dyDescent="0.25">
      <c r="B1680" s="390"/>
      <c r="C1680" s="391"/>
      <c r="D1680" s="392"/>
      <c r="E1680" s="393"/>
      <c r="F1680" s="393"/>
      <c r="G1680" s="394"/>
      <c r="H1680" s="395"/>
      <c r="N1680" s="144"/>
      <c r="O1680" s="147" t="str">
        <f>IFERROR(IF(LEN(B1680)=0,"",INDEX(Trainings!$C$6:$C$55,MATCH(Registration!$B1680,Trainings!$B$6:$B$55,0),1)),"")</f>
        <v/>
      </c>
      <c r="P1680" s="148" t="str">
        <f>IFERROR(IF(LEN(H1680)=0,"",INDEX(Dashboard!$I$17:$I$26,MATCH($H1680,Dashboard!$J$17:$J$26,0))),"")</f>
        <v/>
      </c>
      <c r="Q1680" s="144"/>
      <c r="R1680" s="148">
        <f>IF(LEN(O1680)=0,0,IF(OR(Summary!$D$5="All",Summary!$D$5=""),1,IF(Summary!$D$5=O1680,1,0)))</f>
        <v>0</v>
      </c>
      <c r="S1680" s="148">
        <f>IF(LEN(B1680)=0,0,IF(OR(Summary!$G$5="All",Summary!$G$5=""),1,IF(Summary!$G$5=B1680,1,0)))</f>
        <v>0</v>
      </c>
      <c r="T1680" s="148">
        <f t="shared" si="104"/>
        <v>0</v>
      </c>
      <c r="U1680" s="148">
        <f>IF(LEN(C1680)=0,0,IF(C1680=Summary!$K$5,1,0))</f>
        <v>0</v>
      </c>
      <c r="V1680" s="148">
        <f t="shared" si="105"/>
        <v>0</v>
      </c>
      <c r="W1680" s="333"/>
      <c r="X1680" s="148">
        <f t="shared" si="106"/>
        <v>0</v>
      </c>
      <c r="Y1680" s="333"/>
      <c r="Z1680" s="144"/>
      <c r="AA1680" s="148">
        <f t="shared" si="107"/>
        <v>0</v>
      </c>
      <c r="AB1680" s="336"/>
      <c r="AC1680" s="144"/>
    </row>
    <row r="1681" spans="2:29" s="134" customFormat="1" ht="20.100000000000001" customHeight="1" x14ac:dyDescent="0.25">
      <c r="B1681" s="390"/>
      <c r="C1681" s="391"/>
      <c r="D1681" s="392"/>
      <c r="E1681" s="393"/>
      <c r="F1681" s="393"/>
      <c r="G1681" s="394"/>
      <c r="H1681" s="395"/>
      <c r="N1681" s="144"/>
      <c r="O1681" s="147" t="str">
        <f>IFERROR(IF(LEN(B1681)=0,"",INDEX(Trainings!$C$6:$C$55,MATCH(Registration!$B1681,Trainings!$B$6:$B$55,0),1)),"")</f>
        <v/>
      </c>
      <c r="P1681" s="148" t="str">
        <f>IFERROR(IF(LEN(H1681)=0,"",INDEX(Dashboard!$I$17:$I$26,MATCH($H1681,Dashboard!$J$17:$J$26,0))),"")</f>
        <v/>
      </c>
      <c r="Q1681" s="144"/>
      <c r="R1681" s="148">
        <f>IF(LEN(O1681)=0,0,IF(OR(Summary!$D$5="All",Summary!$D$5=""),1,IF(Summary!$D$5=O1681,1,0)))</f>
        <v>0</v>
      </c>
      <c r="S1681" s="148">
        <f>IF(LEN(B1681)=0,0,IF(OR(Summary!$G$5="All",Summary!$G$5=""),1,IF(Summary!$G$5=B1681,1,0)))</f>
        <v>0</v>
      </c>
      <c r="T1681" s="148">
        <f t="shared" si="104"/>
        <v>0</v>
      </c>
      <c r="U1681" s="148">
        <f>IF(LEN(C1681)=0,0,IF(C1681=Summary!$K$5,1,0))</f>
        <v>0</v>
      </c>
      <c r="V1681" s="148">
        <f t="shared" si="105"/>
        <v>0</v>
      </c>
      <c r="W1681" s="333"/>
      <c r="X1681" s="148">
        <f t="shared" si="106"/>
        <v>0</v>
      </c>
      <c r="Y1681" s="333"/>
      <c r="Z1681" s="144"/>
      <c r="AA1681" s="148">
        <f t="shared" si="107"/>
        <v>0</v>
      </c>
      <c r="AB1681" s="336"/>
      <c r="AC1681" s="144"/>
    </row>
    <row r="1682" spans="2:29" s="134" customFormat="1" ht="20.100000000000001" customHeight="1" x14ac:dyDescent="0.25">
      <c r="B1682" s="390"/>
      <c r="C1682" s="391"/>
      <c r="D1682" s="392"/>
      <c r="E1682" s="393"/>
      <c r="F1682" s="393"/>
      <c r="G1682" s="394"/>
      <c r="H1682" s="395"/>
      <c r="N1682" s="144"/>
      <c r="O1682" s="147" t="str">
        <f>IFERROR(IF(LEN(B1682)=0,"",INDEX(Trainings!$C$6:$C$55,MATCH(Registration!$B1682,Trainings!$B$6:$B$55,0),1)),"")</f>
        <v/>
      </c>
      <c r="P1682" s="148" t="str">
        <f>IFERROR(IF(LEN(H1682)=0,"",INDEX(Dashboard!$I$17:$I$26,MATCH($H1682,Dashboard!$J$17:$J$26,0))),"")</f>
        <v/>
      </c>
      <c r="Q1682" s="144"/>
      <c r="R1682" s="148">
        <f>IF(LEN(O1682)=0,0,IF(OR(Summary!$D$5="All",Summary!$D$5=""),1,IF(Summary!$D$5=O1682,1,0)))</f>
        <v>0</v>
      </c>
      <c r="S1682" s="148">
        <f>IF(LEN(B1682)=0,0,IF(OR(Summary!$G$5="All",Summary!$G$5=""),1,IF(Summary!$G$5=B1682,1,0)))</f>
        <v>0</v>
      </c>
      <c r="T1682" s="148">
        <f t="shared" si="104"/>
        <v>0</v>
      </c>
      <c r="U1682" s="148">
        <f>IF(LEN(C1682)=0,0,IF(C1682=Summary!$K$5,1,0))</f>
        <v>0</v>
      </c>
      <c r="V1682" s="148">
        <f t="shared" si="105"/>
        <v>0</v>
      </c>
      <c r="W1682" s="333"/>
      <c r="X1682" s="148">
        <f t="shared" si="106"/>
        <v>0</v>
      </c>
      <c r="Y1682" s="333"/>
      <c r="Z1682" s="144"/>
      <c r="AA1682" s="148">
        <f t="shared" si="107"/>
        <v>0</v>
      </c>
      <c r="AB1682" s="336"/>
      <c r="AC1682" s="144"/>
    </row>
    <row r="1683" spans="2:29" s="134" customFormat="1" ht="20.100000000000001" customHeight="1" x14ac:dyDescent="0.25">
      <c r="B1683" s="390"/>
      <c r="C1683" s="391"/>
      <c r="D1683" s="392"/>
      <c r="E1683" s="393"/>
      <c r="F1683" s="393"/>
      <c r="G1683" s="394"/>
      <c r="H1683" s="395"/>
      <c r="N1683" s="144"/>
      <c r="O1683" s="147" t="str">
        <f>IFERROR(IF(LEN(B1683)=0,"",INDEX(Trainings!$C$6:$C$55,MATCH(Registration!$B1683,Trainings!$B$6:$B$55,0),1)),"")</f>
        <v/>
      </c>
      <c r="P1683" s="148" t="str">
        <f>IFERROR(IF(LEN(H1683)=0,"",INDEX(Dashboard!$I$17:$I$26,MATCH($H1683,Dashboard!$J$17:$J$26,0))),"")</f>
        <v/>
      </c>
      <c r="Q1683" s="144"/>
      <c r="R1683" s="148">
        <f>IF(LEN(O1683)=0,0,IF(OR(Summary!$D$5="All",Summary!$D$5=""),1,IF(Summary!$D$5=O1683,1,0)))</f>
        <v>0</v>
      </c>
      <c r="S1683" s="148">
        <f>IF(LEN(B1683)=0,0,IF(OR(Summary!$G$5="All",Summary!$G$5=""),1,IF(Summary!$G$5=B1683,1,0)))</f>
        <v>0</v>
      </c>
      <c r="T1683" s="148">
        <f t="shared" si="104"/>
        <v>0</v>
      </c>
      <c r="U1683" s="148">
        <f>IF(LEN(C1683)=0,0,IF(C1683=Summary!$K$5,1,0))</f>
        <v>0</v>
      </c>
      <c r="V1683" s="148">
        <f t="shared" si="105"/>
        <v>0</v>
      </c>
      <c r="W1683" s="333"/>
      <c r="X1683" s="148">
        <f t="shared" si="106"/>
        <v>0</v>
      </c>
      <c r="Y1683" s="333"/>
      <c r="Z1683" s="144"/>
      <c r="AA1683" s="148">
        <f t="shared" si="107"/>
        <v>0</v>
      </c>
      <c r="AB1683" s="336"/>
      <c r="AC1683" s="144"/>
    </row>
    <row r="1684" spans="2:29" s="134" customFormat="1" ht="20.100000000000001" customHeight="1" x14ac:dyDescent="0.25">
      <c r="B1684" s="390"/>
      <c r="C1684" s="391"/>
      <c r="D1684" s="392"/>
      <c r="E1684" s="393"/>
      <c r="F1684" s="393"/>
      <c r="G1684" s="394"/>
      <c r="H1684" s="395"/>
      <c r="N1684" s="144"/>
      <c r="O1684" s="147" t="str">
        <f>IFERROR(IF(LEN(B1684)=0,"",INDEX(Trainings!$C$6:$C$55,MATCH(Registration!$B1684,Trainings!$B$6:$B$55,0),1)),"")</f>
        <v/>
      </c>
      <c r="P1684" s="148" t="str">
        <f>IFERROR(IF(LEN(H1684)=0,"",INDEX(Dashboard!$I$17:$I$26,MATCH($H1684,Dashboard!$J$17:$J$26,0))),"")</f>
        <v/>
      </c>
      <c r="Q1684" s="144"/>
      <c r="R1684" s="148">
        <f>IF(LEN(O1684)=0,0,IF(OR(Summary!$D$5="All",Summary!$D$5=""),1,IF(Summary!$D$5=O1684,1,0)))</f>
        <v>0</v>
      </c>
      <c r="S1684" s="148">
        <f>IF(LEN(B1684)=0,0,IF(OR(Summary!$G$5="All",Summary!$G$5=""),1,IF(Summary!$G$5=B1684,1,0)))</f>
        <v>0</v>
      </c>
      <c r="T1684" s="148">
        <f t="shared" si="104"/>
        <v>0</v>
      </c>
      <c r="U1684" s="148">
        <f>IF(LEN(C1684)=0,0,IF(C1684=Summary!$K$5,1,0))</f>
        <v>0</v>
      </c>
      <c r="V1684" s="148">
        <f t="shared" si="105"/>
        <v>0</v>
      </c>
      <c r="W1684" s="333"/>
      <c r="X1684" s="148">
        <f t="shared" si="106"/>
        <v>0</v>
      </c>
      <c r="Y1684" s="333"/>
      <c r="Z1684" s="144"/>
      <c r="AA1684" s="148">
        <f t="shared" si="107"/>
        <v>0</v>
      </c>
      <c r="AB1684" s="336"/>
      <c r="AC1684" s="144"/>
    </row>
    <row r="1685" spans="2:29" s="134" customFormat="1" ht="20.100000000000001" customHeight="1" x14ac:dyDescent="0.25">
      <c r="B1685" s="390"/>
      <c r="C1685" s="391"/>
      <c r="D1685" s="392"/>
      <c r="E1685" s="393"/>
      <c r="F1685" s="393"/>
      <c r="G1685" s="394"/>
      <c r="H1685" s="395"/>
      <c r="N1685" s="144"/>
      <c r="O1685" s="147" t="str">
        <f>IFERROR(IF(LEN(B1685)=0,"",INDEX(Trainings!$C$6:$C$55,MATCH(Registration!$B1685,Trainings!$B$6:$B$55,0),1)),"")</f>
        <v/>
      </c>
      <c r="P1685" s="148" t="str">
        <f>IFERROR(IF(LEN(H1685)=0,"",INDEX(Dashboard!$I$17:$I$26,MATCH($H1685,Dashboard!$J$17:$J$26,0))),"")</f>
        <v/>
      </c>
      <c r="Q1685" s="144"/>
      <c r="R1685" s="148">
        <f>IF(LEN(O1685)=0,0,IF(OR(Summary!$D$5="All",Summary!$D$5=""),1,IF(Summary!$D$5=O1685,1,0)))</f>
        <v>0</v>
      </c>
      <c r="S1685" s="148">
        <f>IF(LEN(B1685)=0,0,IF(OR(Summary!$G$5="All",Summary!$G$5=""),1,IF(Summary!$G$5=B1685,1,0)))</f>
        <v>0</v>
      </c>
      <c r="T1685" s="148">
        <f t="shared" si="104"/>
        <v>0</v>
      </c>
      <c r="U1685" s="148">
        <f>IF(LEN(C1685)=0,0,IF(C1685=Summary!$K$5,1,0))</f>
        <v>0</v>
      </c>
      <c r="V1685" s="148">
        <f t="shared" si="105"/>
        <v>0</v>
      </c>
      <c r="W1685" s="333"/>
      <c r="X1685" s="148">
        <f t="shared" si="106"/>
        <v>0</v>
      </c>
      <c r="Y1685" s="333"/>
      <c r="Z1685" s="144"/>
      <c r="AA1685" s="148">
        <f t="shared" si="107"/>
        <v>0</v>
      </c>
      <c r="AB1685" s="336"/>
      <c r="AC1685" s="144"/>
    </row>
    <row r="1686" spans="2:29" s="134" customFormat="1" ht="20.100000000000001" customHeight="1" x14ac:dyDescent="0.25">
      <c r="B1686" s="390"/>
      <c r="C1686" s="391"/>
      <c r="D1686" s="392"/>
      <c r="E1686" s="393"/>
      <c r="F1686" s="393"/>
      <c r="G1686" s="394"/>
      <c r="H1686" s="395"/>
      <c r="N1686" s="144"/>
      <c r="O1686" s="147" t="str">
        <f>IFERROR(IF(LEN(B1686)=0,"",INDEX(Trainings!$C$6:$C$55,MATCH(Registration!$B1686,Trainings!$B$6:$B$55,0),1)),"")</f>
        <v/>
      </c>
      <c r="P1686" s="148" t="str">
        <f>IFERROR(IF(LEN(H1686)=0,"",INDEX(Dashboard!$I$17:$I$26,MATCH($H1686,Dashboard!$J$17:$J$26,0))),"")</f>
        <v/>
      </c>
      <c r="Q1686" s="144"/>
      <c r="R1686" s="148">
        <f>IF(LEN(O1686)=0,0,IF(OR(Summary!$D$5="All",Summary!$D$5=""),1,IF(Summary!$D$5=O1686,1,0)))</f>
        <v>0</v>
      </c>
      <c r="S1686" s="148">
        <f>IF(LEN(B1686)=0,0,IF(OR(Summary!$G$5="All",Summary!$G$5=""),1,IF(Summary!$G$5=B1686,1,0)))</f>
        <v>0</v>
      </c>
      <c r="T1686" s="148">
        <f t="shared" si="104"/>
        <v>0</v>
      </c>
      <c r="U1686" s="148">
        <f>IF(LEN(C1686)=0,0,IF(C1686=Summary!$K$5,1,0))</f>
        <v>0</v>
      </c>
      <c r="V1686" s="148">
        <f t="shared" si="105"/>
        <v>0</v>
      </c>
      <c r="W1686" s="333"/>
      <c r="X1686" s="148">
        <f t="shared" si="106"/>
        <v>0</v>
      </c>
      <c r="Y1686" s="333"/>
      <c r="Z1686" s="144"/>
      <c r="AA1686" s="148">
        <f t="shared" si="107"/>
        <v>0</v>
      </c>
      <c r="AB1686" s="336"/>
      <c r="AC1686" s="144"/>
    </row>
    <row r="1687" spans="2:29" s="134" customFormat="1" ht="20.100000000000001" customHeight="1" x14ac:dyDescent="0.25">
      <c r="B1687" s="390"/>
      <c r="C1687" s="391"/>
      <c r="D1687" s="392"/>
      <c r="E1687" s="393"/>
      <c r="F1687" s="393"/>
      <c r="G1687" s="394"/>
      <c r="H1687" s="395"/>
      <c r="N1687" s="144"/>
      <c r="O1687" s="147" t="str">
        <f>IFERROR(IF(LEN(B1687)=0,"",INDEX(Trainings!$C$6:$C$55,MATCH(Registration!$B1687,Trainings!$B$6:$B$55,0),1)),"")</f>
        <v/>
      </c>
      <c r="P1687" s="148" t="str">
        <f>IFERROR(IF(LEN(H1687)=0,"",INDEX(Dashboard!$I$17:$I$26,MATCH($H1687,Dashboard!$J$17:$J$26,0))),"")</f>
        <v/>
      </c>
      <c r="Q1687" s="144"/>
      <c r="R1687" s="148">
        <f>IF(LEN(O1687)=0,0,IF(OR(Summary!$D$5="All",Summary!$D$5=""),1,IF(Summary!$D$5=O1687,1,0)))</f>
        <v>0</v>
      </c>
      <c r="S1687" s="148">
        <f>IF(LEN(B1687)=0,0,IF(OR(Summary!$G$5="All",Summary!$G$5=""),1,IF(Summary!$G$5=B1687,1,0)))</f>
        <v>0</v>
      </c>
      <c r="T1687" s="148">
        <f t="shared" si="104"/>
        <v>0</v>
      </c>
      <c r="U1687" s="148">
        <f>IF(LEN(C1687)=0,0,IF(C1687=Summary!$K$5,1,0))</f>
        <v>0</v>
      </c>
      <c r="V1687" s="148">
        <f t="shared" si="105"/>
        <v>0</v>
      </c>
      <c r="W1687" s="333"/>
      <c r="X1687" s="148">
        <f t="shared" si="106"/>
        <v>0</v>
      </c>
      <c r="Y1687" s="333"/>
      <c r="Z1687" s="144"/>
      <c r="AA1687" s="148">
        <f t="shared" si="107"/>
        <v>0</v>
      </c>
      <c r="AB1687" s="336"/>
      <c r="AC1687" s="144"/>
    </row>
    <row r="1688" spans="2:29" s="134" customFormat="1" ht="20.100000000000001" customHeight="1" x14ac:dyDescent="0.25">
      <c r="B1688" s="390"/>
      <c r="C1688" s="391"/>
      <c r="D1688" s="392"/>
      <c r="E1688" s="393"/>
      <c r="F1688" s="393"/>
      <c r="G1688" s="394"/>
      <c r="H1688" s="395"/>
      <c r="N1688" s="144"/>
      <c r="O1688" s="147" t="str">
        <f>IFERROR(IF(LEN(B1688)=0,"",INDEX(Trainings!$C$6:$C$55,MATCH(Registration!$B1688,Trainings!$B$6:$B$55,0),1)),"")</f>
        <v/>
      </c>
      <c r="P1688" s="148" t="str">
        <f>IFERROR(IF(LEN(H1688)=0,"",INDEX(Dashboard!$I$17:$I$26,MATCH($H1688,Dashboard!$J$17:$J$26,0))),"")</f>
        <v/>
      </c>
      <c r="Q1688" s="144"/>
      <c r="R1688" s="148">
        <f>IF(LEN(O1688)=0,0,IF(OR(Summary!$D$5="All",Summary!$D$5=""),1,IF(Summary!$D$5=O1688,1,0)))</f>
        <v>0</v>
      </c>
      <c r="S1688" s="148">
        <f>IF(LEN(B1688)=0,0,IF(OR(Summary!$G$5="All",Summary!$G$5=""),1,IF(Summary!$G$5=B1688,1,0)))</f>
        <v>0</v>
      </c>
      <c r="T1688" s="148">
        <f t="shared" si="104"/>
        <v>0</v>
      </c>
      <c r="U1688" s="148">
        <f>IF(LEN(C1688)=0,0,IF(C1688=Summary!$K$5,1,0))</f>
        <v>0</v>
      </c>
      <c r="V1688" s="148">
        <f t="shared" si="105"/>
        <v>0</v>
      </c>
      <c r="W1688" s="333"/>
      <c r="X1688" s="148">
        <f t="shared" si="106"/>
        <v>0</v>
      </c>
      <c r="Y1688" s="333"/>
      <c r="Z1688" s="144"/>
      <c r="AA1688" s="148">
        <f t="shared" si="107"/>
        <v>0</v>
      </c>
      <c r="AB1688" s="336"/>
      <c r="AC1688" s="144"/>
    </row>
    <row r="1689" spans="2:29" s="134" customFormat="1" ht="20.100000000000001" customHeight="1" x14ac:dyDescent="0.25">
      <c r="B1689" s="390"/>
      <c r="C1689" s="391"/>
      <c r="D1689" s="392"/>
      <c r="E1689" s="393"/>
      <c r="F1689" s="393"/>
      <c r="G1689" s="394"/>
      <c r="H1689" s="395"/>
      <c r="N1689" s="144"/>
      <c r="O1689" s="147" t="str">
        <f>IFERROR(IF(LEN(B1689)=0,"",INDEX(Trainings!$C$6:$C$55,MATCH(Registration!$B1689,Trainings!$B$6:$B$55,0),1)),"")</f>
        <v/>
      </c>
      <c r="P1689" s="148" t="str">
        <f>IFERROR(IF(LEN(H1689)=0,"",INDEX(Dashboard!$I$17:$I$26,MATCH($H1689,Dashboard!$J$17:$J$26,0))),"")</f>
        <v/>
      </c>
      <c r="Q1689" s="144"/>
      <c r="R1689" s="148">
        <f>IF(LEN(O1689)=0,0,IF(OR(Summary!$D$5="All",Summary!$D$5=""),1,IF(Summary!$D$5=O1689,1,0)))</f>
        <v>0</v>
      </c>
      <c r="S1689" s="148">
        <f>IF(LEN(B1689)=0,0,IF(OR(Summary!$G$5="All",Summary!$G$5=""),1,IF(Summary!$G$5=B1689,1,0)))</f>
        <v>0</v>
      </c>
      <c r="T1689" s="148">
        <f t="shared" si="104"/>
        <v>0</v>
      </c>
      <c r="U1689" s="148">
        <f>IF(LEN(C1689)=0,0,IF(C1689=Summary!$K$5,1,0))</f>
        <v>0</v>
      </c>
      <c r="V1689" s="148">
        <f t="shared" si="105"/>
        <v>0</v>
      </c>
      <c r="W1689" s="333"/>
      <c r="X1689" s="148">
        <f t="shared" si="106"/>
        <v>0</v>
      </c>
      <c r="Y1689" s="333"/>
      <c r="Z1689" s="144"/>
      <c r="AA1689" s="148">
        <f t="shared" si="107"/>
        <v>0</v>
      </c>
      <c r="AB1689" s="336"/>
      <c r="AC1689" s="144"/>
    </row>
    <row r="1690" spans="2:29" s="134" customFormat="1" ht="20.100000000000001" customHeight="1" x14ac:dyDescent="0.25">
      <c r="B1690" s="390"/>
      <c r="C1690" s="391"/>
      <c r="D1690" s="392"/>
      <c r="E1690" s="393"/>
      <c r="F1690" s="393"/>
      <c r="G1690" s="394"/>
      <c r="H1690" s="395"/>
      <c r="N1690" s="144"/>
      <c r="O1690" s="147" t="str">
        <f>IFERROR(IF(LEN(B1690)=0,"",INDEX(Trainings!$C$6:$C$55,MATCH(Registration!$B1690,Trainings!$B$6:$B$55,0),1)),"")</f>
        <v/>
      </c>
      <c r="P1690" s="148" t="str">
        <f>IFERROR(IF(LEN(H1690)=0,"",INDEX(Dashboard!$I$17:$I$26,MATCH($H1690,Dashboard!$J$17:$J$26,0))),"")</f>
        <v/>
      </c>
      <c r="Q1690" s="144"/>
      <c r="R1690" s="148">
        <f>IF(LEN(O1690)=0,0,IF(OR(Summary!$D$5="All",Summary!$D$5=""),1,IF(Summary!$D$5=O1690,1,0)))</f>
        <v>0</v>
      </c>
      <c r="S1690" s="148">
        <f>IF(LEN(B1690)=0,0,IF(OR(Summary!$G$5="All",Summary!$G$5=""),1,IF(Summary!$G$5=B1690,1,0)))</f>
        <v>0</v>
      </c>
      <c r="T1690" s="148">
        <f t="shared" si="104"/>
        <v>0</v>
      </c>
      <c r="U1690" s="148">
        <f>IF(LEN(C1690)=0,0,IF(C1690=Summary!$K$5,1,0))</f>
        <v>0</v>
      </c>
      <c r="V1690" s="148">
        <f t="shared" si="105"/>
        <v>0</v>
      </c>
      <c r="W1690" s="333"/>
      <c r="X1690" s="148">
        <f t="shared" si="106"/>
        <v>0</v>
      </c>
      <c r="Y1690" s="333"/>
      <c r="Z1690" s="144"/>
      <c r="AA1690" s="148">
        <f t="shared" si="107"/>
        <v>0</v>
      </c>
      <c r="AB1690" s="336"/>
      <c r="AC1690" s="144"/>
    </row>
    <row r="1691" spans="2:29" s="134" customFormat="1" ht="20.100000000000001" customHeight="1" x14ac:dyDescent="0.25">
      <c r="B1691" s="390"/>
      <c r="C1691" s="391"/>
      <c r="D1691" s="392"/>
      <c r="E1691" s="393"/>
      <c r="F1691" s="393"/>
      <c r="G1691" s="394"/>
      <c r="H1691" s="395"/>
      <c r="N1691" s="144"/>
      <c r="O1691" s="147" t="str">
        <f>IFERROR(IF(LEN(B1691)=0,"",INDEX(Trainings!$C$6:$C$55,MATCH(Registration!$B1691,Trainings!$B$6:$B$55,0),1)),"")</f>
        <v/>
      </c>
      <c r="P1691" s="148" t="str">
        <f>IFERROR(IF(LEN(H1691)=0,"",INDEX(Dashboard!$I$17:$I$26,MATCH($H1691,Dashboard!$J$17:$J$26,0))),"")</f>
        <v/>
      </c>
      <c r="Q1691" s="144"/>
      <c r="R1691" s="148">
        <f>IF(LEN(O1691)=0,0,IF(OR(Summary!$D$5="All",Summary!$D$5=""),1,IF(Summary!$D$5=O1691,1,0)))</f>
        <v>0</v>
      </c>
      <c r="S1691" s="148">
        <f>IF(LEN(B1691)=0,0,IF(OR(Summary!$G$5="All",Summary!$G$5=""),1,IF(Summary!$G$5=B1691,1,0)))</f>
        <v>0</v>
      </c>
      <c r="T1691" s="148">
        <f t="shared" si="104"/>
        <v>0</v>
      </c>
      <c r="U1691" s="148">
        <f>IF(LEN(C1691)=0,0,IF(C1691=Summary!$K$5,1,0))</f>
        <v>0</v>
      </c>
      <c r="V1691" s="148">
        <f t="shared" si="105"/>
        <v>0</v>
      </c>
      <c r="W1691" s="333"/>
      <c r="X1691" s="148">
        <f t="shared" si="106"/>
        <v>0</v>
      </c>
      <c r="Y1691" s="333"/>
      <c r="Z1691" s="144"/>
      <c r="AA1691" s="148">
        <f t="shared" si="107"/>
        <v>0</v>
      </c>
      <c r="AB1691" s="336"/>
      <c r="AC1691" s="144"/>
    </row>
    <row r="1692" spans="2:29" s="134" customFormat="1" ht="20.100000000000001" customHeight="1" x14ac:dyDescent="0.25">
      <c r="B1692" s="390"/>
      <c r="C1692" s="391"/>
      <c r="D1692" s="392"/>
      <c r="E1692" s="393"/>
      <c r="F1692" s="393"/>
      <c r="G1692" s="394"/>
      <c r="H1692" s="395"/>
      <c r="N1692" s="144"/>
      <c r="O1692" s="147" t="str">
        <f>IFERROR(IF(LEN(B1692)=0,"",INDEX(Trainings!$C$6:$C$55,MATCH(Registration!$B1692,Trainings!$B$6:$B$55,0),1)),"")</f>
        <v/>
      </c>
      <c r="P1692" s="148" t="str">
        <f>IFERROR(IF(LEN(H1692)=0,"",INDEX(Dashboard!$I$17:$I$26,MATCH($H1692,Dashboard!$J$17:$J$26,0))),"")</f>
        <v/>
      </c>
      <c r="Q1692" s="144"/>
      <c r="R1692" s="148">
        <f>IF(LEN(O1692)=0,0,IF(OR(Summary!$D$5="All",Summary!$D$5=""),1,IF(Summary!$D$5=O1692,1,0)))</f>
        <v>0</v>
      </c>
      <c r="S1692" s="148">
        <f>IF(LEN(B1692)=0,0,IF(OR(Summary!$G$5="All",Summary!$G$5=""),1,IF(Summary!$G$5=B1692,1,0)))</f>
        <v>0</v>
      </c>
      <c r="T1692" s="148">
        <f t="shared" si="104"/>
        <v>0</v>
      </c>
      <c r="U1692" s="148">
        <f>IF(LEN(C1692)=0,0,IF(C1692=Summary!$K$5,1,0))</f>
        <v>0</v>
      </c>
      <c r="V1692" s="148">
        <f t="shared" si="105"/>
        <v>0</v>
      </c>
      <c r="W1692" s="333"/>
      <c r="X1692" s="148">
        <f t="shared" si="106"/>
        <v>0</v>
      </c>
      <c r="Y1692" s="333"/>
      <c r="Z1692" s="144"/>
      <c r="AA1692" s="148">
        <f t="shared" si="107"/>
        <v>0</v>
      </c>
      <c r="AB1692" s="336"/>
      <c r="AC1692" s="144"/>
    </row>
    <row r="1693" spans="2:29" s="134" customFormat="1" ht="20.100000000000001" customHeight="1" x14ac:dyDescent="0.25">
      <c r="B1693" s="390"/>
      <c r="C1693" s="391"/>
      <c r="D1693" s="392"/>
      <c r="E1693" s="393"/>
      <c r="F1693" s="393"/>
      <c r="G1693" s="394"/>
      <c r="H1693" s="395"/>
      <c r="N1693" s="144"/>
      <c r="O1693" s="147" t="str">
        <f>IFERROR(IF(LEN(B1693)=0,"",INDEX(Trainings!$C$6:$C$55,MATCH(Registration!$B1693,Trainings!$B$6:$B$55,0),1)),"")</f>
        <v/>
      </c>
      <c r="P1693" s="148" t="str">
        <f>IFERROR(IF(LEN(H1693)=0,"",INDEX(Dashboard!$I$17:$I$26,MATCH($H1693,Dashboard!$J$17:$J$26,0))),"")</f>
        <v/>
      </c>
      <c r="Q1693" s="144"/>
      <c r="R1693" s="148">
        <f>IF(LEN(O1693)=0,0,IF(OR(Summary!$D$5="All",Summary!$D$5=""),1,IF(Summary!$D$5=O1693,1,0)))</f>
        <v>0</v>
      </c>
      <c r="S1693" s="148">
        <f>IF(LEN(B1693)=0,0,IF(OR(Summary!$G$5="All",Summary!$G$5=""),1,IF(Summary!$G$5=B1693,1,0)))</f>
        <v>0</v>
      </c>
      <c r="T1693" s="148">
        <f t="shared" si="104"/>
        <v>0</v>
      </c>
      <c r="U1693" s="148">
        <f>IF(LEN(C1693)=0,0,IF(C1693=Summary!$K$5,1,0))</f>
        <v>0</v>
      </c>
      <c r="V1693" s="148">
        <f t="shared" si="105"/>
        <v>0</v>
      </c>
      <c r="W1693" s="333"/>
      <c r="X1693" s="148">
        <f t="shared" si="106"/>
        <v>0</v>
      </c>
      <c r="Y1693" s="333"/>
      <c r="Z1693" s="144"/>
      <c r="AA1693" s="148">
        <f t="shared" si="107"/>
        <v>0</v>
      </c>
      <c r="AB1693" s="336"/>
      <c r="AC1693" s="144"/>
    </row>
    <row r="1694" spans="2:29" s="134" customFormat="1" ht="20.100000000000001" customHeight="1" x14ac:dyDescent="0.25">
      <c r="B1694" s="390"/>
      <c r="C1694" s="391"/>
      <c r="D1694" s="392"/>
      <c r="E1694" s="393"/>
      <c r="F1694" s="393"/>
      <c r="G1694" s="394"/>
      <c r="H1694" s="395"/>
      <c r="N1694" s="144"/>
      <c r="O1694" s="147" t="str">
        <f>IFERROR(IF(LEN(B1694)=0,"",INDEX(Trainings!$C$6:$C$55,MATCH(Registration!$B1694,Trainings!$B$6:$B$55,0),1)),"")</f>
        <v/>
      </c>
      <c r="P1694" s="148" t="str">
        <f>IFERROR(IF(LEN(H1694)=0,"",INDEX(Dashboard!$I$17:$I$26,MATCH($H1694,Dashboard!$J$17:$J$26,0))),"")</f>
        <v/>
      </c>
      <c r="Q1694" s="144"/>
      <c r="R1694" s="148">
        <f>IF(LEN(O1694)=0,0,IF(OR(Summary!$D$5="All",Summary!$D$5=""),1,IF(Summary!$D$5=O1694,1,0)))</f>
        <v>0</v>
      </c>
      <c r="S1694" s="148">
        <f>IF(LEN(B1694)=0,0,IF(OR(Summary!$G$5="All",Summary!$G$5=""),1,IF(Summary!$G$5=B1694,1,0)))</f>
        <v>0</v>
      </c>
      <c r="T1694" s="148">
        <f t="shared" si="104"/>
        <v>0</v>
      </c>
      <c r="U1694" s="148">
        <f>IF(LEN(C1694)=0,0,IF(C1694=Summary!$K$5,1,0))</f>
        <v>0</v>
      </c>
      <c r="V1694" s="148">
        <f t="shared" si="105"/>
        <v>0</v>
      </c>
      <c r="W1694" s="333"/>
      <c r="X1694" s="148">
        <f t="shared" si="106"/>
        <v>0</v>
      </c>
      <c r="Y1694" s="333"/>
      <c r="Z1694" s="144"/>
      <c r="AA1694" s="148">
        <f t="shared" si="107"/>
        <v>0</v>
      </c>
      <c r="AB1694" s="336"/>
      <c r="AC1694" s="144"/>
    </row>
    <row r="1695" spans="2:29" s="134" customFormat="1" ht="20.100000000000001" customHeight="1" x14ac:dyDescent="0.25">
      <c r="B1695" s="390"/>
      <c r="C1695" s="391"/>
      <c r="D1695" s="392"/>
      <c r="E1695" s="393"/>
      <c r="F1695" s="393"/>
      <c r="G1695" s="394"/>
      <c r="H1695" s="395"/>
      <c r="N1695" s="144"/>
      <c r="O1695" s="147" t="str">
        <f>IFERROR(IF(LEN(B1695)=0,"",INDEX(Trainings!$C$6:$C$55,MATCH(Registration!$B1695,Trainings!$B$6:$B$55,0),1)),"")</f>
        <v/>
      </c>
      <c r="P1695" s="148" t="str">
        <f>IFERROR(IF(LEN(H1695)=0,"",INDEX(Dashboard!$I$17:$I$26,MATCH($H1695,Dashboard!$J$17:$J$26,0))),"")</f>
        <v/>
      </c>
      <c r="Q1695" s="144"/>
      <c r="R1695" s="148">
        <f>IF(LEN(O1695)=0,0,IF(OR(Summary!$D$5="All",Summary!$D$5=""),1,IF(Summary!$D$5=O1695,1,0)))</f>
        <v>0</v>
      </c>
      <c r="S1695" s="148">
        <f>IF(LEN(B1695)=0,0,IF(OR(Summary!$G$5="All",Summary!$G$5=""),1,IF(Summary!$G$5=B1695,1,0)))</f>
        <v>0</v>
      </c>
      <c r="T1695" s="148">
        <f t="shared" si="104"/>
        <v>0</v>
      </c>
      <c r="U1695" s="148">
        <f>IF(LEN(C1695)=0,0,IF(C1695=Summary!$K$5,1,0))</f>
        <v>0</v>
      </c>
      <c r="V1695" s="148">
        <f t="shared" si="105"/>
        <v>0</v>
      </c>
      <c r="W1695" s="333"/>
      <c r="X1695" s="148">
        <f t="shared" si="106"/>
        <v>0</v>
      </c>
      <c r="Y1695" s="333"/>
      <c r="Z1695" s="144"/>
      <c r="AA1695" s="148">
        <f t="shared" si="107"/>
        <v>0</v>
      </c>
      <c r="AB1695" s="336"/>
      <c r="AC1695" s="144"/>
    </row>
    <row r="1696" spans="2:29" s="134" customFormat="1" ht="20.100000000000001" customHeight="1" x14ac:dyDescent="0.25">
      <c r="B1696" s="390"/>
      <c r="C1696" s="391"/>
      <c r="D1696" s="392"/>
      <c r="E1696" s="393"/>
      <c r="F1696" s="393"/>
      <c r="G1696" s="394"/>
      <c r="H1696" s="395"/>
      <c r="N1696" s="144"/>
      <c r="O1696" s="147" t="str">
        <f>IFERROR(IF(LEN(B1696)=0,"",INDEX(Trainings!$C$6:$C$55,MATCH(Registration!$B1696,Trainings!$B$6:$B$55,0),1)),"")</f>
        <v/>
      </c>
      <c r="P1696" s="148" t="str">
        <f>IFERROR(IF(LEN(H1696)=0,"",INDEX(Dashboard!$I$17:$I$26,MATCH($H1696,Dashboard!$J$17:$J$26,0))),"")</f>
        <v/>
      </c>
      <c r="Q1696" s="144"/>
      <c r="R1696" s="148">
        <f>IF(LEN(O1696)=0,0,IF(OR(Summary!$D$5="All",Summary!$D$5=""),1,IF(Summary!$D$5=O1696,1,0)))</f>
        <v>0</v>
      </c>
      <c r="S1696" s="148">
        <f>IF(LEN(B1696)=0,0,IF(OR(Summary!$G$5="All",Summary!$G$5=""),1,IF(Summary!$G$5=B1696,1,0)))</f>
        <v>0</v>
      </c>
      <c r="T1696" s="148">
        <f t="shared" si="104"/>
        <v>0</v>
      </c>
      <c r="U1696" s="148">
        <f>IF(LEN(C1696)=0,0,IF(C1696=Summary!$K$5,1,0))</f>
        <v>0</v>
      </c>
      <c r="V1696" s="148">
        <f t="shared" si="105"/>
        <v>0</v>
      </c>
      <c r="W1696" s="333"/>
      <c r="X1696" s="148">
        <f t="shared" si="106"/>
        <v>0</v>
      </c>
      <c r="Y1696" s="333"/>
      <c r="Z1696" s="144"/>
      <c r="AA1696" s="148">
        <f t="shared" si="107"/>
        <v>0</v>
      </c>
      <c r="AB1696" s="336"/>
      <c r="AC1696" s="144"/>
    </row>
    <row r="1697" spans="2:29" s="134" customFormat="1" ht="20.100000000000001" customHeight="1" x14ac:dyDescent="0.25">
      <c r="B1697" s="390"/>
      <c r="C1697" s="391"/>
      <c r="D1697" s="392"/>
      <c r="E1697" s="393"/>
      <c r="F1697" s="393"/>
      <c r="G1697" s="394"/>
      <c r="H1697" s="395"/>
      <c r="N1697" s="144"/>
      <c r="O1697" s="147" t="str">
        <f>IFERROR(IF(LEN(B1697)=0,"",INDEX(Trainings!$C$6:$C$55,MATCH(Registration!$B1697,Trainings!$B$6:$B$55,0),1)),"")</f>
        <v/>
      </c>
      <c r="P1697" s="148" t="str">
        <f>IFERROR(IF(LEN(H1697)=0,"",INDEX(Dashboard!$I$17:$I$26,MATCH($H1697,Dashboard!$J$17:$J$26,0))),"")</f>
        <v/>
      </c>
      <c r="Q1697" s="144"/>
      <c r="R1697" s="148">
        <f>IF(LEN(O1697)=0,0,IF(OR(Summary!$D$5="All",Summary!$D$5=""),1,IF(Summary!$D$5=O1697,1,0)))</f>
        <v>0</v>
      </c>
      <c r="S1697" s="148">
        <f>IF(LEN(B1697)=0,0,IF(OR(Summary!$G$5="All",Summary!$G$5=""),1,IF(Summary!$G$5=B1697,1,0)))</f>
        <v>0</v>
      </c>
      <c r="T1697" s="148">
        <f t="shared" si="104"/>
        <v>0</v>
      </c>
      <c r="U1697" s="148">
        <f>IF(LEN(C1697)=0,0,IF(C1697=Summary!$K$5,1,0))</f>
        <v>0</v>
      </c>
      <c r="V1697" s="148">
        <f t="shared" si="105"/>
        <v>0</v>
      </c>
      <c r="W1697" s="333"/>
      <c r="X1697" s="148">
        <f t="shared" si="106"/>
        <v>0</v>
      </c>
      <c r="Y1697" s="333"/>
      <c r="Z1697" s="144"/>
      <c r="AA1697" s="148">
        <f t="shared" si="107"/>
        <v>0</v>
      </c>
      <c r="AB1697" s="336"/>
      <c r="AC1697" s="144"/>
    </row>
    <row r="1698" spans="2:29" s="134" customFormat="1" ht="20.100000000000001" customHeight="1" x14ac:dyDescent="0.25">
      <c r="B1698" s="390"/>
      <c r="C1698" s="391"/>
      <c r="D1698" s="392"/>
      <c r="E1698" s="393"/>
      <c r="F1698" s="393"/>
      <c r="G1698" s="394"/>
      <c r="H1698" s="395"/>
      <c r="N1698" s="144"/>
      <c r="O1698" s="147" t="str">
        <f>IFERROR(IF(LEN(B1698)=0,"",INDEX(Trainings!$C$6:$C$55,MATCH(Registration!$B1698,Trainings!$B$6:$B$55,0),1)),"")</f>
        <v/>
      </c>
      <c r="P1698" s="148" t="str">
        <f>IFERROR(IF(LEN(H1698)=0,"",INDEX(Dashboard!$I$17:$I$26,MATCH($H1698,Dashboard!$J$17:$J$26,0))),"")</f>
        <v/>
      </c>
      <c r="Q1698" s="144"/>
      <c r="R1698" s="148">
        <f>IF(LEN(O1698)=0,0,IF(OR(Summary!$D$5="All",Summary!$D$5=""),1,IF(Summary!$D$5=O1698,1,0)))</f>
        <v>0</v>
      </c>
      <c r="S1698" s="148">
        <f>IF(LEN(B1698)=0,0,IF(OR(Summary!$G$5="All",Summary!$G$5=""),1,IF(Summary!$G$5=B1698,1,0)))</f>
        <v>0</v>
      </c>
      <c r="T1698" s="148">
        <f t="shared" si="104"/>
        <v>0</v>
      </c>
      <c r="U1698" s="148">
        <f>IF(LEN(C1698)=0,0,IF(C1698=Summary!$K$5,1,0))</f>
        <v>0</v>
      </c>
      <c r="V1698" s="148">
        <f t="shared" si="105"/>
        <v>0</v>
      </c>
      <c r="W1698" s="333"/>
      <c r="X1698" s="148">
        <f t="shared" si="106"/>
        <v>0</v>
      </c>
      <c r="Y1698" s="333"/>
      <c r="Z1698" s="144"/>
      <c r="AA1698" s="148">
        <f t="shared" si="107"/>
        <v>0</v>
      </c>
      <c r="AB1698" s="336"/>
      <c r="AC1698" s="144"/>
    </row>
    <row r="1699" spans="2:29" s="134" customFormat="1" ht="20.100000000000001" customHeight="1" x14ac:dyDescent="0.25">
      <c r="B1699" s="390"/>
      <c r="C1699" s="391"/>
      <c r="D1699" s="392"/>
      <c r="E1699" s="393"/>
      <c r="F1699" s="393"/>
      <c r="G1699" s="394"/>
      <c r="H1699" s="395"/>
      <c r="N1699" s="144"/>
      <c r="O1699" s="147" t="str">
        <f>IFERROR(IF(LEN(B1699)=0,"",INDEX(Trainings!$C$6:$C$55,MATCH(Registration!$B1699,Trainings!$B$6:$B$55,0),1)),"")</f>
        <v/>
      </c>
      <c r="P1699" s="148" t="str">
        <f>IFERROR(IF(LEN(H1699)=0,"",INDEX(Dashboard!$I$17:$I$26,MATCH($H1699,Dashboard!$J$17:$J$26,0))),"")</f>
        <v/>
      </c>
      <c r="Q1699" s="144"/>
      <c r="R1699" s="148">
        <f>IF(LEN(O1699)=0,0,IF(OR(Summary!$D$5="All",Summary!$D$5=""),1,IF(Summary!$D$5=O1699,1,0)))</f>
        <v>0</v>
      </c>
      <c r="S1699" s="148">
        <f>IF(LEN(B1699)=0,0,IF(OR(Summary!$G$5="All",Summary!$G$5=""),1,IF(Summary!$G$5=B1699,1,0)))</f>
        <v>0</v>
      </c>
      <c r="T1699" s="148">
        <f t="shared" si="104"/>
        <v>0</v>
      </c>
      <c r="U1699" s="148">
        <f>IF(LEN(C1699)=0,0,IF(C1699=Summary!$K$5,1,0))</f>
        <v>0</v>
      </c>
      <c r="V1699" s="148">
        <f t="shared" si="105"/>
        <v>0</v>
      </c>
      <c r="W1699" s="333"/>
      <c r="X1699" s="148">
        <f t="shared" si="106"/>
        <v>0</v>
      </c>
      <c r="Y1699" s="333"/>
      <c r="Z1699" s="144"/>
      <c r="AA1699" s="148">
        <f t="shared" si="107"/>
        <v>0</v>
      </c>
      <c r="AB1699" s="336"/>
      <c r="AC1699" s="144"/>
    </row>
    <row r="1700" spans="2:29" s="134" customFormat="1" ht="20.100000000000001" customHeight="1" x14ac:dyDescent="0.25">
      <c r="B1700" s="390"/>
      <c r="C1700" s="391"/>
      <c r="D1700" s="392"/>
      <c r="E1700" s="393"/>
      <c r="F1700" s="393"/>
      <c r="G1700" s="394"/>
      <c r="H1700" s="395"/>
      <c r="N1700" s="144"/>
      <c r="O1700" s="147" t="str">
        <f>IFERROR(IF(LEN(B1700)=0,"",INDEX(Trainings!$C$6:$C$55,MATCH(Registration!$B1700,Trainings!$B$6:$B$55,0),1)),"")</f>
        <v/>
      </c>
      <c r="P1700" s="148" t="str">
        <f>IFERROR(IF(LEN(H1700)=0,"",INDEX(Dashboard!$I$17:$I$26,MATCH($H1700,Dashboard!$J$17:$J$26,0))),"")</f>
        <v/>
      </c>
      <c r="Q1700" s="144"/>
      <c r="R1700" s="148">
        <f>IF(LEN(O1700)=0,0,IF(OR(Summary!$D$5="All",Summary!$D$5=""),1,IF(Summary!$D$5=O1700,1,0)))</f>
        <v>0</v>
      </c>
      <c r="S1700" s="148">
        <f>IF(LEN(B1700)=0,0,IF(OR(Summary!$G$5="All",Summary!$G$5=""),1,IF(Summary!$G$5=B1700,1,0)))</f>
        <v>0</v>
      </c>
      <c r="T1700" s="148">
        <f t="shared" si="104"/>
        <v>0</v>
      </c>
      <c r="U1700" s="148">
        <f>IF(LEN(C1700)=0,0,IF(C1700=Summary!$K$5,1,0))</f>
        <v>0</v>
      </c>
      <c r="V1700" s="148">
        <f t="shared" si="105"/>
        <v>0</v>
      </c>
      <c r="W1700" s="333"/>
      <c r="X1700" s="148">
        <f t="shared" si="106"/>
        <v>0</v>
      </c>
      <c r="Y1700" s="333"/>
      <c r="Z1700" s="144"/>
      <c r="AA1700" s="148">
        <f t="shared" si="107"/>
        <v>0</v>
      </c>
      <c r="AB1700" s="336"/>
      <c r="AC1700" s="144"/>
    </row>
    <row r="1701" spans="2:29" s="134" customFormat="1" ht="20.100000000000001" customHeight="1" x14ac:dyDescent="0.25">
      <c r="B1701" s="390"/>
      <c r="C1701" s="391"/>
      <c r="D1701" s="392"/>
      <c r="E1701" s="393"/>
      <c r="F1701" s="393"/>
      <c r="G1701" s="394"/>
      <c r="H1701" s="395"/>
      <c r="N1701" s="144"/>
      <c r="O1701" s="147" t="str">
        <f>IFERROR(IF(LEN(B1701)=0,"",INDEX(Trainings!$C$6:$C$55,MATCH(Registration!$B1701,Trainings!$B$6:$B$55,0),1)),"")</f>
        <v/>
      </c>
      <c r="P1701" s="148" t="str">
        <f>IFERROR(IF(LEN(H1701)=0,"",INDEX(Dashboard!$I$17:$I$26,MATCH($H1701,Dashboard!$J$17:$J$26,0))),"")</f>
        <v/>
      </c>
      <c r="Q1701" s="144"/>
      <c r="R1701" s="148">
        <f>IF(LEN(O1701)=0,0,IF(OR(Summary!$D$5="All",Summary!$D$5=""),1,IF(Summary!$D$5=O1701,1,0)))</f>
        <v>0</v>
      </c>
      <c r="S1701" s="148">
        <f>IF(LEN(B1701)=0,0,IF(OR(Summary!$G$5="All",Summary!$G$5=""),1,IF(Summary!$G$5=B1701,1,0)))</f>
        <v>0</v>
      </c>
      <c r="T1701" s="148">
        <f t="shared" si="104"/>
        <v>0</v>
      </c>
      <c r="U1701" s="148">
        <f>IF(LEN(C1701)=0,0,IF(C1701=Summary!$K$5,1,0))</f>
        <v>0</v>
      </c>
      <c r="V1701" s="148">
        <f t="shared" si="105"/>
        <v>0</v>
      </c>
      <c r="W1701" s="333"/>
      <c r="X1701" s="148">
        <f t="shared" si="106"/>
        <v>0</v>
      </c>
      <c r="Y1701" s="333"/>
      <c r="Z1701" s="144"/>
      <c r="AA1701" s="148">
        <f t="shared" si="107"/>
        <v>0</v>
      </c>
      <c r="AB1701" s="336"/>
      <c r="AC1701" s="144"/>
    </row>
    <row r="1702" spans="2:29" s="134" customFormat="1" ht="20.100000000000001" customHeight="1" x14ac:dyDescent="0.25">
      <c r="B1702" s="390"/>
      <c r="C1702" s="391"/>
      <c r="D1702" s="392"/>
      <c r="E1702" s="393"/>
      <c r="F1702" s="393"/>
      <c r="G1702" s="394"/>
      <c r="H1702" s="395"/>
      <c r="N1702" s="144"/>
      <c r="O1702" s="147" t="str">
        <f>IFERROR(IF(LEN(B1702)=0,"",INDEX(Trainings!$C$6:$C$55,MATCH(Registration!$B1702,Trainings!$B$6:$B$55,0),1)),"")</f>
        <v/>
      </c>
      <c r="P1702" s="148" t="str">
        <f>IFERROR(IF(LEN(H1702)=0,"",INDEX(Dashboard!$I$17:$I$26,MATCH($H1702,Dashboard!$J$17:$J$26,0))),"")</f>
        <v/>
      </c>
      <c r="Q1702" s="144"/>
      <c r="R1702" s="148">
        <f>IF(LEN(O1702)=0,0,IF(OR(Summary!$D$5="All",Summary!$D$5=""),1,IF(Summary!$D$5=O1702,1,0)))</f>
        <v>0</v>
      </c>
      <c r="S1702" s="148">
        <f>IF(LEN(B1702)=0,0,IF(OR(Summary!$G$5="All",Summary!$G$5=""),1,IF(Summary!$G$5=B1702,1,0)))</f>
        <v>0</v>
      </c>
      <c r="T1702" s="148">
        <f t="shared" si="104"/>
        <v>0</v>
      </c>
      <c r="U1702" s="148">
        <f>IF(LEN(C1702)=0,0,IF(C1702=Summary!$K$5,1,0))</f>
        <v>0</v>
      </c>
      <c r="V1702" s="148">
        <f t="shared" si="105"/>
        <v>0</v>
      </c>
      <c r="W1702" s="333"/>
      <c r="X1702" s="148">
        <f t="shared" si="106"/>
        <v>0</v>
      </c>
      <c r="Y1702" s="333"/>
      <c r="Z1702" s="144"/>
      <c r="AA1702" s="148">
        <f t="shared" si="107"/>
        <v>0</v>
      </c>
      <c r="AB1702" s="336"/>
      <c r="AC1702" s="144"/>
    </row>
    <row r="1703" spans="2:29" s="134" customFormat="1" ht="20.100000000000001" customHeight="1" x14ac:dyDescent="0.25">
      <c r="B1703" s="390"/>
      <c r="C1703" s="391"/>
      <c r="D1703" s="392"/>
      <c r="E1703" s="393"/>
      <c r="F1703" s="393"/>
      <c r="G1703" s="394"/>
      <c r="H1703" s="395"/>
      <c r="N1703" s="144"/>
      <c r="O1703" s="147" t="str">
        <f>IFERROR(IF(LEN(B1703)=0,"",INDEX(Trainings!$C$6:$C$55,MATCH(Registration!$B1703,Trainings!$B$6:$B$55,0),1)),"")</f>
        <v/>
      </c>
      <c r="P1703" s="148" t="str">
        <f>IFERROR(IF(LEN(H1703)=0,"",INDEX(Dashboard!$I$17:$I$26,MATCH($H1703,Dashboard!$J$17:$J$26,0))),"")</f>
        <v/>
      </c>
      <c r="Q1703" s="144"/>
      <c r="R1703" s="148">
        <f>IF(LEN(O1703)=0,0,IF(OR(Summary!$D$5="All",Summary!$D$5=""),1,IF(Summary!$D$5=O1703,1,0)))</f>
        <v>0</v>
      </c>
      <c r="S1703" s="148">
        <f>IF(LEN(B1703)=0,0,IF(OR(Summary!$G$5="All",Summary!$G$5=""),1,IF(Summary!$G$5=B1703,1,0)))</f>
        <v>0</v>
      </c>
      <c r="T1703" s="148">
        <f t="shared" si="104"/>
        <v>0</v>
      </c>
      <c r="U1703" s="148">
        <f>IF(LEN(C1703)=0,0,IF(C1703=Summary!$K$5,1,0))</f>
        <v>0</v>
      </c>
      <c r="V1703" s="148">
        <f t="shared" si="105"/>
        <v>0</v>
      </c>
      <c r="W1703" s="333"/>
      <c r="X1703" s="148">
        <f t="shared" si="106"/>
        <v>0</v>
      </c>
      <c r="Y1703" s="333"/>
      <c r="Z1703" s="144"/>
      <c r="AA1703" s="148">
        <f t="shared" si="107"/>
        <v>0</v>
      </c>
      <c r="AB1703" s="336"/>
      <c r="AC1703" s="144"/>
    </row>
    <row r="1704" spans="2:29" s="134" customFormat="1" ht="20.100000000000001" customHeight="1" x14ac:dyDescent="0.25">
      <c r="B1704" s="390"/>
      <c r="C1704" s="391"/>
      <c r="D1704" s="392"/>
      <c r="E1704" s="393"/>
      <c r="F1704" s="393"/>
      <c r="G1704" s="394"/>
      <c r="H1704" s="395"/>
      <c r="N1704" s="144"/>
      <c r="O1704" s="147" t="str">
        <f>IFERROR(IF(LEN(B1704)=0,"",INDEX(Trainings!$C$6:$C$55,MATCH(Registration!$B1704,Trainings!$B$6:$B$55,0),1)),"")</f>
        <v/>
      </c>
      <c r="P1704" s="148" t="str">
        <f>IFERROR(IF(LEN(H1704)=0,"",INDEX(Dashboard!$I$17:$I$26,MATCH($H1704,Dashboard!$J$17:$J$26,0))),"")</f>
        <v/>
      </c>
      <c r="Q1704" s="144"/>
      <c r="R1704" s="148">
        <f>IF(LEN(O1704)=0,0,IF(OR(Summary!$D$5="All",Summary!$D$5=""),1,IF(Summary!$D$5=O1704,1,0)))</f>
        <v>0</v>
      </c>
      <c r="S1704" s="148">
        <f>IF(LEN(B1704)=0,0,IF(OR(Summary!$G$5="All",Summary!$G$5=""),1,IF(Summary!$G$5=B1704,1,0)))</f>
        <v>0</v>
      </c>
      <c r="T1704" s="148">
        <f t="shared" si="104"/>
        <v>0</v>
      </c>
      <c r="U1704" s="148">
        <f>IF(LEN(C1704)=0,0,IF(C1704=Summary!$K$5,1,0))</f>
        <v>0</v>
      </c>
      <c r="V1704" s="148">
        <f t="shared" si="105"/>
        <v>0</v>
      </c>
      <c r="W1704" s="333"/>
      <c r="X1704" s="148">
        <f t="shared" si="106"/>
        <v>0</v>
      </c>
      <c r="Y1704" s="333"/>
      <c r="Z1704" s="144"/>
      <c r="AA1704" s="148">
        <f t="shared" si="107"/>
        <v>0</v>
      </c>
      <c r="AB1704" s="336"/>
      <c r="AC1704" s="144"/>
    </row>
    <row r="1705" spans="2:29" s="134" customFormat="1" ht="20.100000000000001" customHeight="1" x14ac:dyDescent="0.25">
      <c r="B1705" s="390"/>
      <c r="C1705" s="391"/>
      <c r="D1705" s="392"/>
      <c r="E1705" s="393"/>
      <c r="F1705" s="393"/>
      <c r="G1705" s="394"/>
      <c r="H1705" s="395"/>
      <c r="N1705" s="144"/>
      <c r="O1705" s="147" t="str">
        <f>IFERROR(IF(LEN(B1705)=0,"",INDEX(Trainings!$C$6:$C$55,MATCH(Registration!$B1705,Trainings!$B$6:$B$55,0),1)),"")</f>
        <v/>
      </c>
      <c r="P1705" s="148" t="str">
        <f>IFERROR(IF(LEN(H1705)=0,"",INDEX(Dashboard!$I$17:$I$26,MATCH($H1705,Dashboard!$J$17:$J$26,0))),"")</f>
        <v/>
      </c>
      <c r="Q1705" s="144"/>
      <c r="R1705" s="148">
        <f>IF(LEN(O1705)=0,0,IF(OR(Summary!$D$5="All",Summary!$D$5=""),1,IF(Summary!$D$5=O1705,1,0)))</f>
        <v>0</v>
      </c>
      <c r="S1705" s="148">
        <f>IF(LEN(B1705)=0,0,IF(OR(Summary!$G$5="All",Summary!$G$5=""),1,IF(Summary!$G$5=B1705,1,0)))</f>
        <v>0</v>
      </c>
      <c r="T1705" s="148">
        <f t="shared" si="104"/>
        <v>0</v>
      </c>
      <c r="U1705" s="148">
        <f>IF(LEN(C1705)=0,0,IF(C1705=Summary!$K$5,1,0))</f>
        <v>0</v>
      </c>
      <c r="V1705" s="148">
        <f t="shared" si="105"/>
        <v>0</v>
      </c>
      <c r="W1705" s="333"/>
      <c r="X1705" s="148">
        <f t="shared" si="106"/>
        <v>0</v>
      </c>
      <c r="Y1705" s="333"/>
      <c r="Z1705" s="144"/>
      <c r="AA1705" s="148">
        <f t="shared" si="107"/>
        <v>0</v>
      </c>
      <c r="AB1705" s="336"/>
      <c r="AC1705" s="144"/>
    </row>
    <row r="1706" spans="2:29" s="134" customFormat="1" ht="20.100000000000001" customHeight="1" x14ac:dyDescent="0.25">
      <c r="B1706" s="390"/>
      <c r="C1706" s="391"/>
      <c r="D1706" s="392"/>
      <c r="E1706" s="393"/>
      <c r="F1706" s="393"/>
      <c r="G1706" s="394"/>
      <c r="H1706" s="395"/>
      <c r="N1706" s="144"/>
      <c r="O1706" s="147" t="str">
        <f>IFERROR(IF(LEN(B1706)=0,"",INDEX(Trainings!$C$6:$C$55,MATCH(Registration!$B1706,Trainings!$B$6:$B$55,0),1)),"")</f>
        <v/>
      </c>
      <c r="P1706" s="148" t="str">
        <f>IFERROR(IF(LEN(H1706)=0,"",INDEX(Dashboard!$I$17:$I$26,MATCH($H1706,Dashboard!$J$17:$J$26,0))),"")</f>
        <v/>
      </c>
      <c r="Q1706" s="144"/>
      <c r="R1706" s="148">
        <f>IF(LEN(O1706)=0,0,IF(OR(Summary!$D$5="All",Summary!$D$5=""),1,IF(Summary!$D$5=O1706,1,0)))</f>
        <v>0</v>
      </c>
      <c r="S1706" s="148">
        <f>IF(LEN(B1706)=0,0,IF(OR(Summary!$G$5="All",Summary!$G$5=""),1,IF(Summary!$G$5=B1706,1,0)))</f>
        <v>0</v>
      </c>
      <c r="T1706" s="148">
        <f t="shared" si="104"/>
        <v>0</v>
      </c>
      <c r="U1706" s="148">
        <f>IF(LEN(C1706)=0,0,IF(C1706=Summary!$K$5,1,0))</f>
        <v>0</v>
      </c>
      <c r="V1706" s="148">
        <f t="shared" si="105"/>
        <v>0</v>
      </c>
      <c r="W1706" s="333"/>
      <c r="X1706" s="148">
        <f t="shared" si="106"/>
        <v>0</v>
      </c>
      <c r="Y1706" s="333"/>
      <c r="Z1706" s="144"/>
      <c r="AA1706" s="148">
        <f t="shared" si="107"/>
        <v>0</v>
      </c>
      <c r="AB1706" s="336"/>
      <c r="AC1706" s="144"/>
    </row>
    <row r="1707" spans="2:29" s="134" customFormat="1" ht="20.100000000000001" customHeight="1" x14ac:dyDescent="0.25">
      <c r="B1707" s="390"/>
      <c r="C1707" s="391"/>
      <c r="D1707" s="392"/>
      <c r="E1707" s="393"/>
      <c r="F1707" s="393"/>
      <c r="G1707" s="394"/>
      <c r="H1707" s="395"/>
      <c r="N1707" s="144"/>
      <c r="O1707" s="147" t="str">
        <f>IFERROR(IF(LEN(B1707)=0,"",INDEX(Trainings!$C$6:$C$55,MATCH(Registration!$B1707,Trainings!$B$6:$B$55,0),1)),"")</f>
        <v/>
      </c>
      <c r="P1707" s="148" t="str">
        <f>IFERROR(IF(LEN(H1707)=0,"",INDEX(Dashboard!$I$17:$I$26,MATCH($H1707,Dashboard!$J$17:$J$26,0))),"")</f>
        <v/>
      </c>
      <c r="Q1707" s="144"/>
      <c r="R1707" s="148">
        <f>IF(LEN(O1707)=0,0,IF(OR(Summary!$D$5="All",Summary!$D$5=""),1,IF(Summary!$D$5=O1707,1,0)))</f>
        <v>0</v>
      </c>
      <c r="S1707" s="148">
        <f>IF(LEN(B1707)=0,0,IF(OR(Summary!$G$5="All",Summary!$G$5=""),1,IF(Summary!$G$5=B1707,1,0)))</f>
        <v>0</v>
      </c>
      <c r="T1707" s="148">
        <f t="shared" si="104"/>
        <v>0</v>
      </c>
      <c r="U1707" s="148">
        <f>IF(LEN(C1707)=0,0,IF(C1707=Summary!$K$5,1,0))</f>
        <v>0</v>
      </c>
      <c r="V1707" s="148">
        <f t="shared" si="105"/>
        <v>0</v>
      </c>
      <c r="W1707" s="333"/>
      <c r="X1707" s="148">
        <f t="shared" si="106"/>
        <v>0</v>
      </c>
      <c r="Y1707" s="333"/>
      <c r="Z1707" s="144"/>
      <c r="AA1707" s="148">
        <f t="shared" si="107"/>
        <v>0</v>
      </c>
      <c r="AB1707" s="336"/>
      <c r="AC1707" s="144"/>
    </row>
    <row r="1708" spans="2:29" s="134" customFormat="1" ht="20.100000000000001" customHeight="1" x14ac:dyDescent="0.25">
      <c r="B1708" s="390"/>
      <c r="C1708" s="391"/>
      <c r="D1708" s="392"/>
      <c r="E1708" s="393"/>
      <c r="F1708" s="393"/>
      <c r="G1708" s="394"/>
      <c r="H1708" s="395"/>
      <c r="N1708" s="144"/>
      <c r="O1708" s="147" t="str">
        <f>IFERROR(IF(LEN(B1708)=0,"",INDEX(Trainings!$C$6:$C$55,MATCH(Registration!$B1708,Trainings!$B$6:$B$55,0),1)),"")</f>
        <v/>
      </c>
      <c r="P1708" s="148" t="str">
        <f>IFERROR(IF(LEN(H1708)=0,"",INDEX(Dashboard!$I$17:$I$26,MATCH($H1708,Dashboard!$J$17:$J$26,0))),"")</f>
        <v/>
      </c>
      <c r="Q1708" s="144"/>
      <c r="R1708" s="148">
        <f>IF(LEN(O1708)=0,0,IF(OR(Summary!$D$5="All",Summary!$D$5=""),1,IF(Summary!$D$5=O1708,1,0)))</f>
        <v>0</v>
      </c>
      <c r="S1708" s="148">
        <f>IF(LEN(B1708)=0,0,IF(OR(Summary!$G$5="All",Summary!$G$5=""),1,IF(Summary!$G$5=B1708,1,0)))</f>
        <v>0</v>
      </c>
      <c r="T1708" s="148">
        <f t="shared" si="104"/>
        <v>0</v>
      </c>
      <c r="U1708" s="148">
        <f>IF(LEN(C1708)=0,0,IF(C1708=Summary!$K$5,1,0))</f>
        <v>0</v>
      </c>
      <c r="V1708" s="148">
        <f t="shared" si="105"/>
        <v>0</v>
      </c>
      <c r="W1708" s="333"/>
      <c r="X1708" s="148">
        <f t="shared" si="106"/>
        <v>0</v>
      </c>
      <c r="Y1708" s="333"/>
      <c r="Z1708" s="144"/>
      <c r="AA1708" s="148">
        <f t="shared" si="107"/>
        <v>0</v>
      </c>
      <c r="AB1708" s="336"/>
      <c r="AC1708" s="144"/>
    </row>
    <row r="1709" spans="2:29" s="134" customFormat="1" ht="20.100000000000001" customHeight="1" x14ac:dyDescent="0.25">
      <c r="B1709" s="390"/>
      <c r="C1709" s="391"/>
      <c r="D1709" s="392"/>
      <c r="E1709" s="393"/>
      <c r="F1709" s="393"/>
      <c r="G1709" s="394"/>
      <c r="H1709" s="395"/>
      <c r="N1709" s="144"/>
      <c r="O1709" s="147" t="str">
        <f>IFERROR(IF(LEN(B1709)=0,"",INDEX(Trainings!$C$6:$C$55,MATCH(Registration!$B1709,Trainings!$B$6:$B$55,0),1)),"")</f>
        <v/>
      </c>
      <c r="P1709" s="148" t="str">
        <f>IFERROR(IF(LEN(H1709)=0,"",INDEX(Dashboard!$I$17:$I$26,MATCH($H1709,Dashboard!$J$17:$J$26,0))),"")</f>
        <v/>
      </c>
      <c r="Q1709" s="144"/>
      <c r="R1709" s="148">
        <f>IF(LEN(O1709)=0,0,IF(OR(Summary!$D$5="All",Summary!$D$5=""),1,IF(Summary!$D$5=O1709,1,0)))</f>
        <v>0</v>
      </c>
      <c r="S1709" s="148">
        <f>IF(LEN(B1709)=0,0,IF(OR(Summary!$G$5="All",Summary!$G$5=""),1,IF(Summary!$G$5=B1709,1,0)))</f>
        <v>0</v>
      </c>
      <c r="T1709" s="148">
        <f t="shared" si="104"/>
        <v>0</v>
      </c>
      <c r="U1709" s="148">
        <f>IF(LEN(C1709)=0,0,IF(C1709=Summary!$K$5,1,0))</f>
        <v>0</v>
      </c>
      <c r="V1709" s="148">
        <f t="shared" si="105"/>
        <v>0</v>
      </c>
      <c r="W1709" s="333"/>
      <c r="X1709" s="148">
        <f t="shared" si="106"/>
        <v>0</v>
      </c>
      <c r="Y1709" s="333"/>
      <c r="Z1709" s="144"/>
      <c r="AA1709" s="148">
        <f t="shared" si="107"/>
        <v>0</v>
      </c>
      <c r="AB1709" s="336"/>
      <c r="AC1709" s="144"/>
    </row>
    <row r="1710" spans="2:29" s="134" customFormat="1" ht="20.100000000000001" customHeight="1" x14ac:dyDescent="0.25">
      <c r="B1710" s="390"/>
      <c r="C1710" s="391"/>
      <c r="D1710" s="392"/>
      <c r="E1710" s="393"/>
      <c r="F1710" s="393"/>
      <c r="G1710" s="394"/>
      <c r="H1710" s="395"/>
      <c r="N1710" s="144"/>
      <c r="O1710" s="147" t="str">
        <f>IFERROR(IF(LEN(B1710)=0,"",INDEX(Trainings!$C$6:$C$55,MATCH(Registration!$B1710,Trainings!$B$6:$B$55,0),1)),"")</f>
        <v/>
      </c>
      <c r="P1710" s="148" t="str">
        <f>IFERROR(IF(LEN(H1710)=0,"",INDEX(Dashboard!$I$17:$I$26,MATCH($H1710,Dashboard!$J$17:$J$26,0))),"")</f>
        <v/>
      </c>
      <c r="Q1710" s="144"/>
      <c r="R1710" s="148">
        <f>IF(LEN(O1710)=0,0,IF(OR(Summary!$D$5="All",Summary!$D$5=""),1,IF(Summary!$D$5=O1710,1,0)))</f>
        <v>0</v>
      </c>
      <c r="S1710" s="148">
        <f>IF(LEN(B1710)=0,0,IF(OR(Summary!$G$5="All",Summary!$G$5=""),1,IF(Summary!$G$5=B1710,1,0)))</f>
        <v>0</v>
      </c>
      <c r="T1710" s="148">
        <f t="shared" si="104"/>
        <v>0</v>
      </c>
      <c r="U1710" s="148">
        <f>IF(LEN(C1710)=0,0,IF(C1710=Summary!$K$5,1,0))</f>
        <v>0</v>
      </c>
      <c r="V1710" s="148">
        <f t="shared" si="105"/>
        <v>0</v>
      </c>
      <c r="W1710" s="333"/>
      <c r="X1710" s="148">
        <f t="shared" si="106"/>
        <v>0</v>
      </c>
      <c r="Y1710" s="333"/>
      <c r="Z1710" s="144"/>
      <c r="AA1710" s="148">
        <f t="shared" si="107"/>
        <v>0</v>
      </c>
      <c r="AB1710" s="336"/>
      <c r="AC1710" s="144"/>
    </row>
    <row r="1711" spans="2:29" s="134" customFormat="1" ht="20.100000000000001" customHeight="1" x14ac:dyDescent="0.25">
      <c r="B1711" s="390"/>
      <c r="C1711" s="391"/>
      <c r="D1711" s="392"/>
      <c r="E1711" s="393"/>
      <c r="F1711" s="393"/>
      <c r="G1711" s="394"/>
      <c r="H1711" s="395"/>
      <c r="N1711" s="144"/>
      <c r="O1711" s="147" t="str">
        <f>IFERROR(IF(LEN(B1711)=0,"",INDEX(Trainings!$C$6:$C$55,MATCH(Registration!$B1711,Trainings!$B$6:$B$55,0),1)),"")</f>
        <v/>
      </c>
      <c r="P1711" s="148" t="str">
        <f>IFERROR(IF(LEN(H1711)=0,"",INDEX(Dashboard!$I$17:$I$26,MATCH($H1711,Dashboard!$J$17:$J$26,0))),"")</f>
        <v/>
      </c>
      <c r="Q1711" s="144"/>
      <c r="R1711" s="148">
        <f>IF(LEN(O1711)=0,0,IF(OR(Summary!$D$5="All",Summary!$D$5=""),1,IF(Summary!$D$5=O1711,1,0)))</f>
        <v>0</v>
      </c>
      <c r="S1711" s="148">
        <f>IF(LEN(B1711)=0,0,IF(OR(Summary!$G$5="All",Summary!$G$5=""),1,IF(Summary!$G$5=B1711,1,0)))</f>
        <v>0</v>
      </c>
      <c r="T1711" s="148">
        <f t="shared" si="104"/>
        <v>0</v>
      </c>
      <c r="U1711" s="148">
        <f>IF(LEN(C1711)=0,0,IF(C1711=Summary!$K$5,1,0))</f>
        <v>0</v>
      </c>
      <c r="V1711" s="148">
        <f t="shared" si="105"/>
        <v>0</v>
      </c>
      <c r="W1711" s="333"/>
      <c r="X1711" s="148">
        <f t="shared" si="106"/>
        <v>0</v>
      </c>
      <c r="Y1711" s="333"/>
      <c r="Z1711" s="144"/>
      <c r="AA1711" s="148">
        <f t="shared" si="107"/>
        <v>0</v>
      </c>
      <c r="AB1711" s="336"/>
      <c r="AC1711" s="144"/>
    </row>
    <row r="1712" spans="2:29" s="134" customFormat="1" ht="20.100000000000001" customHeight="1" x14ac:dyDescent="0.25">
      <c r="B1712" s="390"/>
      <c r="C1712" s="391"/>
      <c r="D1712" s="392"/>
      <c r="E1712" s="393"/>
      <c r="F1712" s="393"/>
      <c r="G1712" s="394"/>
      <c r="H1712" s="395"/>
      <c r="N1712" s="144"/>
      <c r="O1712" s="147" t="str">
        <f>IFERROR(IF(LEN(B1712)=0,"",INDEX(Trainings!$C$6:$C$55,MATCH(Registration!$B1712,Trainings!$B$6:$B$55,0),1)),"")</f>
        <v/>
      </c>
      <c r="P1712" s="148" t="str">
        <f>IFERROR(IF(LEN(H1712)=0,"",INDEX(Dashboard!$I$17:$I$26,MATCH($H1712,Dashboard!$J$17:$J$26,0))),"")</f>
        <v/>
      </c>
      <c r="Q1712" s="144"/>
      <c r="R1712" s="148">
        <f>IF(LEN(O1712)=0,0,IF(OR(Summary!$D$5="All",Summary!$D$5=""),1,IF(Summary!$D$5=O1712,1,0)))</f>
        <v>0</v>
      </c>
      <c r="S1712" s="148">
        <f>IF(LEN(B1712)=0,0,IF(OR(Summary!$G$5="All",Summary!$G$5=""),1,IF(Summary!$G$5=B1712,1,0)))</f>
        <v>0</v>
      </c>
      <c r="T1712" s="148">
        <f t="shared" si="104"/>
        <v>0</v>
      </c>
      <c r="U1712" s="148">
        <f>IF(LEN(C1712)=0,0,IF(C1712=Summary!$K$5,1,0))</f>
        <v>0</v>
      </c>
      <c r="V1712" s="148">
        <f t="shared" si="105"/>
        <v>0</v>
      </c>
      <c r="W1712" s="333"/>
      <c r="X1712" s="148">
        <f t="shared" si="106"/>
        <v>0</v>
      </c>
      <c r="Y1712" s="333"/>
      <c r="Z1712" s="144"/>
      <c r="AA1712" s="148">
        <f t="shared" si="107"/>
        <v>0</v>
      </c>
      <c r="AB1712" s="336"/>
      <c r="AC1712" s="144"/>
    </row>
    <row r="1713" spans="2:29" s="134" customFormat="1" ht="20.100000000000001" customHeight="1" x14ac:dyDescent="0.25">
      <c r="B1713" s="390"/>
      <c r="C1713" s="391"/>
      <c r="D1713" s="392"/>
      <c r="E1713" s="393"/>
      <c r="F1713" s="393"/>
      <c r="G1713" s="394"/>
      <c r="H1713" s="395"/>
      <c r="N1713" s="144"/>
      <c r="O1713" s="147" t="str">
        <f>IFERROR(IF(LEN(B1713)=0,"",INDEX(Trainings!$C$6:$C$55,MATCH(Registration!$B1713,Trainings!$B$6:$B$55,0),1)),"")</f>
        <v/>
      </c>
      <c r="P1713" s="148" t="str">
        <f>IFERROR(IF(LEN(H1713)=0,"",INDEX(Dashboard!$I$17:$I$26,MATCH($H1713,Dashboard!$J$17:$J$26,0))),"")</f>
        <v/>
      </c>
      <c r="Q1713" s="144"/>
      <c r="R1713" s="148">
        <f>IF(LEN(O1713)=0,0,IF(OR(Summary!$D$5="All",Summary!$D$5=""),1,IF(Summary!$D$5=O1713,1,0)))</f>
        <v>0</v>
      </c>
      <c r="S1713" s="148">
        <f>IF(LEN(B1713)=0,0,IF(OR(Summary!$G$5="All",Summary!$G$5=""),1,IF(Summary!$G$5=B1713,1,0)))</f>
        <v>0</v>
      </c>
      <c r="T1713" s="148">
        <f t="shared" si="104"/>
        <v>0</v>
      </c>
      <c r="U1713" s="148">
        <f>IF(LEN(C1713)=0,0,IF(C1713=Summary!$K$5,1,0))</f>
        <v>0</v>
      </c>
      <c r="V1713" s="148">
        <f t="shared" si="105"/>
        <v>0</v>
      </c>
      <c r="W1713" s="333"/>
      <c r="X1713" s="148">
        <f t="shared" si="106"/>
        <v>0</v>
      </c>
      <c r="Y1713" s="333"/>
      <c r="Z1713" s="144"/>
      <c r="AA1713" s="148">
        <f t="shared" si="107"/>
        <v>0</v>
      </c>
      <c r="AB1713" s="336"/>
      <c r="AC1713" s="144"/>
    </row>
    <row r="1714" spans="2:29" s="134" customFormat="1" ht="20.100000000000001" customHeight="1" x14ac:dyDescent="0.25">
      <c r="B1714" s="390"/>
      <c r="C1714" s="391"/>
      <c r="D1714" s="392"/>
      <c r="E1714" s="393"/>
      <c r="F1714" s="393"/>
      <c r="G1714" s="394"/>
      <c r="H1714" s="395"/>
      <c r="N1714" s="144"/>
      <c r="O1714" s="147" t="str">
        <f>IFERROR(IF(LEN(B1714)=0,"",INDEX(Trainings!$C$6:$C$55,MATCH(Registration!$B1714,Trainings!$B$6:$B$55,0),1)),"")</f>
        <v/>
      </c>
      <c r="P1714" s="148" t="str">
        <f>IFERROR(IF(LEN(H1714)=0,"",INDEX(Dashboard!$I$17:$I$26,MATCH($H1714,Dashboard!$J$17:$J$26,0))),"")</f>
        <v/>
      </c>
      <c r="Q1714" s="144"/>
      <c r="R1714" s="148">
        <f>IF(LEN(O1714)=0,0,IF(OR(Summary!$D$5="All",Summary!$D$5=""),1,IF(Summary!$D$5=O1714,1,0)))</f>
        <v>0</v>
      </c>
      <c r="S1714" s="148">
        <f>IF(LEN(B1714)=0,0,IF(OR(Summary!$G$5="All",Summary!$G$5=""),1,IF(Summary!$G$5=B1714,1,0)))</f>
        <v>0</v>
      </c>
      <c r="T1714" s="148">
        <f t="shared" si="104"/>
        <v>0</v>
      </c>
      <c r="U1714" s="148">
        <f>IF(LEN(C1714)=0,0,IF(C1714=Summary!$K$5,1,0))</f>
        <v>0</v>
      </c>
      <c r="V1714" s="148">
        <f t="shared" si="105"/>
        <v>0</v>
      </c>
      <c r="W1714" s="333"/>
      <c r="X1714" s="148">
        <f t="shared" si="106"/>
        <v>0</v>
      </c>
      <c r="Y1714" s="333"/>
      <c r="Z1714" s="144"/>
      <c r="AA1714" s="148">
        <f t="shared" si="107"/>
        <v>0</v>
      </c>
      <c r="AB1714" s="336"/>
      <c r="AC1714" s="144"/>
    </row>
    <row r="1715" spans="2:29" s="134" customFormat="1" ht="20.100000000000001" customHeight="1" x14ac:dyDescent="0.25">
      <c r="B1715" s="390"/>
      <c r="C1715" s="391"/>
      <c r="D1715" s="392"/>
      <c r="E1715" s="393"/>
      <c r="F1715" s="393"/>
      <c r="G1715" s="394"/>
      <c r="H1715" s="395"/>
      <c r="N1715" s="144"/>
      <c r="O1715" s="147" t="str">
        <f>IFERROR(IF(LEN(B1715)=0,"",INDEX(Trainings!$C$6:$C$55,MATCH(Registration!$B1715,Trainings!$B$6:$B$55,0),1)),"")</f>
        <v/>
      </c>
      <c r="P1715" s="148" t="str">
        <f>IFERROR(IF(LEN(H1715)=0,"",INDEX(Dashboard!$I$17:$I$26,MATCH($H1715,Dashboard!$J$17:$J$26,0))),"")</f>
        <v/>
      </c>
      <c r="Q1715" s="144"/>
      <c r="R1715" s="148">
        <f>IF(LEN(O1715)=0,0,IF(OR(Summary!$D$5="All",Summary!$D$5=""),1,IF(Summary!$D$5=O1715,1,0)))</f>
        <v>0</v>
      </c>
      <c r="S1715" s="148">
        <f>IF(LEN(B1715)=0,0,IF(OR(Summary!$G$5="All",Summary!$G$5=""),1,IF(Summary!$G$5=B1715,1,0)))</f>
        <v>0</v>
      </c>
      <c r="T1715" s="148">
        <f t="shared" si="104"/>
        <v>0</v>
      </c>
      <c r="U1715" s="148">
        <f>IF(LEN(C1715)=0,0,IF(C1715=Summary!$K$5,1,0))</f>
        <v>0</v>
      </c>
      <c r="V1715" s="148">
        <f t="shared" si="105"/>
        <v>0</v>
      </c>
      <c r="W1715" s="333"/>
      <c r="X1715" s="148">
        <f t="shared" si="106"/>
        <v>0</v>
      </c>
      <c r="Y1715" s="333"/>
      <c r="Z1715" s="144"/>
      <c r="AA1715" s="148">
        <f t="shared" si="107"/>
        <v>0</v>
      </c>
      <c r="AB1715" s="336"/>
      <c r="AC1715" s="144"/>
    </row>
    <row r="1716" spans="2:29" s="134" customFormat="1" ht="20.100000000000001" customHeight="1" x14ac:dyDescent="0.25">
      <c r="B1716" s="390"/>
      <c r="C1716" s="391"/>
      <c r="D1716" s="392"/>
      <c r="E1716" s="393"/>
      <c r="F1716" s="393"/>
      <c r="G1716" s="394"/>
      <c r="H1716" s="395"/>
      <c r="N1716" s="144"/>
      <c r="O1716" s="147" t="str">
        <f>IFERROR(IF(LEN(B1716)=0,"",INDEX(Trainings!$C$6:$C$55,MATCH(Registration!$B1716,Trainings!$B$6:$B$55,0),1)),"")</f>
        <v/>
      </c>
      <c r="P1716" s="148" t="str">
        <f>IFERROR(IF(LEN(H1716)=0,"",INDEX(Dashboard!$I$17:$I$26,MATCH($H1716,Dashboard!$J$17:$J$26,0))),"")</f>
        <v/>
      </c>
      <c r="Q1716" s="144"/>
      <c r="R1716" s="148">
        <f>IF(LEN(O1716)=0,0,IF(OR(Summary!$D$5="All",Summary!$D$5=""),1,IF(Summary!$D$5=O1716,1,0)))</f>
        <v>0</v>
      </c>
      <c r="S1716" s="148">
        <f>IF(LEN(B1716)=0,0,IF(OR(Summary!$G$5="All",Summary!$G$5=""),1,IF(Summary!$G$5=B1716,1,0)))</f>
        <v>0</v>
      </c>
      <c r="T1716" s="148">
        <f t="shared" si="104"/>
        <v>0</v>
      </c>
      <c r="U1716" s="148">
        <f>IF(LEN(C1716)=0,0,IF(C1716=Summary!$K$5,1,0))</f>
        <v>0</v>
      </c>
      <c r="V1716" s="148">
        <f t="shared" si="105"/>
        <v>0</v>
      </c>
      <c r="W1716" s="333"/>
      <c r="X1716" s="148">
        <f t="shared" si="106"/>
        <v>0</v>
      </c>
      <c r="Y1716" s="333"/>
      <c r="Z1716" s="144"/>
      <c r="AA1716" s="148">
        <f t="shared" si="107"/>
        <v>0</v>
      </c>
      <c r="AB1716" s="336"/>
      <c r="AC1716" s="144"/>
    </row>
    <row r="1717" spans="2:29" s="134" customFormat="1" ht="20.100000000000001" customHeight="1" x14ac:dyDescent="0.25">
      <c r="B1717" s="390"/>
      <c r="C1717" s="391"/>
      <c r="D1717" s="392"/>
      <c r="E1717" s="393"/>
      <c r="F1717" s="393"/>
      <c r="G1717" s="394"/>
      <c r="H1717" s="395"/>
      <c r="N1717" s="144"/>
      <c r="O1717" s="147" t="str">
        <f>IFERROR(IF(LEN(B1717)=0,"",INDEX(Trainings!$C$6:$C$55,MATCH(Registration!$B1717,Trainings!$B$6:$B$55,0),1)),"")</f>
        <v/>
      </c>
      <c r="P1717" s="148" t="str">
        <f>IFERROR(IF(LEN(H1717)=0,"",INDEX(Dashboard!$I$17:$I$26,MATCH($H1717,Dashboard!$J$17:$J$26,0))),"")</f>
        <v/>
      </c>
      <c r="Q1717" s="144"/>
      <c r="R1717" s="148">
        <f>IF(LEN(O1717)=0,0,IF(OR(Summary!$D$5="All",Summary!$D$5=""),1,IF(Summary!$D$5=O1717,1,0)))</f>
        <v>0</v>
      </c>
      <c r="S1717" s="148">
        <f>IF(LEN(B1717)=0,0,IF(OR(Summary!$G$5="All",Summary!$G$5=""),1,IF(Summary!$G$5=B1717,1,0)))</f>
        <v>0</v>
      </c>
      <c r="T1717" s="148">
        <f t="shared" si="104"/>
        <v>0</v>
      </c>
      <c r="U1717" s="148">
        <f>IF(LEN(C1717)=0,0,IF(C1717=Summary!$K$5,1,0))</f>
        <v>0</v>
      </c>
      <c r="V1717" s="148">
        <f t="shared" si="105"/>
        <v>0</v>
      </c>
      <c r="W1717" s="333"/>
      <c r="X1717" s="148">
        <f t="shared" si="106"/>
        <v>0</v>
      </c>
      <c r="Y1717" s="333"/>
      <c r="Z1717" s="144"/>
      <c r="AA1717" s="148">
        <f t="shared" si="107"/>
        <v>0</v>
      </c>
      <c r="AB1717" s="336"/>
      <c r="AC1717" s="144"/>
    </row>
    <row r="1718" spans="2:29" s="134" customFormat="1" ht="20.100000000000001" customHeight="1" x14ac:dyDescent="0.25">
      <c r="B1718" s="390"/>
      <c r="C1718" s="391"/>
      <c r="D1718" s="392"/>
      <c r="E1718" s="393"/>
      <c r="F1718" s="393"/>
      <c r="G1718" s="394"/>
      <c r="H1718" s="395"/>
      <c r="N1718" s="144"/>
      <c r="O1718" s="147" t="str">
        <f>IFERROR(IF(LEN(B1718)=0,"",INDEX(Trainings!$C$6:$C$55,MATCH(Registration!$B1718,Trainings!$B$6:$B$55,0),1)),"")</f>
        <v/>
      </c>
      <c r="P1718" s="148" t="str">
        <f>IFERROR(IF(LEN(H1718)=0,"",INDEX(Dashboard!$I$17:$I$26,MATCH($H1718,Dashboard!$J$17:$J$26,0))),"")</f>
        <v/>
      </c>
      <c r="Q1718" s="144"/>
      <c r="R1718" s="148">
        <f>IF(LEN(O1718)=0,0,IF(OR(Summary!$D$5="All",Summary!$D$5=""),1,IF(Summary!$D$5=O1718,1,0)))</f>
        <v>0</v>
      </c>
      <c r="S1718" s="148">
        <f>IF(LEN(B1718)=0,0,IF(OR(Summary!$G$5="All",Summary!$G$5=""),1,IF(Summary!$G$5=B1718,1,0)))</f>
        <v>0</v>
      </c>
      <c r="T1718" s="148">
        <f t="shared" si="104"/>
        <v>0</v>
      </c>
      <c r="U1718" s="148">
        <f>IF(LEN(C1718)=0,0,IF(C1718=Summary!$K$5,1,0))</f>
        <v>0</v>
      </c>
      <c r="V1718" s="148">
        <f t="shared" si="105"/>
        <v>0</v>
      </c>
      <c r="W1718" s="333"/>
      <c r="X1718" s="148">
        <f t="shared" si="106"/>
        <v>0</v>
      </c>
      <c r="Y1718" s="333"/>
      <c r="Z1718" s="144"/>
      <c r="AA1718" s="148">
        <f t="shared" si="107"/>
        <v>0</v>
      </c>
      <c r="AB1718" s="336"/>
      <c r="AC1718" s="144"/>
    </row>
    <row r="1719" spans="2:29" s="134" customFormat="1" ht="20.100000000000001" customHeight="1" x14ac:dyDescent="0.25">
      <c r="B1719" s="390"/>
      <c r="C1719" s="391"/>
      <c r="D1719" s="392"/>
      <c r="E1719" s="393"/>
      <c r="F1719" s="393"/>
      <c r="G1719" s="394"/>
      <c r="H1719" s="395"/>
      <c r="N1719" s="144"/>
      <c r="O1719" s="147" t="str">
        <f>IFERROR(IF(LEN(B1719)=0,"",INDEX(Trainings!$C$6:$C$55,MATCH(Registration!$B1719,Trainings!$B$6:$B$55,0),1)),"")</f>
        <v/>
      </c>
      <c r="P1719" s="148" t="str">
        <f>IFERROR(IF(LEN(H1719)=0,"",INDEX(Dashboard!$I$17:$I$26,MATCH($H1719,Dashboard!$J$17:$J$26,0))),"")</f>
        <v/>
      </c>
      <c r="Q1719" s="144"/>
      <c r="R1719" s="148">
        <f>IF(LEN(O1719)=0,0,IF(OR(Summary!$D$5="All",Summary!$D$5=""),1,IF(Summary!$D$5=O1719,1,0)))</f>
        <v>0</v>
      </c>
      <c r="S1719" s="148">
        <f>IF(LEN(B1719)=0,0,IF(OR(Summary!$G$5="All",Summary!$G$5=""),1,IF(Summary!$G$5=B1719,1,0)))</f>
        <v>0</v>
      </c>
      <c r="T1719" s="148">
        <f t="shared" si="104"/>
        <v>0</v>
      </c>
      <c r="U1719" s="148">
        <f>IF(LEN(C1719)=0,0,IF(C1719=Summary!$K$5,1,0))</f>
        <v>0</v>
      </c>
      <c r="V1719" s="148">
        <f t="shared" si="105"/>
        <v>0</v>
      </c>
      <c r="W1719" s="333"/>
      <c r="X1719" s="148">
        <f t="shared" si="106"/>
        <v>0</v>
      </c>
      <c r="Y1719" s="333"/>
      <c r="Z1719" s="144"/>
      <c r="AA1719" s="148">
        <f t="shared" si="107"/>
        <v>0</v>
      </c>
      <c r="AB1719" s="336"/>
      <c r="AC1719" s="144"/>
    </row>
    <row r="1720" spans="2:29" s="134" customFormat="1" ht="20.100000000000001" customHeight="1" x14ac:dyDescent="0.25">
      <c r="B1720" s="390"/>
      <c r="C1720" s="391"/>
      <c r="D1720" s="392"/>
      <c r="E1720" s="393"/>
      <c r="F1720" s="393"/>
      <c r="G1720" s="394"/>
      <c r="H1720" s="395"/>
      <c r="N1720" s="144"/>
      <c r="O1720" s="147" t="str">
        <f>IFERROR(IF(LEN(B1720)=0,"",INDEX(Trainings!$C$6:$C$55,MATCH(Registration!$B1720,Trainings!$B$6:$B$55,0),1)),"")</f>
        <v/>
      </c>
      <c r="P1720" s="148" t="str">
        <f>IFERROR(IF(LEN(H1720)=0,"",INDEX(Dashboard!$I$17:$I$26,MATCH($H1720,Dashboard!$J$17:$J$26,0))),"")</f>
        <v/>
      </c>
      <c r="Q1720" s="144"/>
      <c r="R1720" s="148">
        <f>IF(LEN(O1720)=0,0,IF(OR(Summary!$D$5="All",Summary!$D$5=""),1,IF(Summary!$D$5=O1720,1,0)))</f>
        <v>0</v>
      </c>
      <c r="S1720" s="148">
        <f>IF(LEN(B1720)=0,0,IF(OR(Summary!$G$5="All",Summary!$G$5=""),1,IF(Summary!$G$5=B1720,1,0)))</f>
        <v>0</v>
      </c>
      <c r="T1720" s="148">
        <f t="shared" si="104"/>
        <v>0</v>
      </c>
      <c r="U1720" s="148">
        <f>IF(LEN(C1720)=0,0,IF(C1720=Summary!$K$5,1,0))</f>
        <v>0</v>
      </c>
      <c r="V1720" s="148">
        <f t="shared" si="105"/>
        <v>0</v>
      </c>
      <c r="W1720" s="333"/>
      <c r="X1720" s="148">
        <f t="shared" si="106"/>
        <v>0</v>
      </c>
      <c r="Y1720" s="333"/>
      <c r="Z1720" s="144"/>
      <c r="AA1720" s="148">
        <f t="shared" si="107"/>
        <v>0</v>
      </c>
      <c r="AB1720" s="336"/>
      <c r="AC1720" s="144"/>
    </row>
    <row r="1721" spans="2:29" s="134" customFormat="1" ht="20.100000000000001" customHeight="1" x14ac:dyDescent="0.25">
      <c r="B1721" s="390"/>
      <c r="C1721" s="391"/>
      <c r="D1721" s="392"/>
      <c r="E1721" s="393"/>
      <c r="F1721" s="393"/>
      <c r="G1721" s="394"/>
      <c r="H1721" s="395"/>
      <c r="N1721" s="144"/>
      <c r="O1721" s="147" t="str">
        <f>IFERROR(IF(LEN(B1721)=0,"",INDEX(Trainings!$C$6:$C$55,MATCH(Registration!$B1721,Trainings!$B$6:$B$55,0),1)),"")</f>
        <v/>
      </c>
      <c r="P1721" s="148" t="str">
        <f>IFERROR(IF(LEN(H1721)=0,"",INDEX(Dashboard!$I$17:$I$26,MATCH($H1721,Dashboard!$J$17:$J$26,0))),"")</f>
        <v/>
      </c>
      <c r="Q1721" s="144"/>
      <c r="R1721" s="148">
        <f>IF(LEN(O1721)=0,0,IF(OR(Summary!$D$5="All",Summary!$D$5=""),1,IF(Summary!$D$5=O1721,1,0)))</f>
        <v>0</v>
      </c>
      <c r="S1721" s="148">
        <f>IF(LEN(B1721)=0,0,IF(OR(Summary!$G$5="All",Summary!$G$5=""),1,IF(Summary!$G$5=B1721,1,0)))</f>
        <v>0</v>
      </c>
      <c r="T1721" s="148">
        <f t="shared" si="104"/>
        <v>0</v>
      </c>
      <c r="U1721" s="148">
        <f>IF(LEN(C1721)=0,0,IF(C1721=Summary!$K$5,1,0))</f>
        <v>0</v>
      </c>
      <c r="V1721" s="148">
        <f t="shared" si="105"/>
        <v>0</v>
      </c>
      <c r="W1721" s="333"/>
      <c r="X1721" s="148">
        <f t="shared" si="106"/>
        <v>0</v>
      </c>
      <c r="Y1721" s="333"/>
      <c r="Z1721" s="144"/>
      <c r="AA1721" s="148">
        <f t="shared" si="107"/>
        <v>0</v>
      </c>
      <c r="AB1721" s="336"/>
      <c r="AC1721" s="144"/>
    </row>
    <row r="1722" spans="2:29" s="134" customFormat="1" ht="20.100000000000001" customHeight="1" x14ac:dyDescent="0.25">
      <c r="B1722" s="390"/>
      <c r="C1722" s="391"/>
      <c r="D1722" s="392"/>
      <c r="E1722" s="393"/>
      <c r="F1722" s="393"/>
      <c r="G1722" s="394"/>
      <c r="H1722" s="395"/>
      <c r="N1722" s="144"/>
      <c r="O1722" s="147" t="str">
        <f>IFERROR(IF(LEN(B1722)=0,"",INDEX(Trainings!$C$6:$C$55,MATCH(Registration!$B1722,Trainings!$B$6:$B$55,0),1)),"")</f>
        <v/>
      </c>
      <c r="P1722" s="148" t="str">
        <f>IFERROR(IF(LEN(H1722)=0,"",INDEX(Dashboard!$I$17:$I$26,MATCH($H1722,Dashboard!$J$17:$J$26,0))),"")</f>
        <v/>
      </c>
      <c r="Q1722" s="144"/>
      <c r="R1722" s="148">
        <f>IF(LEN(O1722)=0,0,IF(OR(Summary!$D$5="All",Summary!$D$5=""),1,IF(Summary!$D$5=O1722,1,0)))</f>
        <v>0</v>
      </c>
      <c r="S1722" s="148">
        <f>IF(LEN(B1722)=0,0,IF(OR(Summary!$G$5="All",Summary!$G$5=""),1,IF(Summary!$G$5=B1722,1,0)))</f>
        <v>0</v>
      </c>
      <c r="T1722" s="148">
        <f t="shared" si="104"/>
        <v>0</v>
      </c>
      <c r="U1722" s="148">
        <f>IF(LEN(C1722)=0,0,IF(C1722=Summary!$K$5,1,0))</f>
        <v>0</v>
      </c>
      <c r="V1722" s="148">
        <f t="shared" si="105"/>
        <v>0</v>
      </c>
      <c r="W1722" s="333"/>
      <c r="X1722" s="148">
        <f t="shared" si="106"/>
        <v>0</v>
      </c>
      <c r="Y1722" s="333"/>
      <c r="Z1722" s="144"/>
      <c r="AA1722" s="148">
        <f t="shared" si="107"/>
        <v>0</v>
      </c>
      <c r="AB1722" s="336"/>
      <c r="AC1722" s="144"/>
    </row>
    <row r="1723" spans="2:29" s="134" customFormat="1" ht="20.100000000000001" customHeight="1" x14ac:dyDescent="0.25">
      <c r="B1723" s="390"/>
      <c r="C1723" s="391"/>
      <c r="D1723" s="392"/>
      <c r="E1723" s="393"/>
      <c r="F1723" s="393"/>
      <c r="G1723" s="394"/>
      <c r="H1723" s="395"/>
      <c r="N1723" s="144"/>
      <c r="O1723" s="147" t="str">
        <f>IFERROR(IF(LEN(B1723)=0,"",INDEX(Trainings!$C$6:$C$55,MATCH(Registration!$B1723,Trainings!$B$6:$B$55,0),1)),"")</f>
        <v/>
      </c>
      <c r="P1723" s="148" t="str">
        <f>IFERROR(IF(LEN(H1723)=0,"",INDEX(Dashboard!$I$17:$I$26,MATCH($H1723,Dashboard!$J$17:$J$26,0))),"")</f>
        <v/>
      </c>
      <c r="Q1723" s="144"/>
      <c r="R1723" s="148">
        <f>IF(LEN(O1723)=0,0,IF(OR(Summary!$D$5="All",Summary!$D$5=""),1,IF(Summary!$D$5=O1723,1,0)))</f>
        <v>0</v>
      </c>
      <c r="S1723" s="148">
        <f>IF(LEN(B1723)=0,0,IF(OR(Summary!$G$5="All",Summary!$G$5=""),1,IF(Summary!$G$5=B1723,1,0)))</f>
        <v>0</v>
      </c>
      <c r="T1723" s="148">
        <f t="shared" si="104"/>
        <v>0</v>
      </c>
      <c r="U1723" s="148">
        <f>IF(LEN(C1723)=0,0,IF(C1723=Summary!$K$5,1,0))</f>
        <v>0</v>
      </c>
      <c r="V1723" s="148">
        <f t="shared" si="105"/>
        <v>0</v>
      </c>
      <c r="W1723" s="333"/>
      <c r="X1723" s="148">
        <f t="shared" si="106"/>
        <v>0</v>
      </c>
      <c r="Y1723" s="333"/>
      <c r="Z1723" s="144"/>
      <c r="AA1723" s="148">
        <f t="shared" si="107"/>
        <v>0</v>
      </c>
      <c r="AB1723" s="336"/>
      <c r="AC1723" s="144"/>
    </row>
    <row r="1724" spans="2:29" s="134" customFormat="1" ht="20.100000000000001" customHeight="1" x14ac:dyDescent="0.25">
      <c r="B1724" s="390"/>
      <c r="C1724" s="391"/>
      <c r="D1724" s="392"/>
      <c r="E1724" s="393"/>
      <c r="F1724" s="393"/>
      <c r="G1724" s="394"/>
      <c r="H1724" s="395"/>
      <c r="N1724" s="144"/>
      <c r="O1724" s="147" t="str">
        <f>IFERROR(IF(LEN(B1724)=0,"",INDEX(Trainings!$C$6:$C$55,MATCH(Registration!$B1724,Trainings!$B$6:$B$55,0),1)),"")</f>
        <v/>
      </c>
      <c r="P1724" s="148" t="str">
        <f>IFERROR(IF(LEN(H1724)=0,"",INDEX(Dashboard!$I$17:$I$26,MATCH($H1724,Dashboard!$J$17:$J$26,0))),"")</f>
        <v/>
      </c>
      <c r="Q1724" s="144"/>
      <c r="R1724" s="148">
        <f>IF(LEN(O1724)=0,0,IF(OR(Summary!$D$5="All",Summary!$D$5=""),1,IF(Summary!$D$5=O1724,1,0)))</f>
        <v>0</v>
      </c>
      <c r="S1724" s="148">
        <f>IF(LEN(B1724)=0,0,IF(OR(Summary!$G$5="All",Summary!$G$5=""),1,IF(Summary!$G$5=B1724,1,0)))</f>
        <v>0</v>
      </c>
      <c r="T1724" s="148">
        <f t="shared" si="104"/>
        <v>0</v>
      </c>
      <c r="U1724" s="148">
        <f>IF(LEN(C1724)=0,0,IF(C1724=Summary!$K$5,1,0))</f>
        <v>0</v>
      </c>
      <c r="V1724" s="148">
        <f t="shared" si="105"/>
        <v>0</v>
      </c>
      <c r="W1724" s="333"/>
      <c r="X1724" s="148">
        <f t="shared" si="106"/>
        <v>0</v>
      </c>
      <c r="Y1724" s="333"/>
      <c r="Z1724" s="144"/>
      <c r="AA1724" s="148">
        <f t="shared" si="107"/>
        <v>0</v>
      </c>
      <c r="AB1724" s="336"/>
      <c r="AC1724" s="144"/>
    </row>
    <row r="1725" spans="2:29" s="134" customFormat="1" ht="20.100000000000001" customHeight="1" x14ac:dyDescent="0.25">
      <c r="B1725" s="390"/>
      <c r="C1725" s="391"/>
      <c r="D1725" s="392"/>
      <c r="E1725" s="393"/>
      <c r="F1725" s="393"/>
      <c r="G1725" s="394"/>
      <c r="H1725" s="395"/>
      <c r="N1725" s="144"/>
      <c r="O1725" s="147" t="str">
        <f>IFERROR(IF(LEN(B1725)=0,"",INDEX(Trainings!$C$6:$C$55,MATCH(Registration!$B1725,Trainings!$B$6:$B$55,0),1)),"")</f>
        <v/>
      </c>
      <c r="P1725" s="148" t="str">
        <f>IFERROR(IF(LEN(H1725)=0,"",INDEX(Dashboard!$I$17:$I$26,MATCH($H1725,Dashboard!$J$17:$J$26,0))),"")</f>
        <v/>
      </c>
      <c r="Q1725" s="144"/>
      <c r="R1725" s="148">
        <f>IF(LEN(O1725)=0,0,IF(OR(Summary!$D$5="All",Summary!$D$5=""),1,IF(Summary!$D$5=O1725,1,0)))</f>
        <v>0</v>
      </c>
      <c r="S1725" s="148">
        <f>IF(LEN(B1725)=0,0,IF(OR(Summary!$G$5="All",Summary!$G$5=""),1,IF(Summary!$G$5=B1725,1,0)))</f>
        <v>0</v>
      </c>
      <c r="T1725" s="148">
        <f t="shared" si="104"/>
        <v>0</v>
      </c>
      <c r="U1725" s="148">
        <f>IF(LEN(C1725)=0,0,IF(C1725=Summary!$K$5,1,0))</f>
        <v>0</v>
      </c>
      <c r="V1725" s="148">
        <f t="shared" si="105"/>
        <v>0</v>
      </c>
      <c r="W1725" s="333"/>
      <c r="X1725" s="148">
        <f t="shared" si="106"/>
        <v>0</v>
      </c>
      <c r="Y1725" s="333"/>
      <c r="Z1725" s="144"/>
      <c r="AA1725" s="148">
        <f t="shared" si="107"/>
        <v>0</v>
      </c>
      <c r="AB1725" s="336"/>
      <c r="AC1725" s="144"/>
    </row>
    <row r="1726" spans="2:29" s="134" customFormat="1" ht="20.100000000000001" customHeight="1" x14ac:dyDescent="0.25">
      <c r="B1726" s="390"/>
      <c r="C1726" s="391"/>
      <c r="D1726" s="392"/>
      <c r="E1726" s="393"/>
      <c r="F1726" s="393"/>
      <c r="G1726" s="394"/>
      <c r="H1726" s="395"/>
      <c r="N1726" s="144"/>
      <c r="O1726" s="147" t="str">
        <f>IFERROR(IF(LEN(B1726)=0,"",INDEX(Trainings!$C$6:$C$55,MATCH(Registration!$B1726,Trainings!$B$6:$B$55,0),1)),"")</f>
        <v/>
      </c>
      <c r="P1726" s="148" t="str">
        <f>IFERROR(IF(LEN(H1726)=0,"",INDEX(Dashboard!$I$17:$I$26,MATCH($H1726,Dashboard!$J$17:$J$26,0))),"")</f>
        <v/>
      </c>
      <c r="Q1726" s="144"/>
      <c r="R1726" s="148">
        <f>IF(LEN(O1726)=0,0,IF(OR(Summary!$D$5="All",Summary!$D$5=""),1,IF(Summary!$D$5=O1726,1,0)))</f>
        <v>0</v>
      </c>
      <c r="S1726" s="148">
        <f>IF(LEN(B1726)=0,0,IF(OR(Summary!$G$5="All",Summary!$G$5=""),1,IF(Summary!$G$5=B1726,1,0)))</f>
        <v>0</v>
      </c>
      <c r="T1726" s="148">
        <f t="shared" si="104"/>
        <v>0</v>
      </c>
      <c r="U1726" s="148">
        <f>IF(LEN(C1726)=0,0,IF(C1726=Summary!$K$5,1,0))</f>
        <v>0</v>
      </c>
      <c r="V1726" s="148">
        <f t="shared" si="105"/>
        <v>0</v>
      </c>
      <c r="W1726" s="333"/>
      <c r="X1726" s="148">
        <f t="shared" si="106"/>
        <v>0</v>
      </c>
      <c r="Y1726" s="333"/>
      <c r="Z1726" s="144"/>
      <c r="AA1726" s="148">
        <f t="shared" si="107"/>
        <v>0</v>
      </c>
      <c r="AB1726" s="336"/>
      <c r="AC1726" s="144"/>
    </row>
    <row r="1727" spans="2:29" s="134" customFormat="1" ht="20.100000000000001" customHeight="1" x14ac:dyDescent="0.25">
      <c r="B1727" s="390"/>
      <c r="C1727" s="391"/>
      <c r="D1727" s="392"/>
      <c r="E1727" s="393"/>
      <c r="F1727" s="393"/>
      <c r="G1727" s="394"/>
      <c r="H1727" s="395"/>
      <c r="N1727" s="144"/>
      <c r="O1727" s="147" t="str">
        <f>IFERROR(IF(LEN(B1727)=0,"",INDEX(Trainings!$C$6:$C$55,MATCH(Registration!$B1727,Trainings!$B$6:$B$55,0),1)),"")</f>
        <v/>
      </c>
      <c r="P1727" s="148" t="str">
        <f>IFERROR(IF(LEN(H1727)=0,"",INDEX(Dashboard!$I$17:$I$26,MATCH($H1727,Dashboard!$J$17:$J$26,0))),"")</f>
        <v/>
      </c>
      <c r="Q1727" s="144"/>
      <c r="R1727" s="148">
        <f>IF(LEN(O1727)=0,0,IF(OR(Summary!$D$5="All",Summary!$D$5=""),1,IF(Summary!$D$5=O1727,1,0)))</f>
        <v>0</v>
      </c>
      <c r="S1727" s="148">
        <f>IF(LEN(B1727)=0,0,IF(OR(Summary!$G$5="All",Summary!$G$5=""),1,IF(Summary!$G$5=B1727,1,0)))</f>
        <v>0</v>
      </c>
      <c r="T1727" s="148">
        <f t="shared" si="104"/>
        <v>0</v>
      </c>
      <c r="U1727" s="148">
        <f>IF(LEN(C1727)=0,0,IF(C1727=Summary!$K$5,1,0))</f>
        <v>0</v>
      </c>
      <c r="V1727" s="148">
        <f t="shared" si="105"/>
        <v>0</v>
      </c>
      <c r="W1727" s="333"/>
      <c r="X1727" s="148">
        <f t="shared" si="106"/>
        <v>0</v>
      </c>
      <c r="Y1727" s="333"/>
      <c r="Z1727" s="144"/>
      <c r="AA1727" s="148">
        <f t="shared" si="107"/>
        <v>0</v>
      </c>
      <c r="AB1727" s="336"/>
      <c r="AC1727" s="144"/>
    </row>
    <row r="1728" spans="2:29" s="134" customFormat="1" ht="20.100000000000001" customHeight="1" x14ac:dyDescent="0.25">
      <c r="B1728" s="390"/>
      <c r="C1728" s="391"/>
      <c r="D1728" s="392"/>
      <c r="E1728" s="393"/>
      <c r="F1728" s="393"/>
      <c r="G1728" s="394"/>
      <c r="H1728" s="395"/>
      <c r="N1728" s="144"/>
      <c r="O1728" s="147" t="str">
        <f>IFERROR(IF(LEN(B1728)=0,"",INDEX(Trainings!$C$6:$C$55,MATCH(Registration!$B1728,Trainings!$B$6:$B$55,0),1)),"")</f>
        <v/>
      </c>
      <c r="P1728" s="148" t="str">
        <f>IFERROR(IF(LEN(H1728)=0,"",INDEX(Dashboard!$I$17:$I$26,MATCH($H1728,Dashboard!$J$17:$J$26,0))),"")</f>
        <v/>
      </c>
      <c r="Q1728" s="144"/>
      <c r="R1728" s="148">
        <f>IF(LEN(O1728)=0,0,IF(OR(Summary!$D$5="All",Summary!$D$5=""),1,IF(Summary!$D$5=O1728,1,0)))</f>
        <v>0</v>
      </c>
      <c r="S1728" s="148">
        <f>IF(LEN(B1728)=0,0,IF(OR(Summary!$G$5="All",Summary!$G$5=""),1,IF(Summary!$G$5=B1728,1,0)))</f>
        <v>0</v>
      </c>
      <c r="T1728" s="148">
        <f t="shared" si="104"/>
        <v>0</v>
      </c>
      <c r="U1728" s="148">
        <f>IF(LEN(C1728)=0,0,IF(C1728=Summary!$K$5,1,0))</f>
        <v>0</v>
      </c>
      <c r="V1728" s="148">
        <f t="shared" si="105"/>
        <v>0</v>
      </c>
      <c r="W1728" s="333"/>
      <c r="X1728" s="148">
        <f t="shared" si="106"/>
        <v>0</v>
      </c>
      <c r="Y1728" s="333"/>
      <c r="Z1728" s="144"/>
      <c r="AA1728" s="148">
        <f t="shared" si="107"/>
        <v>0</v>
      </c>
      <c r="AB1728" s="336"/>
      <c r="AC1728" s="144"/>
    </row>
    <row r="1729" spans="2:29" s="134" customFormat="1" ht="20.100000000000001" customHeight="1" x14ac:dyDescent="0.25">
      <c r="B1729" s="390"/>
      <c r="C1729" s="391"/>
      <c r="D1729" s="392"/>
      <c r="E1729" s="393"/>
      <c r="F1729" s="393"/>
      <c r="G1729" s="394"/>
      <c r="H1729" s="395"/>
      <c r="N1729" s="144"/>
      <c r="O1729" s="147" t="str">
        <f>IFERROR(IF(LEN(B1729)=0,"",INDEX(Trainings!$C$6:$C$55,MATCH(Registration!$B1729,Trainings!$B$6:$B$55,0),1)),"")</f>
        <v/>
      </c>
      <c r="P1729" s="148" t="str">
        <f>IFERROR(IF(LEN(H1729)=0,"",INDEX(Dashboard!$I$17:$I$26,MATCH($H1729,Dashboard!$J$17:$J$26,0))),"")</f>
        <v/>
      </c>
      <c r="Q1729" s="144"/>
      <c r="R1729" s="148">
        <f>IF(LEN(O1729)=0,0,IF(OR(Summary!$D$5="All",Summary!$D$5=""),1,IF(Summary!$D$5=O1729,1,0)))</f>
        <v>0</v>
      </c>
      <c r="S1729" s="148">
        <f>IF(LEN(B1729)=0,0,IF(OR(Summary!$G$5="All",Summary!$G$5=""),1,IF(Summary!$G$5=B1729,1,0)))</f>
        <v>0</v>
      </c>
      <c r="T1729" s="148">
        <f t="shared" si="104"/>
        <v>0</v>
      </c>
      <c r="U1729" s="148">
        <f>IF(LEN(C1729)=0,0,IF(C1729=Summary!$K$5,1,0))</f>
        <v>0</v>
      </c>
      <c r="V1729" s="148">
        <f t="shared" si="105"/>
        <v>0</v>
      </c>
      <c r="W1729" s="333"/>
      <c r="X1729" s="148">
        <f t="shared" si="106"/>
        <v>0</v>
      </c>
      <c r="Y1729" s="333"/>
      <c r="Z1729" s="144"/>
      <c r="AA1729" s="148">
        <f t="shared" si="107"/>
        <v>0</v>
      </c>
      <c r="AB1729" s="336"/>
      <c r="AC1729" s="144"/>
    </row>
    <row r="1730" spans="2:29" s="134" customFormat="1" ht="20.100000000000001" customHeight="1" x14ac:dyDescent="0.25">
      <c r="B1730" s="390"/>
      <c r="C1730" s="391"/>
      <c r="D1730" s="392"/>
      <c r="E1730" s="393"/>
      <c r="F1730" s="393"/>
      <c r="G1730" s="394"/>
      <c r="H1730" s="395"/>
      <c r="N1730" s="144"/>
      <c r="O1730" s="147" t="str">
        <f>IFERROR(IF(LEN(B1730)=0,"",INDEX(Trainings!$C$6:$C$55,MATCH(Registration!$B1730,Trainings!$B$6:$B$55,0),1)),"")</f>
        <v/>
      </c>
      <c r="P1730" s="148" t="str">
        <f>IFERROR(IF(LEN(H1730)=0,"",INDEX(Dashboard!$I$17:$I$26,MATCH($H1730,Dashboard!$J$17:$J$26,0))),"")</f>
        <v/>
      </c>
      <c r="Q1730" s="144"/>
      <c r="R1730" s="148">
        <f>IF(LEN(O1730)=0,0,IF(OR(Summary!$D$5="All",Summary!$D$5=""),1,IF(Summary!$D$5=O1730,1,0)))</f>
        <v>0</v>
      </c>
      <c r="S1730" s="148">
        <f>IF(LEN(B1730)=0,0,IF(OR(Summary!$G$5="All",Summary!$G$5=""),1,IF(Summary!$G$5=B1730,1,0)))</f>
        <v>0</v>
      </c>
      <c r="T1730" s="148">
        <f t="shared" si="104"/>
        <v>0</v>
      </c>
      <c r="U1730" s="148">
        <f>IF(LEN(C1730)=0,0,IF(C1730=Summary!$K$5,1,0))</f>
        <v>0</v>
      </c>
      <c r="V1730" s="148">
        <f t="shared" si="105"/>
        <v>0</v>
      </c>
      <c r="W1730" s="333"/>
      <c r="X1730" s="148">
        <f t="shared" si="106"/>
        <v>0</v>
      </c>
      <c r="Y1730" s="333"/>
      <c r="Z1730" s="144"/>
      <c r="AA1730" s="148">
        <f t="shared" si="107"/>
        <v>0</v>
      </c>
      <c r="AB1730" s="336"/>
      <c r="AC1730" s="144"/>
    </row>
    <row r="1731" spans="2:29" s="134" customFormat="1" ht="20.100000000000001" customHeight="1" x14ac:dyDescent="0.25">
      <c r="B1731" s="390"/>
      <c r="C1731" s="391"/>
      <c r="D1731" s="392"/>
      <c r="E1731" s="393"/>
      <c r="F1731" s="393"/>
      <c r="G1731" s="394"/>
      <c r="H1731" s="395"/>
      <c r="N1731" s="144"/>
      <c r="O1731" s="147" t="str">
        <f>IFERROR(IF(LEN(B1731)=0,"",INDEX(Trainings!$C$6:$C$55,MATCH(Registration!$B1731,Trainings!$B$6:$B$55,0),1)),"")</f>
        <v/>
      </c>
      <c r="P1731" s="148" t="str">
        <f>IFERROR(IF(LEN(H1731)=0,"",INDEX(Dashboard!$I$17:$I$26,MATCH($H1731,Dashboard!$J$17:$J$26,0))),"")</f>
        <v/>
      </c>
      <c r="Q1731" s="144"/>
      <c r="R1731" s="148">
        <f>IF(LEN(O1731)=0,0,IF(OR(Summary!$D$5="All",Summary!$D$5=""),1,IF(Summary!$D$5=O1731,1,0)))</f>
        <v>0</v>
      </c>
      <c r="S1731" s="148">
        <f>IF(LEN(B1731)=0,0,IF(OR(Summary!$G$5="All",Summary!$G$5=""),1,IF(Summary!$G$5=B1731,1,0)))</f>
        <v>0</v>
      </c>
      <c r="T1731" s="148">
        <f t="shared" si="104"/>
        <v>0</v>
      </c>
      <c r="U1731" s="148">
        <f>IF(LEN(C1731)=0,0,IF(C1731=Summary!$K$5,1,0))</f>
        <v>0</v>
      </c>
      <c r="V1731" s="148">
        <f t="shared" si="105"/>
        <v>0</v>
      </c>
      <c r="W1731" s="333"/>
      <c r="X1731" s="148">
        <f t="shared" si="106"/>
        <v>0</v>
      </c>
      <c r="Y1731" s="333"/>
      <c r="Z1731" s="144"/>
      <c r="AA1731" s="148">
        <f t="shared" si="107"/>
        <v>0</v>
      </c>
      <c r="AB1731" s="336"/>
      <c r="AC1731" s="144"/>
    </row>
    <row r="1732" spans="2:29" s="134" customFormat="1" ht="20.100000000000001" customHeight="1" x14ac:dyDescent="0.25">
      <c r="B1732" s="390"/>
      <c r="C1732" s="391"/>
      <c r="D1732" s="392"/>
      <c r="E1732" s="393"/>
      <c r="F1732" s="393"/>
      <c r="G1732" s="394"/>
      <c r="H1732" s="395"/>
      <c r="N1732" s="144"/>
      <c r="O1732" s="147" t="str">
        <f>IFERROR(IF(LEN(B1732)=0,"",INDEX(Trainings!$C$6:$C$55,MATCH(Registration!$B1732,Trainings!$B$6:$B$55,0),1)),"")</f>
        <v/>
      </c>
      <c r="P1732" s="148" t="str">
        <f>IFERROR(IF(LEN(H1732)=0,"",INDEX(Dashboard!$I$17:$I$26,MATCH($H1732,Dashboard!$J$17:$J$26,0))),"")</f>
        <v/>
      </c>
      <c r="Q1732" s="144"/>
      <c r="R1732" s="148">
        <f>IF(LEN(O1732)=0,0,IF(OR(Summary!$D$5="All",Summary!$D$5=""),1,IF(Summary!$D$5=O1732,1,0)))</f>
        <v>0</v>
      </c>
      <c r="S1732" s="148">
        <f>IF(LEN(B1732)=0,0,IF(OR(Summary!$G$5="All",Summary!$G$5=""),1,IF(Summary!$G$5=B1732,1,0)))</f>
        <v>0</v>
      </c>
      <c r="T1732" s="148">
        <f t="shared" si="104"/>
        <v>0</v>
      </c>
      <c r="U1732" s="148">
        <f>IF(LEN(C1732)=0,0,IF(C1732=Summary!$K$5,1,0))</f>
        <v>0</v>
      </c>
      <c r="V1732" s="148">
        <f t="shared" si="105"/>
        <v>0</v>
      </c>
      <c r="W1732" s="333"/>
      <c r="X1732" s="148">
        <f t="shared" si="106"/>
        <v>0</v>
      </c>
      <c r="Y1732" s="333"/>
      <c r="Z1732" s="144"/>
      <c r="AA1732" s="148">
        <f t="shared" si="107"/>
        <v>0</v>
      </c>
      <c r="AB1732" s="336"/>
      <c r="AC1732" s="144"/>
    </row>
    <row r="1733" spans="2:29" s="134" customFormat="1" ht="20.100000000000001" customHeight="1" x14ac:dyDescent="0.25">
      <c r="B1733" s="390"/>
      <c r="C1733" s="391"/>
      <c r="D1733" s="392"/>
      <c r="E1733" s="393"/>
      <c r="F1733" s="393"/>
      <c r="G1733" s="394"/>
      <c r="H1733" s="395"/>
      <c r="N1733" s="144"/>
      <c r="O1733" s="147" t="str">
        <f>IFERROR(IF(LEN(B1733)=0,"",INDEX(Trainings!$C$6:$C$55,MATCH(Registration!$B1733,Trainings!$B$6:$B$55,0),1)),"")</f>
        <v/>
      </c>
      <c r="P1733" s="148" t="str">
        <f>IFERROR(IF(LEN(H1733)=0,"",INDEX(Dashboard!$I$17:$I$26,MATCH($H1733,Dashboard!$J$17:$J$26,0))),"")</f>
        <v/>
      </c>
      <c r="Q1733" s="144"/>
      <c r="R1733" s="148">
        <f>IF(LEN(O1733)=0,0,IF(OR(Summary!$D$5="All",Summary!$D$5=""),1,IF(Summary!$D$5=O1733,1,0)))</f>
        <v>0</v>
      </c>
      <c r="S1733" s="148">
        <f>IF(LEN(B1733)=0,0,IF(OR(Summary!$G$5="All",Summary!$G$5=""),1,IF(Summary!$G$5=B1733,1,0)))</f>
        <v>0</v>
      </c>
      <c r="T1733" s="148">
        <f t="shared" si="104"/>
        <v>0</v>
      </c>
      <c r="U1733" s="148">
        <f>IF(LEN(C1733)=0,0,IF(C1733=Summary!$K$5,1,0))</f>
        <v>0</v>
      </c>
      <c r="V1733" s="148">
        <f t="shared" si="105"/>
        <v>0</v>
      </c>
      <c r="W1733" s="333"/>
      <c r="X1733" s="148">
        <f t="shared" si="106"/>
        <v>0</v>
      </c>
      <c r="Y1733" s="333"/>
      <c r="Z1733" s="144"/>
      <c r="AA1733" s="148">
        <f t="shared" si="107"/>
        <v>0</v>
      </c>
      <c r="AB1733" s="336"/>
      <c r="AC1733" s="144"/>
    </row>
    <row r="1734" spans="2:29" s="134" customFormat="1" ht="20.100000000000001" customHeight="1" x14ac:dyDescent="0.25">
      <c r="B1734" s="390"/>
      <c r="C1734" s="391"/>
      <c r="D1734" s="392"/>
      <c r="E1734" s="393"/>
      <c r="F1734" s="393"/>
      <c r="G1734" s="394"/>
      <c r="H1734" s="395"/>
      <c r="N1734" s="144"/>
      <c r="O1734" s="147" t="str">
        <f>IFERROR(IF(LEN(B1734)=0,"",INDEX(Trainings!$C$6:$C$55,MATCH(Registration!$B1734,Trainings!$B$6:$B$55,0),1)),"")</f>
        <v/>
      </c>
      <c r="P1734" s="148" t="str">
        <f>IFERROR(IF(LEN(H1734)=0,"",INDEX(Dashboard!$I$17:$I$26,MATCH($H1734,Dashboard!$J$17:$J$26,0))),"")</f>
        <v/>
      </c>
      <c r="Q1734" s="144"/>
      <c r="R1734" s="148">
        <f>IF(LEN(O1734)=0,0,IF(OR(Summary!$D$5="All",Summary!$D$5=""),1,IF(Summary!$D$5=O1734,1,0)))</f>
        <v>0</v>
      </c>
      <c r="S1734" s="148">
        <f>IF(LEN(B1734)=0,0,IF(OR(Summary!$G$5="All",Summary!$G$5=""),1,IF(Summary!$G$5=B1734,1,0)))</f>
        <v>0</v>
      </c>
      <c r="T1734" s="148">
        <f t="shared" ref="T1734:T1797" si="108">IF(G1734="Yes",1,0)</f>
        <v>0</v>
      </c>
      <c r="U1734" s="148">
        <f>IF(LEN(C1734)=0,0,IF(C1734=Summary!$K$5,1,0))</f>
        <v>0</v>
      </c>
      <c r="V1734" s="148">
        <f t="shared" si="105"/>
        <v>0</v>
      </c>
      <c r="W1734" s="333"/>
      <c r="X1734" s="148">
        <f t="shared" si="106"/>
        <v>0</v>
      </c>
      <c r="Y1734" s="333"/>
      <c r="Z1734" s="144"/>
      <c r="AA1734" s="148">
        <f t="shared" si="107"/>
        <v>0</v>
      </c>
      <c r="AB1734" s="336"/>
      <c r="AC1734" s="144"/>
    </row>
    <row r="1735" spans="2:29" s="134" customFormat="1" ht="20.100000000000001" customHeight="1" x14ac:dyDescent="0.25">
      <c r="B1735" s="390"/>
      <c r="C1735" s="391"/>
      <c r="D1735" s="392"/>
      <c r="E1735" s="393"/>
      <c r="F1735" s="393"/>
      <c r="G1735" s="394"/>
      <c r="H1735" s="395"/>
      <c r="N1735" s="144"/>
      <c r="O1735" s="147" t="str">
        <f>IFERROR(IF(LEN(B1735)=0,"",INDEX(Trainings!$C$6:$C$55,MATCH(Registration!$B1735,Trainings!$B$6:$B$55,0),1)),"")</f>
        <v/>
      </c>
      <c r="P1735" s="148" t="str">
        <f>IFERROR(IF(LEN(H1735)=0,"",INDEX(Dashboard!$I$17:$I$26,MATCH($H1735,Dashboard!$J$17:$J$26,0))),"")</f>
        <v/>
      </c>
      <c r="Q1735" s="144"/>
      <c r="R1735" s="148">
        <f>IF(LEN(O1735)=0,0,IF(OR(Summary!$D$5="All",Summary!$D$5=""),1,IF(Summary!$D$5=O1735,1,0)))</f>
        <v>0</v>
      </c>
      <c r="S1735" s="148">
        <f>IF(LEN(B1735)=0,0,IF(OR(Summary!$G$5="All",Summary!$G$5=""),1,IF(Summary!$G$5=B1735,1,0)))</f>
        <v>0</v>
      </c>
      <c r="T1735" s="148">
        <f t="shared" si="108"/>
        <v>0</v>
      </c>
      <c r="U1735" s="148">
        <f>IF(LEN(C1735)=0,0,IF(C1735=Summary!$K$5,1,0))</f>
        <v>0</v>
      </c>
      <c r="V1735" s="148">
        <f t="shared" ref="V1735:V1798" si="109">R1735*S1735*T1735*U1735</f>
        <v>0</v>
      </c>
      <c r="W1735" s="333"/>
      <c r="X1735" s="148">
        <f t="shared" ref="X1735:X1798" si="110">V1735*(IF(LEN(P1735)=0,0,1))</f>
        <v>0</v>
      </c>
      <c r="Y1735" s="333"/>
      <c r="Z1735" s="144"/>
      <c r="AA1735" s="148">
        <f t="shared" ref="AA1735:AA1798" si="111">IF(G1735="Yes",1,0)</f>
        <v>0</v>
      </c>
      <c r="AB1735" s="336"/>
      <c r="AC1735" s="144"/>
    </row>
    <row r="1736" spans="2:29" s="134" customFormat="1" ht="20.100000000000001" customHeight="1" x14ac:dyDescent="0.25">
      <c r="B1736" s="390"/>
      <c r="C1736" s="391"/>
      <c r="D1736" s="392"/>
      <c r="E1736" s="393"/>
      <c r="F1736" s="393"/>
      <c r="G1736" s="394"/>
      <c r="H1736" s="395"/>
      <c r="N1736" s="144"/>
      <c r="O1736" s="147" t="str">
        <f>IFERROR(IF(LEN(B1736)=0,"",INDEX(Trainings!$C$6:$C$55,MATCH(Registration!$B1736,Trainings!$B$6:$B$55,0),1)),"")</f>
        <v/>
      </c>
      <c r="P1736" s="148" t="str">
        <f>IFERROR(IF(LEN(H1736)=0,"",INDEX(Dashboard!$I$17:$I$26,MATCH($H1736,Dashboard!$J$17:$J$26,0))),"")</f>
        <v/>
      </c>
      <c r="Q1736" s="144"/>
      <c r="R1736" s="148">
        <f>IF(LEN(O1736)=0,0,IF(OR(Summary!$D$5="All",Summary!$D$5=""),1,IF(Summary!$D$5=O1736,1,0)))</f>
        <v>0</v>
      </c>
      <c r="S1736" s="148">
        <f>IF(LEN(B1736)=0,0,IF(OR(Summary!$G$5="All",Summary!$G$5=""),1,IF(Summary!$G$5=B1736,1,0)))</f>
        <v>0</v>
      </c>
      <c r="T1736" s="148">
        <f t="shared" si="108"/>
        <v>0</v>
      </c>
      <c r="U1736" s="148">
        <f>IF(LEN(C1736)=0,0,IF(C1736=Summary!$K$5,1,0))</f>
        <v>0</v>
      </c>
      <c r="V1736" s="148">
        <f t="shared" si="109"/>
        <v>0</v>
      </c>
      <c r="W1736" s="333"/>
      <c r="X1736" s="148">
        <f t="shared" si="110"/>
        <v>0</v>
      </c>
      <c r="Y1736" s="333"/>
      <c r="Z1736" s="144"/>
      <c r="AA1736" s="148">
        <f t="shared" si="111"/>
        <v>0</v>
      </c>
      <c r="AB1736" s="336"/>
      <c r="AC1736" s="144"/>
    </row>
    <row r="1737" spans="2:29" s="134" customFormat="1" ht="20.100000000000001" customHeight="1" x14ac:dyDescent="0.25">
      <c r="B1737" s="390"/>
      <c r="C1737" s="391"/>
      <c r="D1737" s="392"/>
      <c r="E1737" s="393"/>
      <c r="F1737" s="393"/>
      <c r="G1737" s="394"/>
      <c r="H1737" s="395"/>
      <c r="N1737" s="144"/>
      <c r="O1737" s="147" t="str">
        <f>IFERROR(IF(LEN(B1737)=0,"",INDEX(Trainings!$C$6:$C$55,MATCH(Registration!$B1737,Trainings!$B$6:$B$55,0),1)),"")</f>
        <v/>
      </c>
      <c r="P1737" s="148" t="str">
        <f>IFERROR(IF(LEN(H1737)=0,"",INDEX(Dashboard!$I$17:$I$26,MATCH($H1737,Dashboard!$J$17:$J$26,0))),"")</f>
        <v/>
      </c>
      <c r="Q1737" s="144"/>
      <c r="R1737" s="148">
        <f>IF(LEN(O1737)=0,0,IF(OR(Summary!$D$5="All",Summary!$D$5=""),1,IF(Summary!$D$5=O1737,1,0)))</f>
        <v>0</v>
      </c>
      <c r="S1737" s="148">
        <f>IF(LEN(B1737)=0,0,IF(OR(Summary!$G$5="All",Summary!$G$5=""),1,IF(Summary!$G$5=B1737,1,0)))</f>
        <v>0</v>
      </c>
      <c r="T1737" s="148">
        <f t="shared" si="108"/>
        <v>0</v>
      </c>
      <c r="U1737" s="148">
        <f>IF(LEN(C1737)=0,0,IF(C1737=Summary!$K$5,1,0))</f>
        <v>0</v>
      </c>
      <c r="V1737" s="148">
        <f t="shared" si="109"/>
        <v>0</v>
      </c>
      <c r="W1737" s="333"/>
      <c r="X1737" s="148">
        <f t="shared" si="110"/>
        <v>0</v>
      </c>
      <c r="Y1737" s="333"/>
      <c r="Z1737" s="144"/>
      <c r="AA1737" s="148">
        <f t="shared" si="111"/>
        <v>0</v>
      </c>
      <c r="AB1737" s="336"/>
      <c r="AC1737" s="144"/>
    </row>
    <row r="1738" spans="2:29" s="134" customFormat="1" ht="20.100000000000001" customHeight="1" x14ac:dyDescent="0.25">
      <c r="B1738" s="390"/>
      <c r="C1738" s="391"/>
      <c r="D1738" s="392"/>
      <c r="E1738" s="393"/>
      <c r="F1738" s="393"/>
      <c r="G1738" s="394"/>
      <c r="H1738" s="395"/>
      <c r="N1738" s="144"/>
      <c r="O1738" s="147" t="str">
        <f>IFERROR(IF(LEN(B1738)=0,"",INDEX(Trainings!$C$6:$C$55,MATCH(Registration!$B1738,Trainings!$B$6:$B$55,0),1)),"")</f>
        <v/>
      </c>
      <c r="P1738" s="148" t="str">
        <f>IFERROR(IF(LEN(H1738)=0,"",INDEX(Dashboard!$I$17:$I$26,MATCH($H1738,Dashboard!$J$17:$J$26,0))),"")</f>
        <v/>
      </c>
      <c r="Q1738" s="144"/>
      <c r="R1738" s="148">
        <f>IF(LEN(O1738)=0,0,IF(OR(Summary!$D$5="All",Summary!$D$5=""),1,IF(Summary!$D$5=O1738,1,0)))</f>
        <v>0</v>
      </c>
      <c r="S1738" s="148">
        <f>IF(LEN(B1738)=0,0,IF(OR(Summary!$G$5="All",Summary!$G$5=""),1,IF(Summary!$G$5=B1738,1,0)))</f>
        <v>0</v>
      </c>
      <c r="T1738" s="148">
        <f t="shared" si="108"/>
        <v>0</v>
      </c>
      <c r="U1738" s="148">
        <f>IF(LEN(C1738)=0,0,IF(C1738=Summary!$K$5,1,0))</f>
        <v>0</v>
      </c>
      <c r="V1738" s="148">
        <f t="shared" si="109"/>
        <v>0</v>
      </c>
      <c r="W1738" s="333"/>
      <c r="X1738" s="148">
        <f t="shared" si="110"/>
        <v>0</v>
      </c>
      <c r="Y1738" s="333"/>
      <c r="Z1738" s="144"/>
      <c r="AA1738" s="148">
        <f t="shared" si="111"/>
        <v>0</v>
      </c>
      <c r="AB1738" s="336"/>
      <c r="AC1738" s="144"/>
    </row>
    <row r="1739" spans="2:29" s="134" customFormat="1" ht="20.100000000000001" customHeight="1" x14ac:dyDescent="0.25">
      <c r="B1739" s="390"/>
      <c r="C1739" s="391"/>
      <c r="D1739" s="392"/>
      <c r="E1739" s="393"/>
      <c r="F1739" s="393"/>
      <c r="G1739" s="394"/>
      <c r="H1739" s="395"/>
      <c r="N1739" s="144"/>
      <c r="O1739" s="147" t="str">
        <f>IFERROR(IF(LEN(B1739)=0,"",INDEX(Trainings!$C$6:$C$55,MATCH(Registration!$B1739,Trainings!$B$6:$B$55,0),1)),"")</f>
        <v/>
      </c>
      <c r="P1739" s="148" t="str">
        <f>IFERROR(IF(LEN(H1739)=0,"",INDEX(Dashboard!$I$17:$I$26,MATCH($H1739,Dashboard!$J$17:$J$26,0))),"")</f>
        <v/>
      </c>
      <c r="Q1739" s="144"/>
      <c r="R1739" s="148">
        <f>IF(LEN(O1739)=0,0,IF(OR(Summary!$D$5="All",Summary!$D$5=""),1,IF(Summary!$D$5=O1739,1,0)))</f>
        <v>0</v>
      </c>
      <c r="S1739" s="148">
        <f>IF(LEN(B1739)=0,0,IF(OR(Summary!$G$5="All",Summary!$G$5=""),1,IF(Summary!$G$5=B1739,1,0)))</f>
        <v>0</v>
      </c>
      <c r="T1739" s="148">
        <f t="shared" si="108"/>
        <v>0</v>
      </c>
      <c r="U1739" s="148">
        <f>IF(LEN(C1739)=0,0,IF(C1739=Summary!$K$5,1,0))</f>
        <v>0</v>
      </c>
      <c r="V1739" s="148">
        <f t="shared" si="109"/>
        <v>0</v>
      </c>
      <c r="W1739" s="333"/>
      <c r="X1739" s="148">
        <f t="shared" si="110"/>
        <v>0</v>
      </c>
      <c r="Y1739" s="333"/>
      <c r="Z1739" s="144"/>
      <c r="AA1739" s="148">
        <f t="shared" si="111"/>
        <v>0</v>
      </c>
      <c r="AB1739" s="336"/>
      <c r="AC1739" s="144"/>
    </row>
    <row r="1740" spans="2:29" s="134" customFormat="1" ht="20.100000000000001" customHeight="1" x14ac:dyDescent="0.25">
      <c r="B1740" s="390"/>
      <c r="C1740" s="391"/>
      <c r="D1740" s="392"/>
      <c r="E1740" s="393"/>
      <c r="F1740" s="393"/>
      <c r="G1740" s="394"/>
      <c r="H1740" s="395"/>
      <c r="N1740" s="144"/>
      <c r="O1740" s="147" t="str">
        <f>IFERROR(IF(LEN(B1740)=0,"",INDEX(Trainings!$C$6:$C$55,MATCH(Registration!$B1740,Trainings!$B$6:$B$55,0),1)),"")</f>
        <v/>
      </c>
      <c r="P1740" s="148" t="str">
        <f>IFERROR(IF(LEN(H1740)=0,"",INDEX(Dashboard!$I$17:$I$26,MATCH($H1740,Dashboard!$J$17:$J$26,0))),"")</f>
        <v/>
      </c>
      <c r="Q1740" s="144"/>
      <c r="R1740" s="148">
        <f>IF(LEN(O1740)=0,0,IF(OR(Summary!$D$5="All",Summary!$D$5=""),1,IF(Summary!$D$5=O1740,1,0)))</f>
        <v>0</v>
      </c>
      <c r="S1740" s="148">
        <f>IF(LEN(B1740)=0,0,IF(OR(Summary!$G$5="All",Summary!$G$5=""),1,IF(Summary!$G$5=B1740,1,0)))</f>
        <v>0</v>
      </c>
      <c r="T1740" s="148">
        <f t="shared" si="108"/>
        <v>0</v>
      </c>
      <c r="U1740" s="148">
        <f>IF(LEN(C1740)=0,0,IF(C1740=Summary!$K$5,1,0))</f>
        <v>0</v>
      </c>
      <c r="V1740" s="148">
        <f t="shared" si="109"/>
        <v>0</v>
      </c>
      <c r="W1740" s="333"/>
      <c r="X1740" s="148">
        <f t="shared" si="110"/>
        <v>0</v>
      </c>
      <c r="Y1740" s="333"/>
      <c r="Z1740" s="144"/>
      <c r="AA1740" s="148">
        <f t="shared" si="111"/>
        <v>0</v>
      </c>
      <c r="AB1740" s="336"/>
      <c r="AC1740" s="144"/>
    </row>
    <row r="1741" spans="2:29" s="134" customFormat="1" ht="20.100000000000001" customHeight="1" x14ac:dyDescent="0.25">
      <c r="B1741" s="390"/>
      <c r="C1741" s="391"/>
      <c r="D1741" s="392"/>
      <c r="E1741" s="393"/>
      <c r="F1741" s="393"/>
      <c r="G1741" s="394"/>
      <c r="H1741" s="395"/>
      <c r="N1741" s="144"/>
      <c r="O1741" s="147" t="str">
        <f>IFERROR(IF(LEN(B1741)=0,"",INDEX(Trainings!$C$6:$C$55,MATCH(Registration!$B1741,Trainings!$B$6:$B$55,0),1)),"")</f>
        <v/>
      </c>
      <c r="P1741" s="148" t="str">
        <f>IFERROR(IF(LEN(H1741)=0,"",INDEX(Dashboard!$I$17:$I$26,MATCH($H1741,Dashboard!$J$17:$J$26,0))),"")</f>
        <v/>
      </c>
      <c r="Q1741" s="144"/>
      <c r="R1741" s="148">
        <f>IF(LEN(O1741)=0,0,IF(OR(Summary!$D$5="All",Summary!$D$5=""),1,IF(Summary!$D$5=O1741,1,0)))</f>
        <v>0</v>
      </c>
      <c r="S1741" s="148">
        <f>IF(LEN(B1741)=0,0,IF(OR(Summary!$G$5="All",Summary!$G$5=""),1,IF(Summary!$G$5=B1741,1,0)))</f>
        <v>0</v>
      </c>
      <c r="T1741" s="148">
        <f t="shared" si="108"/>
        <v>0</v>
      </c>
      <c r="U1741" s="148">
        <f>IF(LEN(C1741)=0,0,IF(C1741=Summary!$K$5,1,0))</f>
        <v>0</v>
      </c>
      <c r="V1741" s="148">
        <f t="shared" si="109"/>
        <v>0</v>
      </c>
      <c r="W1741" s="333"/>
      <c r="X1741" s="148">
        <f t="shared" si="110"/>
        <v>0</v>
      </c>
      <c r="Y1741" s="333"/>
      <c r="Z1741" s="144"/>
      <c r="AA1741" s="148">
        <f t="shared" si="111"/>
        <v>0</v>
      </c>
      <c r="AB1741" s="336"/>
      <c r="AC1741" s="144"/>
    </row>
    <row r="1742" spans="2:29" s="134" customFormat="1" ht="20.100000000000001" customHeight="1" x14ac:dyDescent="0.25">
      <c r="B1742" s="390"/>
      <c r="C1742" s="391"/>
      <c r="D1742" s="392"/>
      <c r="E1742" s="393"/>
      <c r="F1742" s="393"/>
      <c r="G1742" s="394"/>
      <c r="H1742" s="395"/>
      <c r="N1742" s="144"/>
      <c r="O1742" s="147" t="str">
        <f>IFERROR(IF(LEN(B1742)=0,"",INDEX(Trainings!$C$6:$C$55,MATCH(Registration!$B1742,Trainings!$B$6:$B$55,0),1)),"")</f>
        <v/>
      </c>
      <c r="P1742" s="148" t="str">
        <f>IFERROR(IF(LEN(H1742)=0,"",INDEX(Dashboard!$I$17:$I$26,MATCH($H1742,Dashboard!$J$17:$J$26,0))),"")</f>
        <v/>
      </c>
      <c r="Q1742" s="144"/>
      <c r="R1742" s="148">
        <f>IF(LEN(O1742)=0,0,IF(OR(Summary!$D$5="All",Summary!$D$5=""),1,IF(Summary!$D$5=O1742,1,0)))</f>
        <v>0</v>
      </c>
      <c r="S1742" s="148">
        <f>IF(LEN(B1742)=0,0,IF(OR(Summary!$G$5="All",Summary!$G$5=""),1,IF(Summary!$G$5=B1742,1,0)))</f>
        <v>0</v>
      </c>
      <c r="T1742" s="148">
        <f t="shared" si="108"/>
        <v>0</v>
      </c>
      <c r="U1742" s="148">
        <f>IF(LEN(C1742)=0,0,IF(C1742=Summary!$K$5,1,0))</f>
        <v>0</v>
      </c>
      <c r="V1742" s="148">
        <f t="shared" si="109"/>
        <v>0</v>
      </c>
      <c r="W1742" s="333"/>
      <c r="X1742" s="148">
        <f t="shared" si="110"/>
        <v>0</v>
      </c>
      <c r="Y1742" s="333"/>
      <c r="Z1742" s="144"/>
      <c r="AA1742" s="148">
        <f t="shared" si="111"/>
        <v>0</v>
      </c>
      <c r="AB1742" s="336"/>
      <c r="AC1742" s="144"/>
    </row>
    <row r="1743" spans="2:29" s="134" customFormat="1" ht="20.100000000000001" customHeight="1" x14ac:dyDescent="0.25">
      <c r="B1743" s="390"/>
      <c r="C1743" s="391"/>
      <c r="D1743" s="392"/>
      <c r="E1743" s="393"/>
      <c r="F1743" s="393"/>
      <c r="G1743" s="394"/>
      <c r="H1743" s="395"/>
      <c r="N1743" s="144"/>
      <c r="O1743" s="147" t="str">
        <f>IFERROR(IF(LEN(B1743)=0,"",INDEX(Trainings!$C$6:$C$55,MATCH(Registration!$B1743,Trainings!$B$6:$B$55,0),1)),"")</f>
        <v/>
      </c>
      <c r="P1743" s="148" t="str">
        <f>IFERROR(IF(LEN(H1743)=0,"",INDEX(Dashboard!$I$17:$I$26,MATCH($H1743,Dashboard!$J$17:$J$26,0))),"")</f>
        <v/>
      </c>
      <c r="Q1743" s="144"/>
      <c r="R1743" s="148">
        <f>IF(LEN(O1743)=0,0,IF(OR(Summary!$D$5="All",Summary!$D$5=""),1,IF(Summary!$D$5=O1743,1,0)))</f>
        <v>0</v>
      </c>
      <c r="S1743" s="148">
        <f>IF(LEN(B1743)=0,0,IF(OR(Summary!$G$5="All",Summary!$G$5=""),1,IF(Summary!$G$5=B1743,1,0)))</f>
        <v>0</v>
      </c>
      <c r="T1743" s="148">
        <f t="shared" si="108"/>
        <v>0</v>
      </c>
      <c r="U1743" s="148">
        <f>IF(LEN(C1743)=0,0,IF(C1743=Summary!$K$5,1,0))</f>
        <v>0</v>
      </c>
      <c r="V1743" s="148">
        <f t="shared" si="109"/>
        <v>0</v>
      </c>
      <c r="W1743" s="333"/>
      <c r="X1743" s="148">
        <f t="shared" si="110"/>
        <v>0</v>
      </c>
      <c r="Y1743" s="333"/>
      <c r="Z1743" s="144"/>
      <c r="AA1743" s="148">
        <f t="shared" si="111"/>
        <v>0</v>
      </c>
      <c r="AB1743" s="336"/>
      <c r="AC1743" s="144"/>
    </row>
    <row r="1744" spans="2:29" s="134" customFormat="1" ht="20.100000000000001" customHeight="1" x14ac:dyDescent="0.25">
      <c r="B1744" s="390"/>
      <c r="C1744" s="391"/>
      <c r="D1744" s="392"/>
      <c r="E1744" s="393"/>
      <c r="F1744" s="393"/>
      <c r="G1744" s="394"/>
      <c r="H1744" s="395"/>
      <c r="N1744" s="144"/>
      <c r="O1744" s="147" t="str">
        <f>IFERROR(IF(LEN(B1744)=0,"",INDEX(Trainings!$C$6:$C$55,MATCH(Registration!$B1744,Trainings!$B$6:$B$55,0),1)),"")</f>
        <v/>
      </c>
      <c r="P1744" s="148" t="str">
        <f>IFERROR(IF(LEN(H1744)=0,"",INDEX(Dashboard!$I$17:$I$26,MATCH($H1744,Dashboard!$J$17:$J$26,0))),"")</f>
        <v/>
      </c>
      <c r="Q1744" s="144"/>
      <c r="R1744" s="148">
        <f>IF(LEN(O1744)=0,0,IF(OR(Summary!$D$5="All",Summary!$D$5=""),1,IF(Summary!$D$5=O1744,1,0)))</f>
        <v>0</v>
      </c>
      <c r="S1744" s="148">
        <f>IF(LEN(B1744)=0,0,IF(OR(Summary!$G$5="All",Summary!$G$5=""),1,IF(Summary!$G$5=B1744,1,0)))</f>
        <v>0</v>
      </c>
      <c r="T1744" s="148">
        <f t="shared" si="108"/>
        <v>0</v>
      </c>
      <c r="U1744" s="148">
        <f>IF(LEN(C1744)=0,0,IF(C1744=Summary!$K$5,1,0))</f>
        <v>0</v>
      </c>
      <c r="V1744" s="148">
        <f t="shared" si="109"/>
        <v>0</v>
      </c>
      <c r="W1744" s="333"/>
      <c r="X1744" s="148">
        <f t="shared" si="110"/>
        <v>0</v>
      </c>
      <c r="Y1744" s="333"/>
      <c r="Z1744" s="144"/>
      <c r="AA1744" s="148">
        <f t="shared" si="111"/>
        <v>0</v>
      </c>
      <c r="AB1744" s="336"/>
      <c r="AC1744" s="144"/>
    </row>
    <row r="1745" spans="2:29" s="134" customFormat="1" ht="20.100000000000001" customHeight="1" x14ac:dyDescent="0.25">
      <c r="B1745" s="390"/>
      <c r="C1745" s="391"/>
      <c r="D1745" s="392"/>
      <c r="E1745" s="393"/>
      <c r="F1745" s="393"/>
      <c r="G1745" s="394"/>
      <c r="H1745" s="395"/>
      <c r="N1745" s="144"/>
      <c r="O1745" s="147" t="str">
        <f>IFERROR(IF(LEN(B1745)=0,"",INDEX(Trainings!$C$6:$C$55,MATCH(Registration!$B1745,Trainings!$B$6:$B$55,0),1)),"")</f>
        <v/>
      </c>
      <c r="P1745" s="148" t="str">
        <f>IFERROR(IF(LEN(H1745)=0,"",INDEX(Dashboard!$I$17:$I$26,MATCH($H1745,Dashboard!$J$17:$J$26,0))),"")</f>
        <v/>
      </c>
      <c r="Q1745" s="144"/>
      <c r="R1745" s="148">
        <f>IF(LEN(O1745)=0,0,IF(OR(Summary!$D$5="All",Summary!$D$5=""),1,IF(Summary!$D$5=O1745,1,0)))</f>
        <v>0</v>
      </c>
      <c r="S1745" s="148">
        <f>IF(LEN(B1745)=0,0,IF(OR(Summary!$G$5="All",Summary!$G$5=""),1,IF(Summary!$G$5=B1745,1,0)))</f>
        <v>0</v>
      </c>
      <c r="T1745" s="148">
        <f t="shared" si="108"/>
        <v>0</v>
      </c>
      <c r="U1745" s="148">
        <f>IF(LEN(C1745)=0,0,IF(C1745=Summary!$K$5,1,0))</f>
        <v>0</v>
      </c>
      <c r="V1745" s="148">
        <f t="shared" si="109"/>
        <v>0</v>
      </c>
      <c r="W1745" s="333"/>
      <c r="X1745" s="148">
        <f t="shared" si="110"/>
        <v>0</v>
      </c>
      <c r="Y1745" s="333"/>
      <c r="Z1745" s="144"/>
      <c r="AA1745" s="148">
        <f t="shared" si="111"/>
        <v>0</v>
      </c>
      <c r="AB1745" s="336"/>
      <c r="AC1745" s="144"/>
    </row>
    <row r="1746" spans="2:29" s="134" customFormat="1" ht="20.100000000000001" customHeight="1" x14ac:dyDescent="0.25">
      <c r="B1746" s="390"/>
      <c r="C1746" s="391"/>
      <c r="D1746" s="392"/>
      <c r="E1746" s="393"/>
      <c r="F1746" s="393"/>
      <c r="G1746" s="394"/>
      <c r="H1746" s="395"/>
      <c r="N1746" s="144"/>
      <c r="O1746" s="147" t="str">
        <f>IFERROR(IF(LEN(B1746)=0,"",INDEX(Trainings!$C$6:$C$55,MATCH(Registration!$B1746,Trainings!$B$6:$B$55,0),1)),"")</f>
        <v/>
      </c>
      <c r="P1746" s="148" t="str">
        <f>IFERROR(IF(LEN(H1746)=0,"",INDEX(Dashboard!$I$17:$I$26,MATCH($H1746,Dashboard!$J$17:$J$26,0))),"")</f>
        <v/>
      </c>
      <c r="Q1746" s="144"/>
      <c r="R1746" s="148">
        <f>IF(LEN(O1746)=0,0,IF(OR(Summary!$D$5="All",Summary!$D$5=""),1,IF(Summary!$D$5=O1746,1,0)))</f>
        <v>0</v>
      </c>
      <c r="S1746" s="148">
        <f>IF(LEN(B1746)=0,0,IF(OR(Summary!$G$5="All",Summary!$G$5=""),1,IF(Summary!$G$5=B1746,1,0)))</f>
        <v>0</v>
      </c>
      <c r="T1746" s="148">
        <f t="shared" si="108"/>
        <v>0</v>
      </c>
      <c r="U1746" s="148">
        <f>IF(LEN(C1746)=0,0,IF(C1746=Summary!$K$5,1,0))</f>
        <v>0</v>
      </c>
      <c r="V1746" s="148">
        <f t="shared" si="109"/>
        <v>0</v>
      </c>
      <c r="W1746" s="333"/>
      <c r="X1746" s="148">
        <f t="shared" si="110"/>
        <v>0</v>
      </c>
      <c r="Y1746" s="333"/>
      <c r="Z1746" s="144"/>
      <c r="AA1746" s="148">
        <f t="shared" si="111"/>
        <v>0</v>
      </c>
      <c r="AB1746" s="336"/>
      <c r="AC1746" s="144"/>
    </row>
    <row r="1747" spans="2:29" s="134" customFormat="1" ht="20.100000000000001" customHeight="1" x14ac:dyDescent="0.25">
      <c r="B1747" s="390"/>
      <c r="C1747" s="391"/>
      <c r="D1747" s="392"/>
      <c r="E1747" s="393"/>
      <c r="F1747" s="393"/>
      <c r="G1747" s="394"/>
      <c r="H1747" s="395"/>
      <c r="N1747" s="144"/>
      <c r="O1747" s="147" t="str">
        <f>IFERROR(IF(LEN(B1747)=0,"",INDEX(Trainings!$C$6:$C$55,MATCH(Registration!$B1747,Trainings!$B$6:$B$55,0),1)),"")</f>
        <v/>
      </c>
      <c r="P1747" s="148" t="str">
        <f>IFERROR(IF(LEN(H1747)=0,"",INDEX(Dashboard!$I$17:$I$26,MATCH($H1747,Dashboard!$J$17:$J$26,0))),"")</f>
        <v/>
      </c>
      <c r="Q1747" s="144"/>
      <c r="R1747" s="148">
        <f>IF(LEN(O1747)=0,0,IF(OR(Summary!$D$5="All",Summary!$D$5=""),1,IF(Summary!$D$5=O1747,1,0)))</f>
        <v>0</v>
      </c>
      <c r="S1747" s="148">
        <f>IF(LEN(B1747)=0,0,IF(OR(Summary!$G$5="All",Summary!$G$5=""),1,IF(Summary!$G$5=B1747,1,0)))</f>
        <v>0</v>
      </c>
      <c r="T1747" s="148">
        <f t="shared" si="108"/>
        <v>0</v>
      </c>
      <c r="U1747" s="148">
        <f>IF(LEN(C1747)=0,0,IF(C1747=Summary!$K$5,1,0))</f>
        <v>0</v>
      </c>
      <c r="V1747" s="148">
        <f t="shared" si="109"/>
        <v>0</v>
      </c>
      <c r="W1747" s="333"/>
      <c r="X1747" s="148">
        <f t="shared" si="110"/>
        <v>0</v>
      </c>
      <c r="Y1747" s="333"/>
      <c r="Z1747" s="144"/>
      <c r="AA1747" s="148">
        <f t="shared" si="111"/>
        <v>0</v>
      </c>
      <c r="AB1747" s="336"/>
      <c r="AC1747" s="144"/>
    </row>
    <row r="1748" spans="2:29" s="134" customFormat="1" ht="20.100000000000001" customHeight="1" x14ac:dyDescent="0.25">
      <c r="B1748" s="390"/>
      <c r="C1748" s="391"/>
      <c r="D1748" s="392"/>
      <c r="E1748" s="393"/>
      <c r="F1748" s="393"/>
      <c r="G1748" s="394"/>
      <c r="H1748" s="395"/>
      <c r="N1748" s="144"/>
      <c r="O1748" s="147" t="str">
        <f>IFERROR(IF(LEN(B1748)=0,"",INDEX(Trainings!$C$6:$C$55,MATCH(Registration!$B1748,Trainings!$B$6:$B$55,0),1)),"")</f>
        <v/>
      </c>
      <c r="P1748" s="148" t="str">
        <f>IFERROR(IF(LEN(H1748)=0,"",INDEX(Dashboard!$I$17:$I$26,MATCH($H1748,Dashboard!$J$17:$J$26,0))),"")</f>
        <v/>
      </c>
      <c r="Q1748" s="144"/>
      <c r="R1748" s="148">
        <f>IF(LEN(O1748)=0,0,IF(OR(Summary!$D$5="All",Summary!$D$5=""),1,IF(Summary!$D$5=O1748,1,0)))</f>
        <v>0</v>
      </c>
      <c r="S1748" s="148">
        <f>IF(LEN(B1748)=0,0,IF(OR(Summary!$G$5="All",Summary!$G$5=""),1,IF(Summary!$G$5=B1748,1,0)))</f>
        <v>0</v>
      </c>
      <c r="T1748" s="148">
        <f t="shared" si="108"/>
        <v>0</v>
      </c>
      <c r="U1748" s="148">
        <f>IF(LEN(C1748)=0,0,IF(C1748=Summary!$K$5,1,0))</f>
        <v>0</v>
      </c>
      <c r="V1748" s="148">
        <f t="shared" si="109"/>
        <v>0</v>
      </c>
      <c r="W1748" s="333"/>
      <c r="X1748" s="148">
        <f t="shared" si="110"/>
        <v>0</v>
      </c>
      <c r="Y1748" s="333"/>
      <c r="Z1748" s="144"/>
      <c r="AA1748" s="148">
        <f t="shared" si="111"/>
        <v>0</v>
      </c>
      <c r="AB1748" s="336"/>
      <c r="AC1748" s="144"/>
    </row>
    <row r="1749" spans="2:29" s="134" customFormat="1" ht="20.100000000000001" customHeight="1" x14ac:dyDescent="0.25">
      <c r="B1749" s="390"/>
      <c r="C1749" s="391"/>
      <c r="D1749" s="392"/>
      <c r="E1749" s="393"/>
      <c r="F1749" s="393"/>
      <c r="G1749" s="394"/>
      <c r="H1749" s="395"/>
      <c r="N1749" s="144"/>
      <c r="O1749" s="147" t="str">
        <f>IFERROR(IF(LEN(B1749)=0,"",INDEX(Trainings!$C$6:$C$55,MATCH(Registration!$B1749,Trainings!$B$6:$B$55,0),1)),"")</f>
        <v/>
      </c>
      <c r="P1749" s="148" t="str">
        <f>IFERROR(IF(LEN(H1749)=0,"",INDEX(Dashboard!$I$17:$I$26,MATCH($H1749,Dashboard!$J$17:$J$26,0))),"")</f>
        <v/>
      </c>
      <c r="Q1749" s="144"/>
      <c r="R1749" s="148">
        <f>IF(LEN(O1749)=0,0,IF(OR(Summary!$D$5="All",Summary!$D$5=""),1,IF(Summary!$D$5=O1749,1,0)))</f>
        <v>0</v>
      </c>
      <c r="S1749" s="148">
        <f>IF(LEN(B1749)=0,0,IF(OR(Summary!$G$5="All",Summary!$G$5=""),1,IF(Summary!$G$5=B1749,1,0)))</f>
        <v>0</v>
      </c>
      <c r="T1749" s="148">
        <f t="shared" si="108"/>
        <v>0</v>
      </c>
      <c r="U1749" s="148">
        <f>IF(LEN(C1749)=0,0,IF(C1749=Summary!$K$5,1,0))</f>
        <v>0</v>
      </c>
      <c r="V1749" s="148">
        <f t="shared" si="109"/>
        <v>0</v>
      </c>
      <c r="W1749" s="333"/>
      <c r="X1749" s="148">
        <f t="shared" si="110"/>
        <v>0</v>
      </c>
      <c r="Y1749" s="333"/>
      <c r="Z1749" s="144"/>
      <c r="AA1749" s="148">
        <f t="shared" si="111"/>
        <v>0</v>
      </c>
      <c r="AB1749" s="336"/>
      <c r="AC1749" s="144"/>
    </row>
    <row r="1750" spans="2:29" s="134" customFormat="1" ht="20.100000000000001" customHeight="1" x14ac:dyDescent="0.25">
      <c r="B1750" s="390"/>
      <c r="C1750" s="391"/>
      <c r="D1750" s="392"/>
      <c r="E1750" s="393"/>
      <c r="F1750" s="393"/>
      <c r="G1750" s="394"/>
      <c r="H1750" s="395"/>
      <c r="N1750" s="144"/>
      <c r="O1750" s="147" t="str">
        <f>IFERROR(IF(LEN(B1750)=0,"",INDEX(Trainings!$C$6:$C$55,MATCH(Registration!$B1750,Trainings!$B$6:$B$55,0),1)),"")</f>
        <v/>
      </c>
      <c r="P1750" s="148" t="str">
        <f>IFERROR(IF(LEN(H1750)=0,"",INDEX(Dashboard!$I$17:$I$26,MATCH($H1750,Dashboard!$J$17:$J$26,0))),"")</f>
        <v/>
      </c>
      <c r="Q1750" s="144"/>
      <c r="R1750" s="148">
        <f>IF(LEN(O1750)=0,0,IF(OR(Summary!$D$5="All",Summary!$D$5=""),1,IF(Summary!$D$5=O1750,1,0)))</f>
        <v>0</v>
      </c>
      <c r="S1750" s="148">
        <f>IF(LEN(B1750)=0,0,IF(OR(Summary!$G$5="All",Summary!$G$5=""),1,IF(Summary!$G$5=B1750,1,0)))</f>
        <v>0</v>
      </c>
      <c r="T1750" s="148">
        <f t="shared" si="108"/>
        <v>0</v>
      </c>
      <c r="U1750" s="148">
        <f>IF(LEN(C1750)=0,0,IF(C1750=Summary!$K$5,1,0))</f>
        <v>0</v>
      </c>
      <c r="V1750" s="148">
        <f t="shared" si="109"/>
        <v>0</v>
      </c>
      <c r="W1750" s="333"/>
      <c r="X1750" s="148">
        <f t="shared" si="110"/>
        <v>0</v>
      </c>
      <c r="Y1750" s="333"/>
      <c r="Z1750" s="144"/>
      <c r="AA1750" s="148">
        <f t="shared" si="111"/>
        <v>0</v>
      </c>
      <c r="AB1750" s="336"/>
      <c r="AC1750" s="144"/>
    </row>
    <row r="1751" spans="2:29" s="134" customFormat="1" ht="20.100000000000001" customHeight="1" x14ac:dyDescent="0.25">
      <c r="B1751" s="390"/>
      <c r="C1751" s="391"/>
      <c r="D1751" s="392"/>
      <c r="E1751" s="393"/>
      <c r="F1751" s="393"/>
      <c r="G1751" s="394"/>
      <c r="H1751" s="395"/>
      <c r="N1751" s="144"/>
      <c r="O1751" s="147" t="str">
        <f>IFERROR(IF(LEN(B1751)=0,"",INDEX(Trainings!$C$6:$C$55,MATCH(Registration!$B1751,Trainings!$B$6:$B$55,0),1)),"")</f>
        <v/>
      </c>
      <c r="P1751" s="148" t="str">
        <f>IFERROR(IF(LEN(H1751)=0,"",INDEX(Dashboard!$I$17:$I$26,MATCH($H1751,Dashboard!$J$17:$J$26,0))),"")</f>
        <v/>
      </c>
      <c r="Q1751" s="144"/>
      <c r="R1751" s="148">
        <f>IF(LEN(O1751)=0,0,IF(OR(Summary!$D$5="All",Summary!$D$5=""),1,IF(Summary!$D$5=O1751,1,0)))</f>
        <v>0</v>
      </c>
      <c r="S1751" s="148">
        <f>IF(LEN(B1751)=0,0,IF(OR(Summary!$G$5="All",Summary!$G$5=""),1,IF(Summary!$G$5=B1751,1,0)))</f>
        <v>0</v>
      </c>
      <c r="T1751" s="148">
        <f t="shared" si="108"/>
        <v>0</v>
      </c>
      <c r="U1751" s="148">
        <f>IF(LEN(C1751)=0,0,IF(C1751=Summary!$K$5,1,0))</f>
        <v>0</v>
      </c>
      <c r="V1751" s="148">
        <f t="shared" si="109"/>
        <v>0</v>
      </c>
      <c r="W1751" s="333"/>
      <c r="X1751" s="148">
        <f t="shared" si="110"/>
        <v>0</v>
      </c>
      <c r="Y1751" s="333"/>
      <c r="Z1751" s="144"/>
      <c r="AA1751" s="148">
        <f t="shared" si="111"/>
        <v>0</v>
      </c>
      <c r="AB1751" s="336"/>
      <c r="AC1751" s="144"/>
    </row>
    <row r="1752" spans="2:29" s="134" customFormat="1" ht="20.100000000000001" customHeight="1" x14ac:dyDescent="0.25">
      <c r="B1752" s="390"/>
      <c r="C1752" s="391"/>
      <c r="D1752" s="392"/>
      <c r="E1752" s="393"/>
      <c r="F1752" s="393"/>
      <c r="G1752" s="394"/>
      <c r="H1752" s="395"/>
      <c r="N1752" s="144"/>
      <c r="O1752" s="147" t="str">
        <f>IFERROR(IF(LEN(B1752)=0,"",INDEX(Trainings!$C$6:$C$55,MATCH(Registration!$B1752,Trainings!$B$6:$B$55,0),1)),"")</f>
        <v/>
      </c>
      <c r="P1752" s="148" t="str">
        <f>IFERROR(IF(LEN(H1752)=0,"",INDEX(Dashboard!$I$17:$I$26,MATCH($H1752,Dashboard!$J$17:$J$26,0))),"")</f>
        <v/>
      </c>
      <c r="Q1752" s="144"/>
      <c r="R1752" s="148">
        <f>IF(LEN(O1752)=0,0,IF(OR(Summary!$D$5="All",Summary!$D$5=""),1,IF(Summary!$D$5=O1752,1,0)))</f>
        <v>0</v>
      </c>
      <c r="S1752" s="148">
        <f>IF(LEN(B1752)=0,0,IF(OR(Summary!$G$5="All",Summary!$G$5=""),1,IF(Summary!$G$5=B1752,1,0)))</f>
        <v>0</v>
      </c>
      <c r="T1752" s="148">
        <f t="shared" si="108"/>
        <v>0</v>
      </c>
      <c r="U1752" s="148">
        <f>IF(LEN(C1752)=0,0,IF(C1752=Summary!$K$5,1,0))</f>
        <v>0</v>
      </c>
      <c r="V1752" s="148">
        <f t="shared" si="109"/>
        <v>0</v>
      </c>
      <c r="W1752" s="333"/>
      <c r="X1752" s="148">
        <f t="shared" si="110"/>
        <v>0</v>
      </c>
      <c r="Y1752" s="333"/>
      <c r="Z1752" s="144"/>
      <c r="AA1752" s="148">
        <f t="shared" si="111"/>
        <v>0</v>
      </c>
      <c r="AB1752" s="336"/>
      <c r="AC1752" s="144"/>
    </row>
    <row r="1753" spans="2:29" s="134" customFormat="1" ht="20.100000000000001" customHeight="1" x14ac:dyDescent="0.25">
      <c r="B1753" s="390"/>
      <c r="C1753" s="391"/>
      <c r="D1753" s="392"/>
      <c r="E1753" s="393"/>
      <c r="F1753" s="393"/>
      <c r="G1753" s="394"/>
      <c r="H1753" s="395"/>
      <c r="N1753" s="144"/>
      <c r="O1753" s="147" t="str">
        <f>IFERROR(IF(LEN(B1753)=0,"",INDEX(Trainings!$C$6:$C$55,MATCH(Registration!$B1753,Trainings!$B$6:$B$55,0),1)),"")</f>
        <v/>
      </c>
      <c r="P1753" s="148" t="str">
        <f>IFERROR(IF(LEN(H1753)=0,"",INDEX(Dashboard!$I$17:$I$26,MATCH($H1753,Dashboard!$J$17:$J$26,0))),"")</f>
        <v/>
      </c>
      <c r="Q1753" s="144"/>
      <c r="R1753" s="148">
        <f>IF(LEN(O1753)=0,0,IF(OR(Summary!$D$5="All",Summary!$D$5=""),1,IF(Summary!$D$5=O1753,1,0)))</f>
        <v>0</v>
      </c>
      <c r="S1753" s="148">
        <f>IF(LEN(B1753)=0,0,IF(OR(Summary!$G$5="All",Summary!$G$5=""),1,IF(Summary!$G$5=B1753,1,0)))</f>
        <v>0</v>
      </c>
      <c r="T1753" s="148">
        <f t="shared" si="108"/>
        <v>0</v>
      </c>
      <c r="U1753" s="148">
        <f>IF(LEN(C1753)=0,0,IF(C1753=Summary!$K$5,1,0))</f>
        <v>0</v>
      </c>
      <c r="V1753" s="148">
        <f t="shared" si="109"/>
        <v>0</v>
      </c>
      <c r="W1753" s="333"/>
      <c r="X1753" s="148">
        <f t="shared" si="110"/>
        <v>0</v>
      </c>
      <c r="Y1753" s="333"/>
      <c r="Z1753" s="144"/>
      <c r="AA1753" s="148">
        <f t="shared" si="111"/>
        <v>0</v>
      </c>
      <c r="AB1753" s="336"/>
      <c r="AC1753" s="144"/>
    </row>
    <row r="1754" spans="2:29" s="134" customFormat="1" ht="20.100000000000001" customHeight="1" x14ac:dyDescent="0.25">
      <c r="B1754" s="390"/>
      <c r="C1754" s="391"/>
      <c r="D1754" s="392"/>
      <c r="E1754" s="393"/>
      <c r="F1754" s="393"/>
      <c r="G1754" s="394"/>
      <c r="H1754" s="395"/>
      <c r="N1754" s="144"/>
      <c r="O1754" s="147" t="str">
        <f>IFERROR(IF(LEN(B1754)=0,"",INDEX(Trainings!$C$6:$C$55,MATCH(Registration!$B1754,Trainings!$B$6:$B$55,0),1)),"")</f>
        <v/>
      </c>
      <c r="P1754" s="148" t="str">
        <f>IFERROR(IF(LEN(H1754)=0,"",INDEX(Dashboard!$I$17:$I$26,MATCH($H1754,Dashboard!$J$17:$J$26,0))),"")</f>
        <v/>
      </c>
      <c r="Q1754" s="144"/>
      <c r="R1754" s="148">
        <f>IF(LEN(O1754)=0,0,IF(OR(Summary!$D$5="All",Summary!$D$5=""),1,IF(Summary!$D$5=O1754,1,0)))</f>
        <v>0</v>
      </c>
      <c r="S1754" s="148">
        <f>IF(LEN(B1754)=0,0,IF(OR(Summary!$G$5="All",Summary!$G$5=""),1,IF(Summary!$G$5=B1754,1,0)))</f>
        <v>0</v>
      </c>
      <c r="T1754" s="148">
        <f t="shared" si="108"/>
        <v>0</v>
      </c>
      <c r="U1754" s="148">
        <f>IF(LEN(C1754)=0,0,IF(C1754=Summary!$K$5,1,0))</f>
        <v>0</v>
      </c>
      <c r="V1754" s="148">
        <f t="shared" si="109"/>
        <v>0</v>
      </c>
      <c r="W1754" s="333"/>
      <c r="X1754" s="148">
        <f t="shared" si="110"/>
        <v>0</v>
      </c>
      <c r="Y1754" s="333"/>
      <c r="Z1754" s="144"/>
      <c r="AA1754" s="148">
        <f t="shared" si="111"/>
        <v>0</v>
      </c>
      <c r="AB1754" s="336"/>
      <c r="AC1754" s="144"/>
    </row>
    <row r="1755" spans="2:29" s="134" customFormat="1" ht="20.100000000000001" customHeight="1" x14ac:dyDescent="0.25">
      <c r="B1755" s="390"/>
      <c r="C1755" s="391"/>
      <c r="D1755" s="392"/>
      <c r="E1755" s="393"/>
      <c r="F1755" s="393"/>
      <c r="G1755" s="394"/>
      <c r="H1755" s="395"/>
      <c r="N1755" s="144"/>
      <c r="O1755" s="147" t="str">
        <f>IFERROR(IF(LEN(B1755)=0,"",INDEX(Trainings!$C$6:$C$55,MATCH(Registration!$B1755,Trainings!$B$6:$B$55,0),1)),"")</f>
        <v/>
      </c>
      <c r="P1755" s="148" t="str">
        <f>IFERROR(IF(LEN(H1755)=0,"",INDEX(Dashboard!$I$17:$I$26,MATCH($H1755,Dashboard!$J$17:$J$26,0))),"")</f>
        <v/>
      </c>
      <c r="Q1755" s="144"/>
      <c r="R1755" s="148">
        <f>IF(LEN(O1755)=0,0,IF(OR(Summary!$D$5="All",Summary!$D$5=""),1,IF(Summary!$D$5=O1755,1,0)))</f>
        <v>0</v>
      </c>
      <c r="S1755" s="148">
        <f>IF(LEN(B1755)=0,0,IF(OR(Summary!$G$5="All",Summary!$G$5=""),1,IF(Summary!$G$5=B1755,1,0)))</f>
        <v>0</v>
      </c>
      <c r="T1755" s="148">
        <f t="shared" si="108"/>
        <v>0</v>
      </c>
      <c r="U1755" s="148">
        <f>IF(LEN(C1755)=0,0,IF(C1755=Summary!$K$5,1,0))</f>
        <v>0</v>
      </c>
      <c r="V1755" s="148">
        <f t="shared" si="109"/>
        <v>0</v>
      </c>
      <c r="W1755" s="333"/>
      <c r="X1755" s="148">
        <f t="shared" si="110"/>
        <v>0</v>
      </c>
      <c r="Y1755" s="333"/>
      <c r="Z1755" s="144"/>
      <c r="AA1755" s="148">
        <f t="shared" si="111"/>
        <v>0</v>
      </c>
      <c r="AB1755" s="336"/>
      <c r="AC1755" s="144"/>
    </row>
    <row r="1756" spans="2:29" s="134" customFormat="1" ht="20.100000000000001" customHeight="1" x14ac:dyDescent="0.25">
      <c r="B1756" s="390"/>
      <c r="C1756" s="391"/>
      <c r="D1756" s="392"/>
      <c r="E1756" s="393"/>
      <c r="F1756" s="393"/>
      <c r="G1756" s="394"/>
      <c r="H1756" s="395"/>
      <c r="N1756" s="144"/>
      <c r="O1756" s="147" t="str">
        <f>IFERROR(IF(LEN(B1756)=0,"",INDEX(Trainings!$C$6:$C$55,MATCH(Registration!$B1756,Trainings!$B$6:$B$55,0),1)),"")</f>
        <v/>
      </c>
      <c r="P1756" s="148" t="str">
        <f>IFERROR(IF(LEN(H1756)=0,"",INDEX(Dashboard!$I$17:$I$26,MATCH($H1756,Dashboard!$J$17:$J$26,0))),"")</f>
        <v/>
      </c>
      <c r="Q1756" s="144"/>
      <c r="R1756" s="148">
        <f>IF(LEN(O1756)=0,0,IF(OR(Summary!$D$5="All",Summary!$D$5=""),1,IF(Summary!$D$5=O1756,1,0)))</f>
        <v>0</v>
      </c>
      <c r="S1756" s="148">
        <f>IF(LEN(B1756)=0,0,IF(OR(Summary!$G$5="All",Summary!$G$5=""),1,IF(Summary!$G$5=B1756,1,0)))</f>
        <v>0</v>
      </c>
      <c r="T1756" s="148">
        <f t="shared" si="108"/>
        <v>0</v>
      </c>
      <c r="U1756" s="148">
        <f>IF(LEN(C1756)=0,0,IF(C1756=Summary!$K$5,1,0))</f>
        <v>0</v>
      </c>
      <c r="V1756" s="148">
        <f t="shared" si="109"/>
        <v>0</v>
      </c>
      <c r="W1756" s="333"/>
      <c r="X1756" s="148">
        <f t="shared" si="110"/>
        <v>0</v>
      </c>
      <c r="Y1756" s="333"/>
      <c r="Z1756" s="144"/>
      <c r="AA1756" s="148">
        <f t="shared" si="111"/>
        <v>0</v>
      </c>
      <c r="AB1756" s="336"/>
      <c r="AC1756" s="144"/>
    </row>
    <row r="1757" spans="2:29" s="134" customFormat="1" ht="20.100000000000001" customHeight="1" x14ac:dyDescent="0.25">
      <c r="B1757" s="390"/>
      <c r="C1757" s="391"/>
      <c r="D1757" s="392"/>
      <c r="E1757" s="393"/>
      <c r="F1757" s="393"/>
      <c r="G1757" s="394"/>
      <c r="H1757" s="395"/>
      <c r="N1757" s="144"/>
      <c r="O1757" s="147" t="str">
        <f>IFERROR(IF(LEN(B1757)=0,"",INDEX(Trainings!$C$6:$C$55,MATCH(Registration!$B1757,Trainings!$B$6:$B$55,0),1)),"")</f>
        <v/>
      </c>
      <c r="P1757" s="148" t="str">
        <f>IFERROR(IF(LEN(H1757)=0,"",INDEX(Dashboard!$I$17:$I$26,MATCH($H1757,Dashboard!$J$17:$J$26,0))),"")</f>
        <v/>
      </c>
      <c r="Q1757" s="144"/>
      <c r="R1757" s="148">
        <f>IF(LEN(O1757)=0,0,IF(OR(Summary!$D$5="All",Summary!$D$5=""),1,IF(Summary!$D$5=O1757,1,0)))</f>
        <v>0</v>
      </c>
      <c r="S1757" s="148">
        <f>IF(LEN(B1757)=0,0,IF(OR(Summary!$G$5="All",Summary!$G$5=""),1,IF(Summary!$G$5=B1757,1,0)))</f>
        <v>0</v>
      </c>
      <c r="T1757" s="148">
        <f t="shared" si="108"/>
        <v>0</v>
      </c>
      <c r="U1757" s="148">
        <f>IF(LEN(C1757)=0,0,IF(C1757=Summary!$K$5,1,0))</f>
        <v>0</v>
      </c>
      <c r="V1757" s="148">
        <f t="shared" si="109"/>
        <v>0</v>
      </c>
      <c r="W1757" s="333"/>
      <c r="X1757" s="148">
        <f t="shared" si="110"/>
        <v>0</v>
      </c>
      <c r="Y1757" s="333"/>
      <c r="Z1757" s="144"/>
      <c r="AA1757" s="148">
        <f t="shared" si="111"/>
        <v>0</v>
      </c>
      <c r="AB1757" s="336"/>
      <c r="AC1757" s="144"/>
    </row>
    <row r="1758" spans="2:29" s="134" customFormat="1" ht="20.100000000000001" customHeight="1" x14ac:dyDescent="0.25">
      <c r="B1758" s="390"/>
      <c r="C1758" s="391"/>
      <c r="D1758" s="392"/>
      <c r="E1758" s="393"/>
      <c r="F1758" s="393"/>
      <c r="G1758" s="394"/>
      <c r="H1758" s="395"/>
      <c r="N1758" s="144"/>
      <c r="O1758" s="147" t="str">
        <f>IFERROR(IF(LEN(B1758)=0,"",INDEX(Trainings!$C$6:$C$55,MATCH(Registration!$B1758,Trainings!$B$6:$B$55,0),1)),"")</f>
        <v/>
      </c>
      <c r="P1758" s="148" t="str">
        <f>IFERROR(IF(LEN(H1758)=0,"",INDEX(Dashboard!$I$17:$I$26,MATCH($H1758,Dashboard!$J$17:$J$26,0))),"")</f>
        <v/>
      </c>
      <c r="Q1758" s="144"/>
      <c r="R1758" s="148">
        <f>IF(LEN(O1758)=0,0,IF(OR(Summary!$D$5="All",Summary!$D$5=""),1,IF(Summary!$D$5=O1758,1,0)))</f>
        <v>0</v>
      </c>
      <c r="S1758" s="148">
        <f>IF(LEN(B1758)=0,0,IF(OR(Summary!$G$5="All",Summary!$G$5=""),1,IF(Summary!$G$5=B1758,1,0)))</f>
        <v>0</v>
      </c>
      <c r="T1758" s="148">
        <f t="shared" si="108"/>
        <v>0</v>
      </c>
      <c r="U1758" s="148">
        <f>IF(LEN(C1758)=0,0,IF(C1758=Summary!$K$5,1,0))</f>
        <v>0</v>
      </c>
      <c r="V1758" s="148">
        <f t="shared" si="109"/>
        <v>0</v>
      </c>
      <c r="W1758" s="333"/>
      <c r="X1758" s="148">
        <f t="shared" si="110"/>
        <v>0</v>
      </c>
      <c r="Y1758" s="333"/>
      <c r="Z1758" s="144"/>
      <c r="AA1758" s="148">
        <f t="shared" si="111"/>
        <v>0</v>
      </c>
      <c r="AB1758" s="336"/>
      <c r="AC1758" s="144"/>
    </row>
    <row r="1759" spans="2:29" s="134" customFormat="1" ht="20.100000000000001" customHeight="1" x14ac:dyDescent="0.25">
      <c r="B1759" s="390"/>
      <c r="C1759" s="391"/>
      <c r="D1759" s="392"/>
      <c r="E1759" s="393"/>
      <c r="F1759" s="393"/>
      <c r="G1759" s="394"/>
      <c r="H1759" s="395"/>
      <c r="N1759" s="144"/>
      <c r="O1759" s="147" t="str">
        <f>IFERROR(IF(LEN(B1759)=0,"",INDEX(Trainings!$C$6:$C$55,MATCH(Registration!$B1759,Trainings!$B$6:$B$55,0),1)),"")</f>
        <v/>
      </c>
      <c r="P1759" s="148" t="str">
        <f>IFERROR(IF(LEN(H1759)=0,"",INDEX(Dashboard!$I$17:$I$26,MATCH($H1759,Dashboard!$J$17:$J$26,0))),"")</f>
        <v/>
      </c>
      <c r="Q1759" s="144"/>
      <c r="R1759" s="148">
        <f>IF(LEN(O1759)=0,0,IF(OR(Summary!$D$5="All",Summary!$D$5=""),1,IF(Summary!$D$5=O1759,1,0)))</f>
        <v>0</v>
      </c>
      <c r="S1759" s="148">
        <f>IF(LEN(B1759)=0,0,IF(OR(Summary!$G$5="All",Summary!$G$5=""),1,IF(Summary!$G$5=B1759,1,0)))</f>
        <v>0</v>
      </c>
      <c r="T1759" s="148">
        <f t="shared" si="108"/>
        <v>0</v>
      </c>
      <c r="U1759" s="148">
        <f>IF(LEN(C1759)=0,0,IF(C1759=Summary!$K$5,1,0))</f>
        <v>0</v>
      </c>
      <c r="V1759" s="148">
        <f t="shared" si="109"/>
        <v>0</v>
      </c>
      <c r="W1759" s="333"/>
      <c r="X1759" s="148">
        <f t="shared" si="110"/>
        <v>0</v>
      </c>
      <c r="Y1759" s="333"/>
      <c r="Z1759" s="144"/>
      <c r="AA1759" s="148">
        <f t="shared" si="111"/>
        <v>0</v>
      </c>
      <c r="AB1759" s="336"/>
      <c r="AC1759" s="144"/>
    </row>
    <row r="1760" spans="2:29" s="134" customFormat="1" ht="20.100000000000001" customHeight="1" x14ac:dyDescent="0.25">
      <c r="B1760" s="390"/>
      <c r="C1760" s="391"/>
      <c r="D1760" s="392"/>
      <c r="E1760" s="393"/>
      <c r="F1760" s="393"/>
      <c r="G1760" s="394"/>
      <c r="H1760" s="395"/>
      <c r="N1760" s="144"/>
      <c r="O1760" s="147" t="str">
        <f>IFERROR(IF(LEN(B1760)=0,"",INDEX(Trainings!$C$6:$C$55,MATCH(Registration!$B1760,Trainings!$B$6:$B$55,0),1)),"")</f>
        <v/>
      </c>
      <c r="P1760" s="148" t="str">
        <f>IFERROR(IF(LEN(H1760)=0,"",INDEX(Dashboard!$I$17:$I$26,MATCH($H1760,Dashboard!$J$17:$J$26,0))),"")</f>
        <v/>
      </c>
      <c r="Q1760" s="144"/>
      <c r="R1760" s="148">
        <f>IF(LEN(O1760)=0,0,IF(OR(Summary!$D$5="All",Summary!$D$5=""),1,IF(Summary!$D$5=O1760,1,0)))</f>
        <v>0</v>
      </c>
      <c r="S1760" s="148">
        <f>IF(LEN(B1760)=0,0,IF(OR(Summary!$G$5="All",Summary!$G$5=""),1,IF(Summary!$G$5=B1760,1,0)))</f>
        <v>0</v>
      </c>
      <c r="T1760" s="148">
        <f t="shared" si="108"/>
        <v>0</v>
      </c>
      <c r="U1760" s="148">
        <f>IF(LEN(C1760)=0,0,IF(C1760=Summary!$K$5,1,0))</f>
        <v>0</v>
      </c>
      <c r="V1760" s="148">
        <f t="shared" si="109"/>
        <v>0</v>
      </c>
      <c r="W1760" s="333"/>
      <c r="X1760" s="148">
        <f t="shared" si="110"/>
        <v>0</v>
      </c>
      <c r="Y1760" s="333"/>
      <c r="Z1760" s="144"/>
      <c r="AA1760" s="148">
        <f t="shared" si="111"/>
        <v>0</v>
      </c>
      <c r="AB1760" s="336"/>
      <c r="AC1760" s="144"/>
    </row>
    <row r="1761" spans="2:29" s="134" customFormat="1" ht="20.100000000000001" customHeight="1" x14ac:dyDescent="0.25">
      <c r="B1761" s="390"/>
      <c r="C1761" s="391"/>
      <c r="D1761" s="392"/>
      <c r="E1761" s="393"/>
      <c r="F1761" s="393"/>
      <c r="G1761" s="394"/>
      <c r="H1761" s="395"/>
      <c r="N1761" s="144"/>
      <c r="O1761" s="147" t="str">
        <f>IFERROR(IF(LEN(B1761)=0,"",INDEX(Trainings!$C$6:$C$55,MATCH(Registration!$B1761,Trainings!$B$6:$B$55,0),1)),"")</f>
        <v/>
      </c>
      <c r="P1761" s="148" t="str">
        <f>IFERROR(IF(LEN(H1761)=0,"",INDEX(Dashboard!$I$17:$I$26,MATCH($H1761,Dashboard!$J$17:$J$26,0))),"")</f>
        <v/>
      </c>
      <c r="Q1761" s="144"/>
      <c r="R1761" s="148">
        <f>IF(LEN(O1761)=0,0,IF(OR(Summary!$D$5="All",Summary!$D$5=""),1,IF(Summary!$D$5=O1761,1,0)))</f>
        <v>0</v>
      </c>
      <c r="S1761" s="148">
        <f>IF(LEN(B1761)=0,0,IF(OR(Summary!$G$5="All",Summary!$G$5=""),1,IF(Summary!$G$5=B1761,1,0)))</f>
        <v>0</v>
      </c>
      <c r="T1761" s="148">
        <f t="shared" si="108"/>
        <v>0</v>
      </c>
      <c r="U1761" s="148">
        <f>IF(LEN(C1761)=0,0,IF(C1761=Summary!$K$5,1,0))</f>
        <v>0</v>
      </c>
      <c r="V1761" s="148">
        <f t="shared" si="109"/>
        <v>0</v>
      </c>
      <c r="W1761" s="333"/>
      <c r="X1761" s="148">
        <f t="shared" si="110"/>
        <v>0</v>
      </c>
      <c r="Y1761" s="333"/>
      <c r="Z1761" s="144"/>
      <c r="AA1761" s="148">
        <f t="shared" si="111"/>
        <v>0</v>
      </c>
      <c r="AB1761" s="336"/>
      <c r="AC1761" s="144"/>
    </row>
    <row r="1762" spans="2:29" s="134" customFormat="1" ht="20.100000000000001" customHeight="1" x14ac:dyDescent="0.25">
      <c r="B1762" s="390"/>
      <c r="C1762" s="391"/>
      <c r="D1762" s="392"/>
      <c r="E1762" s="393"/>
      <c r="F1762" s="393"/>
      <c r="G1762" s="394"/>
      <c r="H1762" s="395"/>
      <c r="N1762" s="144"/>
      <c r="O1762" s="147" t="str">
        <f>IFERROR(IF(LEN(B1762)=0,"",INDEX(Trainings!$C$6:$C$55,MATCH(Registration!$B1762,Trainings!$B$6:$B$55,0),1)),"")</f>
        <v/>
      </c>
      <c r="P1762" s="148" t="str">
        <f>IFERROR(IF(LEN(H1762)=0,"",INDEX(Dashboard!$I$17:$I$26,MATCH($H1762,Dashboard!$J$17:$J$26,0))),"")</f>
        <v/>
      </c>
      <c r="Q1762" s="144"/>
      <c r="R1762" s="148">
        <f>IF(LEN(O1762)=0,0,IF(OR(Summary!$D$5="All",Summary!$D$5=""),1,IF(Summary!$D$5=O1762,1,0)))</f>
        <v>0</v>
      </c>
      <c r="S1762" s="148">
        <f>IF(LEN(B1762)=0,0,IF(OR(Summary!$G$5="All",Summary!$G$5=""),1,IF(Summary!$G$5=B1762,1,0)))</f>
        <v>0</v>
      </c>
      <c r="T1762" s="148">
        <f t="shared" si="108"/>
        <v>0</v>
      </c>
      <c r="U1762" s="148">
        <f>IF(LEN(C1762)=0,0,IF(C1762=Summary!$K$5,1,0))</f>
        <v>0</v>
      </c>
      <c r="V1762" s="148">
        <f t="shared" si="109"/>
        <v>0</v>
      </c>
      <c r="W1762" s="333"/>
      <c r="X1762" s="148">
        <f t="shared" si="110"/>
        <v>0</v>
      </c>
      <c r="Y1762" s="333"/>
      <c r="Z1762" s="144"/>
      <c r="AA1762" s="148">
        <f t="shared" si="111"/>
        <v>0</v>
      </c>
      <c r="AB1762" s="336"/>
      <c r="AC1762" s="144"/>
    </row>
    <row r="1763" spans="2:29" s="134" customFormat="1" ht="20.100000000000001" customHeight="1" x14ac:dyDescent="0.25">
      <c r="B1763" s="390"/>
      <c r="C1763" s="391"/>
      <c r="D1763" s="392"/>
      <c r="E1763" s="393"/>
      <c r="F1763" s="393"/>
      <c r="G1763" s="394"/>
      <c r="H1763" s="395"/>
      <c r="N1763" s="144"/>
      <c r="O1763" s="147" t="str">
        <f>IFERROR(IF(LEN(B1763)=0,"",INDEX(Trainings!$C$6:$C$55,MATCH(Registration!$B1763,Trainings!$B$6:$B$55,0),1)),"")</f>
        <v/>
      </c>
      <c r="P1763" s="148" t="str">
        <f>IFERROR(IF(LEN(H1763)=0,"",INDEX(Dashboard!$I$17:$I$26,MATCH($H1763,Dashboard!$J$17:$J$26,0))),"")</f>
        <v/>
      </c>
      <c r="Q1763" s="144"/>
      <c r="R1763" s="148">
        <f>IF(LEN(O1763)=0,0,IF(OR(Summary!$D$5="All",Summary!$D$5=""),1,IF(Summary!$D$5=O1763,1,0)))</f>
        <v>0</v>
      </c>
      <c r="S1763" s="148">
        <f>IF(LEN(B1763)=0,0,IF(OR(Summary!$G$5="All",Summary!$G$5=""),1,IF(Summary!$G$5=B1763,1,0)))</f>
        <v>0</v>
      </c>
      <c r="T1763" s="148">
        <f t="shared" si="108"/>
        <v>0</v>
      </c>
      <c r="U1763" s="148">
        <f>IF(LEN(C1763)=0,0,IF(C1763=Summary!$K$5,1,0))</f>
        <v>0</v>
      </c>
      <c r="V1763" s="148">
        <f t="shared" si="109"/>
        <v>0</v>
      </c>
      <c r="W1763" s="333"/>
      <c r="X1763" s="148">
        <f t="shared" si="110"/>
        <v>0</v>
      </c>
      <c r="Y1763" s="333"/>
      <c r="Z1763" s="144"/>
      <c r="AA1763" s="148">
        <f t="shared" si="111"/>
        <v>0</v>
      </c>
      <c r="AB1763" s="336"/>
      <c r="AC1763" s="144"/>
    </row>
    <row r="1764" spans="2:29" s="134" customFormat="1" ht="20.100000000000001" customHeight="1" x14ac:dyDescent="0.25">
      <c r="B1764" s="390"/>
      <c r="C1764" s="391"/>
      <c r="D1764" s="392"/>
      <c r="E1764" s="393"/>
      <c r="F1764" s="393"/>
      <c r="G1764" s="394"/>
      <c r="H1764" s="395"/>
      <c r="N1764" s="144"/>
      <c r="O1764" s="147" t="str">
        <f>IFERROR(IF(LEN(B1764)=0,"",INDEX(Trainings!$C$6:$C$55,MATCH(Registration!$B1764,Trainings!$B$6:$B$55,0),1)),"")</f>
        <v/>
      </c>
      <c r="P1764" s="148" t="str">
        <f>IFERROR(IF(LEN(H1764)=0,"",INDEX(Dashboard!$I$17:$I$26,MATCH($H1764,Dashboard!$J$17:$J$26,0))),"")</f>
        <v/>
      </c>
      <c r="Q1764" s="144"/>
      <c r="R1764" s="148">
        <f>IF(LEN(O1764)=0,0,IF(OR(Summary!$D$5="All",Summary!$D$5=""),1,IF(Summary!$D$5=O1764,1,0)))</f>
        <v>0</v>
      </c>
      <c r="S1764" s="148">
        <f>IF(LEN(B1764)=0,0,IF(OR(Summary!$G$5="All",Summary!$G$5=""),1,IF(Summary!$G$5=B1764,1,0)))</f>
        <v>0</v>
      </c>
      <c r="T1764" s="148">
        <f t="shared" si="108"/>
        <v>0</v>
      </c>
      <c r="U1764" s="148">
        <f>IF(LEN(C1764)=0,0,IF(C1764=Summary!$K$5,1,0))</f>
        <v>0</v>
      </c>
      <c r="V1764" s="148">
        <f t="shared" si="109"/>
        <v>0</v>
      </c>
      <c r="W1764" s="333"/>
      <c r="X1764" s="148">
        <f t="shared" si="110"/>
        <v>0</v>
      </c>
      <c r="Y1764" s="333"/>
      <c r="Z1764" s="144"/>
      <c r="AA1764" s="148">
        <f t="shared" si="111"/>
        <v>0</v>
      </c>
      <c r="AB1764" s="336"/>
      <c r="AC1764" s="144"/>
    </row>
    <row r="1765" spans="2:29" s="134" customFormat="1" ht="20.100000000000001" customHeight="1" x14ac:dyDescent="0.25">
      <c r="B1765" s="390"/>
      <c r="C1765" s="391"/>
      <c r="D1765" s="392"/>
      <c r="E1765" s="393"/>
      <c r="F1765" s="393"/>
      <c r="G1765" s="394"/>
      <c r="H1765" s="395"/>
      <c r="N1765" s="144"/>
      <c r="O1765" s="147" t="str">
        <f>IFERROR(IF(LEN(B1765)=0,"",INDEX(Trainings!$C$6:$C$55,MATCH(Registration!$B1765,Trainings!$B$6:$B$55,0),1)),"")</f>
        <v/>
      </c>
      <c r="P1765" s="148" t="str">
        <f>IFERROR(IF(LEN(H1765)=0,"",INDEX(Dashboard!$I$17:$I$26,MATCH($H1765,Dashboard!$J$17:$J$26,0))),"")</f>
        <v/>
      </c>
      <c r="Q1765" s="144"/>
      <c r="R1765" s="148">
        <f>IF(LEN(O1765)=0,0,IF(OR(Summary!$D$5="All",Summary!$D$5=""),1,IF(Summary!$D$5=O1765,1,0)))</f>
        <v>0</v>
      </c>
      <c r="S1765" s="148">
        <f>IF(LEN(B1765)=0,0,IF(OR(Summary!$G$5="All",Summary!$G$5=""),1,IF(Summary!$G$5=B1765,1,0)))</f>
        <v>0</v>
      </c>
      <c r="T1765" s="148">
        <f t="shared" si="108"/>
        <v>0</v>
      </c>
      <c r="U1765" s="148">
        <f>IF(LEN(C1765)=0,0,IF(C1765=Summary!$K$5,1,0))</f>
        <v>0</v>
      </c>
      <c r="V1765" s="148">
        <f t="shared" si="109"/>
        <v>0</v>
      </c>
      <c r="W1765" s="333"/>
      <c r="X1765" s="148">
        <f t="shared" si="110"/>
        <v>0</v>
      </c>
      <c r="Y1765" s="333"/>
      <c r="Z1765" s="144"/>
      <c r="AA1765" s="148">
        <f t="shared" si="111"/>
        <v>0</v>
      </c>
      <c r="AB1765" s="336"/>
      <c r="AC1765" s="144"/>
    </row>
    <row r="1766" spans="2:29" s="134" customFormat="1" ht="20.100000000000001" customHeight="1" x14ac:dyDescent="0.25">
      <c r="B1766" s="390"/>
      <c r="C1766" s="391"/>
      <c r="D1766" s="392"/>
      <c r="E1766" s="393"/>
      <c r="F1766" s="393"/>
      <c r="G1766" s="394"/>
      <c r="H1766" s="395"/>
      <c r="N1766" s="144"/>
      <c r="O1766" s="147" t="str">
        <f>IFERROR(IF(LEN(B1766)=0,"",INDEX(Trainings!$C$6:$C$55,MATCH(Registration!$B1766,Trainings!$B$6:$B$55,0),1)),"")</f>
        <v/>
      </c>
      <c r="P1766" s="148" t="str">
        <f>IFERROR(IF(LEN(H1766)=0,"",INDEX(Dashboard!$I$17:$I$26,MATCH($H1766,Dashboard!$J$17:$J$26,0))),"")</f>
        <v/>
      </c>
      <c r="Q1766" s="144"/>
      <c r="R1766" s="148">
        <f>IF(LEN(O1766)=0,0,IF(OR(Summary!$D$5="All",Summary!$D$5=""),1,IF(Summary!$D$5=O1766,1,0)))</f>
        <v>0</v>
      </c>
      <c r="S1766" s="148">
        <f>IF(LEN(B1766)=0,0,IF(OR(Summary!$G$5="All",Summary!$G$5=""),1,IF(Summary!$G$5=B1766,1,0)))</f>
        <v>0</v>
      </c>
      <c r="T1766" s="148">
        <f t="shared" si="108"/>
        <v>0</v>
      </c>
      <c r="U1766" s="148">
        <f>IF(LEN(C1766)=0,0,IF(C1766=Summary!$K$5,1,0))</f>
        <v>0</v>
      </c>
      <c r="V1766" s="148">
        <f t="shared" si="109"/>
        <v>0</v>
      </c>
      <c r="W1766" s="333"/>
      <c r="X1766" s="148">
        <f t="shared" si="110"/>
        <v>0</v>
      </c>
      <c r="Y1766" s="333"/>
      <c r="Z1766" s="144"/>
      <c r="AA1766" s="148">
        <f t="shared" si="111"/>
        <v>0</v>
      </c>
      <c r="AB1766" s="336"/>
      <c r="AC1766" s="144"/>
    </row>
    <row r="1767" spans="2:29" s="134" customFormat="1" ht="20.100000000000001" customHeight="1" x14ac:dyDescent="0.25">
      <c r="B1767" s="390"/>
      <c r="C1767" s="391"/>
      <c r="D1767" s="392"/>
      <c r="E1767" s="393"/>
      <c r="F1767" s="393"/>
      <c r="G1767" s="394"/>
      <c r="H1767" s="395"/>
      <c r="N1767" s="144"/>
      <c r="O1767" s="147" t="str">
        <f>IFERROR(IF(LEN(B1767)=0,"",INDEX(Trainings!$C$6:$C$55,MATCH(Registration!$B1767,Trainings!$B$6:$B$55,0),1)),"")</f>
        <v/>
      </c>
      <c r="P1767" s="148" t="str">
        <f>IFERROR(IF(LEN(H1767)=0,"",INDEX(Dashboard!$I$17:$I$26,MATCH($H1767,Dashboard!$J$17:$J$26,0))),"")</f>
        <v/>
      </c>
      <c r="Q1767" s="144"/>
      <c r="R1767" s="148">
        <f>IF(LEN(O1767)=0,0,IF(OR(Summary!$D$5="All",Summary!$D$5=""),1,IF(Summary!$D$5=O1767,1,0)))</f>
        <v>0</v>
      </c>
      <c r="S1767" s="148">
        <f>IF(LEN(B1767)=0,0,IF(OR(Summary!$G$5="All",Summary!$G$5=""),1,IF(Summary!$G$5=B1767,1,0)))</f>
        <v>0</v>
      </c>
      <c r="T1767" s="148">
        <f t="shared" si="108"/>
        <v>0</v>
      </c>
      <c r="U1767" s="148">
        <f>IF(LEN(C1767)=0,0,IF(C1767=Summary!$K$5,1,0))</f>
        <v>0</v>
      </c>
      <c r="V1767" s="148">
        <f t="shared" si="109"/>
        <v>0</v>
      </c>
      <c r="W1767" s="333"/>
      <c r="X1767" s="148">
        <f t="shared" si="110"/>
        <v>0</v>
      </c>
      <c r="Y1767" s="333"/>
      <c r="Z1767" s="144"/>
      <c r="AA1767" s="148">
        <f t="shared" si="111"/>
        <v>0</v>
      </c>
      <c r="AB1767" s="336"/>
      <c r="AC1767" s="144"/>
    </row>
    <row r="1768" spans="2:29" s="134" customFormat="1" ht="20.100000000000001" customHeight="1" x14ac:dyDescent="0.25">
      <c r="B1768" s="390"/>
      <c r="C1768" s="391"/>
      <c r="D1768" s="392"/>
      <c r="E1768" s="393"/>
      <c r="F1768" s="393"/>
      <c r="G1768" s="394"/>
      <c r="H1768" s="395"/>
      <c r="N1768" s="144"/>
      <c r="O1768" s="147" t="str">
        <f>IFERROR(IF(LEN(B1768)=0,"",INDEX(Trainings!$C$6:$C$55,MATCH(Registration!$B1768,Trainings!$B$6:$B$55,0),1)),"")</f>
        <v/>
      </c>
      <c r="P1768" s="148" t="str">
        <f>IFERROR(IF(LEN(H1768)=0,"",INDEX(Dashboard!$I$17:$I$26,MATCH($H1768,Dashboard!$J$17:$J$26,0))),"")</f>
        <v/>
      </c>
      <c r="Q1768" s="144"/>
      <c r="R1768" s="148">
        <f>IF(LEN(O1768)=0,0,IF(OR(Summary!$D$5="All",Summary!$D$5=""),1,IF(Summary!$D$5=O1768,1,0)))</f>
        <v>0</v>
      </c>
      <c r="S1768" s="148">
        <f>IF(LEN(B1768)=0,0,IF(OR(Summary!$G$5="All",Summary!$G$5=""),1,IF(Summary!$G$5=B1768,1,0)))</f>
        <v>0</v>
      </c>
      <c r="T1768" s="148">
        <f t="shared" si="108"/>
        <v>0</v>
      </c>
      <c r="U1768" s="148">
        <f>IF(LEN(C1768)=0,0,IF(C1768=Summary!$K$5,1,0))</f>
        <v>0</v>
      </c>
      <c r="V1768" s="148">
        <f t="shared" si="109"/>
        <v>0</v>
      </c>
      <c r="W1768" s="333"/>
      <c r="X1768" s="148">
        <f t="shared" si="110"/>
        <v>0</v>
      </c>
      <c r="Y1768" s="333"/>
      <c r="Z1768" s="144"/>
      <c r="AA1768" s="148">
        <f t="shared" si="111"/>
        <v>0</v>
      </c>
      <c r="AB1768" s="336"/>
      <c r="AC1768" s="144"/>
    </row>
    <row r="1769" spans="2:29" s="134" customFormat="1" ht="20.100000000000001" customHeight="1" x14ac:dyDescent="0.25">
      <c r="B1769" s="390"/>
      <c r="C1769" s="391"/>
      <c r="D1769" s="392"/>
      <c r="E1769" s="393"/>
      <c r="F1769" s="393"/>
      <c r="G1769" s="394"/>
      <c r="H1769" s="395"/>
      <c r="N1769" s="144"/>
      <c r="O1769" s="147" t="str">
        <f>IFERROR(IF(LEN(B1769)=0,"",INDEX(Trainings!$C$6:$C$55,MATCH(Registration!$B1769,Trainings!$B$6:$B$55,0),1)),"")</f>
        <v/>
      </c>
      <c r="P1769" s="148" t="str">
        <f>IFERROR(IF(LEN(H1769)=0,"",INDEX(Dashboard!$I$17:$I$26,MATCH($H1769,Dashboard!$J$17:$J$26,0))),"")</f>
        <v/>
      </c>
      <c r="Q1769" s="144"/>
      <c r="R1769" s="148">
        <f>IF(LEN(O1769)=0,0,IF(OR(Summary!$D$5="All",Summary!$D$5=""),1,IF(Summary!$D$5=O1769,1,0)))</f>
        <v>0</v>
      </c>
      <c r="S1769" s="148">
        <f>IF(LEN(B1769)=0,0,IF(OR(Summary!$G$5="All",Summary!$G$5=""),1,IF(Summary!$G$5=B1769,1,0)))</f>
        <v>0</v>
      </c>
      <c r="T1769" s="148">
        <f t="shared" si="108"/>
        <v>0</v>
      </c>
      <c r="U1769" s="148">
        <f>IF(LEN(C1769)=0,0,IF(C1769=Summary!$K$5,1,0))</f>
        <v>0</v>
      </c>
      <c r="V1769" s="148">
        <f t="shared" si="109"/>
        <v>0</v>
      </c>
      <c r="W1769" s="333"/>
      <c r="X1769" s="148">
        <f t="shared" si="110"/>
        <v>0</v>
      </c>
      <c r="Y1769" s="333"/>
      <c r="Z1769" s="144"/>
      <c r="AA1769" s="148">
        <f t="shared" si="111"/>
        <v>0</v>
      </c>
      <c r="AB1769" s="336"/>
      <c r="AC1769" s="144"/>
    </row>
    <row r="1770" spans="2:29" s="134" customFormat="1" ht="20.100000000000001" customHeight="1" x14ac:dyDescent="0.25">
      <c r="B1770" s="390"/>
      <c r="C1770" s="391"/>
      <c r="D1770" s="392"/>
      <c r="E1770" s="393"/>
      <c r="F1770" s="393"/>
      <c r="G1770" s="394"/>
      <c r="H1770" s="395"/>
      <c r="N1770" s="144"/>
      <c r="O1770" s="147" t="str">
        <f>IFERROR(IF(LEN(B1770)=0,"",INDEX(Trainings!$C$6:$C$55,MATCH(Registration!$B1770,Trainings!$B$6:$B$55,0),1)),"")</f>
        <v/>
      </c>
      <c r="P1770" s="148" t="str">
        <f>IFERROR(IF(LEN(H1770)=0,"",INDEX(Dashboard!$I$17:$I$26,MATCH($H1770,Dashboard!$J$17:$J$26,0))),"")</f>
        <v/>
      </c>
      <c r="Q1770" s="144"/>
      <c r="R1770" s="148">
        <f>IF(LEN(O1770)=0,0,IF(OR(Summary!$D$5="All",Summary!$D$5=""),1,IF(Summary!$D$5=O1770,1,0)))</f>
        <v>0</v>
      </c>
      <c r="S1770" s="148">
        <f>IF(LEN(B1770)=0,0,IF(OR(Summary!$G$5="All",Summary!$G$5=""),1,IF(Summary!$G$5=B1770,1,0)))</f>
        <v>0</v>
      </c>
      <c r="T1770" s="148">
        <f t="shared" si="108"/>
        <v>0</v>
      </c>
      <c r="U1770" s="148">
        <f>IF(LEN(C1770)=0,0,IF(C1770=Summary!$K$5,1,0))</f>
        <v>0</v>
      </c>
      <c r="V1770" s="148">
        <f t="shared" si="109"/>
        <v>0</v>
      </c>
      <c r="W1770" s="333"/>
      <c r="X1770" s="148">
        <f t="shared" si="110"/>
        <v>0</v>
      </c>
      <c r="Y1770" s="333"/>
      <c r="Z1770" s="144"/>
      <c r="AA1770" s="148">
        <f t="shared" si="111"/>
        <v>0</v>
      </c>
      <c r="AB1770" s="336"/>
      <c r="AC1770" s="144"/>
    </row>
    <row r="1771" spans="2:29" s="134" customFormat="1" ht="20.100000000000001" customHeight="1" x14ac:dyDescent="0.25">
      <c r="B1771" s="390"/>
      <c r="C1771" s="391"/>
      <c r="D1771" s="392"/>
      <c r="E1771" s="393"/>
      <c r="F1771" s="393"/>
      <c r="G1771" s="394"/>
      <c r="H1771" s="395"/>
      <c r="N1771" s="144"/>
      <c r="O1771" s="147" t="str">
        <f>IFERROR(IF(LEN(B1771)=0,"",INDEX(Trainings!$C$6:$C$55,MATCH(Registration!$B1771,Trainings!$B$6:$B$55,0),1)),"")</f>
        <v/>
      </c>
      <c r="P1771" s="148" t="str">
        <f>IFERROR(IF(LEN(H1771)=0,"",INDEX(Dashboard!$I$17:$I$26,MATCH($H1771,Dashboard!$J$17:$J$26,0))),"")</f>
        <v/>
      </c>
      <c r="Q1771" s="144"/>
      <c r="R1771" s="148">
        <f>IF(LEN(O1771)=0,0,IF(OR(Summary!$D$5="All",Summary!$D$5=""),1,IF(Summary!$D$5=O1771,1,0)))</f>
        <v>0</v>
      </c>
      <c r="S1771" s="148">
        <f>IF(LEN(B1771)=0,0,IF(OR(Summary!$G$5="All",Summary!$G$5=""),1,IF(Summary!$G$5=B1771,1,0)))</f>
        <v>0</v>
      </c>
      <c r="T1771" s="148">
        <f t="shared" si="108"/>
        <v>0</v>
      </c>
      <c r="U1771" s="148">
        <f>IF(LEN(C1771)=0,0,IF(C1771=Summary!$K$5,1,0))</f>
        <v>0</v>
      </c>
      <c r="V1771" s="148">
        <f t="shared" si="109"/>
        <v>0</v>
      </c>
      <c r="W1771" s="333"/>
      <c r="X1771" s="148">
        <f t="shared" si="110"/>
        <v>0</v>
      </c>
      <c r="Y1771" s="333"/>
      <c r="Z1771" s="144"/>
      <c r="AA1771" s="148">
        <f t="shared" si="111"/>
        <v>0</v>
      </c>
      <c r="AB1771" s="336"/>
      <c r="AC1771" s="144"/>
    </row>
    <row r="1772" spans="2:29" s="134" customFormat="1" ht="20.100000000000001" customHeight="1" x14ac:dyDescent="0.25">
      <c r="B1772" s="390"/>
      <c r="C1772" s="391"/>
      <c r="D1772" s="392"/>
      <c r="E1772" s="393"/>
      <c r="F1772" s="393"/>
      <c r="G1772" s="394"/>
      <c r="H1772" s="395"/>
      <c r="N1772" s="144"/>
      <c r="O1772" s="147" t="str">
        <f>IFERROR(IF(LEN(B1772)=0,"",INDEX(Trainings!$C$6:$C$55,MATCH(Registration!$B1772,Trainings!$B$6:$B$55,0),1)),"")</f>
        <v/>
      </c>
      <c r="P1772" s="148" t="str">
        <f>IFERROR(IF(LEN(H1772)=0,"",INDEX(Dashboard!$I$17:$I$26,MATCH($H1772,Dashboard!$J$17:$J$26,0))),"")</f>
        <v/>
      </c>
      <c r="Q1772" s="144"/>
      <c r="R1772" s="148">
        <f>IF(LEN(O1772)=0,0,IF(OR(Summary!$D$5="All",Summary!$D$5=""),1,IF(Summary!$D$5=O1772,1,0)))</f>
        <v>0</v>
      </c>
      <c r="S1772" s="148">
        <f>IF(LEN(B1772)=0,0,IF(OR(Summary!$G$5="All",Summary!$G$5=""),1,IF(Summary!$G$5=B1772,1,0)))</f>
        <v>0</v>
      </c>
      <c r="T1772" s="148">
        <f t="shared" si="108"/>
        <v>0</v>
      </c>
      <c r="U1772" s="148">
        <f>IF(LEN(C1772)=0,0,IF(C1772=Summary!$K$5,1,0))</f>
        <v>0</v>
      </c>
      <c r="V1772" s="148">
        <f t="shared" si="109"/>
        <v>0</v>
      </c>
      <c r="W1772" s="333"/>
      <c r="X1772" s="148">
        <f t="shared" si="110"/>
        <v>0</v>
      </c>
      <c r="Y1772" s="333"/>
      <c r="Z1772" s="144"/>
      <c r="AA1772" s="148">
        <f t="shared" si="111"/>
        <v>0</v>
      </c>
      <c r="AB1772" s="336"/>
      <c r="AC1772" s="144"/>
    </row>
    <row r="1773" spans="2:29" s="134" customFormat="1" ht="20.100000000000001" customHeight="1" x14ac:dyDescent="0.25">
      <c r="B1773" s="390"/>
      <c r="C1773" s="391"/>
      <c r="D1773" s="392"/>
      <c r="E1773" s="393"/>
      <c r="F1773" s="393"/>
      <c r="G1773" s="394"/>
      <c r="H1773" s="395"/>
      <c r="N1773" s="144"/>
      <c r="O1773" s="147" t="str">
        <f>IFERROR(IF(LEN(B1773)=0,"",INDEX(Trainings!$C$6:$C$55,MATCH(Registration!$B1773,Trainings!$B$6:$B$55,0),1)),"")</f>
        <v/>
      </c>
      <c r="P1773" s="148" t="str">
        <f>IFERROR(IF(LEN(H1773)=0,"",INDEX(Dashboard!$I$17:$I$26,MATCH($H1773,Dashboard!$J$17:$J$26,0))),"")</f>
        <v/>
      </c>
      <c r="Q1773" s="144"/>
      <c r="R1773" s="148">
        <f>IF(LEN(O1773)=0,0,IF(OR(Summary!$D$5="All",Summary!$D$5=""),1,IF(Summary!$D$5=O1773,1,0)))</f>
        <v>0</v>
      </c>
      <c r="S1773" s="148">
        <f>IF(LEN(B1773)=0,0,IF(OR(Summary!$G$5="All",Summary!$G$5=""),1,IF(Summary!$G$5=B1773,1,0)))</f>
        <v>0</v>
      </c>
      <c r="T1773" s="148">
        <f t="shared" si="108"/>
        <v>0</v>
      </c>
      <c r="U1773" s="148">
        <f>IF(LEN(C1773)=0,0,IF(C1773=Summary!$K$5,1,0))</f>
        <v>0</v>
      </c>
      <c r="V1773" s="148">
        <f t="shared" si="109"/>
        <v>0</v>
      </c>
      <c r="W1773" s="333"/>
      <c r="X1773" s="148">
        <f t="shared" si="110"/>
        <v>0</v>
      </c>
      <c r="Y1773" s="333"/>
      <c r="Z1773" s="144"/>
      <c r="AA1773" s="148">
        <f t="shared" si="111"/>
        <v>0</v>
      </c>
      <c r="AB1773" s="336"/>
      <c r="AC1773" s="144"/>
    </row>
    <row r="1774" spans="2:29" s="134" customFormat="1" ht="20.100000000000001" customHeight="1" x14ac:dyDescent="0.25">
      <c r="B1774" s="390"/>
      <c r="C1774" s="391"/>
      <c r="D1774" s="392"/>
      <c r="E1774" s="393"/>
      <c r="F1774" s="393"/>
      <c r="G1774" s="394"/>
      <c r="H1774" s="395"/>
      <c r="N1774" s="144"/>
      <c r="O1774" s="147" t="str">
        <f>IFERROR(IF(LEN(B1774)=0,"",INDEX(Trainings!$C$6:$C$55,MATCH(Registration!$B1774,Trainings!$B$6:$B$55,0),1)),"")</f>
        <v/>
      </c>
      <c r="P1774" s="148" t="str">
        <f>IFERROR(IF(LEN(H1774)=0,"",INDEX(Dashboard!$I$17:$I$26,MATCH($H1774,Dashboard!$J$17:$J$26,0))),"")</f>
        <v/>
      </c>
      <c r="Q1774" s="144"/>
      <c r="R1774" s="148">
        <f>IF(LEN(O1774)=0,0,IF(OR(Summary!$D$5="All",Summary!$D$5=""),1,IF(Summary!$D$5=O1774,1,0)))</f>
        <v>0</v>
      </c>
      <c r="S1774" s="148">
        <f>IF(LEN(B1774)=0,0,IF(OR(Summary!$G$5="All",Summary!$G$5=""),1,IF(Summary!$G$5=B1774,1,0)))</f>
        <v>0</v>
      </c>
      <c r="T1774" s="148">
        <f t="shared" si="108"/>
        <v>0</v>
      </c>
      <c r="U1774" s="148">
        <f>IF(LEN(C1774)=0,0,IF(C1774=Summary!$K$5,1,0))</f>
        <v>0</v>
      </c>
      <c r="V1774" s="148">
        <f t="shared" si="109"/>
        <v>0</v>
      </c>
      <c r="W1774" s="333"/>
      <c r="X1774" s="148">
        <f t="shared" si="110"/>
        <v>0</v>
      </c>
      <c r="Y1774" s="333"/>
      <c r="Z1774" s="144"/>
      <c r="AA1774" s="148">
        <f t="shared" si="111"/>
        <v>0</v>
      </c>
      <c r="AB1774" s="336"/>
      <c r="AC1774" s="144"/>
    </row>
    <row r="1775" spans="2:29" s="134" customFormat="1" ht="20.100000000000001" customHeight="1" x14ac:dyDescent="0.25">
      <c r="B1775" s="390"/>
      <c r="C1775" s="391"/>
      <c r="D1775" s="392"/>
      <c r="E1775" s="393"/>
      <c r="F1775" s="393"/>
      <c r="G1775" s="394"/>
      <c r="H1775" s="395"/>
      <c r="N1775" s="144"/>
      <c r="O1775" s="147" t="str">
        <f>IFERROR(IF(LEN(B1775)=0,"",INDEX(Trainings!$C$6:$C$55,MATCH(Registration!$B1775,Trainings!$B$6:$B$55,0),1)),"")</f>
        <v/>
      </c>
      <c r="P1775" s="148" t="str">
        <f>IFERROR(IF(LEN(H1775)=0,"",INDEX(Dashboard!$I$17:$I$26,MATCH($H1775,Dashboard!$J$17:$J$26,0))),"")</f>
        <v/>
      </c>
      <c r="Q1775" s="144"/>
      <c r="R1775" s="148">
        <f>IF(LEN(O1775)=0,0,IF(OR(Summary!$D$5="All",Summary!$D$5=""),1,IF(Summary!$D$5=O1775,1,0)))</f>
        <v>0</v>
      </c>
      <c r="S1775" s="148">
        <f>IF(LEN(B1775)=0,0,IF(OR(Summary!$G$5="All",Summary!$G$5=""),1,IF(Summary!$G$5=B1775,1,0)))</f>
        <v>0</v>
      </c>
      <c r="T1775" s="148">
        <f t="shared" si="108"/>
        <v>0</v>
      </c>
      <c r="U1775" s="148">
        <f>IF(LEN(C1775)=0,0,IF(C1775=Summary!$K$5,1,0))</f>
        <v>0</v>
      </c>
      <c r="V1775" s="148">
        <f t="shared" si="109"/>
        <v>0</v>
      </c>
      <c r="W1775" s="333"/>
      <c r="X1775" s="148">
        <f t="shared" si="110"/>
        <v>0</v>
      </c>
      <c r="Y1775" s="333"/>
      <c r="Z1775" s="144"/>
      <c r="AA1775" s="148">
        <f t="shared" si="111"/>
        <v>0</v>
      </c>
      <c r="AB1775" s="336"/>
      <c r="AC1775" s="144"/>
    </row>
    <row r="1776" spans="2:29" s="134" customFormat="1" ht="20.100000000000001" customHeight="1" x14ac:dyDescent="0.25">
      <c r="B1776" s="390"/>
      <c r="C1776" s="391"/>
      <c r="D1776" s="392"/>
      <c r="E1776" s="393"/>
      <c r="F1776" s="393"/>
      <c r="G1776" s="394"/>
      <c r="H1776" s="395"/>
      <c r="N1776" s="144"/>
      <c r="O1776" s="147" t="str">
        <f>IFERROR(IF(LEN(B1776)=0,"",INDEX(Trainings!$C$6:$C$55,MATCH(Registration!$B1776,Trainings!$B$6:$B$55,0),1)),"")</f>
        <v/>
      </c>
      <c r="P1776" s="148" t="str">
        <f>IFERROR(IF(LEN(H1776)=0,"",INDEX(Dashboard!$I$17:$I$26,MATCH($H1776,Dashboard!$J$17:$J$26,0))),"")</f>
        <v/>
      </c>
      <c r="Q1776" s="144"/>
      <c r="R1776" s="148">
        <f>IF(LEN(O1776)=0,0,IF(OR(Summary!$D$5="All",Summary!$D$5=""),1,IF(Summary!$D$5=O1776,1,0)))</f>
        <v>0</v>
      </c>
      <c r="S1776" s="148">
        <f>IF(LEN(B1776)=0,0,IF(OR(Summary!$G$5="All",Summary!$G$5=""),1,IF(Summary!$G$5=B1776,1,0)))</f>
        <v>0</v>
      </c>
      <c r="T1776" s="148">
        <f t="shared" si="108"/>
        <v>0</v>
      </c>
      <c r="U1776" s="148">
        <f>IF(LEN(C1776)=0,0,IF(C1776=Summary!$K$5,1,0))</f>
        <v>0</v>
      </c>
      <c r="V1776" s="148">
        <f t="shared" si="109"/>
        <v>0</v>
      </c>
      <c r="W1776" s="333"/>
      <c r="X1776" s="148">
        <f t="shared" si="110"/>
        <v>0</v>
      </c>
      <c r="Y1776" s="333"/>
      <c r="Z1776" s="144"/>
      <c r="AA1776" s="148">
        <f t="shared" si="111"/>
        <v>0</v>
      </c>
      <c r="AB1776" s="336"/>
      <c r="AC1776" s="144"/>
    </row>
    <row r="1777" spans="2:29" s="134" customFormat="1" ht="20.100000000000001" customHeight="1" x14ac:dyDescent="0.25">
      <c r="B1777" s="390"/>
      <c r="C1777" s="391"/>
      <c r="D1777" s="392"/>
      <c r="E1777" s="393"/>
      <c r="F1777" s="393"/>
      <c r="G1777" s="394"/>
      <c r="H1777" s="395"/>
      <c r="N1777" s="144"/>
      <c r="O1777" s="147" t="str">
        <f>IFERROR(IF(LEN(B1777)=0,"",INDEX(Trainings!$C$6:$C$55,MATCH(Registration!$B1777,Trainings!$B$6:$B$55,0),1)),"")</f>
        <v/>
      </c>
      <c r="P1777" s="148" t="str">
        <f>IFERROR(IF(LEN(H1777)=0,"",INDEX(Dashboard!$I$17:$I$26,MATCH($H1777,Dashboard!$J$17:$J$26,0))),"")</f>
        <v/>
      </c>
      <c r="Q1777" s="144"/>
      <c r="R1777" s="148">
        <f>IF(LEN(O1777)=0,0,IF(OR(Summary!$D$5="All",Summary!$D$5=""),1,IF(Summary!$D$5=O1777,1,0)))</f>
        <v>0</v>
      </c>
      <c r="S1777" s="148">
        <f>IF(LEN(B1777)=0,0,IF(OR(Summary!$G$5="All",Summary!$G$5=""),1,IF(Summary!$G$5=B1777,1,0)))</f>
        <v>0</v>
      </c>
      <c r="T1777" s="148">
        <f t="shared" si="108"/>
        <v>0</v>
      </c>
      <c r="U1777" s="148">
        <f>IF(LEN(C1777)=0,0,IF(C1777=Summary!$K$5,1,0))</f>
        <v>0</v>
      </c>
      <c r="V1777" s="148">
        <f t="shared" si="109"/>
        <v>0</v>
      </c>
      <c r="W1777" s="333"/>
      <c r="X1777" s="148">
        <f t="shared" si="110"/>
        <v>0</v>
      </c>
      <c r="Y1777" s="333"/>
      <c r="Z1777" s="144"/>
      <c r="AA1777" s="148">
        <f t="shared" si="111"/>
        <v>0</v>
      </c>
      <c r="AB1777" s="336"/>
      <c r="AC1777" s="144"/>
    </row>
    <row r="1778" spans="2:29" s="134" customFormat="1" ht="20.100000000000001" customHeight="1" x14ac:dyDescent="0.25">
      <c r="B1778" s="390"/>
      <c r="C1778" s="391"/>
      <c r="D1778" s="392"/>
      <c r="E1778" s="393"/>
      <c r="F1778" s="393"/>
      <c r="G1778" s="394"/>
      <c r="H1778" s="395"/>
      <c r="N1778" s="144"/>
      <c r="O1778" s="147" t="str">
        <f>IFERROR(IF(LEN(B1778)=0,"",INDEX(Trainings!$C$6:$C$55,MATCH(Registration!$B1778,Trainings!$B$6:$B$55,0),1)),"")</f>
        <v/>
      </c>
      <c r="P1778" s="148" t="str">
        <f>IFERROR(IF(LEN(H1778)=0,"",INDEX(Dashboard!$I$17:$I$26,MATCH($H1778,Dashboard!$J$17:$J$26,0))),"")</f>
        <v/>
      </c>
      <c r="Q1778" s="144"/>
      <c r="R1778" s="148">
        <f>IF(LEN(O1778)=0,0,IF(OR(Summary!$D$5="All",Summary!$D$5=""),1,IF(Summary!$D$5=O1778,1,0)))</f>
        <v>0</v>
      </c>
      <c r="S1778" s="148">
        <f>IF(LEN(B1778)=0,0,IF(OR(Summary!$G$5="All",Summary!$G$5=""),1,IF(Summary!$G$5=B1778,1,0)))</f>
        <v>0</v>
      </c>
      <c r="T1778" s="148">
        <f t="shared" si="108"/>
        <v>0</v>
      </c>
      <c r="U1778" s="148">
        <f>IF(LEN(C1778)=0,0,IF(C1778=Summary!$K$5,1,0))</f>
        <v>0</v>
      </c>
      <c r="V1778" s="148">
        <f t="shared" si="109"/>
        <v>0</v>
      </c>
      <c r="W1778" s="333"/>
      <c r="X1778" s="148">
        <f t="shared" si="110"/>
        <v>0</v>
      </c>
      <c r="Y1778" s="333"/>
      <c r="Z1778" s="144"/>
      <c r="AA1778" s="148">
        <f t="shared" si="111"/>
        <v>0</v>
      </c>
      <c r="AB1778" s="336"/>
      <c r="AC1778" s="144"/>
    </row>
    <row r="1779" spans="2:29" s="134" customFormat="1" ht="20.100000000000001" customHeight="1" x14ac:dyDescent="0.25">
      <c r="B1779" s="390"/>
      <c r="C1779" s="391"/>
      <c r="D1779" s="392"/>
      <c r="E1779" s="393"/>
      <c r="F1779" s="393"/>
      <c r="G1779" s="394"/>
      <c r="H1779" s="395"/>
      <c r="N1779" s="144"/>
      <c r="O1779" s="147" t="str">
        <f>IFERROR(IF(LEN(B1779)=0,"",INDEX(Trainings!$C$6:$C$55,MATCH(Registration!$B1779,Trainings!$B$6:$B$55,0),1)),"")</f>
        <v/>
      </c>
      <c r="P1779" s="148" t="str">
        <f>IFERROR(IF(LEN(H1779)=0,"",INDEX(Dashboard!$I$17:$I$26,MATCH($H1779,Dashboard!$J$17:$J$26,0))),"")</f>
        <v/>
      </c>
      <c r="Q1779" s="144"/>
      <c r="R1779" s="148">
        <f>IF(LEN(O1779)=0,0,IF(OR(Summary!$D$5="All",Summary!$D$5=""),1,IF(Summary!$D$5=O1779,1,0)))</f>
        <v>0</v>
      </c>
      <c r="S1779" s="148">
        <f>IF(LEN(B1779)=0,0,IF(OR(Summary!$G$5="All",Summary!$G$5=""),1,IF(Summary!$G$5=B1779,1,0)))</f>
        <v>0</v>
      </c>
      <c r="T1779" s="148">
        <f t="shared" si="108"/>
        <v>0</v>
      </c>
      <c r="U1779" s="148">
        <f>IF(LEN(C1779)=0,0,IF(C1779=Summary!$K$5,1,0))</f>
        <v>0</v>
      </c>
      <c r="V1779" s="148">
        <f t="shared" si="109"/>
        <v>0</v>
      </c>
      <c r="W1779" s="333"/>
      <c r="X1779" s="148">
        <f t="shared" si="110"/>
        <v>0</v>
      </c>
      <c r="Y1779" s="333"/>
      <c r="Z1779" s="144"/>
      <c r="AA1779" s="148">
        <f t="shared" si="111"/>
        <v>0</v>
      </c>
      <c r="AB1779" s="336"/>
      <c r="AC1779" s="144"/>
    </row>
    <row r="1780" spans="2:29" s="134" customFormat="1" ht="20.100000000000001" customHeight="1" x14ac:dyDescent="0.25">
      <c r="B1780" s="390"/>
      <c r="C1780" s="391"/>
      <c r="D1780" s="392"/>
      <c r="E1780" s="393"/>
      <c r="F1780" s="393"/>
      <c r="G1780" s="394"/>
      <c r="H1780" s="395"/>
      <c r="N1780" s="144"/>
      <c r="O1780" s="147" t="str">
        <f>IFERROR(IF(LEN(B1780)=0,"",INDEX(Trainings!$C$6:$C$55,MATCH(Registration!$B1780,Trainings!$B$6:$B$55,0),1)),"")</f>
        <v/>
      </c>
      <c r="P1780" s="148" t="str">
        <f>IFERROR(IF(LEN(H1780)=0,"",INDEX(Dashboard!$I$17:$I$26,MATCH($H1780,Dashboard!$J$17:$J$26,0))),"")</f>
        <v/>
      </c>
      <c r="Q1780" s="144"/>
      <c r="R1780" s="148">
        <f>IF(LEN(O1780)=0,0,IF(OR(Summary!$D$5="All",Summary!$D$5=""),1,IF(Summary!$D$5=O1780,1,0)))</f>
        <v>0</v>
      </c>
      <c r="S1780" s="148">
        <f>IF(LEN(B1780)=0,0,IF(OR(Summary!$G$5="All",Summary!$G$5=""),1,IF(Summary!$G$5=B1780,1,0)))</f>
        <v>0</v>
      </c>
      <c r="T1780" s="148">
        <f t="shared" si="108"/>
        <v>0</v>
      </c>
      <c r="U1780" s="148">
        <f>IF(LEN(C1780)=0,0,IF(C1780=Summary!$K$5,1,0))</f>
        <v>0</v>
      </c>
      <c r="V1780" s="148">
        <f t="shared" si="109"/>
        <v>0</v>
      </c>
      <c r="W1780" s="333"/>
      <c r="X1780" s="148">
        <f t="shared" si="110"/>
        <v>0</v>
      </c>
      <c r="Y1780" s="333"/>
      <c r="Z1780" s="144"/>
      <c r="AA1780" s="148">
        <f t="shared" si="111"/>
        <v>0</v>
      </c>
      <c r="AB1780" s="336"/>
      <c r="AC1780" s="144"/>
    </row>
    <row r="1781" spans="2:29" s="134" customFormat="1" ht="20.100000000000001" customHeight="1" x14ac:dyDescent="0.25">
      <c r="B1781" s="390"/>
      <c r="C1781" s="391"/>
      <c r="D1781" s="392"/>
      <c r="E1781" s="393"/>
      <c r="F1781" s="393"/>
      <c r="G1781" s="394"/>
      <c r="H1781" s="395"/>
      <c r="N1781" s="144"/>
      <c r="O1781" s="147" t="str">
        <f>IFERROR(IF(LEN(B1781)=0,"",INDEX(Trainings!$C$6:$C$55,MATCH(Registration!$B1781,Trainings!$B$6:$B$55,0),1)),"")</f>
        <v/>
      </c>
      <c r="P1781" s="148" t="str">
        <f>IFERROR(IF(LEN(H1781)=0,"",INDEX(Dashboard!$I$17:$I$26,MATCH($H1781,Dashboard!$J$17:$J$26,0))),"")</f>
        <v/>
      </c>
      <c r="Q1781" s="144"/>
      <c r="R1781" s="148">
        <f>IF(LEN(O1781)=0,0,IF(OR(Summary!$D$5="All",Summary!$D$5=""),1,IF(Summary!$D$5=O1781,1,0)))</f>
        <v>0</v>
      </c>
      <c r="S1781" s="148">
        <f>IF(LEN(B1781)=0,0,IF(OR(Summary!$G$5="All",Summary!$G$5=""),1,IF(Summary!$G$5=B1781,1,0)))</f>
        <v>0</v>
      </c>
      <c r="T1781" s="148">
        <f t="shared" si="108"/>
        <v>0</v>
      </c>
      <c r="U1781" s="148">
        <f>IF(LEN(C1781)=0,0,IF(C1781=Summary!$K$5,1,0))</f>
        <v>0</v>
      </c>
      <c r="V1781" s="148">
        <f t="shared" si="109"/>
        <v>0</v>
      </c>
      <c r="W1781" s="333"/>
      <c r="X1781" s="148">
        <f t="shared" si="110"/>
        <v>0</v>
      </c>
      <c r="Y1781" s="333"/>
      <c r="Z1781" s="144"/>
      <c r="AA1781" s="148">
        <f t="shared" si="111"/>
        <v>0</v>
      </c>
      <c r="AB1781" s="336"/>
      <c r="AC1781" s="144"/>
    </row>
    <row r="1782" spans="2:29" s="134" customFormat="1" ht="20.100000000000001" customHeight="1" x14ac:dyDescent="0.25">
      <c r="B1782" s="390"/>
      <c r="C1782" s="391"/>
      <c r="D1782" s="392"/>
      <c r="E1782" s="393"/>
      <c r="F1782" s="393"/>
      <c r="G1782" s="394"/>
      <c r="H1782" s="395"/>
      <c r="N1782" s="144"/>
      <c r="O1782" s="147" t="str">
        <f>IFERROR(IF(LEN(B1782)=0,"",INDEX(Trainings!$C$6:$C$55,MATCH(Registration!$B1782,Trainings!$B$6:$B$55,0),1)),"")</f>
        <v/>
      </c>
      <c r="P1782" s="148" t="str">
        <f>IFERROR(IF(LEN(H1782)=0,"",INDEX(Dashboard!$I$17:$I$26,MATCH($H1782,Dashboard!$J$17:$J$26,0))),"")</f>
        <v/>
      </c>
      <c r="Q1782" s="144"/>
      <c r="R1782" s="148">
        <f>IF(LEN(O1782)=0,0,IF(OR(Summary!$D$5="All",Summary!$D$5=""),1,IF(Summary!$D$5=O1782,1,0)))</f>
        <v>0</v>
      </c>
      <c r="S1782" s="148">
        <f>IF(LEN(B1782)=0,0,IF(OR(Summary!$G$5="All",Summary!$G$5=""),1,IF(Summary!$G$5=B1782,1,0)))</f>
        <v>0</v>
      </c>
      <c r="T1782" s="148">
        <f t="shared" si="108"/>
        <v>0</v>
      </c>
      <c r="U1782" s="148">
        <f>IF(LEN(C1782)=0,0,IF(C1782=Summary!$K$5,1,0))</f>
        <v>0</v>
      </c>
      <c r="V1782" s="148">
        <f t="shared" si="109"/>
        <v>0</v>
      </c>
      <c r="W1782" s="333"/>
      <c r="X1782" s="148">
        <f t="shared" si="110"/>
        <v>0</v>
      </c>
      <c r="Y1782" s="333"/>
      <c r="Z1782" s="144"/>
      <c r="AA1782" s="148">
        <f t="shared" si="111"/>
        <v>0</v>
      </c>
      <c r="AB1782" s="336"/>
      <c r="AC1782" s="144"/>
    </row>
    <row r="1783" spans="2:29" s="134" customFormat="1" ht="20.100000000000001" customHeight="1" x14ac:dyDescent="0.25">
      <c r="B1783" s="390"/>
      <c r="C1783" s="391"/>
      <c r="D1783" s="392"/>
      <c r="E1783" s="393"/>
      <c r="F1783" s="393"/>
      <c r="G1783" s="394"/>
      <c r="H1783" s="395"/>
      <c r="N1783" s="144"/>
      <c r="O1783" s="147" t="str">
        <f>IFERROR(IF(LEN(B1783)=0,"",INDEX(Trainings!$C$6:$C$55,MATCH(Registration!$B1783,Trainings!$B$6:$B$55,0),1)),"")</f>
        <v/>
      </c>
      <c r="P1783" s="148" t="str">
        <f>IFERROR(IF(LEN(H1783)=0,"",INDEX(Dashboard!$I$17:$I$26,MATCH($H1783,Dashboard!$J$17:$J$26,0))),"")</f>
        <v/>
      </c>
      <c r="Q1783" s="144"/>
      <c r="R1783" s="148">
        <f>IF(LEN(O1783)=0,0,IF(OR(Summary!$D$5="All",Summary!$D$5=""),1,IF(Summary!$D$5=O1783,1,0)))</f>
        <v>0</v>
      </c>
      <c r="S1783" s="148">
        <f>IF(LEN(B1783)=0,0,IF(OR(Summary!$G$5="All",Summary!$G$5=""),1,IF(Summary!$G$5=B1783,1,0)))</f>
        <v>0</v>
      </c>
      <c r="T1783" s="148">
        <f t="shared" si="108"/>
        <v>0</v>
      </c>
      <c r="U1783" s="148">
        <f>IF(LEN(C1783)=0,0,IF(C1783=Summary!$K$5,1,0))</f>
        <v>0</v>
      </c>
      <c r="V1783" s="148">
        <f t="shared" si="109"/>
        <v>0</v>
      </c>
      <c r="W1783" s="333"/>
      <c r="X1783" s="148">
        <f t="shared" si="110"/>
        <v>0</v>
      </c>
      <c r="Y1783" s="333"/>
      <c r="Z1783" s="144"/>
      <c r="AA1783" s="148">
        <f t="shared" si="111"/>
        <v>0</v>
      </c>
      <c r="AB1783" s="336"/>
      <c r="AC1783" s="144"/>
    </row>
    <row r="1784" spans="2:29" s="134" customFormat="1" ht="20.100000000000001" customHeight="1" x14ac:dyDescent="0.25">
      <c r="B1784" s="390"/>
      <c r="C1784" s="391"/>
      <c r="D1784" s="392"/>
      <c r="E1784" s="393"/>
      <c r="F1784" s="393"/>
      <c r="G1784" s="394"/>
      <c r="H1784" s="395"/>
      <c r="N1784" s="144"/>
      <c r="O1784" s="147" t="str">
        <f>IFERROR(IF(LEN(B1784)=0,"",INDEX(Trainings!$C$6:$C$55,MATCH(Registration!$B1784,Trainings!$B$6:$B$55,0),1)),"")</f>
        <v/>
      </c>
      <c r="P1784" s="148" t="str">
        <f>IFERROR(IF(LEN(H1784)=0,"",INDEX(Dashboard!$I$17:$I$26,MATCH($H1784,Dashboard!$J$17:$J$26,0))),"")</f>
        <v/>
      </c>
      <c r="Q1784" s="144"/>
      <c r="R1784" s="148">
        <f>IF(LEN(O1784)=0,0,IF(OR(Summary!$D$5="All",Summary!$D$5=""),1,IF(Summary!$D$5=O1784,1,0)))</f>
        <v>0</v>
      </c>
      <c r="S1784" s="148">
        <f>IF(LEN(B1784)=0,0,IF(OR(Summary!$G$5="All",Summary!$G$5=""),1,IF(Summary!$G$5=B1784,1,0)))</f>
        <v>0</v>
      </c>
      <c r="T1784" s="148">
        <f t="shared" si="108"/>
        <v>0</v>
      </c>
      <c r="U1784" s="148">
        <f>IF(LEN(C1784)=0,0,IF(C1784=Summary!$K$5,1,0))</f>
        <v>0</v>
      </c>
      <c r="V1784" s="148">
        <f t="shared" si="109"/>
        <v>0</v>
      </c>
      <c r="W1784" s="333"/>
      <c r="X1784" s="148">
        <f t="shared" si="110"/>
        <v>0</v>
      </c>
      <c r="Y1784" s="333"/>
      <c r="Z1784" s="144"/>
      <c r="AA1784" s="148">
        <f t="shared" si="111"/>
        <v>0</v>
      </c>
      <c r="AB1784" s="336"/>
      <c r="AC1784" s="144"/>
    </row>
    <row r="1785" spans="2:29" s="134" customFormat="1" ht="20.100000000000001" customHeight="1" x14ac:dyDescent="0.25">
      <c r="B1785" s="390"/>
      <c r="C1785" s="391"/>
      <c r="D1785" s="392"/>
      <c r="E1785" s="393"/>
      <c r="F1785" s="393"/>
      <c r="G1785" s="394"/>
      <c r="H1785" s="395"/>
      <c r="N1785" s="144"/>
      <c r="O1785" s="147" t="str">
        <f>IFERROR(IF(LEN(B1785)=0,"",INDEX(Trainings!$C$6:$C$55,MATCH(Registration!$B1785,Trainings!$B$6:$B$55,0),1)),"")</f>
        <v/>
      </c>
      <c r="P1785" s="148" t="str">
        <f>IFERROR(IF(LEN(H1785)=0,"",INDEX(Dashboard!$I$17:$I$26,MATCH($H1785,Dashboard!$J$17:$J$26,0))),"")</f>
        <v/>
      </c>
      <c r="Q1785" s="144"/>
      <c r="R1785" s="148">
        <f>IF(LEN(O1785)=0,0,IF(OR(Summary!$D$5="All",Summary!$D$5=""),1,IF(Summary!$D$5=O1785,1,0)))</f>
        <v>0</v>
      </c>
      <c r="S1785" s="148">
        <f>IF(LEN(B1785)=0,0,IF(OR(Summary!$G$5="All",Summary!$G$5=""),1,IF(Summary!$G$5=B1785,1,0)))</f>
        <v>0</v>
      </c>
      <c r="T1785" s="148">
        <f t="shared" si="108"/>
        <v>0</v>
      </c>
      <c r="U1785" s="148">
        <f>IF(LEN(C1785)=0,0,IF(C1785=Summary!$K$5,1,0))</f>
        <v>0</v>
      </c>
      <c r="V1785" s="148">
        <f t="shared" si="109"/>
        <v>0</v>
      </c>
      <c r="W1785" s="333"/>
      <c r="X1785" s="148">
        <f t="shared" si="110"/>
        <v>0</v>
      </c>
      <c r="Y1785" s="333"/>
      <c r="Z1785" s="144"/>
      <c r="AA1785" s="148">
        <f t="shared" si="111"/>
        <v>0</v>
      </c>
      <c r="AB1785" s="336"/>
      <c r="AC1785" s="144"/>
    </row>
    <row r="1786" spans="2:29" s="134" customFormat="1" ht="20.100000000000001" customHeight="1" x14ac:dyDescent="0.25">
      <c r="B1786" s="390"/>
      <c r="C1786" s="391"/>
      <c r="D1786" s="392"/>
      <c r="E1786" s="393"/>
      <c r="F1786" s="393"/>
      <c r="G1786" s="394"/>
      <c r="H1786" s="395"/>
      <c r="N1786" s="144"/>
      <c r="O1786" s="147" t="str">
        <f>IFERROR(IF(LEN(B1786)=0,"",INDEX(Trainings!$C$6:$C$55,MATCH(Registration!$B1786,Trainings!$B$6:$B$55,0),1)),"")</f>
        <v/>
      </c>
      <c r="P1786" s="148" t="str">
        <f>IFERROR(IF(LEN(H1786)=0,"",INDEX(Dashboard!$I$17:$I$26,MATCH($H1786,Dashboard!$J$17:$J$26,0))),"")</f>
        <v/>
      </c>
      <c r="Q1786" s="144"/>
      <c r="R1786" s="148">
        <f>IF(LEN(O1786)=0,0,IF(OR(Summary!$D$5="All",Summary!$D$5=""),1,IF(Summary!$D$5=O1786,1,0)))</f>
        <v>0</v>
      </c>
      <c r="S1786" s="148">
        <f>IF(LEN(B1786)=0,0,IF(OR(Summary!$G$5="All",Summary!$G$5=""),1,IF(Summary!$G$5=B1786,1,0)))</f>
        <v>0</v>
      </c>
      <c r="T1786" s="148">
        <f t="shared" si="108"/>
        <v>0</v>
      </c>
      <c r="U1786" s="148">
        <f>IF(LEN(C1786)=0,0,IF(C1786=Summary!$K$5,1,0))</f>
        <v>0</v>
      </c>
      <c r="V1786" s="148">
        <f t="shared" si="109"/>
        <v>0</v>
      </c>
      <c r="W1786" s="333"/>
      <c r="X1786" s="148">
        <f t="shared" si="110"/>
        <v>0</v>
      </c>
      <c r="Y1786" s="333"/>
      <c r="Z1786" s="144"/>
      <c r="AA1786" s="148">
        <f t="shared" si="111"/>
        <v>0</v>
      </c>
      <c r="AB1786" s="336"/>
      <c r="AC1786" s="144"/>
    </row>
    <row r="1787" spans="2:29" s="134" customFormat="1" ht="20.100000000000001" customHeight="1" x14ac:dyDescent="0.25">
      <c r="B1787" s="390"/>
      <c r="C1787" s="391"/>
      <c r="D1787" s="392"/>
      <c r="E1787" s="393"/>
      <c r="F1787" s="393"/>
      <c r="G1787" s="394"/>
      <c r="H1787" s="395"/>
      <c r="N1787" s="144"/>
      <c r="O1787" s="147" t="str">
        <f>IFERROR(IF(LEN(B1787)=0,"",INDEX(Trainings!$C$6:$C$55,MATCH(Registration!$B1787,Trainings!$B$6:$B$55,0),1)),"")</f>
        <v/>
      </c>
      <c r="P1787" s="148" t="str">
        <f>IFERROR(IF(LEN(H1787)=0,"",INDEX(Dashboard!$I$17:$I$26,MATCH($H1787,Dashboard!$J$17:$J$26,0))),"")</f>
        <v/>
      </c>
      <c r="Q1787" s="144"/>
      <c r="R1787" s="148">
        <f>IF(LEN(O1787)=0,0,IF(OR(Summary!$D$5="All",Summary!$D$5=""),1,IF(Summary!$D$5=O1787,1,0)))</f>
        <v>0</v>
      </c>
      <c r="S1787" s="148">
        <f>IF(LEN(B1787)=0,0,IF(OR(Summary!$G$5="All",Summary!$G$5=""),1,IF(Summary!$G$5=B1787,1,0)))</f>
        <v>0</v>
      </c>
      <c r="T1787" s="148">
        <f t="shared" si="108"/>
        <v>0</v>
      </c>
      <c r="U1787" s="148">
        <f>IF(LEN(C1787)=0,0,IF(C1787=Summary!$K$5,1,0))</f>
        <v>0</v>
      </c>
      <c r="V1787" s="148">
        <f t="shared" si="109"/>
        <v>0</v>
      </c>
      <c r="W1787" s="333"/>
      <c r="X1787" s="148">
        <f t="shared" si="110"/>
        <v>0</v>
      </c>
      <c r="Y1787" s="333"/>
      <c r="Z1787" s="144"/>
      <c r="AA1787" s="148">
        <f t="shared" si="111"/>
        <v>0</v>
      </c>
      <c r="AB1787" s="336"/>
      <c r="AC1787" s="144"/>
    </row>
    <row r="1788" spans="2:29" s="134" customFormat="1" ht="20.100000000000001" customHeight="1" x14ac:dyDescent="0.25">
      <c r="B1788" s="390"/>
      <c r="C1788" s="391"/>
      <c r="D1788" s="392"/>
      <c r="E1788" s="393"/>
      <c r="F1788" s="393"/>
      <c r="G1788" s="394"/>
      <c r="H1788" s="395"/>
      <c r="N1788" s="144"/>
      <c r="O1788" s="147" t="str">
        <f>IFERROR(IF(LEN(B1788)=0,"",INDEX(Trainings!$C$6:$C$55,MATCH(Registration!$B1788,Trainings!$B$6:$B$55,0),1)),"")</f>
        <v/>
      </c>
      <c r="P1788" s="148" t="str">
        <f>IFERROR(IF(LEN(H1788)=0,"",INDEX(Dashboard!$I$17:$I$26,MATCH($H1788,Dashboard!$J$17:$J$26,0))),"")</f>
        <v/>
      </c>
      <c r="Q1788" s="144"/>
      <c r="R1788" s="148">
        <f>IF(LEN(O1788)=0,0,IF(OR(Summary!$D$5="All",Summary!$D$5=""),1,IF(Summary!$D$5=O1788,1,0)))</f>
        <v>0</v>
      </c>
      <c r="S1788" s="148">
        <f>IF(LEN(B1788)=0,0,IF(OR(Summary!$G$5="All",Summary!$G$5=""),1,IF(Summary!$G$5=B1788,1,0)))</f>
        <v>0</v>
      </c>
      <c r="T1788" s="148">
        <f t="shared" si="108"/>
        <v>0</v>
      </c>
      <c r="U1788" s="148">
        <f>IF(LEN(C1788)=0,0,IF(C1788=Summary!$K$5,1,0))</f>
        <v>0</v>
      </c>
      <c r="V1788" s="148">
        <f t="shared" si="109"/>
        <v>0</v>
      </c>
      <c r="W1788" s="333"/>
      <c r="X1788" s="148">
        <f t="shared" si="110"/>
        <v>0</v>
      </c>
      <c r="Y1788" s="333"/>
      <c r="Z1788" s="144"/>
      <c r="AA1788" s="148">
        <f t="shared" si="111"/>
        <v>0</v>
      </c>
      <c r="AB1788" s="336"/>
      <c r="AC1788" s="144"/>
    </row>
    <row r="1789" spans="2:29" s="134" customFormat="1" ht="20.100000000000001" customHeight="1" x14ac:dyDescent="0.25">
      <c r="B1789" s="390"/>
      <c r="C1789" s="391"/>
      <c r="D1789" s="392"/>
      <c r="E1789" s="393"/>
      <c r="F1789" s="393"/>
      <c r="G1789" s="394"/>
      <c r="H1789" s="395"/>
      <c r="N1789" s="144"/>
      <c r="O1789" s="147" t="str">
        <f>IFERROR(IF(LEN(B1789)=0,"",INDEX(Trainings!$C$6:$C$55,MATCH(Registration!$B1789,Trainings!$B$6:$B$55,0),1)),"")</f>
        <v/>
      </c>
      <c r="P1789" s="148" t="str">
        <f>IFERROR(IF(LEN(H1789)=0,"",INDEX(Dashboard!$I$17:$I$26,MATCH($H1789,Dashboard!$J$17:$J$26,0))),"")</f>
        <v/>
      </c>
      <c r="Q1789" s="144"/>
      <c r="R1789" s="148">
        <f>IF(LEN(O1789)=0,0,IF(OR(Summary!$D$5="All",Summary!$D$5=""),1,IF(Summary!$D$5=O1789,1,0)))</f>
        <v>0</v>
      </c>
      <c r="S1789" s="148">
        <f>IF(LEN(B1789)=0,0,IF(OR(Summary!$G$5="All",Summary!$G$5=""),1,IF(Summary!$G$5=B1789,1,0)))</f>
        <v>0</v>
      </c>
      <c r="T1789" s="148">
        <f t="shared" si="108"/>
        <v>0</v>
      </c>
      <c r="U1789" s="148">
        <f>IF(LEN(C1789)=0,0,IF(C1789=Summary!$K$5,1,0))</f>
        <v>0</v>
      </c>
      <c r="V1789" s="148">
        <f t="shared" si="109"/>
        <v>0</v>
      </c>
      <c r="W1789" s="333"/>
      <c r="X1789" s="148">
        <f t="shared" si="110"/>
        <v>0</v>
      </c>
      <c r="Y1789" s="333"/>
      <c r="Z1789" s="144"/>
      <c r="AA1789" s="148">
        <f t="shared" si="111"/>
        <v>0</v>
      </c>
      <c r="AB1789" s="336"/>
      <c r="AC1789" s="144"/>
    </row>
    <row r="1790" spans="2:29" s="134" customFormat="1" ht="20.100000000000001" customHeight="1" x14ac:dyDescent="0.25">
      <c r="B1790" s="390"/>
      <c r="C1790" s="391"/>
      <c r="D1790" s="392"/>
      <c r="E1790" s="393"/>
      <c r="F1790" s="393"/>
      <c r="G1790" s="394"/>
      <c r="H1790" s="395"/>
      <c r="N1790" s="144"/>
      <c r="O1790" s="147" t="str">
        <f>IFERROR(IF(LEN(B1790)=0,"",INDEX(Trainings!$C$6:$C$55,MATCH(Registration!$B1790,Trainings!$B$6:$B$55,0),1)),"")</f>
        <v/>
      </c>
      <c r="P1790" s="148" t="str">
        <f>IFERROR(IF(LEN(H1790)=0,"",INDEX(Dashboard!$I$17:$I$26,MATCH($H1790,Dashboard!$J$17:$J$26,0))),"")</f>
        <v/>
      </c>
      <c r="Q1790" s="144"/>
      <c r="R1790" s="148">
        <f>IF(LEN(O1790)=0,0,IF(OR(Summary!$D$5="All",Summary!$D$5=""),1,IF(Summary!$D$5=O1790,1,0)))</f>
        <v>0</v>
      </c>
      <c r="S1790" s="148">
        <f>IF(LEN(B1790)=0,0,IF(OR(Summary!$G$5="All",Summary!$G$5=""),1,IF(Summary!$G$5=B1790,1,0)))</f>
        <v>0</v>
      </c>
      <c r="T1790" s="148">
        <f t="shared" si="108"/>
        <v>0</v>
      </c>
      <c r="U1790" s="148">
        <f>IF(LEN(C1790)=0,0,IF(C1790=Summary!$K$5,1,0))</f>
        <v>0</v>
      </c>
      <c r="V1790" s="148">
        <f t="shared" si="109"/>
        <v>0</v>
      </c>
      <c r="W1790" s="333"/>
      <c r="X1790" s="148">
        <f t="shared" si="110"/>
        <v>0</v>
      </c>
      <c r="Y1790" s="333"/>
      <c r="Z1790" s="144"/>
      <c r="AA1790" s="148">
        <f t="shared" si="111"/>
        <v>0</v>
      </c>
      <c r="AB1790" s="336"/>
      <c r="AC1790" s="144"/>
    </row>
    <row r="1791" spans="2:29" s="134" customFormat="1" ht="20.100000000000001" customHeight="1" x14ac:dyDescent="0.25">
      <c r="B1791" s="390"/>
      <c r="C1791" s="391"/>
      <c r="D1791" s="392"/>
      <c r="E1791" s="393"/>
      <c r="F1791" s="393"/>
      <c r="G1791" s="394"/>
      <c r="H1791" s="395"/>
      <c r="N1791" s="144"/>
      <c r="O1791" s="147" t="str">
        <f>IFERROR(IF(LEN(B1791)=0,"",INDEX(Trainings!$C$6:$C$55,MATCH(Registration!$B1791,Trainings!$B$6:$B$55,0),1)),"")</f>
        <v/>
      </c>
      <c r="P1791" s="148" t="str">
        <f>IFERROR(IF(LEN(H1791)=0,"",INDEX(Dashboard!$I$17:$I$26,MATCH($H1791,Dashboard!$J$17:$J$26,0))),"")</f>
        <v/>
      </c>
      <c r="Q1791" s="144"/>
      <c r="R1791" s="148">
        <f>IF(LEN(O1791)=0,0,IF(OR(Summary!$D$5="All",Summary!$D$5=""),1,IF(Summary!$D$5=O1791,1,0)))</f>
        <v>0</v>
      </c>
      <c r="S1791" s="148">
        <f>IF(LEN(B1791)=0,0,IF(OR(Summary!$G$5="All",Summary!$G$5=""),1,IF(Summary!$G$5=B1791,1,0)))</f>
        <v>0</v>
      </c>
      <c r="T1791" s="148">
        <f t="shared" si="108"/>
        <v>0</v>
      </c>
      <c r="U1791" s="148">
        <f>IF(LEN(C1791)=0,0,IF(C1791=Summary!$K$5,1,0))</f>
        <v>0</v>
      </c>
      <c r="V1791" s="148">
        <f t="shared" si="109"/>
        <v>0</v>
      </c>
      <c r="W1791" s="333"/>
      <c r="X1791" s="148">
        <f t="shared" si="110"/>
        <v>0</v>
      </c>
      <c r="Y1791" s="333"/>
      <c r="Z1791" s="144"/>
      <c r="AA1791" s="148">
        <f t="shared" si="111"/>
        <v>0</v>
      </c>
      <c r="AB1791" s="336"/>
      <c r="AC1791" s="144"/>
    </row>
    <row r="1792" spans="2:29" s="134" customFormat="1" ht="20.100000000000001" customHeight="1" x14ac:dyDescent="0.25">
      <c r="B1792" s="390"/>
      <c r="C1792" s="391"/>
      <c r="D1792" s="392"/>
      <c r="E1792" s="393"/>
      <c r="F1792" s="393"/>
      <c r="G1792" s="394"/>
      <c r="H1792" s="395"/>
      <c r="N1792" s="144"/>
      <c r="O1792" s="147" t="str">
        <f>IFERROR(IF(LEN(B1792)=0,"",INDEX(Trainings!$C$6:$C$55,MATCH(Registration!$B1792,Trainings!$B$6:$B$55,0),1)),"")</f>
        <v/>
      </c>
      <c r="P1792" s="148" t="str">
        <f>IFERROR(IF(LEN(H1792)=0,"",INDEX(Dashboard!$I$17:$I$26,MATCH($H1792,Dashboard!$J$17:$J$26,0))),"")</f>
        <v/>
      </c>
      <c r="Q1792" s="144"/>
      <c r="R1792" s="148">
        <f>IF(LEN(O1792)=0,0,IF(OR(Summary!$D$5="All",Summary!$D$5=""),1,IF(Summary!$D$5=O1792,1,0)))</f>
        <v>0</v>
      </c>
      <c r="S1792" s="148">
        <f>IF(LEN(B1792)=0,0,IF(OR(Summary!$G$5="All",Summary!$G$5=""),1,IF(Summary!$G$5=B1792,1,0)))</f>
        <v>0</v>
      </c>
      <c r="T1792" s="148">
        <f t="shared" si="108"/>
        <v>0</v>
      </c>
      <c r="U1792" s="148">
        <f>IF(LEN(C1792)=0,0,IF(C1792=Summary!$K$5,1,0))</f>
        <v>0</v>
      </c>
      <c r="V1792" s="148">
        <f t="shared" si="109"/>
        <v>0</v>
      </c>
      <c r="W1792" s="333"/>
      <c r="X1792" s="148">
        <f t="shared" si="110"/>
        <v>0</v>
      </c>
      <c r="Y1792" s="333"/>
      <c r="Z1792" s="144"/>
      <c r="AA1792" s="148">
        <f t="shared" si="111"/>
        <v>0</v>
      </c>
      <c r="AB1792" s="336"/>
      <c r="AC1792" s="144"/>
    </row>
    <row r="1793" spans="2:29" s="134" customFormat="1" ht="20.100000000000001" customHeight="1" x14ac:dyDescent="0.25">
      <c r="B1793" s="390"/>
      <c r="C1793" s="391"/>
      <c r="D1793" s="392"/>
      <c r="E1793" s="393"/>
      <c r="F1793" s="393"/>
      <c r="G1793" s="394"/>
      <c r="H1793" s="395"/>
      <c r="N1793" s="144"/>
      <c r="O1793" s="147" t="str">
        <f>IFERROR(IF(LEN(B1793)=0,"",INDEX(Trainings!$C$6:$C$55,MATCH(Registration!$B1793,Trainings!$B$6:$B$55,0),1)),"")</f>
        <v/>
      </c>
      <c r="P1793" s="148" t="str">
        <f>IFERROR(IF(LEN(H1793)=0,"",INDEX(Dashboard!$I$17:$I$26,MATCH($H1793,Dashboard!$J$17:$J$26,0))),"")</f>
        <v/>
      </c>
      <c r="Q1793" s="144"/>
      <c r="R1793" s="148">
        <f>IF(LEN(O1793)=0,0,IF(OR(Summary!$D$5="All",Summary!$D$5=""),1,IF(Summary!$D$5=O1793,1,0)))</f>
        <v>0</v>
      </c>
      <c r="S1793" s="148">
        <f>IF(LEN(B1793)=0,0,IF(OR(Summary!$G$5="All",Summary!$G$5=""),1,IF(Summary!$G$5=B1793,1,0)))</f>
        <v>0</v>
      </c>
      <c r="T1793" s="148">
        <f t="shared" si="108"/>
        <v>0</v>
      </c>
      <c r="U1793" s="148">
        <f>IF(LEN(C1793)=0,0,IF(C1793=Summary!$K$5,1,0))</f>
        <v>0</v>
      </c>
      <c r="V1793" s="148">
        <f t="shared" si="109"/>
        <v>0</v>
      </c>
      <c r="W1793" s="333"/>
      <c r="X1793" s="148">
        <f t="shared" si="110"/>
        <v>0</v>
      </c>
      <c r="Y1793" s="333"/>
      <c r="Z1793" s="144"/>
      <c r="AA1793" s="148">
        <f t="shared" si="111"/>
        <v>0</v>
      </c>
      <c r="AB1793" s="336"/>
      <c r="AC1793" s="144"/>
    </row>
    <row r="1794" spans="2:29" s="134" customFormat="1" ht="20.100000000000001" customHeight="1" x14ac:dyDescent="0.25">
      <c r="B1794" s="390"/>
      <c r="C1794" s="391"/>
      <c r="D1794" s="392"/>
      <c r="E1794" s="393"/>
      <c r="F1794" s="393"/>
      <c r="G1794" s="394"/>
      <c r="H1794" s="395"/>
      <c r="N1794" s="144"/>
      <c r="O1794" s="147" t="str">
        <f>IFERROR(IF(LEN(B1794)=0,"",INDEX(Trainings!$C$6:$C$55,MATCH(Registration!$B1794,Trainings!$B$6:$B$55,0),1)),"")</f>
        <v/>
      </c>
      <c r="P1794" s="148" t="str">
        <f>IFERROR(IF(LEN(H1794)=0,"",INDEX(Dashboard!$I$17:$I$26,MATCH($H1794,Dashboard!$J$17:$J$26,0))),"")</f>
        <v/>
      </c>
      <c r="Q1794" s="144"/>
      <c r="R1794" s="148">
        <f>IF(LEN(O1794)=0,0,IF(OR(Summary!$D$5="All",Summary!$D$5=""),1,IF(Summary!$D$5=O1794,1,0)))</f>
        <v>0</v>
      </c>
      <c r="S1794" s="148">
        <f>IF(LEN(B1794)=0,0,IF(OR(Summary!$G$5="All",Summary!$G$5=""),1,IF(Summary!$G$5=B1794,1,0)))</f>
        <v>0</v>
      </c>
      <c r="T1794" s="148">
        <f t="shared" si="108"/>
        <v>0</v>
      </c>
      <c r="U1794" s="148">
        <f>IF(LEN(C1794)=0,0,IF(C1794=Summary!$K$5,1,0))</f>
        <v>0</v>
      </c>
      <c r="V1794" s="148">
        <f t="shared" si="109"/>
        <v>0</v>
      </c>
      <c r="W1794" s="333"/>
      <c r="X1794" s="148">
        <f t="shared" si="110"/>
        <v>0</v>
      </c>
      <c r="Y1794" s="333"/>
      <c r="Z1794" s="144"/>
      <c r="AA1794" s="148">
        <f t="shared" si="111"/>
        <v>0</v>
      </c>
      <c r="AB1794" s="336"/>
      <c r="AC1794" s="144"/>
    </row>
    <row r="1795" spans="2:29" s="134" customFormat="1" ht="20.100000000000001" customHeight="1" x14ac:dyDescent="0.25">
      <c r="B1795" s="390"/>
      <c r="C1795" s="391"/>
      <c r="D1795" s="392"/>
      <c r="E1795" s="393"/>
      <c r="F1795" s="393"/>
      <c r="G1795" s="394"/>
      <c r="H1795" s="395"/>
      <c r="N1795" s="144"/>
      <c r="O1795" s="147" t="str">
        <f>IFERROR(IF(LEN(B1795)=0,"",INDEX(Trainings!$C$6:$C$55,MATCH(Registration!$B1795,Trainings!$B$6:$B$55,0),1)),"")</f>
        <v/>
      </c>
      <c r="P1795" s="148" t="str">
        <f>IFERROR(IF(LEN(H1795)=0,"",INDEX(Dashboard!$I$17:$I$26,MATCH($H1795,Dashboard!$J$17:$J$26,0))),"")</f>
        <v/>
      </c>
      <c r="Q1795" s="144"/>
      <c r="R1795" s="148">
        <f>IF(LEN(O1795)=0,0,IF(OR(Summary!$D$5="All",Summary!$D$5=""),1,IF(Summary!$D$5=O1795,1,0)))</f>
        <v>0</v>
      </c>
      <c r="S1795" s="148">
        <f>IF(LEN(B1795)=0,0,IF(OR(Summary!$G$5="All",Summary!$G$5=""),1,IF(Summary!$G$5=B1795,1,0)))</f>
        <v>0</v>
      </c>
      <c r="T1795" s="148">
        <f t="shared" si="108"/>
        <v>0</v>
      </c>
      <c r="U1795" s="148">
        <f>IF(LEN(C1795)=0,0,IF(C1795=Summary!$K$5,1,0))</f>
        <v>0</v>
      </c>
      <c r="V1795" s="148">
        <f t="shared" si="109"/>
        <v>0</v>
      </c>
      <c r="W1795" s="333"/>
      <c r="X1795" s="148">
        <f t="shared" si="110"/>
        <v>0</v>
      </c>
      <c r="Y1795" s="333"/>
      <c r="Z1795" s="144"/>
      <c r="AA1795" s="148">
        <f t="shared" si="111"/>
        <v>0</v>
      </c>
      <c r="AB1795" s="336"/>
      <c r="AC1795" s="144"/>
    </row>
    <row r="1796" spans="2:29" s="134" customFormat="1" ht="20.100000000000001" customHeight="1" x14ac:dyDescent="0.25">
      <c r="B1796" s="390"/>
      <c r="C1796" s="391"/>
      <c r="D1796" s="392"/>
      <c r="E1796" s="393"/>
      <c r="F1796" s="393"/>
      <c r="G1796" s="394"/>
      <c r="H1796" s="395"/>
      <c r="N1796" s="144"/>
      <c r="O1796" s="147" t="str">
        <f>IFERROR(IF(LEN(B1796)=0,"",INDEX(Trainings!$C$6:$C$55,MATCH(Registration!$B1796,Trainings!$B$6:$B$55,0),1)),"")</f>
        <v/>
      </c>
      <c r="P1796" s="148" t="str">
        <f>IFERROR(IF(LEN(H1796)=0,"",INDEX(Dashboard!$I$17:$I$26,MATCH($H1796,Dashboard!$J$17:$J$26,0))),"")</f>
        <v/>
      </c>
      <c r="Q1796" s="144"/>
      <c r="R1796" s="148">
        <f>IF(LEN(O1796)=0,0,IF(OR(Summary!$D$5="All",Summary!$D$5=""),1,IF(Summary!$D$5=O1796,1,0)))</f>
        <v>0</v>
      </c>
      <c r="S1796" s="148">
        <f>IF(LEN(B1796)=0,0,IF(OR(Summary!$G$5="All",Summary!$G$5=""),1,IF(Summary!$G$5=B1796,1,0)))</f>
        <v>0</v>
      </c>
      <c r="T1796" s="148">
        <f t="shared" si="108"/>
        <v>0</v>
      </c>
      <c r="U1796" s="148">
        <f>IF(LEN(C1796)=0,0,IF(C1796=Summary!$K$5,1,0))</f>
        <v>0</v>
      </c>
      <c r="V1796" s="148">
        <f t="shared" si="109"/>
        <v>0</v>
      </c>
      <c r="W1796" s="333"/>
      <c r="X1796" s="148">
        <f t="shared" si="110"/>
        <v>0</v>
      </c>
      <c r="Y1796" s="333"/>
      <c r="Z1796" s="144"/>
      <c r="AA1796" s="148">
        <f t="shared" si="111"/>
        <v>0</v>
      </c>
      <c r="AB1796" s="336"/>
      <c r="AC1796" s="144"/>
    </row>
    <row r="1797" spans="2:29" s="134" customFormat="1" ht="20.100000000000001" customHeight="1" x14ac:dyDescent="0.25">
      <c r="B1797" s="390"/>
      <c r="C1797" s="391"/>
      <c r="D1797" s="392"/>
      <c r="E1797" s="393"/>
      <c r="F1797" s="393"/>
      <c r="G1797" s="394"/>
      <c r="H1797" s="395"/>
      <c r="N1797" s="144"/>
      <c r="O1797" s="147" t="str">
        <f>IFERROR(IF(LEN(B1797)=0,"",INDEX(Trainings!$C$6:$C$55,MATCH(Registration!$B1797,Trainings!$B$6:$B$55,0),1)),"")</f>
        <v/>
      </c>
      <c r="P1797" s="148" t="str">
        <f>IFERROR(IF(LEN(H1797)=0,"",INDEX(Dashboard!$I$17:$I$26,MATCH($H1797,Dashboard!$J$17:$J$26,0))),"")</f>
        <v/>
      </c>
      <c r="Q1797" s="144"/>
      <c r="R1797" s="148">
        <f>IF(LEN(O1797)=0,0,IF(OR(Summary!$D$5="All",Summary!$D$5=""),1,IF(Summary!$D$5=O1797,1,0)))</f>
        <v>0</v>
      </c>
      <c r="S1797" s="148">
        <f>IF(LEN(B1797)=0,0,IF(OR(Summary!$G$5="All",Summary!$G$5=""),1,IF(Summary!$G$5=B1797,1,0)))</f>
        <v>0</v>
      </c>
      <c r="T1797" s="148">
        <f t="shared" si="108"/>
        <v>0</v>
      </c>
      <c r="U1797" s="148">
        <f>IF(LEN(C1797)=0,0,IF(C1797=Summary!$K$5,1,0))</f>
        <v>0</v>
      </c>
      <c r="V1797" s="148">
        <f t="shared" si="109"/>
        <v>0</v>
      </c>
      <c r="W1797" s="333"/>
      <c r="X1797" s="148">
        <f t="shared" si="110"/>
        <v>0</v>
      </c>
      <c r="Y1797" s="333"/>
      <c r="Z1797" s="144"/>
      <c r="AA1797" s="148">
        <f t="shared" si="111"/>
        <v>0</v>
      </c>
      <c r="AB1797" s="336"/>
      <c r="AC1797" s="144"/>
    </row>
    <row r="1798" spans="2:29" s="134" customFormat="1" ht="20.100000000000001" customHeight="1" x14ac:dyDescent="0.25">
      <c r="B1798" s="390"/>
      <c r="C1798" s="391"/>
      <c r="D1798" s="392"/>
      <c r="E1798" s="393"/>
      <c r="F1798" s="393"/>
      <c r="G1798" s="394"/>
      <c r="H1798" s="395"/>
      <c r="N1798" s="144"/>
      <c r="O1798" s="147" t="str">
        <f>IFERROR(IF(LEN(B1798)=0,"",INDEX(Trainings!$C$6:$C$55,MATCH(Registration!$B1798,Trainings!$B$6:$B$55,0),1)),"")</f>
        <v/>
      </c>
      <c r="P1798" s="148" t="str">
        <f>IFERROR(IF(LEN(H1798)=0,"",INDEX(Dashboard!$I$17:$I$26,MATCH($H1798,Dashboard!$J$17:$J$26,0))),"")</f>
        <v/>
      </c>
      <c r="Q1798" s="144"/>
      <c r="R1798" s="148">
        <f>IF(LEN(O1798)=0,0,IF(OR(Summary!$D$5="All",Summary!$D$5=""),1,IF(Summary!$D$5=O1798,1,0)))</f>
        <v>0</v>
      </c>
      <c r="S1798" s="148">
        <f>IF(LEN(B1798)=0,0,IF(OR(Summary!$G$5="All",Summary!$G$5=""),1,IF(Summary!$G$5=B1798,1,0)))</f>
        <v>0</v>
      </c>
      <c r="T1798" s="148">
        <f t="shared" ref="T1798:T1861" si="112">IF(G1798="Yes",1,0)</f>
        <v>0</v>
      </c>
      <c r="U1798" s="148">
        <f>IF(LEN(C1798)=0,0,IF(C1798=Summary!$K$5,1,0))</f>
        <v>0</v>
      </c>
      <c r="V1798" s="148">
        <f t="shared" si="109"/>
        <v>0</v>
      </c>
      <c r="W1798" s="333"/>
      <c r="X1798" s="148">
        <f t="shared" si="110"/>
        <v>0</v>
      </c>
      <c r="Y1798" s="333"/>
      <c r="Z1798" s="144"/>
      <c r="AA1798" s="148">
        <f t="shared" si="111"/>
        <v>0</v>
      </c>
      <c r="AB1798" s="336"/>
      <c r="AC1798" s="144"/>
    </row>
    <row r="1799" spans="2:29" s="134" customFormat="1" ht="20.100000000000001" customHeight="1" x14ac:dyDescent="0.25">
      <c r="B1799" s="390"/>
      <c r="C1799" s="391"/>
      <c r="D1799" s="392"/>
      <c r="E1799" s="393"/>
      <c r="F1799" s="393"/>
      <c r="G1799" s="394"/>
      <c r="H1799" s="395"/>
      <c r="N1799" s="144"/>
      <c r="O1799" s="147" t="str">
        <f>IFERROR(IF(LEN(B1799)=0,"",INDEX(Trainings!$C$6:$C$55,MATCH(Registration!$B1799,Trainings!$B$6:$B$55,0),1)),"")</f>
        <v/>
      </c>
      <c r="P1799" s="148" t="str">
        <f>IFERROR(IF(LEN(H1799)=0,"",INDEX(Dashboard!$I$17:$I$26,MATCH($H1799,Dashboard!$J$17:$J$26,0))),"")</f>
        <v/>
      </c>
      <c r="Q1799" s="144"/>
      <c r="R1799" s="148">
        <f>IF(LEN(O1799)=0,0,IF(OR(Summary!$D$5="All",Summary!$D$5=""),1,IF(Summary!$D$5=O1799,1,0)))</f>
        <v>0</v>
      </c>
      <c r="S1799" s="148">
        <f>IF(LEN(B1799)=0,0,IF(OR(Summary!$G$5="All",Summary!$G$5=""),1,IF(Summary!$G$5=B1799,1,0)))</f>
        <v>0</v>
      </c>
      <c r="T1799" s="148">
        <f t="shared" si="112"/>
        <v>0</v>
      </c>
      <c r="U1799" s="148">
        <f>IF(LEN(C1799)=0,0,IF(C1799=Summary!$K$5,1,0))</f>
        <v>0</v>
      </c>
      <c r="V1799" s="148">
        <f t="shared" ref="V1799:V1862" si="113">R1799*S1799*T1799*U1799</f>
        <v>0</v>
      </c>
      <c r="W1799" s="333"/>
      <c r="X1799" s="148">
        <f t="shared" ref="X1799:X1862" si="114">V1799*(IF(LEN(P1799)=0,0,1))</f>
        <v>0</v>
      </c>
      <c r="Y1799" s="333"/>
      <c r="Z1799" s="144"/>
      <c r="AA1799" s="148">
        <f t="shared" ref="AA1799:AA1862" si="115">IF(G1799="Yes",1,0)</f>
        <v>0</v>
      </c>
      <c r="AB1799" s="336"/>
      <c r="AC1799" s="144"/>
    </row>
    <row r="1800" spans="2:29" s="134" customFormat="1" ht="20.100000000000001" customHeight="1" x14ac:dyDescent="0.25">
      <c r="B1800" s="390"/>
      <c r="C1800" s="391"/>
      <c r="D1800" s="392"/>
      <c r="E1800" s="393"/>
      <c r="F1800" s="393"/>
      <c r="G1800" s="394"/>
      <c r="H1800" s="395"/>
      <c r="N1800" s="144"/>
      <c r="O1800" s="147" t="str">
        <f>IFERROR(IF(LEN(B1800)=0,"",INDEX(Trainings!$C$6:$C$55,MATCH(Registration!$B1800,Trainings!$B$6:$B$55,0),1)),"")</f>
        <v/>
      </c>
      <c r="P1800" s="148" t="str">
        <f>IFERROR(IF(LEN(H1800)=0,"",INDEX(Dashboard!$I$17:$I$26,MATCH($H1800,Dashboard!$J$17:$J$26,0))),"")</f>
        <v/>
      </c>
      <c r="Q1800" s="144"/>
      <c r="R1800" s="148">
        <f>IF(LEN(O1800)=0,0,IF(OR(Summary!$D$5="All",Summary!$D$5=""),1,IF(Summary!$D$5=O1800,1,0)))</f>
        <v>0</v>
      </c>
      <c r="S1800" s="148">
        <f>IF(LEN(B1800)=0,0,IF(OR(Summary!$G$5="All",Summary!$G$5=""),1,IF(Summary!$G$5=B1800,1,0)))</f>
        <v>0</v>
      </c>
      <c r="T1800" s="148">
        <f t="shared" si="112"/>
        <v>0</v>
      </c>
      <c r="U1800" s="148">
        <f>IF(LEN(C1800)=0,0,IF(C1800=Summary!$K$5,1,0))</f>
        <v>0</v>
      </c>
      <c r="V1800" s="148">
        <f t="shared" si="113"/>
        <v>0</v>
      </c>
      <c r="W1800" s="333"/>
      <c r="X1800" s="148">
        <f t="shared" si="114"/>
        <v>0</v>
      </c>
      <c r="Y1800" s="333"/>
      <c r="Z1800" s="144"/>
      <c r="AA1800" s="148">
        <f t="shared" si="115"/>
        <v>0</v>
      </c>
      <c r="AB1800" s="336"/>
      <c r="AC1800" s="144"/>
    </row>
    <row r="1801" spans="2:29" s="134" customFormat="1" ht="20.100000000000001" customHeight="1" x14ac:dyDescent="0.25">
      <c r="B1801" s="390"/>
      <c r="C1801" s="391"/>
      <c r="D1801" s="392"/>
      <c r="E1801" s="393"/>
      <c r="F1801" s="393"/>
      <c r="G1801" s="394"/>
      <c r="H1801" s="395"/>
      <c r="N1801" s="144"/>
      <c r="O1801" s="147" t="str">
        <f>IFERROR(IF(LEN(B1801)=0,"",INDEX(Trainings!$C$6:$C$55,MATCH(Registration!$B1801,Trainings!$B$6:$B$55,0),1)),"")</f>
        <v/>
      </c>
      <c r="P1801" s="148" t="str">
        <f>IFERROR(IF(LEN(H1801)=0,"",INDEX(Dashboard!$I$17:$I$26,MATCH($H1801,Dashboard!$J$17:$J$26,0))),"")</f>
        <v/>
      </c>
      <c r="Q1801" s="144"/>
      <c r="R1801" s="148">
        <f>IF(LEN(O1801)=0,0,IF(OR(Summary!$D$5="All",Summary!$D$5=""),1,IF(Summary!$D$5=O1801,1,0)))</f>
        <v>0</v>
      </c>
      <c r="S1801" s="148">
        <f>IF(LEN(B1801)=0,0,IF(OR(Summary!$G$5="All",Summary!$G$5=""),1,IF(Summary!$G$5=B1801,1,0)))</f>
        <v>0</v>
      </c>
      <c r="T1801" s="148">
        <f t="shared" si="112"/>
        <v>0</v>
      </c>
      <c r="U1801" s="148">
        <f>IF(LEN(C1801)=0,0,IF(C1801=Summary!$K$5,1,0))</f>
        <v>0</v>
      </c>
      <c r="V1801" s="148">
        <f t="shared" si="113"/>
        <v>0</v>
      </c>
      <c r="W1801" s="333"/>
      <c r="X1801" s="148">
        <f t="shared" si="114"/>
        <v>0</v>
      </c>
      <c r="Y1801" s="333"/>
      <c r="Z1801" s="144"/>
      <c r="AA1801" s="148">
        <f t="shared" si="115"/>
        <v>0</v>
      </c>
      <c r="AB1801" s="336"/>
      <c r="AC1801" s="144"/>
    </row>
    <row r="1802" spans="2:29" s="134" customFormat="1" ht="20.100000000000001" customHeight="1" x14ac:dyDescent="0.25">
      <c r="B1802" s="390"/>
      <c r="C1802" s="391"/>
      <c r="D1802" s="392"/>
      <c r="E1802" s="393"/>
      <c r="F1802" s="393"/>
      <c r="G1802" s="394"/>
      <c r="H1802" s="395"/>
      <c r="N1802" s="144"/>
      <c r="O1802" s="147" t="str">
        <f>IFERROR(IF(LEN(B1802)=0,"",INDEX(Trainings!$C$6:$C$55,MATCH(Registration!$B1802,Trainings!$B$6:$B$55,0),1)),"")</f>
        <v/>
      </c>
      <c r="P1802" s="148" t="str">
        <f>IFERROR(IF(LEN(H1802)=0,"",INDEX(Dashboard!$I$17:$I$26,MATCH($H1802,Dashboard!$J$17:$J$26,0))),"")</f>
        <v/>
      </c>
      <c r="Q1802" s="144"/>
      <c r="R1802" s="148">
        <f>IF(LEN(O1802)=0,0,IF(OR(Summary!$D$5="All",Summary!$D$5=""),1,IF(Summary!$D$5=O1802,1,0)))</f>
        <v>0</v>
      </c>
      <c r="S1802" s="148">
        <f>IF(LEN(B1802)=0,0,IF(OR(Summary!$G$5="All",Summary!$G$5=""),1,IF(Summary!$G$5=B1802,1,0)))</f>
        <v>0</v>
      </c>
      <c r="T1802" s="148">
        <f t="shared" si="112"/>
        <v>0</v>
      </c>
      <c r="U1802" s="148">
        <f>IF(LEN(C1802)=0,0,IF(C1802=Summary!$K$5,1,0))</f>
        <v>0</v>
      </c>
      <c r="V1802" s="148">
        <f t="shared" si="113"/>
        <v>0</v>
      </c>
      <c r="W1802" s="333"/>
      <c r="X1802" s="148">
        <f t="shared" si="114"/>
        <v>0</v>
      </c>
      <c r="Y1802" s="333"/>
      <c r="Z1802" s="144"/>
      <c r="AA1802" s="148">
        <f t="shared" si="115"/>
        <v>0</v>
      </c>
      <c r="AB1802" s="336"/>
      <c r="AC1802" s="144"/>
    </row>
    <row r="1803" spans="2:29" s="134" customFormat="1" ht="20.100000000000001" customHeight="1" x14ac:dyDescent="0.25">
      <c r="B1803" s="390"/>
      <c r="C1803" s="391"/>
      <c r="D1803" s="392"/>
      <c r="E1803" s="393"/>
      <c r="F1803" s="393"/>
      <c r="G1803" s="394"/>
      <c r="H1803" s="395"/>
      <c r="N1803" s="144"/>
      <c r="O1803" s="147" t="str">
        <f>IFERROR(IF(LEN(B1803)=0,"",INDEX(Trainings!$C$6:$C$55,MATCH(Registration!$B1803,Trainings!$B$6:$B$55,0),1)),"")</f>
        <v/>
      </c>
      <c r="P1803" s="148" t="str">
        <f>IFERROR(IF(LEN(H1803)=0,"",INDEX(Dashboard!$I$17:$I$26,MATCH($H1803,Dashboard!$J$17:$J$26,0))),"")</f>
        <v/>
      </c>
      <c r="Q1803" s="144"/>
      <c r="R1803" s="148">
        <f>IF(LEN(O1803)=0,0,IF(OR(Summary!$D$5="All",Summary!$D$5=""),1,IF(Summary!$D$5=O1803,1,0)))</f>
        <v>0</v>
      </c>
      <c r="S1803" s="148">
        <f>IF(LEN(B1803)=0,0,IF(OR(Summary!$G$5="All",Summary!$G$5=""),1,IF(Summary!$G$5=B1803,1,0)))</f>
        <v>0</v>
      </c>
      <c r="T1803" s="148">
        <f t="shared" si="112"/>
        <v>0</v>
      </c>
      <c r="U1803" s="148">
        <f>IF(LEN(C1803)=0,0,IF(C1803=Summary!$K$5,1,0))</f>
        <v>0</v>
      </c>
      <c r="V1803" s="148">
        <f t="shared" si="113"/>
        <v>0</v>
      </c>
      <c r="W1803" s="333"/>
      <c r="X1803" s="148">
        <f t="shared" si="114"/>
        <v>0</v>
      </c>
      <c r="Y1803" s="333"/>
      <c r="Z1803" s="144"/>
      <c r="AA1803" s="148">
        <f t="shared" si="115"/>
        <v>0</v>
      </c>
      <c r="AB1803" s="336"/>
      <c r="AC1803" s="144"/>
    </row>
    <row r="1804" spans="2:29" s="134" customFormat="1" ht="20.100000000000001" customHeight="1" x14ac:dyDescent="0.25">
      <c r="B1804" s="390"/>
      <c r="C1804" s="391"/>
      <c r="D1804" s="392"/>
      <c r="E1804" s="393"/>
      <c r="F1804" s="393"/>
      <c r="G1804" s="394"/>
      <c r="H1804" s="395"/>
      <c r="N1804" s="144"/>
      <c r="O1804" s="147" t="str">
        <f>IFERROR(IF(LEN(B1804)=0,"",INDEX(Trainings!$C$6:$C$55,MATCH(Registration!$B1804,Trainings!$B$6:$B$55,0),1)),"")</f>
        <v/>
      </c>
      <c r="P1804" s="148" t="str">
        <f>IFERROR(IF(LEN(H1804)=0,"",INDEX(Dashboard!$I$17:$I$26,MATCH($H1804,Dashboard!$J$17:$J$26,0))),"")</f>
        <v/>
      </c>
      <c r="Q1804" s="144"/>
      <c r="R1804" s="148">
        <f>IF(LEN(O1804)=0,0,IF(OR(Summary!$D$5="All",Summary!$D$5=""),1,IF(Summary!$D$5=O1804,1,0)))</f>
        <v>0</v>
      </c>
      <c r="S1804" s="148">
        <f>IF(LEN(B1804)=0,0,IF(OR(Summary!$G$5="All",Summary!$G$5=""),1,IF(Summary!$G$5=B1804,1,0)))</f>
        <v>0</v>
      </c>
      <c r="T1804" s="148">
        <f t="shared" si="112"/>
        <v>0</v>
      </c>
      <c r="U1804" s="148">
        <f>IF(LEN(C1804)=0,0,IF(C1804=Summary!$K$5,1,0))</f>
        <v>0</v>
      </c>
      <c r="V1804" s="148">
        <f t="shared" si="113"/>
        <v>0</v>
      </c>
      <c r="W1804" s="333"/>
      <c r="X1804" s="148">
        <f t="shared" si="114"/>
        <v>0</v>
      </c>
      <c r="Y1804" s="333"/>
      <c r="Z1804" s="144"/>
      <c r="AA1804" s="148">
        <f t="shared" si="115"/>
        <v>0</v>
      </c>
      <c r="AB1804" s="336"/>
      <c r="AC1804" s="144"/>
    </row>
    <row r="1805" spans="2:29" s="134" customFormat="1" ht="20.100000000000001" customHeight="1" x14ac:dyDescent="0.25">
      <c r="B1805" s="390"/>
      <c r="C1805" s="391"/>
      <c r="D1805" s="392"/>
      <c r="E1805" s="393"/>
      <c r="F1805" s="393"/>
      <c r="G1805" s="394"/>
      <c r="H1805" s="395"/>
      <c r="N1805" s="144"/>
      <c r="O1805" s="147" t="str">
        <f>IFERROR(IF(LEN(B1805)=0,"",INDEX(Trainings!$C$6:$C$55,MATCH(Registration!$B1805,Trainings!$B$6:$B$55,0),1)),"")</f>
        <v/>
      </c>
      <c r="P1805" s="148" t="str">
        <f>IFERROR(IF(LEN(H1805)=0,"",INDEX(Dashboard!$I$17:$I$26,MATCH($H1805,Dashboard!$J$17:$J$26,0))),"")</f>
        <v/>
      </c>
      <c r="Q1805" s="144"/>
      <c r="R1805" s="148">
        <f>IF(LEN(O1805)=0,0,IF(OR(Summary!$D$5="All",Summary!$D$5=""),1,IF(Summary!$D$5=O1805,1,0)))</f>
        <v>0</v>
      </c>
      <c r="S1805" s="148">
        <f>IF(LEN(B1805)=0,0,IF(OR(Summary!$G$5="All",Summary!$G$5=""),1,IF(Summary!$G$5=B1805,1,0)))</f>
        <v>0</v>
      </c>
      <c r="T1805" s="148">
        <f t="shared" si="112"/>
        <v>0</v>
      </c>
      <c r="U1805" s="148">
        <f>IF(LEN(C1805)=0,0,IF(C1805=Summary!$K$5,1,0))</f>
        <v>0</v>
      </c>
      <c r="V1805" s="148">
        <f t="shared" si="113"/>
        <v>0</v>
      </c>
      <c r="W1805" s="333"/>
      <c r="X1805" s="148">
        <f t="shared" si="114"/>
        <v>0</v>
      </c>
      <c r="Y1805" s="333"/>
      <c r="Z1805" s="144"/>
      <c r="AA1805" s="148">
        <f t="shared" si="115"/>
        <v>0</v>
      </c>
      <c r="AB1805" s="336"/>
      <c r="AC1805" s="144"/>
    </row>
    <row r="1806" spans="2:29" s="134" customFormat="1" ht="20.100000000000001" customHeight="1" x14ac:dyDescent="0.25">
      <c r="B1806" s="390"/>
      <c r="C1806" s="391"/>
      <c r="D1806" s="392"/>
      <c r="E1806" s="393"/>
      <c r="F1806" s="393"/>
      <c r="G1806" s="394"/>
      <c r="H1806" s="395"/>
      <c r="N1806" s="144"/>
      <c r="O1806" s="147" t="str">
        <f>IFERROR(IF(LEN(B1806)=0,"",INDEX(Trainings!$C$6:$C$55,MATCH(Registration!$B1806,Trainings!$B$6:$B$55,0),1)),"")</f>
        <v/>
      </c>
      <c r="P1806" s="148" t="str">
        <f>IFERROR(IF(LEN(H1806)=0,"",INDEX(Dashboard!$I$17:$I$26,MATCH($H1806,Dashboard!$J$17:$J$26,0))),"")</f>
        <v/>
      </c>
      <c r="Q1806" s="144"/>
      <c r="R1806" s="148">
        <f>IF(LEN(O1806)=0,0,IF(OR(Summary!$D$5="All",Summary!$D$5=""),1,IF(Summary!$D$5=O1806,1,0)))</f>
        <v>0</v>
      </c>
      <c r="S1806" s="148">
        <f>IF(LEN(B1806)=0,0,IF(OR(Summary!$G$5="All",Summary!$G$5=""),1,IF(Summary!$G$5=B1806,1,0)))</f>
        <v>0</v>
      </c>
      <c r="T1806" s="148">
        <f t="shared" si="112"/>
        <v>0</v>
      </c>
      <c r="U1806" s="148">
        <f>IF(LEN(C1806)=0,0,IF(C1806=Summary!$K$5,1,0))</f>
        <v>0</v>
      </c>
      <c r="V1806" s="148">
        <f t="shared" si="113"/>
        <v>0</v>
      </c>
      <c r="W1806" s="333"/>
      <c r="X1806" s="148">
        <f t="shared" si="114"/>
        <v>0</v>
      </c>
      <c r="Y1806" s="333"/>
      <c r="Z1806" s="144"/>
      <c r="AA1806" s="148">
        <f t="shared" si="115"/>
        <v>0</v>
      </c>
      <c r="AB1806" s="336"/>
      <c r="AC1806" s="144"/>
    </row>
    <row r="1807" spans="2:29" s="134" customFormat="1" ht="20.100000000000001" customHeight="1" x14ac:dyDescent="0.25">
      <c r="B1807" s="390"/>
      <c r="C1807" s="391"/>
      <c r="D1807" s="392"/>
      <c r="E1807" s="393"/>
      <c r="F1807" s="393"/>
      <c r="G1807" s="394"/>
      <c r="H1807" s="395"/>
      <c r="N1807" s="144"/>
      <c r="O1807" s="147" t="str">
        <f>IFERROR(IF(LEN(B1807)=0,"",INDEX(Trainings!$C$6:$C$55,MATCH(Registration!$B1807,Trainings!$B$6:$B$55,0),1)),"")</f>
        <v/>
      </c>
      <c r="P1807" s="148" t="str">
        <f>IFERROR(IF(LEN(H1807)=0,"",INDEX(Dashboard!$I$17:$I$26,MATCH($H1807,Dashboard!$J$17:$J$26,0))),"")</f>
        <v/>
      </c>
      <c r="Q1807" s="144"/>
      <c r="R1807" s="148">
        <f>IF(LEN(O1807)=0,0,IF(OR(Summary!$D$5="All",Summary!$D$5=""),1,IF(Summary!$D$5=O1807,1,0)))</f>
        <v>0</v>
      </c>
      <c r="S1807" s="148">
        <f>IF(LEN(B1807)=0,0,IF(OR(Summary!$G$5="All",Summary!$G$5=""),1,IF(Summary!$G$5=B1807,1,0)))</f>
        <v>0</v>
      </c>
      <c r="T1807" s="148">
        <f t="shared" si="112"/>
        <v>0</v>
      </c>
      <c r="U1807" s="148">
        <f>IF(LEN(C1807)=0,0,IF(C1807=Summary!$K$5,1,0))</f>
        <v>0</v>
      </c>
      <c r="V1807" s="148">
        <f t="shared" si="113"/>
        <v>0</v>
      </c>
      <c r="W1807" s="333"/>
      <c r="X1807" s="148">
        <f t="shared" si="114"/>
        <v>0</v>
      </c>
      <c r="Y1807" s="333"/>
      <c r="Z1807" s="144"/>
      <c r="AA1807" s="148">
        <f t="shared" si="115"/>
        <v>0</v>
      </c>
      <c r="AB1807" s="336"/>
      <c r="AC1807" s="144"/>
    </row>
    <row r="1808" spans="2:29" s="134" customFormat="1" ht="20.100000000000001" customHeight="1" x14ac:dyDescent="0.25">
      <c r="B1808" s="390"/>
      <c r="C1808" s="391"/>
      <c r="D1808" s="392"/>
      <c r="E1808" s="393"/>
      <c r="F1808" s="393"/>
      <c r="G1808" s="394"/>
      <c r="H1808" s="395"/>
      <c r="N1808" s="144"/>
      <c r="O1808" s="147" t="str">
        <f>IFERROR(IF(LEN(B1808)=0,"",INDEX(Trainings!$C$6:$C$55,MATCH(Registration!$B1808,Trainings!$B$6:$B$55,0),1)),"")</f>
        <v/>
      </c>
      <c r="P1808" s="148" t="str">
        <f>IFERROR(IF(LEN(H1808)=0,"",INDEX(Dashboard!$I$17:$I$26,MATCH($H1808,Dashboard!$J$17:$J$26,0))),"")</f>
        <v/>
      </c>
      <c r="Q1808" s="144"/>
      <c r="R1808" s="148">
        <f>IF(LEN(O1808)=0,0,IF(OR(Summary!$D$5="All",Summary!$D$5=""),1,IF(Summary!$D$5=O1808,1,0)))</f>
        <v>0</v>
      </c>
      <c r="S1808" s="148">
        <f>IF(LEN(B1808)=0,0,IF(OR(Summary!$G$5="All",Summary!$G$5=""),1,IF(Summary!$G$5=B1808,1,0)))</f>
        <v>0</v>
      </c>
      <c r="T1808" s="148">
        <f t="shared" si="112"/>
        <v>0</v>
      </c>
      <c r="U1808" s="148">
        <f>IF(LEN(C1808)=0,0,IF(C1808=Summary!$K$5,1,0))</f>
        <v>0</v>
      </c>
      <c r="V1808" s="148">
        <f t="shared" si="113"/>
        <v>0</v>
      </c>
      <c r="W1808" s="333"/>
      <c r="X1808" s="148">
        <f t="shared" si="114"/>
        <v>0</v>
      </c>
      <c r="Y1808" s="333"/>
      <c r="Z1808" s="144"/>
      <c r="AA1808" s="148">
        <f t="shared" si="115"/>
        <v>0</v>
      </c>
      <c r="AB1808" s="336"/>
      <c r="AC1808" s="144"/>
    </row>
    <row r="1809" spans="2:29" s="134" customFormat="1" ht="20.100000000000001" customHeight="1" x14ac:dyDescent="0.25">
      <c r="B1809" s="390"/>
      <c r="C1809" s="391"/>
      <c r="D1809" s="392"/>
      <c r="E1809" s="393"/>
      <c r="F1809" s="393"/>
      <c r="G1809" s="394"/>
      <c r="H1809" s="395"/>
      <c r="N1809" s="144"/>
      <c r="O1809" s="147" t="str">
        <f>IFERROR(IF(LEN(B1809)=0,"",INDEX(Trainings!$C$6:$C$55,MATCH(Registration!$B1809,Trainings!$B$6:$B$55,0),1)),"")</f>
        <v/>
      </c>
      <c r="P1809" s="148" t="str">
        <f>IFERROR(IF(LEN(H1809)=0,"",INDEX(Dashboard!$I$17:$I$26,MATCH($H1809,Dashboard!$J$17:$J$26,0))),"")</f>
        <v/>
      </c>
      <c r="Q1809" s="144"/>
      <c r="R1809" s="148">
        <f>IF(LEN(O1809)=0,0,IF(OR(Summary!$D$5="All",Summary!$D$5=""),1,IF(Summary!$D$5=O1809,1,0)))</f>
        <v>0</v>
      </c>
      <c r="S1809" s="148">
        <f>IF(LEN(B1809)=0,0,IF(OR(Summary!$G$5="All",Summary!$G$5=""),1,IF(Summary!$G$5=B1809,1,0)))</f>
        <v>0</v>
      </c>
      <c r="T1809" s="148">
        <f t="shared" si="112"/>
        <v>0</v>
      </c>
      <c r="U1809" s="148">
        <f>IF(LEN(C1809)=0,0,IF(C1809=Summary!$K$5,1,0))</f>
        <v>0</v>
      </c>
      <c r="V1809" s="148">
        <f t="shared" si="113"/>
        <v>0</v>
      </c>
      <c r="W1809" s="333"/>
      <c r="X1809" s="148">
        <f t="shared" si="114"/>
        <v>0</v>
      </c>
      <c r="Y1809" s="333"/>
      <c r="Z1809" s="144"/>
      <c r="AA1809" s="148">
        <f t="shared" si="115"/>
        <v>0</v>
      </c>
      <c r="AB1809" s="336"/>
      <c r="AC1809" s="144"/>
    </row>
    <row r="1810" spans="2:29" s="134" customFormat="1" ht="20.100000000000001" customHeight="1" x14ac:dyDescent="0.25">
      <c r="B1810" s="390"/>
      <c r="C1810" s="391"/>
      <c r="D1810" s="392"/>
      <c r="E1810" s="393"/>
      <c r="F1810" s="393"/>
      <c r="G1810" s="394"/>
      <c r="H1810" s="395"/>
      <c r="N1810" s="144"/>
      <c r="O1810" s="147" t="str">
        <f>IFERROR(IF(LEN(B1810)=0,"",INDEX(Trainings!$C$6:$C$55,MATCH(Registration!$B1810,Trainings!$B$6:$B$55,0),1)),"")</f>
        <v/>
      </c>
      <c r="P1810" s="148" t="str">
        <f>IFERROR(IF(LEN(H1810)=0,"",INDEX(Dashboard!$I$17:$I$26,MATCH($H1810,Dashboard!$J$17:$J$26,0))),"")</f>
        <v/>
      </c>
      <c r="Q1810" s="144"/>
      <c r="R1810" s="148">
        <f>IF(LEN(O1810)=0,0,IF(OR(Summary!$D$5="All",Summary!$D$5=""),1,IF(Summary!$D$5=O1810,1,0)))</f>
        <v>0</v>
      </c>
      <c r="S1810" s="148">
        <f>IF(LEN(B1810)=0,0,IF(OR(Summary!$G$5="All",Summary!$G$5=""),1,IF(Summary!$G$5=B1810,1,0)))</f>
        <v>0</v>
      </c>
      <c r="T1810" s="148">
        <f t="shared" si="112"/>
        <v>0</v>
      </c>
      <c r="U1810" s="148">
        <f>IF(LEN(C1810)=0,0,IF(C1810=Summary!$K$5,1,0))</f>
        <v>0</v>
      </c>
      <c r="V1810" s="148">
        <f t="shared" si="113"/>
        <v>0</v>
      </c>
      <c r="W1810" s="333"/>
      <c r="X1810" s="148">
        <f t="shared" si="114"/>
        <v>0</v>
      </c>
      <c r="Y1810" s="333"/>
      <c r="Z1810" s="144"/>
      <c r="AA1810" s="148">
        <f t="shared" si="115"/>
        <v>0</v>
      </c>
      <c r="AB1810" s="336"/>
      <c r="AC1810" s="144"/>
    </row>
    <row r="1811" spans="2:29" s="134" customFormat="1" ht="20.100000000000001" customHeight="1" x14ac:dyDescent="0.25">
      <c r="B1811" s="390"/>
      <c r="C1811" s="391"/>
      <c r="D1811" s="392"/>
      <c r="E1811" s="393"/>
      <c r="F1811" s="393"/>
      <c r="G1811" s="394"/>
      <c r="H1811" s="395"/>
      <c r="N1811" s="144"/>
      <c r="O1811" s="147" t="str">
        <f>IFERROR(IF(LEN(B1811)=0,"",INDEX(Trainings!$C$6:$C$55,MATCH(Registration!$B1811,Trainings!$B$6:$B$55,0),1)),"")</f>
        <v/>
      </c>
      <c r="P1811" s="148" t="str">
        <f>IFERROR(IF(LEN(H1811)=0,"",INDEX(Dashboard!$I$17:$I$26,MATCH($H1811,Dashboard!$J$17:$J$26,0))),"")</f>
        <v/>
      </c>
      <c r="Q1811" s="144"/>
      <c r="R1811" s="148">
        <f>IF(LEN(O1811)=0,0,IF(OR(Summary!$D$5="All",Summary!$D$5=""),1,IF(Summary!$D$5=O1811,1,0)))</f>
        <v>0</v>
      </c>
      <c r="S1811" s="148">
        <f>IF(LEN(B1811)=0,0,IF(OR(Summary!$G$5="All",Summary!$G$5=""),1,IF(Summary!$G$5=B1811,1,0)))</f>
        <v>0</v>
      </c>
      <c r="T1811" s="148">
        <f t="shared" si="112"/>
        <v>0</v>
      </c>
      <c r="U1811" s="148">
        <f>IF(LEN(C1811)=0,0,IF(C1811=Summary!$K$5,1,0))</f>
        <v>0</v>
      </c>
      <c r="V1811" s="148">
        <f t="shared" si="113"/>
        <v>0</v>
      </c>
      <c r="W1811" s="333"/>
      <c r="X1811" s="148">
        <f t="shared" si="114"/>
        <v>0</v>
      </c>
      <c r="Y1811" s="333"/>
      <c r="Z1811" s="144"/>
      <c r="AA1811" s="148">
        <f t="shared" si="115"/>
        <v>0</v>
      </c>
      <c r="AB1811" s="336"/>
      <c r="AC1811" s="144"/>
    </row>
    <row r="1812" spans="2:29" s="134" customFormat="1" ht="20.100000000000001" customHeight="1" x14ac:dyDescent="0.25">
      <c r="B1812" s="390"/>
      <c r="C1812" s="391"/>
      <c r="D1812" s="392"/>
      <c r="E1812" s="393"/>
      <c r="F1812" s="393"/>
      <c r="G1812" s="394"/>
      <c r="H1812" s="395"/>
      <c r="N1812" s="144"/>
      <c r="O1812" s="147" t="str">
        <f>IFERROR(IF(LEN(B1812)=0,"",INDEX(Trainings!$C$6:$C$55,MATCH(Registration!$B1812,Trainings!$B$6:$B$55,0),1)),"")</f>
        <v/>
      </c>
      <c r="P1812" s="148" t="str">
        <f>IFERROR(IF(LEN(H1812)=0,"",INDEX(Dashboard!$I$17:$I$26,MATCH($H1812,Dashboard!$J$17:$J$26,0))),"")</f>
        <v/>
      </c>
      <c r="Q1812" s="144"/>
      <c r="R1812" s="148">
        <f>IF(LEN(O1812)=0,0,IF(OR(Summary!$D$5="All",Summary!$D$5=""),1,IF(Summary!$D$5=O1812,1,0)))</f>
        <v>0</v>
      </c>
      <c r="S1812" s="148">
        <f>IF(LEN(B1812)=0,0,IF(OR(Summary!$G$5="All",Summary!$G$5=""),1,IF(Summary!$G$5=B1812,1,0)))</f>
        <v>0</v>
      </c>
      <c r="T1812" s="148">
        <f t="shared" si="112"/>
        <v>0</v>
      </c>
      <c r="U1812" s="148">
        <f>IF(LEN(C1812)=0,0,IF(C1812=Summary!$K$5,1,0))</f>
        <v>0</v>
      </c>
      <c r="V1812" s="148">
        <f t="shared" si="113"/>
        <v>0</v>
      </c>
      <c r="W1812" s="333"/>
      <c r="X1812" s="148">
        <f t="shared" si="114"/>
        <v>0</v>
      </c>
      <c r="Y1812" s="333"/>
      <c r="Z1812" s="144"/>
      <c r="AA1812" s="148">
        <f t="shared" si="115"/>
        <v>0</v>
      </c>
      <c r="AB1812" s="336"/>
      <c r="AC1812" s="144"/>
    </row>
    <row r="1813" spans="2:29" s="134" customFormat="1" ht="20.100000000000001" customHeight="1" x14ac:dyDescent="0.25">
      <c r="B1813" s="390"/>
      <c r="C1813" s="391"/>
      <c r="D1813" s="392"/>
      <c r="E1813" s="393"/>
      <c r="F1813" s="393"/>
      <c r="G1813" s="394"/>
      <c r="H1813" s="395"/>
      <c r="N1813" s="144"/>
      <c r="O1813" s="147" t="str">
        <f>IFERROR(IF(LEN(B1813)=0,"",INDEX(Trainings!$C$6:$C$55,MATCH(Registration!$B1813,Trainings!$B$6:$B$55,0),1)),"")</f>
        <v/>
      </c>
      <c r="P1813" s="148" t="str">
        <f>IFERROR(IF(LEN(H1813)=0,"",INDEX(Dashboard!$I$17:$I$26,MATCH($H1813,Dashboard!$J$17:$J$26,0))),"")</f>
        <v/>
      </c>
      <c r="Q1813" s="144"/>
      <c r="R1813" s="148">
        <f>IF(LEN(O1813)=0,0,IF(OR(Summary!$D$5="All",Summary!$D$5=""),1,IF(Summary!$D$5=O1813,1,0)))</f>
        <v>0</v>
      </c>
      <c r="S1813" s="148">
        <f>IF(LEN(B1813)=0,0,IF(OR(Summary!$G$5="All",Summary!$G$5=""),1,IF(Summary!$G$5=B1813,1,0)))</f>
        <v>0</v>
      </c>
      <c r="T1813" s="148">
        <f t="shared" si="112"/>
        <v>0</v>
      </c>
      <c r="U1813" s="148">
        <f>IF(LEN(C1813)=0,0,IF(C1813=Summary!$K$5,1,0))</f>
        <v>0</v>
      </c>
      <c r="V1813" s="148">
        <f t="shared" si="113"/>
        <v>0</v>
      </c>
      <c r="W1813" s="333"/>
      <c r="X1813" s="148">
        <f t="shared" si="114"/>
        <v>0</v>
      </c>
      <c r="Y1813" s="333"/>
      <c r="Z1813" s="144"/>
      <c r="AA1813" s="148">
        <f t="shared" si="115"/>
        <v>0</v>
      </c>
      <c r="AB1813" s="336"/>
      <c r="AC1813" s="144"/>
    </row>
    <row r="1814" spans="2:29" s="134" customFormat="1" ht="20.100000000000001" customHeight="1" x14ac:dyDescent="0.25">
      <c r="B1814" s="390"/>
      <c r="C1814" s="391"/>
      <c r="D1814" s="392"/>
      <c r="E1814" s="393"/>
      <c r="F1814" s="393"/>
      <c r="G1814" s="394"/>
      <c r="H1814" s="395"/>
      <c r="N1814" s="144"/>
      <c r="O1814" s="147" t="str">
        <f>IFERROR(IF(LEN(B1814)=0,"",INDEX(Trainings!$C$6:$C$55,MATCH(Registration!$B1814,Trainings!$B$6:$B$55,0),1)),"")</f>
        <v/>
      </c>
      <c r="P1814" s="148" t="str">
        <f>IFERROR(IF(LEN(H1814)=0,"",INDEX(Dashboard!$I$17:$I$26,MATCH($H1814,Dashboard!$J$17:$J$26,0))),"")</f>
        <v/>
      </c>
      <c r="Q1814" s="144"/>
      <c r="R1814" s="148">
        <f>IF(LEN(O1814)=0,0,IF(OR(Summary!$D$5="All",Summary!$D$5=""),1,IF(Summary!$D$5=O1814,1,0)))</f>
        <v>0</v>
      </c>
      <c r="S1814" s="148">
        <f>IF(LEN(B1814)=0,0,IF(OR(Summary!$G$5="All",Summary!$G$5=""),1,IF(Summary!$G$5=B1814,1,0)))</f>
        <v>0</v>
      </c>
      <c r="T1814" s="148">
        <f t="shared" si="112"/>
        <v>0</v>
      </c>
      <c r="U1814" s="148">
        <f>IF(LEN(C1814)=0,0,IF(C1814=Summary!$K$5,1,0))</f>
        <v>0</v>
      </c>
      <c r="V1814" s="148">
        <f t="shared" si="113"/>
        <v>0</v>
      </c>
      <c r="W1814" s="333"/>
      <c r="X1814" s="148">
        <f t="shared" si="114"/>
        <v>0</v>
      </c>
      <c r="Y1814" s="333"/>
      <c r="Z1814" s="144"/>
      <c r="AA1814" s="148">
        <f t="shared" si="115"/>
        <v>0</v>
      </c>
      <c r="AB1814" s="336"/>
      <c r="AC1814" s="144"/>
    </row>
    <row r="1815" spans="2:29" s="134" customFormat="1" ht="20.100000000000001" customHeight="1" x14ac:dyDescent="0.25">
      <c r="B1815" s="390"/>
      <c r="C1815" s="391"/>
      <c r="D1815" s="392"/>
      <c r="E1815" s="393"/>
      <c r="F1815" s="393"/>
      <c r="G1815" s="394"/>
      <c r="H1815" s="395"/>
      <c r="N1815" s="144"/>
      <c r="O1815" s="147" t="str">
        <f>IFERROR(IF(LEN(B1815)=0,"",INDEX(Trainings!$C$6:$C$55,MATCH(Registration!$B1815,Trainings!$B$6:$B$55,0),1)),"")</f>
        <v/>
      </c>
      <c r="P1815" s="148" t="str">
        <f>IFERROR(IF(LEN(H1815)=0,"",INDEX(Dashboard!$I$17:$I$26,MATCH($H1815,Dashboard!$J$17:$J$26,0))),"")</f>
        <v/>
      </c>
      <c r="Q1815" s="144"/>
      <c r="R1815" s="148">
        <f>IF(LEN(O1815)=0,0,IF(OR(Summary!$D$5="All",Summary!$D$5=""),1,IF(Summary!$D$5=O1815,1,0)))</f>
        <v>0</v>
      </c>
      <c r="S1815" s="148">
        <f>IF(LEN(B1815)=0,0,IF(OR(Summary!$G$5="All",Summary!$G$5=""),1,IF(Summary!$G$5=B1815,1,0)))</f>
        <v>0</v>
      </c>
      <c r="T1815" s="148">
        <f t="shared" si="112"/>
        <v>0</v>
      </c>
      <c r="U1815" s="148">
        <f>IF(LEN(C1815)=0,0,IF(C1815=Summary!$K$5,1,0))</f>
        <v>0</v>
      </c>
      <c r="V1815" s="148">
        <f t="shared" si="113"/>
        <v>0</v>
      </c>
      <c r="W1815" s="333"/>
      <c r="X1815" s="148">
        <f t="shared" si="114"/>
        <v>0</v>
      </c>
      <c r="Y1815" s="333"/>
      <c r="Z1815" s="144"/>
      <c r="AA1815" s="148">
        <f t="shared" si="115"/>
        <v>0</v>
      </c>
      <c r="AB1815" s="336"/>
      <c r="AC1815" s="144"/>
    </row>
    <row r="1816" spans="2:29" s="134" customFormat="1" ht="20.100000000000001" customHeight="1" x14ac:dyDescent="0.25">
      <c r="B1816" s="390"/>
      <c r="C1816" s="391"/>
      <c r="D1816" s="392"/>
      <c r="E1816" s="393"/>
      <c r="F1816" s="393"/>
      <c r="G1816" s="394"/>
      <c r="H1816" s="395"/>
      <c r="N1816" s="144"/>
      <c r="O1816" s="147" t="str">
        <f>IFERROR(IF(LEN(B1816)=0,"",INDEX(Trainings!$C$6:$C$55,MATCH(Registration!$B1816,Trainings!$B$6:$B$55,0),1)),"")</f>
        <v/>
      </c>
      <c r="P1816" s="148" t="str">
        <f>IFERROR(IF(LEN(H1816)=0,"",INDEX(Dashboard!$I$17:$I$26,MATCH($H1816,Dashboard!$J$17:$J$26,0))),"")</f>
        <v/>
      </c>
      <c r="Q1816" s="144"/>
      <c r="R1816" s="148">
        <f>IF(LEN(O1816)=0,0,IF(OR(Summary!$D$5="All",Summary!$D$5=""),1,IF(Summary!$D$5=O1816,1,0)))</f>
        <v>0</v>
      </c>
      <c r="S1816" s="148">
        <f>IF(LEN(B1816)=0,0,IF(OR(Summary!$G$5="All",Summary!$G$5=""),1,IF(Summary!$G$5=B1816,1,0)))</f>
        <v>0</v>
      </c>
      <c r="T1816" s="148">
        <f t="shared" si="112"/>
        <v>0</v>
      </c>
      <c r="U1816" s="148">
        <f>IF(LEN(C1816)=0,0,IF(C1816=Summary!$K$5,1,0))</f>
        <v>0</v>
      </c>
      <c r="V1816" s="148">
        <f t="shared" si="113"/>
        <v>0</v>
      </c>
      <c r="W1816" s="333"/>
      <c r="X1816" s="148">
        <f t="shared" si="114"/>
        <v>0</v>
      </c>
      <c r="Y1816" s="333"/>
      <c r="Z1816" s="144"/>
      <c r="AA1816" s="148">
        <f t="shared" si="115"/>
        <v>0</v>
      </c>
      <c r="AB1816" s="336"/>
      <c r="AC1816" s="144"/>
    </row>
    <row r="1817" spans="2:29" s="134" customFormat="1" ht="20.100000000000001" customHeight="1" x14ac:dyDescent="0.25">
      <c r="B1817" s="390"/>
      <c r="C1817" s="391"/>
      <c r="D1817" s="392"/>
      <c r="E1817" s="393"/>
      <c r="F1817" s="393"/>
      <c r="G1817" s="394"/>
      <c r="H1817" s="395"/>
      <c r="N1817" s="144"/>
      <c r="O1817" s="147" t="str">
        <f>IFERROR(IF(LEN(B1817)=0,"",INDEX(Trainings!$C$6:$C$55,MATCH(Registration!$B1817,Trainings!$B$6:$B$55,0),1)),"")</f>
        <v/>
      </c>
      <c r="P1817" s="148" t="str">
        <f>IFERROR(IF(LEN(H1817)=0,"",INDEX(Dashboard!$I$17:$I$26,MATCH($H1817,Dashboard!$J$17:$J$26,0))),"")</f>
        <v/>
      </c>
      <c r="Q1817" s="144"/>
      <c r="R1817" s="148">
        <f>IF(LEN(O1817)=0,0,IF(OR(Summary!$D$5="All",Summary!$D$5=""),1,IF(Summary!$D$5=O1817,1,0)))</f>
        <v>0</v>
      </c>
      <c r="S1817" s="148">
        <f>IF(LEN(B1817)=0,0,IF(OR(Summary!$G$5="All",Summary!$G$5=""),1,IF(Summary!$G$5=B1817,1,0)))</f>
        <v>0</v>
      </c>
      <c r="T1817" s="148">
        <f t="shared" si="112"/>
        <v>0</v>
      </c>
      <c r="U1817" s="148">
        <f>IF(LEN(C1817)=0,0,IF(C1817=Summary!$K$5,1,0))</f>
        <v>0</v>
      </c>
      <c r="V1817" s="148">
        <f t="shared" si="113"/>
        <v>0</v>
      </c>
      <c r="W1817" s="333"/>
      <c r="X1817" s="148">
        <f t="shared" si="114"/>
        <v>0</v>
      </c>
      <c r="Y1817" s="333"/>
      <c r="Z1817" s="144"/>
      <c r="AA1817" s="148">
        <f t="shared" si="115"/>
        <v>0</v>
      </c>
      <c r="AB1817" s="336"/>
      <c r="AC1817" s="144"/>
    </row>
    <row r="1818" spans="2:29" s="134" customFormat="1" ht="20.100000000000001" customHeight="1" x14ac:dyDescent="0.25">
      <c r="B1818" s="390"/>
      <c r="C1818" s="391"/>
      <c r="D1818" s="392"/>
      <c r="E1818" s="393"/>
      <c r="F1818" s="393"/>
      <c r="G1818" s="394"/>
      <c r="H1818" s="395"/>
      <c r="N1818" s="144"/>
      <c r="O1818" s="147" t="str">
        <f>IFERROR(IF(LEN(B1818)=0,"",INDEX(Trainings!$C$6:$C$55,MATCH(Registration!$B1818,Trainings!$B$6:$B$55,0),1)),"")</f>
        <v/>
      </c>
      <c r="P1818" s="148" t="str">
        <f>IFERROR(IF(LEN(H1818)=0,"",INDEX(Dashboard!$I$17:$I$26,MATCH($H1818,Dashboard!$J$17:$J$26,0))),"")</f>
        <v/>
      </c>
      <c r="Q1818" s="144"/>
      <c r="R1818" s="148">
        <f>IF(LEN(O1818)=0,0,IF(OR(Summary!$D$5="All",Summary!$D$5=""),1,IF(Summary!$D$5=O1818,1,0)))</f>
        <v>0</v>
      </c>
      <c r="S1818" s="148">
        <f>IF(LEN(B1818)=0,0,IF(OR(Summary!$G$5="All",Summary!$G$5=""),1,IF(Summary!$G$5=B1818,1,0)))</f>
        <v>0</v>
      </c>
      <c r="T1818" s="148">
        <f t="shared" si="112"/>
        <v>0</v>
      </c>
      <c r="U1818" s="148">
        <f>IF(LEN(C1818)=0,0,IF(C1818=Summary!$K$5,1,0))</f>
        <v>0</v>
      </c>
      <c r="V1818" s="148">
        <f t="shared" si="113"/>
        <v>0</v>
      </c>
      <c r="W1818" s="333"/>
      <c r="X1818" s="148">
        <f t="shared" si="114"/>
        <v>0</v>
      </c>
      <c r="Y1818" s="333"/>
      <c r="Z1818" s="144"/>
      <c r="AA1818" s="148">
        <f t="shared" si="115"/>
        <v>0</v>
      </c>
      <c r="AB1818" s="336"/>
      <c r="AC1818" s="144"/>
    </row>
    <row r="1819" spans="2:29" s="134" customFormat="1" ht="20.100000000000001" customHeight="1" x14ac:dyDescent="0.25">
      <c r="B1819" s="390"/>
      <c r="C1819" s="391"/>
      <c r="D1819" s="392"/>
      <c r="E1819" s="393"/>
      <c r="F1819" s="393"/>
      <c r="G1819" s="394"/>
      <c r="H1819" s="395"/>
      <c r="N1819" s="144"/>
      <c r="O1819" s="147" t="str">
        <f>IFERROR(IF(LEN(B1819)=0,"",INDEX(Trainings!$C$6:$C$55,MATCH(Registration!$B1819,Trainings!$B$6:$B$55,0),1)),"")</f>
        <v/>
      </c>
      <c r="P1819" s="148" t="str">
        <f>IFERROR(IF(LEN(H1819)=0,"",INDEX(Dashboard!$I$17:$I$26,MATCH($H1819,Dashboard!$J$17:$J$26,0))),"")</f>
        <v/>
      </c>
      <c r="Q1819" s="144"/>
      <c r="R1819" s="148">
        <f>IF(LEN(O1819)=0,0,IF(OR(Summary!$D$5="All",Summary!$D$5=""),1,IF(Summary!$D$5=O1819,1,0)))</f>
        <v>0</v>
      </c>
      <c r="S1819" s="148">
        <f>IF(LEN(B1819)=0,0,IF(OR(Summary!$G$5="All",Summary!$G$5=""),1,IF(Summary!$G$5=B1819,1,0)))</f>
        <v>0</v>
      </c>
      <c r="T1819" s="148">
        <f t="shared" si="112"/>
        <v>0</v>
      </c>
      <c r="U1819" s="148">
        <f>IF(LEN(C1819)=0,0,IF(C1819=Summary!$K$5,1,0))</f>
        <v>0</v>
      </c>
      <c r="V1819" s="148">
        <f t="shared" si="113"/>
        <v>0</v>
      </c>
      <c r="W1819" s="333"/>
      <c r="X1819" s="148">
        <f t="shared" si="114"/>
        <v>0</v>
      </c>
      <c r="Y1819" s="333"/>
      <c r="Z1819" s="144"/>
      <c r="AA1819" s="148">
        <f t="shared" si="115"/>
        <v>0</v>
      </c>
      <c r="AB1819" s="336"/>
      <c r="AC1819" s="144"/>
    </row>
    <row r="1820" spans="2:29" s="134" customFormat="1" ht="20.100000000000001" customHeight="1" x14ac:dyDescent="0.25">
      <c r="B1820" s="390"/>
      <c r="C1820" s="391"/>
      <c r="D1820" s="392"/>
      <c r="E1820" s="393"/>
      <c r="F1820" s="393"/>
      <c r="G1820" s="394"/>
      <c r="H1820" s="395"/>
      <c r="N1820" s="144"/>
      <c r="O1820" s="147" t="str">
        <f>IFERROR(IF(LEN(B1820)=0,"",INDEX(Trainings!$C$6:$C$55,MATCH(Registration!$B1820,Trainings!$B$6:$B$55,0),1)),"")</f>
        <v/>
      </c>
      <c r="P1820" s="148" t="str">
        <f>IFERROR(IF(LEN(H1820)=0,"",INDEX(Dashboard!$I$17:$I$26,MATCH($H1820,Dashboard!$J$17:$J$26,0))),"")</f>
        <v/>
      </c>
      <c r="Q1820" s="144"/>
      <c r="R1820" s="148">
        <f>IF(LEN(O1820)=0,0,IF(OR(Summary!$D$5="All",Summary!$D$5=""),1,IF(Summary!$D$5=O1820,1,0)))</f>
        <v>0</v>
      </c>
      <c r="S1820" s="148">
        <f>IF(LEN(B1820)=0,0,IF(OR(Summary!$G$5="All",Summary!$G$5=""),1,IF(Summary!$G$5=B1820,1,0)))</f>
        <v>0</v>
      </c>
      <c r="T1820" s="148">
        <f t="shared" si="112"/>
        <v>0</v>
      </c>
      <c r="U1820" s="148">
        <f>IF(LEN(C1820)=0,0,IF(C1820=Summary!$K$5,1,0))</f>
        <v>0</v>
      </c>
      <c r="V1820" s="148">
        <f t="shared" si="113"/>
        <v>0</v>
      </c>
      <c r="W1820" s="333"/>
      <c r="X1820" s="148">
        <f t="shared" si="114"/>
        <v>0</v>
      </c>
      <c r="Y1820" s="333"/>
      <c r="Z1820" s="144"/>
      <c r="AA1820" s="148">
        <f t="shared" si="115"/>
        <v>0</v>
      </c>
      <c r="AB1820" s="336"/>
      <c r="AC1820" s="144"/>
    </row>
    <row r="1821" spans="2:29" s="134" customFormat="1" ht="20.100000000000001" customHeight="1" x14ac:dyDescent="0.25">
      <c r="B1821" s="390"/>
      <c r="C1821" s="391"/>
      <c r="D1821" s="392"/>
      <c r="E1821" s="393"/>
      <c r="F1821" s="393"/>
      <c r="G1821" s="394"/>
      <c r="H1821" s="395"/>
      <c r="N1821" s="144"/>
      <c r="O1821" s="147" t="str">
        <f>IFERROR(IF(LEN(B1821)=0,"",INDEX(Trainings!$C$6:$C$55,MATCH(Registration!$B1821,Trainings!$B$6:$B$55,0),1)),"")</f>
        <v/>
      </c>
      <c r="P1821" s="148" t="str">
        <f>IFERROR(IF(LEN(H1821)=0,"",INDEX(Dashboard!$I$17:$I$26,MATCH($H1821,Dashboard!$J$17:$J$26,0))),"")</f>
        <v/>
      </c>
      <c r="Q1821" s="144"/>
      <c r="R1821" s="148">
        <f>IF(LEN(O1821)=0,0,IF(OR(Summary!$D$5="All",Summary!$D$5=""),1,IF(Summary!$D$5=O1821,1,0)))</f>
        <v>0</v>
      </c>
      <c r="S1821" s="148">
        <f>IF(LEN(B1821)=0,0,IF(OR(Summary!$G$5="All",Summary!$G$5=""),1,IF(Summary!$G$5=B1821,1,0)))</f>
        <v>0</v>
      </c>
      <c r="T1821" s="148">
        <f t="shared" si="112"/>
        <v>0</v>
      </c>
      <c r="U1821" s="148">
        <f>IF(LEN(C1821)=0,0,IF(C1821=Summary!$K$5,1,0))</f>
        <v>0</v>
      </c>
      <c r="V1821" s="148">
        <f t="shared" si="113"/>
        <v>0</v>
      </c>
      <c r="W1821" s="333"/>
      <c r="X1821" s="148">
        <f t="shared" si="114"/>
        <v>0</v>
      </c>
      <c r="Y1821" s="333"/>
      <c r="Z1821" s="144"/>
      <c r="AA1821" s="148">
        <f t="shared" si="115"/>
        <v>0</v>
      </c>
      <c r="AB1821" s="336"/>
      <c r="AC1821" s="144"/>
    </row>
    <row r="1822" spans="2:29" s="134" customFormat="1" ht="20.100000000000001" customHeight="1" x14ac:dyDescent="0.25">
      <c r="B1822" s="390"/>
      <c r="C1822" s="391"/>
      <c r="D1822" s="392"/>
      <c r="E1822" s="393"/>
      <c r="F1822" s="393"/>
      <c r="G1822" s="394"/>
      <c r="H1822" s="395"/>
      <c r="N1822" s="144"/>
      <c r="O1822" s="147" t="str">
        <f>IFERROR(IF(LEN(B1822)=0,"",INDEX(Trainings!$C$6:$C$55,MATCH(Registration!$B1822,Trainings!$B$6:$B$55,0),1)),"")</f>
        <v/>
      </c>
      <c r="P1822" s="148" t="str">
        <f>IFERROR(IF(LEN(H1822)=0,"",INDEX(Dashboard!$I$17:$I$26,MATCH($H1822,Dashboard!$J$17:$J$26,0))),"")</f>
        <v/>
      </c>
      <c r="Q1822" s="144"/>
      <c r="R1822" s="148">
        <f>IF(LEN(O1822)=0,0,IF(OR(Summary!$D$5="All",Summary!$D$5=""),1,IF(Summary!$D$5=O1822,1,0)))</f>
        <v>0</v>
      </c>
      <c r="S1822" s="148">
        <f>IF(LEN(B1822)=0,0,IF(OR(Summary!$G$5="All",Summary!$G$5=""),1,IF(Summary!$G$5=B1822,1,0)))</f>
        <v>0</v>
      </c>
      <c r="T1822" s="148">
        <f t="shared" si="112"/>
        <v>0</v>
      </c>
      <c r="U1822" s="148">
        <f>IF(LEN(C1822)=0,0,IF(C1822=Summary!$K$5,1,0))</f>
        <v>0</v>
      </c>
      <c r="V1822" s="148">
        <f t="shared" si="113"/>
        <v>0</v>
      </c>
      <c r="W1822" s="333"/>
      <c r="X1822" s="148">
        <f t="shared" si="114"/>
        <v>0</v>
      </c>
      <c r="Y1822" s="333"/>
      <c r="Z1822" s="144"/>
      <c r="AA1822" s="148">
        <f t="shared" si="115"/>
        <v>0</v>
      </c>
      <c r="AB1822" s="336"/>
      <c r="AC1822" s="144"/>
    </row>
    <row r="1823" spans="2:29" s="134" customFormat="1" ht="20.100000000000001" customHeight="1" x14ac:dyDescent="0.25">
      <c r="B1823" s="390"/>
      <c r="C1823" s="391"/>
      <c r="D1823" s="392"/>
      <c r="E1823" s="393"/>
      <c r="F1823" s="393"/>
      <c r="G1823" s="394"/>
      <c r="H1823" s="395"/>
      <c r="N1823" s="144"/>
      <c r="O1823" s="147" t="str">
        <f>IFERROR(IF(LEN(B1823)=0,"",INDEX(Trainings!$C$6:$C$55,MATCH(Registration!$B1823,Trainings!$B$6:$B$55,0),1)),"")</f>
        <v/>
      </c>
      <c r="P1823" s="148" t="str">
        <f>IFERROR(IF(LEN(H1823)=0,"",INDEX(Dashboard!$I$17:$I$26,MATCH($H1823,Dashboard!$J$17:$J$26,0))),"")</f>
        <v/>
      </c>
      <c r="Q1823" s="144"/>
      <c r="R1823" s="148">
        <f>IF(LEN(O1823)=0,0,IF(OR(Summary!$D$5="All",Summary!$D$5=""),1,IF(Summary!$D$5=O1823,1,0)))</f>
        <v>0</v>
      </c>
      <c r="S1823" s="148">
        <f>IF(LEN(B1823)=0,0,IF(OR(Summary!$G$5="All",Summary!$G$5=""),1,IF(Summary!$G$5=B1823,1,0)))</f>
        <v>0</v>
      </c>
      <c r="T1823" s="148">
        <f t="shared" si="112"/>
        <v>0</v>
      </c>
      <c r="U1823" s="148">
        <f>IF(LEN(C1823)=0,0,IF(C1823=Summary!$K$5,1,0))</f>
        <v>0</v>
      </c>
      <c r="V1823" s="148">
        <f t="shared" si="113"/>
        <v>0</v>
      </c>
      <c r="W1823" s="333"/>
      <c r="X1823" s="148">
        <f t="shared" si="114"/>
        <v>0</v>
      </c>
      <c r="Y1823" s="333"/>
      <c r="Z1823" s="144"/>
      <c r="AA1823" s="148">
        <f t="shared" si="115"/>
        <v>0</v>
      </c>
      <c r="AB1823" s="336"/>
      <c r="AC1823" s="144"/>
    </row>
    <row r="1824" spans="2:29" s="134" customFormat="1" ht="20.100000000000001" customHeight="1" x14ac:dyDescent="0.25">
      <c r="B1824" s="390"/>
      <c r="C1824" s="391"/>
      <c r="D1824" s="392"/>
      <c r="E1824" s="393"/>
      <c r="F1824" s="393"/>
      <c r="G1824" s="394"/>
      <c r="H1824" s="395"/>
      <c r="N1824" s="144"/>
      <c r="O1824" s="147" t="str">
        <f>IFERROR(IF(LEN(B1824)=0,"",INDEX(Trainings!$C$6:$C$55,MATCH(Registration!$B1824,Trainings!$B$6:$B$55,0),1)),"")</f>
        <v/>
      </c>
      <c r="P1824" s="148" t="str">
        <f>IFERROR(IF(LEN(H1824)=0,"",INDEX(Dashboard!$I$17:$I$26,MATCH($H1824,Dashboard!$J$17:$J$26,0))),"")</f>
        <v/>
      </c>
      <c r="Q1824" s="144"/>
      <c r="R1824" s="148">
        <f>IF(LEN(O1824)=0,0,IF(OR(Summary!$D$5="All",Summary!$D$5=""),1,IF(Summary!$D$5=O1824,1,0)))</f>
        <v>0</v>
      </c>
      <c r="S1824" s="148">
        <f>IF(LEN(B1824)=0,0,IF(OR(Summary!$G$5="All",Summary!$G$5=""),1,IF(Summary!$G$5=B1824,1,0)))</f>
        <v>0</v>
      </c>
      <c r="T1824" s="148">
        <f t="shared" si="112"/>
        <v>0</v>
      </c>
      <c r="U1824" s="148">
        <f>IF(LEN(C1824)=0,0,IF(C1824=Summary!$K$5,1,0))</f>
        <v>0</v>
      </c>
      <c r="V1824" s="148">
        <f t="shared" si="113"/>
        <v>0</v>
      </c>
      <c r="W1824" s="333"/>
      <c r="X1824" s="148">
        <f t="shared" si="114"/>
        <v>0</v>
      </c>
      <c r="Y1824" s="333"/>
      <c r="Z1824" s="144"/>
      <c r="AA1824" s="148">
        <f t="shared" si="115"/>
        <v>0</v>
      </c>
      <c r="AB1824" s="336"/>
      <c r="AC1824" s="144"/>
    </row>
    <row r="1825" spans="2:29" s="134" customFormat="1" ht="20.100000000000001" customHeight="1" x14ac:dyDescent="0.25">
      <c r="B1825" s="390"/>
      <c r="C1825" s="391"/>
      <c r="D1825" s="392"/>
      <c r="E1825" s="393"/>
      <c r="F1825" s="393"/>
      <c r="G1825" s="394"/>
      <c r="H1825" s="395"/>
      <c r="N1825" s="144"/>
      <c r="O1825" s="147" t="str">
        <f>IFERROR(IF(LEN(B1825)=0,"",INDEX(Trainings!$C$6:$C$55,MATCH(Registration!$B1825,Trainings!$B$6:$B$55,0),1)),"")</f>
        <v/>
      </c>
      <c r="P1825" s="148" t="str">
        <f>IFERROR(IF(LEN(H1825)=0,"",INDEX(Dashboard!$I$17:$I$26,MATCH($H1825,Dashboard!$J$17:$J$26,0))),"")</f>
        <v/>
      </c>
      <c r="Q1825" s="144"/>
      <c r="R1825" s="148">
        <f>IF(LEN(O1825)=0,0,IF(OR(Summary!$D$5="All",Summary!$D$5=""),1,IF(Summary!$D$5=O1825,1,0)))</f>
        <v>0</v>
      </c>
      <c r="S1825" s="148">
        <f>IF(LEN(B1825)=0,0,IF(OR(Summary!$G$5="All",Summary!$G$5=""),1,IF(Summary!$G$5=B1825,1,0)))</f>
        <v>0</v>
      </c>
      <c r="T1825" s="148">
        <f t="shared" si="112"/>
        <v>0</v>
      </c>
      <c r="U1825" s="148">
        <f>IF(LEN(C1825)=0,0,IF(C1825=Summary!$K$5,1,0))</f>
        <v>0</v>
      </c>
      <c r="V1825" s="148">
        <f t="shared" si="113"/>
        <v>0</v>
      </c>
      <c r="W1825" s="333"/>
      <c r="X1825" s="148">
        <f t="shared" si="114"/>
        <v>0</v>
      </c>
      <c r="Y1825" s="333"/>
      <c r="Z1825" s="144"/>
      <c r="AA1825" s="148">
        <f t="shared" si="115"/>
        <v>0</v>
      </c>
      <c r="AB1825" s="336"/>
      <c r="AC1825" s="144"/>
    </row>
    <row r="1826" spans="2:29" s="134" customFormat="1" ht="20.100000000000001" customHeight="1" x14ac:dyDescent="0.25">
      <c r="B1826" s="390"/>
      <c r="C1826" s="391"/>
      <c r="D1826" s="392"/>
      <c r="E1826" s="393"/>
      <c r="F1826" s="393"/>
      <c r="G1826" s="394"/>
      <c r="H1826" s="395"/>
      <c r="N1826" s="144"/>
      <c r="O1826" s="147" t="str">
        <f>IFERROR(IF(LEN(B1826)=0,"",INDEX(Trainings!$C$6:$C$55,MATCH(Registration!$B1826,Trainings!$B$6:$B$55,0),1)),"")</f>
        <v/>
      </c>
      <c r="P1826" s="148" t="str">
        <f>IFERROR(IF(LEN(H1826)=0,"",INDEX(Dashboard!$I$17:$I$26,MATCH($H1826,Dashboard!$J$17:$J$26,0))),"")</f>
        <v/>
      </c>
      <c r="Q1826" s="144"/>
      <c r="R1826" s="148">
        <f>IF(LEN(O1826)=0,0,IF(OR(Summary!$D$5="All",Summary!$D$5=""),1,IF(Summary!$D$5=O1826,1,0)))</f>
        <v>0</v>
      </c>
      <c r="S1826" s="148">
        <f>IF(LEN(B1826)=0,0,IF(OR(Summary!$G$5="All",Summary!$G$5=""),1,IF(Summary!$G$5=B1826,1,0)))</f>
        <v>0</v>
      </c>
      <c r="T1826" s="148">
        <f t="shared" si="112"/>
        <v>0</v>
      </c>
      <c r="U1826" s="148">
        <f>IF(LEN(C1826)=0,0,IF(C1826=Summary!$K$5,1,0))</f>
        <v>0</v>
      </c>
      <c r="V1826" s="148">
        <f t="shared" si="113"/>
        <v>0</v>
      </c>
      <c r="W1826" s="333"/>
      <c r="X1826" s="148">
        <f t="shared" si="114"/>
        <v>0</v>
      </c>
      <c r="Y1826" s="333"/>
      <c r="Z1826" s="144"/>
      <c r="AA1826" s="148">
        <f t="shared" si="115"/>
        <v>0</v>
      </c>
      <c r="AB1826" s="336"/>
      <c r="AC1826" s="144"/>
    </row>
    <row r="1827" spans="2:29" s="134" customFormat="1" ht="20.100000000000001" customHeight="1" x14ac:dyDescent="0.25">
      <c r="B1827" s="390"/>
      <c r="C1827" s="391"/>
      <c r="D1827" s="392"/>
      <c r="E1827" s="393"/>
      <c r="F1827" s="393"/>
      <c r="G1827" s="394"/>
      <c r="H1827" s="395"/>
      <c r="N1827" s="144"/>
      <c r="O1827" s="147" t="str">
        <f>IFERROR(IF(LEN(B1827)=0,"",INDEX(Trainings!$C$6:$C$55,MATCH(Registration!$B1827,Trainings!$B$6:$B$55,0),1)),"")</f>
        <v/>
      </c>
      <c r="P1827" s="148" t="str">
        <f>IFERROR(IF(LEN(H1827)=0,"",INDEX(Dashboard!$I$17:$I$26,MATCH($H1827,Dashboard!$J$17:$J$26,0))),"")</f>
        <v/>
      </c>
      <c r="Q1827" s="144"/>
      <c r="R1827" s="148">
        <f>IF(LEN(O1827)=0,0,IF(OR(Summary!$D$5="All",Summary!$D$5=""),1,IF(Summary!$D$5=O1827,1,0)))</f>
        <v>0</v>
      </c>
      <c r="S1827" s="148">
        <f>IF(LEN(B1827)=0,0,IF(OR(Summary!$G$5="All",Summary!$G$5=""),1,IF(Summary!$G$5=B1827,1,0)))</f>
        <v>0</v>
      </c>
      <c r="T1827" s="148">
        <f t="shared" si="112"/>
        <v>0</v>
      </c>
      <c r="U1827" s="148">
        <f>IF(LEN(C1827)=0,0,IF(C1827=Summary!$K$5,1,0))</f>
        <v>0</v>
      </c>
      <c r="V1827" s="148">
        <f t="shared" si="113"/>
        <v>0</v>
      </c>
      <c r="W1827" s="333"/>
      <c r="X1827" s="148">
        <f t="shared" si="114"/>
        <v>0</v>
      </c>
      <c r="Y1827" s="333"/>
      <c r="Z1827" s="144"/>
      <c r="AA1827" s="148">
        <f t="shared" si="115"/>
        <v>0</v>
      </c>
      <c r="AB1827" s="336"/>
      <c r="AC1827" s="144"/>
    </row>
    <row r="1828" spans="2:29" s="134" customFormat="1" ht="20.100000000000001" customHeight="1" x14ac:dyDescent="0.25">
      <c r="B1828" s="390"/>
      <c r="C1828" s="391"/>
      <c r="D1828" s="392"/>
      <c r="E1828" s="393"/>
      <c r="F1828" s="393"/>
      <c r="G1828" s="394"/>
      <c r="H1828" s="395"/>
      <c r="N1828" s="144"/>
      <c r="O1828" s="147" t="str">
        <f>IFERROR(IF(LEN(B1828)=0,"",INDEX(Trainings!$C$6:$C$55,MATCH(Registration!$B1828,Trainings!$B$6:$B$55,0),1)),"")</f>
        <v/>
      </c>
      <c r="P1828" s="148" t="str">
        <f>IFERROR(IF(LEN(H1828)=0,"",INDEX(Dashboard!$I$17:$I$26,MATCH($H1828,Dashboard!$J$17:$J$26,0))),"")</f>
        <v/>
      </c>
      <c r="Q1828" s="144"/>
      <c r="R1828" s="148">
        <f>IF(LEN(O1828)=0,0,IF(OR(Summary!$D$5="All",Summary!$D$5=""),1,IF(Summary!$D$5=O1828,1,0)))</f>
        <v>0</v>
      </c>
      <c r="S1828" s="148">
        <f>IF(LEN(B1828)=0,0,IF(OR(Summary!$G$5="All",Summary!$G$5=""),1,IF(Summary!$G$5=B1828,1,0)))</f>
        <v>0</v>
      </c>
      <c r="T1828" s="148">
        <f t="shared" si="112"/>
        <v>0</v>
      </c>
      <c r="U1828" s="148">
        <f>IF(LEN(C1828)=0,0,IF(C1828=Summary!$K$5,1,0))</f>
        <v>0</v>
      </c>
      <c r="V1828" s="148">
        <f t="shared" si="113"/>
        <v>0</v>
      </c>
      <c r="W1828" s="333"/>
      <c r="X1828" s="148">
        <f t="shared" si="114"/>
        <v>0</v>
      </c>
      <c r="Y1828" s="333"/>
      <c r="Z1828" s="144"/>
      <c r="AA1828" s="148">
        <f t="shared" si="115"/>
        <v>0</v>
      </c>
      <c r="AB1828" s="336"/>
      <c r="AC1828" s="144"/>
    </row>
    <row r="1829" spans="2:29" s="134" customFormat="1" ht="20.100000000000001" customHeight="1" x14ac:dyDescent="0.25">
      <c r="B1829" s="390"/>
      <c r="C1829" s="391"/>
      <c r="D1829" s="392"/>
      <c r="E1829" s="393"/>
      <c r="F1829" s="393"/>
      <c r="G1829" s="394"/>
      <c r="H1829" s="395"/>
      <c r="N1829" s="144"/>
      <c r="O1829" s="147" t="str">
        <f>IFERROR(IF(LEN(B1829)=0,"",INDEX(Trainings!$C$6:$C$55,MATCH(Registration!$B1829,Trainings!$B$6:$B$55,0),1)),"")</f>
        <v/>
      </c>
      <c r="P1829" s="148" t="str">
        <f>IFERROR(IF(LEN(H1829)=0,"",INDEX(Dashboard!$I$17:$I$26,MATCH($H1829,Dashboard!$J$17:$J$26,0))),"")</f>
        <v/>
      </c>
      <c r="Q1829" s="144"/>
      <c r="R1829" s="148">
        <f>IF(LEN(O1829)=0,0,IF(OR(Summary!$D$5="All",Summary!$D$5=""),1,IF(Summary!$D$5=O1829,1,0)))</f>
        <v>0</v>
      </c>
      <c r="S1829" s="148">
        <f>IF(LEN(B1829)=0,0,IF(OR(Summary!$G$5="All",Summary!$G$5=""),1,IF(Summary!$G$5=B1829,1,0)))</f>
        <v>0</v>
      </c>
      <c r="T1829" s="148">
        <f t="shared" si="112"/>
        <v>0</v>
      </c>
      <c r="U1829" s="148">
        <f>IF(LEN(C1829)=0,0,IF(C1829=Summary!$K$5,1,0))</f>
        <v>0</v>
      </c>
      <c r="V1829" s="148">
        <f t="shared" si="113"/>
        <v>0</v>
      </c>
      <c r="W1829" s="333"/>
      <c r="X1829" s="148">
        <f t="shared" si="114"/>
        <v>0</v>
      </c>
      <c r="Y1829" s="333"/>
      <c r="Z1829" s="144"/>
      <c r="AA1829" s="148">
        <f t="shared" si="115"/>
        <v>0</v>
      </c>
      <c r="AB1829" s="336"/>
      <c r="AC1829" s="144"/>
    </row>
    <row r="1830" spans="2:29" s="134" customFormat="1" ht="20.100000000000001" customHeight="1" x14ac:dyDescent="0.25">
      <c r="B1830" s="390"/>
      <c r="C1830" s="391"/>
      <c r="D1830" s="392"/>
      <c r="E1830" s="393"/>
      <c r="F1830" s="393"/>
      <c r="G1830" s="394"/>
      <c r="H1830" s="395"/>
      <c r="N1830" s="144"/>
      <c r="O1830" s="147" t="str">
        <f>IFERROR(IF(LEN(B1830)=0,"",INDEX(Trainings!$C$6:$C$55,MATCH(Registration!$B1830,Trainings!$B$6:$B$55,0),1)),"")</f>
        <v/>
      </c>
      <c r="P1830" s="148" t="str">
        <f>IFERROR(IF(LEN(H1830)=0,"",INDEX(Dashboard!$I$17:$I$26,MATCH($H1830,Dashboard!$J$17:$J$26,0))),"")</f>
        <v/>
      </c>
      <c r="Q1830" s="144"/>
      <c r="R1830" s="148">
        <f>IF(LEN(O1830)=0,0,IF(OR(Summary!$D$5="All",Summary!$D$5=""),1,IF(Summary!$D$5=O1830,1,0)))</f>
        <v>0</v>
      </c>
      <c r="S1830" s="148">
        <f>IF(LEN(B1830)=0,0,IF(OR(Summary!$G$5="All",Summary!$G$5=""),1,IF(Summary!$G$5=B1830,1,0)))</f>
        <v>0</v>
      </c>
      <c r="T1830" s="148">
        <f t="shared" si="112"/>
        <v>0</v>
      </c>
      <c r="U1830" s="148">
        <f>IF(LEN(C1830)=0,0,IF(C1830=Summary!$K$5,1,0))</f>
        <v>0</v>
      </c>
      <c r="V1830" s="148">
        <f t="shared" si="113"/>
        <v>0</v>
      </c>
      <c r="W1830" s="333"/>
      <c r="X1830" s="148">
        <f t="shared" si="114"/>
        <v>0</v>
      </c>
      <c r="Y1830" s="333"/>
      <c r="Z1830" s="144"/>
      <c r="AA1830" s="148">
        <f t="shared" si="115"/>
        <v>0</v>
      </c>
      <c r="AB1830" s="336"/>
      <c r="AC1830" s="144"/>
    </row>
    <row r="1831" spans="2:29" s="134" customFormat="1" ht="20.100000000000001" customHeight="1" x14ac:dyDescent="0.25">
      <c r="B1831" s="390"/>
      <c r="C1831" s="391"/>
      <c r="D1831" s="392"/>
      <c r="E1831" s="393"/>
      <c r="F1831" s="393"/>
      <c r="G1831" s="394"/>
      <c r="H1831" s="395"/>
      <c r="N1831" s="144"/>
      <c r="O1831" s="147" t="str">
        <f>IFERROR(IF(LEN(B1831)=0,"",INDEX(Trainings!$C$6:$C$55,MATCH(Registration!$B1831,Trainings!$B$6:$B$55,0),1)),"")</f>
        <v/>
      </c>
      <c r="P1831" s="148" t="str">
        <f>IFERROR(IF(LEN(H1831)=0,"",INDEX(Dashboard!$I$17:$I$26,MATCH($H1831,Dashboard!$J$17:$J$26,0))),"")</f>
        <v/>
      </c>
      <c r="Q1831" s="144"/>
      <c r="R1831" s="148">
        <f>IF(LEN(O1831)=0,0,IF(OR(Summary!$D$5="All",Summary!$D$5=""),1,IF(Summary!$D$5=O1831,1,0)))</f>
        <v>0</v>
      </c>
      <c r="S1831" s="148">
        <f>IF(LEN(B1831)=0,0,IF(OR(Summary!$G$5="All",Summary!$G$5=""),1,IF(Summary!$G$5=B1831,1,0)))</f>
        <v>0</v>
      </c>
      <c r="T1831" s="148">
        <f t="shared" si="112"/>
        <v>0</v>
      </c>
      <c r="U1831" s="148">
        <f>IF(LEN(C1831)=0,0,IF(C1831=Summary!$K$5,1,0))</f>
        <v>0</v>
      </c>
      <c r="V1831" s="148">
        <f t="shared" si="113"/>
        <v>0</v>
      </c>
      <c r="W1831" s="333"/>
      <c r="X1831" s="148">
        <f t="shared" si="114"/>
        <v>0</v>
      </c>
      <c r="Y1831" s="333"/>
      <c r="Z1831" s="144"/>
      <c r="AA1831" s="148">
        <f t="shared" si="115"/>
        <v>0</v>
      </c>
      <c r="AB1831" s="336"/>
      <c r="AC1831" s="144"/>
    </row>
    <row r="1832" spans="2:29" s="134" customFormat="1" ht="20.100000000000001" customHeight="1" x14ac:dyDescent="0.25">
      <c r="B1832" s="390"/>
      <c r="C1832" s="391"/>
      <c r="D1832" s="392"/>
      <c r="E1832" s="393"/>
      <c r="F1832" s="393"/>
      <c r="G1832" s="394"/>
      <c r="H1832" s="395"/>
      <c r="N1832" s="144"/>
      <c r="O1832" s="147" t="str">
        <f>IFERROR(IF(LEN(B1832)=0,"",INDEX(Trainings!$C$6:$C$55,MATCH(Registration!$B1832,Trainings!$B$6:$B$55,0),1)),"")</f>
        <v/>
      </c>
      <c r="P1832" s="148" t="str">
        <f>IFERROR(IF(LEN(H1832)=0,"",INDEX(Dashboard!$I$17:$I$26,MATCH($H1832,Dashboard!$J$17:$J$26,0))),"")</f>
        <v/>
      </c>
      <c r="Q1832" s="144"/>
      <c r="R1832" s="148">
        <f>IF(LEN(O1832)=0,0,IF(OR(Summary!$D$5="All",Summary!$D$5=""),1,IF(Summary!$D$5=O1832,1,0)))</f>
        <v>0</v>
      </c>
      <c r="S1832" s="148">
        <f>IF(LEN(B1832)=0,0,IF(OR(Summary!$G$5="All",Summary!$G$5=""),1,IF(Summary!$G$5=B1832,1,0)))</f>
        <v>0</v>
      </c>
      <c r="T1832" s="148">
        <f t="shared" si="112"/>
        <v>0</v>
      </c>
      <c r="U1832" s="148">
        <f>IF(LEN(C1832)=0,0,IF(C1832=Summary!$K$5,1,0))</f>
        <v>0</v>
      </c>
      <c r="V1832" s="148">
        <f t="shared" si="113"/>
        <v>0</v>
      </c>
      <c r="W1832" s="333"/>
      <c r="X1832" s="148">
        <f t="shared" si="114"/>
        <v>0</v>
      </c>
      <c r="Y1832" s="333"/>
      <c r="Z1832" s="144"/>
      <c r="AA1832" s="148">
        <f t="shared" si="115"/>
        <v>0</v>
      </c>
      <c r="AB1832" s="336"/>
      <c r="AC1832" s="144"/>
    </row>
    <row r="1833" spans="2:29" s="134" customFormat="1" ht="20.100000000000001" customHeight="1" x14ac:dyDescent="0.25">
      <c r="B1833" s="390"/>
      <c r="C1833" s="391"/>
      <c r="D1833" s="392"/>
      <c r="E1833" s="393"/>
      <c r="F1833" s="393"/>
      <c r="G1833" s="394"/>
      <c r="H1833" s="395"/>
      <c r="N1833" s="144"/>
      <c r="O1833" s="147" t="str">
        <f>IFERROR(IF(LEN(B1833)=0,"",INDEX(Trainings!$C$6:$C$55,MATCH(Registration!$B1833,Trainings!$B$6:$B$55,0),1)),"")</f>
        <v/>
      </c>
      <c r="P1833" s="148" t="str">
        <f>IFERROR(IF(LEN(H1833)=0,"",INDEX(Dashboard!$I$17:$I$26,MATCH($H1833,Dashboard!$J$17:$J$26,0))),"")</f>
        <v/>
      </c>
      <c r="Q1833" s="144"/>
      <c r="R1833" s="148">
        <f>IF(LEN(O1833)=0,0,IF(OR(Summary!$D$5="All",Summary!$D$5=""),1,IF(Summary!$D$5=O1833,1,0)))</f>
        <v>0</v>
      </c>
      <c r="S1833" s="148">
        <f>IF(LEN(B1833)=0,0,IF(OR(Summary!$G$5="All",Summary!$G$5=""),1,IF(Summary!$G$5=B1833,1,0)))</f>
        <v>0</v>
      </c>
      <c r="T1833" s="148">
        <f t="shared" si="112"/>
        <v>0</v>
      </c>
      <c r="U1833" s="148">
        <f>IF(LEN(C1833)=0,0,IF(C1833=Summary!$K$5,1,0))</f>
        <v>0</v>
      </c>
      <c r="V1833" s="148">
        <f t="shared" si="113"/>
        <v>0</v>
      </c>
      <c r="W1833" s="333"/>
      <c r="X1833" s="148">
        <f t="shared" si="114"/>
        <v>0</v>
      </c>
      <c r="Y1833" s="333"/>
      <c r="Z1833" s="144"/>
      <c r="AA1833" s="148">
        <f t="shared" si="115"/>
        <v>0</v>
      </c>
      <c r="AB1833" s="336"/>
      <c r="AC1833" s="144"/>
    </row>
    <row r="1834" spans="2:29" s="134" customFormat="1" ht="20.100000000000001" customHeight="1" x14ac:dyDescent="0.25">
      <c r="B1834" s="390"/>
      <c r="C1834" s="391"/>
      <c r="D1834" s="392"/>
      <c r="E1834" s="393"/>
      <c r="F1834" s="393"/>
      <c r="G1834" s="394"/>
      <c r="H1834" s="395"/>
      <c r="N1834" s="144"/>
      <c r="O1834" s="147" t="str">
        <f>IFERROR(IF(LEN(B1834)=0,"",INDEX(Trainings!$C$6:$C$55,MATCH(Registration!$B1834,Trainings!$B$6:$B$55,0),1)),"")</f>
        <v/>
      </c>
      <c r="P1834" s="148" t="str">
        <f>IFERROR(IF(LEN(H1834)=0,"",INDEX(Dashboard!$I$17:$I$26,MATCH($H1834,Dashboard!$J$17:$J$26,0))),"")</f>
        <v/>
      </c>
      <c r="Q1834" s="144"/>
      <c r="R1834" s="148">
        <f>IF(LEN(O1834)=0,0,IF(OR(Summary!$D$5="All",Summary!$D$5=""),1,IF(Summary!$D$5=O1834,1,0)))</f>
        <v>0</v>
      </c>
      <c r="S1834" s="148">
        <f>IF(LEN(B1834)=0,0,IF(OR(Summary!$G$5="All",Summary!$G$5=""),1,IF(Summary!$G$5=B1834,1,0)))</f>
        <v>0</v>
      </c>
      <c r="T1834" s="148">
        <f t="shared" si="112"/>
        <v>0</v>
      </c>
      <c r="U1834" s="148">
        <f>IF(LEN(C1834)=0,0,IF(C1834=Summary!$K$5,1,0))</f>
        <v>0</v>
      </c>
      <c r="V1834" s="148">
        <f t="shared" si="113"/>
        <v>0</v>
      </c>
      <c r="W1834" s="333"/>
      <c r="X1834" s="148">
        <f t="shared" si="114"/>
        <v>0</v>
      </c>
      <c r="Y1834" s="333"/>
      <c r="Z1834" s="144"/>
      <c r="AA1834" s="148">
        <f t="shared" si="115"/>
        <v>0</v>
      </c>
      <c r="AB1834" s="336"/>
      <c r="AC1834" s="144"/>
    </row>
    <row r="1835" spans="2:29" s="134" customFormat="1" ht="20.100000000000001" customHeight="1" x14ac:dyDescent="0.25">
      <c r="B1835" s="390"/>
      <c r="C1835" s="391"/>
      <c r="D1835" s="392"/>
      <c r="E1835" s="393"/>
      <c r="F1835" s="393"/>
      <c r="G1835" s="394"/>
      <c r="H1835" s="395"/>
      <c r="N1835" s="144"/>
      <c r="O1835" s="147" t="str">
        <f>IFERROR(IF(LEN(B1835)=0,"",INDEX(Trainings!$C$6:$C$55,MATCH(Registration!$B1835,Trainings!$B$6:$B$55,0),1)),"")</f>
        <v/>
      </c>
      <c r="P1835" s="148" t="str">
        <f>IFERROR(IF(LEN(H1835)=0,"",INDEX(Dashboard!$I$17:$I$26,MATCH($H1835,Dashboard!$J$17:$J$26,0))),"")</f>
        <v/>
      </c>
      <c r="Q1835" s="144"/>
      <c r="R1835" s="148">
        <f>IF(LEN(O1835)=0,0,IF(OR(Summary!$D$5="All",Summary!$D$5=""),1,IF(Summary!$D$5=O1835,1,0)))</f>
        <v>0</v>
      </c>
      <c r="S1835" s="148">
        <f>IF(LEN(B1835)=0,0,IF(OR(Summary!$G$5="All",Summary!$G$5=""),1,IF(Summary!$G$5=B1835,1,0)))</f>
        <v>0</v>
      </c>
      <c r="T1835" s="148">
        <f t="shared" si="112"/>
        <v>0</v>
      </c>
      <c r="U1835" s="148">
        <f>IF(LEN(C1835)=0,0,IF(C1835=Summary!$K$5,1,0))</f>
        <v>0</v>
      </c>
      <c r="V1835" s="148">
        <f t="shared" si="113"/>
        <v>0</v>
      </c>
      <c r="W1835" s="333"/>
      <c r="X1835" s="148">
        <f t="shared" si="114"/>
        <v>0</v>
      </c>
      <c r="Y1835" s="333"/>
      <c r="Z1835" s="144"/>
      <c r="AA1835" s="148">
        <f t="shared" si="115"/>
        <v>0</v>
      </c>
      <c r="AB1835" s="336"/>
      <c r="AC1835" s="144"/>
    </row>
    <row r="1836" spans="2:29" s="134" customFormat="1" ht="20.100000000000001" customHeight="1" x14ac:dyDescent="0.25">
      <c r="B1836" s="390"/>
      <c r="C1836" s="391"/>
      <c r="D1836" s="392"/>
      <c r="E1836" s="393"/>
      <c r="F1836" s="393"/>
      <c r="G1836" s="394"/>
      <c r="H1836" s="395"/>
      <c r="N1836" s="144"/>
      <c r="O1836" s="147" t="str">
        <f>IFERROR(IF(LEN(B1836)=0,"",INDEX(Trainings!$C$6:$C$55,MATCH(Registration!$B1836,Trainings!$B$6:$B$55,0),1)),"")</f>
        <v/>
      </c>
      <c r="P1836" s="148" t="str">
        <f>IFERROR(IF(LEN(H1836)=0,"",INDEX(Dashboard!$I$17:$I$26,MATCH($H1836,Dashboard!$J$17:$J$26,0))),"")</f>
        <v/>
      </c>
      <c r="Q1836" s="144"/>
      <c r="R1836" s="148">
        <f>IF(LEN(O1836)=0,0,IF(OR(Summary!$D$5="All",Summary!$D$5=""),1,IF(Summary!$D$5=O1836,1,0)))</f>
        <v>0</v>
      </c>
      <c r="S1836" s="148">
        <f>IF(LEN(B1836)=0,0,IF(OR(Summary!$G$5="All",Summary!$G$5=""),1,IF(Summary!$G$5=B1836,1,0)))</f>
        <v>0</v>
      </c>
      <c r="T1836" s="148">
        <f t="shared" si="112"/>
        <v>0</v>
      </c>
      <c r="U1836" s="148">
        <f>IF(LEN(C1836)=0,0,IF(C1836=Summary!$K$5,1,0))</f>
        <v>0</v>
      </c>
      <c r="V1836" s="148">
        <f t="shared" si="113"/>
        <v>0</v>
      </c>
      <c r="W1836" s="333"/>
      <c r="X1836" s="148">
        <f t="shared" si="114"/>
        <v>0</v>
      </c>
      <c r="Y1836" s="333"/>
      <c r="Z1836" s="144"/>
      <c r="AA1836" s="148">
        <f t="shared" si="115"/>
        <v>0</v>
      </c>
      <c r="AB1836" s="336"/>
      <c r="AC1836" s="144"/>
    </row>
    <row r="1837" spans="2:29" s="134" customFormat="1" ht="20.100000000000001" customHeight="1" x14ac:dyDescent="0.25">
      <c r="B1837" s="390"/>
      <c r="C1837" s="391"/>
      <c r="D1837" s="392"/>
      <c r="E1837" s="393"/>
      <c r="F1837" s="393"/>
      <c r="G1837" s="394"/>
      <c r="H1837" s="395"/>
      <c r="N1837" s="144"/>
      <c r="O1837" s="147" t="str">
        <f>IFERROR(IF(LEN(B1837)=0,"",INDEX(Trainings!$C$6:$C$55,MATCH(Registration!$B1837,Trainings!$B$6:$B$55,0),1)),"")</f>
        <v/>
      </c>
      <c r="P1837" s="148" t="str">
        <f>IFERROR(IF(LEN(H1837)=0,"",INDEX(Dashboard!$I$17:$I$26,MATCH($H1837,Dashboard!$J$17:$J$26,0))),"")</f>
        <v/>
      </c>
      <c r="Q1837" s="144"/>
      <c r="R1837" s="148">
        <f>IF(LEN(O1837)=0,0,IF(OR(Summary!$D$5="All",Summary!$D$5=""),1,IF(Summary!$D$5=O1837,1,0)))</f>
        <v>0</v>
      </c>
      <c r="S1837" s="148">
        <f>IF(LEN(B1837)=0,0,IF(OR(Summary!$G$5="All",Summary!$G$5=""),1,IF(Summary!$G$5=B1837,1,0)))</f>
        <v>0</v>
      </c>
      <c r="T1837" s="148">
        <f t="shared" si="112"/>
        <v>0</v>
      </c>
      <c r="U1837" s="148">
        <f>IF(LEN(C1837)=0,0,IF(C1837=Summary!$K$5,1,0))</f>
        <v>0</v>
      </c>
      <c r="V1837" s="148">
        <f t="shared" si="113"/>
        <v>0</v>
      </c>
      <c r="W1837" s="333"/>
      <c r="X1837" s="148">
        <f t="shared" si="114"/>
        <v>0</v>
      </c>
      <c r="Y1837" s="333"/>
      <c r="Z1837" s="144"/>
      <c r="AA1837" s="148">
        <f t="shared" si="115"/>
        <v>0</v>
      </c>
      <c r="AB1837" s="336"/>
      <c r="AC1837" s="144"/>
    </row>
    <row r="1838" spans="2:29" s="134" customFormat="1" ht="20.100000000000001" customHeight="1" x14ac:dyDescent="0.25">
      <c r="B1838" s="390"/>
      <c r="C1838" s="391"/>
      <c r="D1838" s="392"/>
      <c r="E1838" s="393"/>
      <c r="F1838" s="393"/>
      <c r="G1838" s="394"/>
      <c r="H1838" s="395"/>
      <c r="N1838" s="144"/>
      <c r="O1838" s="147" t="str">
        <f>IFERROR(IF(LEN(B1838)=0,"",INDEX(Trainings!$C$6:$C$55,MATCH(Registration!$B1838,Trainings!$B$6:$B$55,0),1)),"")</f>
        <v/>
      </c>
      <c r="P1838" s="148" t="str">
        <f>IFERROR(IF(LEN(H1838)=0,"",INDEX(Dashboard!$I$17:$I$26,MATCH($H1838,Dashboard!$J$17:$J$26,0))),"")</f>
        <v/>
      </c>
      <c r="Q1838" s="144"/>
      <c r="R1838" s="148">
        <f>IF(LEN(O1838)=0,0,IF(OR(Summary!$D$5="All",Summary!$D$5=""),1,IF(Summary!$D$5=O1838,1,0)))</f>
        <v>0</v>
      </c>
      <c r="S1838" s="148">
        <f>IF(LEN(B1838)=0,0,IF(OR(Summary!$G$5="All",Summary!$G$5=""),1,IF(Summary!$G$5=B1838,1,0)))</f>
        <v>0</v>
      </c>
      <c r="T1838" s="148">
        <f t="shared" si="112"/>
        <v>0</v>
      </c>
      <c r="U1838" s="148">
        <f>IF(LEN(C1838)=0,0,IF(C1838=Summary!$K$5,1,0))</f>
        <v>0</v>
      </c>
      <c r="V1838" s="148">
        <f t="shared" si="113"/>
        <v>0</v>
      </c>
      <c r="W1838" s="333"/>
      <c r="X1838" s="148">
        <f t="shared" si="114"/>
        <v>0</v>
      </c>
      <c r="Y1838" s="333"/>
      <c r="Z1838" s="144"/>
      <c r="AA1838" s="148">
        <f t="shared" si="115"/>
        <v>0</v>
      </c>
      <c r="AB1838" s="336"/>
      <c r="AC1838" s="144"/>
    </row>
    <row r="1839" spans="2:29" s="134" customFormat="1" ht="20.100000000000001" customHeight="1" x14ac:dyDescent="0.25">
      <c r="B1839" s="390"/>
      <c r="C1839" s="391"/>
      <c r="D1839" s="392"/>
      <c r="E1839" s="393"/>
      <c r="F1839" s="393"/>
      <c r="G1839" s="394"/>
      <c r="H1839" s="395"/>
      <c r="N1839" s="144"/>
      <c r="O1839" s="147" t="str">
        <f>IFERROR(IF(LEN(B1839)=0,"",INDEX(Trainings!$C$6:$C$55,MATCH(Registration!$B1839,Trainings!$B$6:$B$55,0),1)),"")</f>
        <v/>
      </c>
      <c r="P1839" s="148" t="str">
        <f>IFERROR(IF(LEN(H1839)=0,"",INDEX(Dashboard!$I$17:$I$26,MATCH($H1839,Dashboard!$J$17:$J$26,0))),"")</f>
        <v/>
      </c>
      <c r="Q1839" s="144"/>
      <c r="R1839" s="148">
        <f>IF(LEN(O1839)=0,0,IF(OR(Summary!$D$5="All",Summary!$D$5=""),1,IF(Summary!$D$5=O1839,1,0)))</f>
        <v>0</v>
      </c>
      <c r="S1839" s="148">
        <f>IF(LEN(B1839)=0,0,IF(OR(Summary!$G$5="All",Summary!$G$5=""),1,IF(Summary!$G$5=B1839,1,0)))</f>
        <v>0</v>
      </c>
      <c r="T1839" s="148">
        <f t="shared" si="112"/>
        <v>0</v>
      </c>
      <c r="U1839" s="148">
        <f>IF(LEN(C1839)=0,0,IF(C1839=Summary!$K$5,1,0))</f>
        <v>0</v>
      </c>
      <c r="V1839" s="148">
        <f t="shared" si="113"/>
        <v>0</v>
      </c>
      <c r="W1839" s="333"/>
      <c r="X1839" s="148">
        <f t="shared" si="114"/>
        <v>0</v>
      </c>
      <c r="Y1839" s="333"/>
      <c r="Z1839" s="144"/>
      <c r="AA1839" s="148">
        <f t="shared" si="115"/>
        <v>0</v>
      </c>
      <c r="AB1839" s="336"/>
      <c r="AC1839" s="144"/>
    </row>
    <row r="1840" spans="2:29" s="134" customFormat="1" ht="20.100000000000001" customHeight="1" x14ac:dyDescent="0.25">
      <c r="B1840" s="390"/>
      <c r="C1840" s="391"/>
      <c r="D1840" s="392"/>
      <c r="E1840" s="393"/>
      <c r="F1840" s="393"/>
      <c r="G1840" s="394"/>
      <c r="H1840" s="395"/>
      <c r="N1840" s="144"/>
      <c r="O1840" s="147" t="str">
        <f>IFERROR(IF(LEN(B1840)=0,"",INDEX(Trainings!$C$6:$C$55,MATCH(Registration!$B1840,Trainings!$B$6:$B$55,0),1)),"")</f>
        <v/>
      </c>
      <c r="P1840" s="148" t="str">
        <f>IFERROR(IF(LEN(H1840)=0,"",INDEX(Dashboard!$I$17:$I$26,MATCH($H1840,Dashboard!$J$17:$J$26,0))),"")</f>
        <v/>
      </c>
      <c r="Q1840" s="144"/>
      <c r="R1840" s="148">
        <f>IF(LEN(O1840)=0,0,IF(OR(Summary!$D$5="All",Summary!$D$5=""),1,IF(Summary!$D$5=O1840,1,0)))</f>
        <v>0</v>
      </c>
      <c r="S1840" s="148">
        <f>IF(LEN(B1840)=0,0,IF(OR(Summary!$G$5="All",Summary!$G$5=""),1,IF(Summary!$G$5=B1840,1,0)))</f>
        <v>0</v>
      </c>
      <c r="T1840" s="148">
        <f t="shared" si="112"/>
        <v>0</v>
      </c>
      <c r="U1840" s="148">
        <f>IF(LEN(C1840)=0,0,IF(C1840=Summary!$K$5,1,0))</f>
        <v>0</v>
      </c>
      <c r="V1840" s="148">
        <f t="shared" si="113"/>
        <v>0</v>
      </c>
      <c r="W1840" s="333"/>
      <c r="X1840" s="148">
        <f t="shared" si="114"/>
        <v>0</v>
      </c>
      <c r="Y1840" s="333"/>
      <c r="Z1840" s="144"/>
      <c r="AA1840" s="148">
        <f t="shared" si="115"/>
        <v>0</v>
      </c>
      <c r="AB1840" s="336"/>
      <c r="AC1840" s="144"/>
    </row>
    <row r="1841" spans="2:29" s="134" customFormat="1" ht="20.100000000000001" customHeight="1" x14ac:dyDescent="0.25">
      <c r="B1841" s="390"/>
      <c r="C1841" s="391"/>
      <c r="D1841" s="392"/>
      <c r="E1841" s="393"/>
      <c r="F1841" s="393"/>
      <c r="G1841" s="394"/>
      <c r="H1841" s="395"/>
      <c r="N1841" s="144"/>
      <c r="O1841" s="147" t="str">
        <f>IFERROR(IF(LEN(B1841)=0,"",INDEX(Trainings!$C$6:$C$55,MATCH(Registration!$B1841,Trainings!$B$6:$B$55,0),1)),"")</f>
        <v/>
      </c>
      <c r="P1841" s="148" t="str">
        <f>IFERROR(IF(LEN(H1841)=0,"",INDEX(Dashboard!$I$17:$I$26,MATCH($H1841,Dashboard!$J$17:$J$26,0))),"")</f>
        <v/>
      </c>
      <c r="Q1841" s="144"/>
      <c r="R1841" s="148">
        <f>IF(LEN(O1841)=0,0,IF(OR(Summary!$D$5="All",Summary!$D$5=""),1,IF(Summary!$D$5=O1841,1,0)))</f>
        <v>0</v>
      </c>
      <c r="S1841" s="148">
        <f>IF(LEN(B1841)=0,0,IF(OR(Summary!$G$5="All",Summary!$G$5=""),1,IF(Summary!$G$5=B1841,1,0)))</f>
        <v>0</v>
      </c>
      <c r="T1841" s="148">
        <f t="shared" si="112"/>
        <v>0</v>
      </c>
      <c r="U1841" s="148">
        <f>IF(LEN(C1841)=0,0,IF(C1841=Summary!$K$5,1,0))</f>
        <v>0</v>
      </c>
      <c r="V1841" s="148">
        <f t="shared" si="113"/>
        <v>0</v>
      </c>
      <c r="W1841" s="333"/>
      <c r="X1841" s="148">
        <f t="shared" si="114"/>
        <v>0</v>
      </c>
      <c r="Y1841" s="333"/>
      <c r="Z1841" s="144"/>
      <c r="AA1841" s="148">
        <f t="shared" si="115"/>
        <v>0</v>
      </c>
      <c r="AB1841" s="336"/>
      <c r="AC1841" s="144"/>
    </row>
    <row r="1842" spans="2:29" s="134" customFormat="1" ht="20.100000000000001" customHeight="1" x14ac:dyDescent="0.25">
      <c r="B1842" s="390"/>
      <c r="C1842" s="391"/>
      <c r="D1842" s="392"/>
      <c r="E1842" s="393"/>
      <c r="F1842" s="393"/>
      <c r="G1842" s="394"/>
      <c r="H1842" s="395"/>
      <c r="N1842" s="144"/>
      <c r="O1842" s="147" t="str">
        <f>IFERROR(IF(LEN(B1842)=0,"",INDEX(Trainings!$C$6:$C$55,MATCH(Registration!$B1842,Trainings!$B$6:$B$55,0),1)),"")</f>
        <v/>
      </c>
      <c r="P1842" s="148" t="str">
        <f>IFERROR(IF(LEN(H1842)=0,"",INDEX(Dashboard!$I$17:$I$26,MATCH($H1842,Dashboard!$J$17:$J$26,0))),"")</f>
        <v/>
      </c>
      <c r="Q1842" s="144"/>
      <c r="R1842" s="148">
        <f>IF(LEN(O1842)=0,0,IF(OR(Summary!$D$5="All",Summary!$D$5=""),1,IF(Summary!$D$5=O1842,1,0)))</f>
        <v>0</v>
      </c>
      <c r="S1842" s="148">
        <f>IF(LEN(B1842)=0,0,IF(OR(Summary!$G$5="All",Summary!$G$5=""),1,IF(Summary!$G$5=B1842,1,0)))</f>
        <v>0</v>
      </c>
      <c r="T1842" s="148">
        <f t="shared" si="112"/>
        <v>0</v>
      </c>
      <c r="U1842" s="148">
        <f>IF(LEN(C1842)=0,0,IF(C1842=Summary!$K$5,1,0))</f>
        <v>0</v>
      </c>
      <c r="V1842" s="148">
        <f t="shared" si="113"/>
        <v>0</v>
      </c>
      <c r="W1842" s="333"/>
      <c r="X1842" s="148">
        <f t="shared" si="114"/>
        <v>0</v>
      </c>
      <c r="Y1842" s="333"/>
      <c r="Z1842" s="144"/>
      <c r="AA1842" s="148">
        <f t="shared" si="115"/>
        <v>0</v>
      </c>
      <c r="AB1842" s="336"/>
      <c r="AC1842" s="144"/>
    </row>
    <row r="1843" spans="2:29" s="134" customFormat="1" ht="20.100000000000001" customHeight="1" x14ac:dyDescent="0.25">
      <c r="B1843" s="390"/>
      <c r="C1843" s="391"/>
      <c r="D1843" s="392"/>
      <c r="E1843" s="393"/>
      <c r="F1843" s="393"/>
      <c r="G1843" s="394"/>
      <c r="H1843" s="395"/>
      <c r="N1843" s="144"/>
      <c r="O1843" s="147" t="str">
        <f>IFERROR(IF(LEN(B1843)=0,"",INDEX(Trainings!$C$6:$C$55,MATCH(Registration!$B1843,Trainings!$B$6:$B$55,0),1)),"")</f>
        <v/>
      </c>
      <c r="P1843" s="148" t="str">
        <f>IFERROR(IF(LEN(H1843)=0,"",INDEX(Dashboard!$I$17:$I$26,MATCH($H1843,Dashboard!$J$17:$J$26,0))),"")</f>
        <v/>
      </c>
      <c r="Q1843" s="144"/>
      <c r="R1843" s="148">
        <f>IF(LEN(O1843)=0,0,IF(OR(Summary!$D$5="All",Summary!$D$5=""),1,IF(Summary!$D$5=O1843,1,0)))</f>
        <v>0</v>
      </c>
      <c r="S1843" s="148">
        <f>IF(LEN(B1843)=0,0,IF(OR(Summary!$G$5="All",Summary!$G$5=""),1,IF(Summary!$G$5=B1843,1,0)))</f>
        <v>0</v>
      </c>
      <c r="T1843" s="148">
        <f t="shared" si="112"/>
        <v>0</v>
      </c>
      <c r="U1843" s="148">
        <f>IF(LEN(C1843)=0,0,IF(C1843=Summary!$K$5,1,0))</f>
        <v>0</v>
      </c>
      <c r="V1843" s="148">
        <f t="shared" si="113"/>
        <v>0</v>
      </c>
      <c r="W1843" s="333"/>
      <c r="X1843" s="148">
        <f t="shared" si="114"/>
        <v>0</v>
      </c>
      <c r="Y1843" s="333"/>
      <c r="Z1843" s="144"/>
      <c r="AA1843" s="148">
        <f t="shared" si="115"/>
        <v>0</v>
      </c>
      <c r="AB1843" s="336"/>
      <c r="AC1843" s="144"/>
    </row>
    <row r="1844" spans="2:29" s="134" customFormat="1" ht="20.100000000000001" customHeight="1" x14ac:dyDescent="0.25">
      <c r="B1844" s="390"/>
      <c r="C1844" s="391"/>
      <c r="D1844" s="392"/>
      <c r="E1844" s="393"/>
      <c r="F1844" s="393"/>
      <c r="G1844" s="394"/>
      <c r="H1844" s="395"/>
      <c r="N1844" s="144"/>
      <c r="O1844" s="147" t="str">
        <f>IFERROR(IF(LEN(B1844)=0,"",INDEX(Trainings!$C$6:$C$55,MATCH(Registration!$B1844,Trainings!$B$6:$B$55,0),1)),"")</f>
        <v/>
      </c>
      <c r="P1844" s="148" t="str">
        <f>IFERROR(IF(LEN(H1844)=0,"",INDEX(Dashboard!$I$17:$I$26,MATCH($H1844,Dashboard!$J$17:$J$26,0))),"")</f>
        <v/>
      </c>
      <c r="Q1844" s="144"/>
      <c r="R1844" s="148">
        <f>IF(LEN(O1844)=0,0,IF(OR(Summary!$D$5="All",Summary!$D$5=""),1,IF(Summary!$D$5=O1844,1,0)))</f>
        <v>0</v>
      </c>
      <c r="S1844" s="148">
        <f>IF(LEN(B1844)=0,0,IF(OR(Summary!$G$5="All",Summary!$G$5=""),1,IF(Summary!$G$5=B1844,1,0)))</f>
        <v>0</v>
      </c>
      <c r="T1844" s="148">
        <f t="shared" si="112"/>
        <v>0</v>
      </c>
      <c r="U1844" s="148">
        <f>IF(LEN(C1844)=0,0,IF(C1844=Summary!$K$5,1,0))</f>
        <v>0</v>
      </c>
      <c r="V1844" s="148">
        <f t="shared" si="113"/>
        <v>0</v>
      </c>
      <c r="W1844" s="333"/>
      <c r="X1844" s="148">
        <f t="shared" si="114"/>
        <v>0</v>
      </c>
      <c r="Y1844" s="333"/>
      <c r="Z1844" s="144"/>
      <c r="AA1844" s="148">
        <f t="shared" si="115"/>
        <v>0</v>
      </c>
      <c r="AB1844" s="336"/>
      <c r="AC1844" s="144"/>
    </row>
    <row r="1845" spans="2:29" s="134" customFormat="1" ht="20.100000000000001" customHeight="1" x14ac:dyDescent="0.25">
      <c r="B1845" s="390"/>
      <c r="C1845" s="391"/>
      <c r="D1845" s="392"/>
      <c r="E1845" s="393"/>
      <c r="F1845" s="393"/>
      <c r="G1845" s="394"/>
      <c r="H1845" s="395"/>
      <c r="N1845" s="144"/>
      <c r="O1845" s="147" t="str">
        <f>IFERROR(IF(LEN(B1845)=0,"",INDEX(Trainings!$C$6:$C$55,MATCH(Registration!$B1845,Trainings!$B$6:$B$55,0),1)),"")</f>
        <v/>
      </c>
      <c r="P1845" s="148" t="str">
        <f>IFERROR(IF(LEN(H1845)=0,"",INDEX(Dashboard!$I$17:$I$26,MATCH($H1845,Dashboard!$J$17:$J$26,0))),"")</f>
        <v/>
      </c>
      <c r="Q1845" s="144"/>
      <c r="R1845" s="148">
        <f>IF(LEN(O1845)=0,0,IF(OR(Summary!$D$5="All",Summary!$D$5=""),1,IF(Summary!$D$5=O1845,1,0)))</f>
        <v>0</v>
      </c>
      <c r="S1845" s="148">
        <f>IF(LEN(B1845)=0,0,IF(OR(Summary!$G$5="All",Summary!$G$5=""),1,IF(Summary!$G$5=B1845,1,0)))</f>
        <v>0</v>
      </c>
      <c r="T1845" s="148">
        <f t="shared" si="112"/>
        <v>0</v>
      </c>
      <c r="U1845" s="148">
        <f>IF(LEN(C1845)=0,0,IF(C1845=Summary!$K$5,1,0))</f>
        <v>0</v>
      </c>
      <c r="V1845" s="148">
        <f t="shared" si="113"/>
        <v>0</v>
      </c>
      <c r="W1845" s="333"/>
      <c r="X1845" s="148">
        <f t="shared" si="114"/>
        <v>0</v>
      </c>
      <c r="Y1845" s="333"/>
      <c r="Z1845" s="144"/>
      <c r="AA1845" s="148">
        <f t="shared" si="115"/>
        <v>0</v>
      </c>
      <c r="AB1845" s="336"/>
      <c r="AC1845" s="144"/>
    </row>
    <row r="1846" spans="2:29" s="134" customFormat="1" ht="20.100000000000001" customHeight="1" x14ac:dyDescent="0.25">
      <c r="B1846" s="390"/>
      <c r="C1846" s="391"/>
      <c r="D1846" s="392"/>
      <c r="E1846" s="393"/>
      <c r="F1846" s="393"/>
      <c r="G1846" s="394"/>
      <c r="H1846" s="395"/>
      <c r="N1846" s="144"/>
      <c r="O1846" s="147" t="str">
        <f>IFERROR(IF(LEN(B1846)=0,"",INDEX(Trainings!$C$6:$C$55,MATCH(Registration!$B1846,Trainings!$B$6:$B$55,0),1)),"")</f>
        <v/>
      </c>
      <c r="P1846" s="148" t="str">
        <f>IFERROR(IF(LEN(H1846)=0,"",INDEX(Dashboard!$I$17:$I$26,MATCH($H1846,Dashboard!$J$17:$J$26,0))),"")</f>
        <v/>
      </c>
      <c r="Q1846" s="144"/>
      <c r="R1846" s="148">
        <f>IF(LEN(O1846)=0,0,IF(OR(Summary!$D$5="All",Summary!$D$5=""),1,IF(Summary!$D$5=O1846,1,0)))</f>
        <v>0</v>
      </c>
      <c r="S1846" s="148">
        <f>IF(LEN(B1846)=0,0,IF(OR(Summary!$G$5="All",Summary!$G$5=""),1,IF(Summary!$G$5=B1846,1,0)))</f>
        <v>0</v>
      </c>
      <c r="T1846" s="148">
        <f t="shared" si="112"/>
        <v>0</v>
      </c>
      <c r="U1846" s="148">
        <f>IF(LEN(C1846)=0,0,IF(C1846=Summary!$K$5,1,0))</f>
        <v>0</v>
      </c>
      <c r="V1846" s="148">
        <f t="shared" si="113"/>
        <v>0</v>
      </c>
      <c r="W1846" s="333"/>
      <c r="X1846" s="148">
        <f t="shared" si="114"/>
        <v>0</v>
      </c>
      <c r="Y1846" s="333"/>
      <c r="Z1846" s="144"/>
      <c r="AA1846" s="148">
        <f t="shared" si="115"/>
        <v>0</v>
      </c>
      <c r="AB1846" s="336"/>
      <c r="AC1846" s="144"/>
    </row>
    <row r="1847" spans="2:29" s="134" customFormat="1" ht="20.100000000000001" customHeight="1" x14ac:dyDescent="0.25">
      <c r="B1847" s="390"/>
      <c r="C1847" s="391"/>
      <c r="D1847" s="392"/>
      <c r="E1847" s="393"/>
      <c r="F1847" s="393"/>
      <c r="G1847" s="394"/>
      <c r="H1847" s="395"/>
      <c r="N1847" s="144"/>
      <c r="O1847" s="147" t="str">
        <f>IFERROR(IF(LEN(B1847)=0,"",INDEX(Trainings!$C$6:$C$55,MATCH(Registration!$B1847,Trainings!$B$6:$B$55,0),1)),"")</f>
        <v/>
      </c>
      <c r="P1847" s="148" t="str">
        <f>IFERROR(IF(LEN(H1847)=0,"",INDEX(Dashboard!$I$17:$I$26,MATCH($H1847,Dashboard!$J$17:$J$26,0))),"")</f>
        <v/>
      </c>
      <c r="Q1847" s="144"/>
      <c r="R1847" s="148">
        <f>IF(LEN(O1847)=0,0,IF(OR(Summary!$D$5="All",Summary!$D$5=""),1,IF(Summary!$D$5=O1847,1,0)))</f>
        <v>0</v>
      </c>
      <c r="S1847" s="148">
        <f>IF(LEN(B1847)=0,0,IF(OR(Summary!$G$5="All",Summary!$G$5=""),1,IF(Summary!$G$5=B1847,1,0)))</f>
        <v>0</v>
      </c>
      <c r="T1847" s="148">
        <f t="shared" si="112"/>
        <v>0</v>
      </c>
      <c r="U1847" s="148">
        <f>IF(LEN(C1847)=0,0,IF(C1847=Summary!$K$5,1,0))</f>
        <v>0</v>
      </c>
      <c r="V1847" s="148">
        <f t="shared" si="113"/>
        <v>0</v>
      </c>
      <c r="W1847" s="333"/>
      <c r="X1847" s="148">
        <f t="shared" si="114"/>
        <v>0</v>
      </c>
      <c r="Y1847" s="333"/>
      <c r="Z1847" s="144"/>
      <c r="AA1847" s="148">
        <f t="shared" si="115"/>
        <v>0</v>
      </c>
      <c r="AB1847" s="336"/>
      <c r="AC1847" s="144"/>
    </row>
    <row r="1848" spans="2:29" s="134" customFormat="1" ht="20.100000000000001" customHeight="1" x14ac:dyDescent="0.25">
      <c r="B1848" s="390"/>
      <c r="C1848" s="391"/>
      <c r="D1848" s="392"/>
      <c r="E1848" s="393"/>
      <c r="F1848" s="393"/>
      <c r="G1848" s="394"/>
      <c r="H1848" s="395"/>
      <c r="N1848" s="144"/>
      <c r="O1848" s="147" t="str">
        <f>IFERROR(IF(LEN(B1848)=0,"",INDEX(Trainings!$C$6:$C$55,MATCH(Registration!$B1848,Trainings!$B$6:$B$55,0),1)),"")</f>
        <v/>
      </c>
      <c r="P1848" s="148" t="str">
        <f>IFERROR(IF(LEN(H1848)=0,"",INDEX(Dashboard!$I$17:$I$26,MATCH($H1848,Dashboard!$J$17:$J$26,0))),"")</f>
        <v/>
      </c>
      <c r="Q1848" s="144"/>
      <c r="R1848" s="148">
        <f>IF(LEN(O1848)=0,0,IF(OR(Summary!$D$5="All",Summary!$D$5=""),1,IF(Summary!$D$5=O1848,1,0)))</f>
        <v>0</v>
      </c>
      <c r="S1848" s="148">
        <f>IF(LEN(B1848)=0,0,IF(OR(Summary!$G$5="All",Summary!$G$5=""),1,IF(Summary!$G$5=B1848,1,0)))</f>
        <v>0</v>
      </c>
      <c r="T1848" s="148">
        <f t="shared" si="112"/>
        <v>0</v>
      </c>
      <c r="U1848" s="148">
        <f>IF(LEN(C1848)=0,0,IF(C1848=Summary!$K$5,1,0))</f>
        <v>0</v>
      </c>
      <c r="V1848" s="148">
        <f t="shared" si="113"/>
        <v>0</v>
      </c>
      <c r="W1848" s="333"/>
      <c r="X1848" s="148">
        <f t="shared" si="114"/>
        <v>0</v>
      </c>
      <c r="Y1848" s="333"/>
      <c r="Z1848" s="144"/>
      <c r="AA1848" s="148">
        <f t="shared" si="115"/>
        <v>0</v>
      </c>
      <c r="AB1848" s="336"/>
      <c r="AC1848" s="144"/>
    </row>
    <row r="1849" spans="2:29" s="134" customFormat="1" ht="20.100000000000001" customHeight="1" x14ac:dyDescent="0.25">
      <c r="B1849" s="390"/>
      <c r="C1849" s="391"/>
      <c r="D1849" s="392"/>
      <c r="E1849" s="393"/>
      <c r="F1849" s="393"/>
      <c r="G1849" s="394"/>
      <c r="H1849" s="395"/>
      <c r="N1849" s="144"/>
      <c r="O1849" s="147" t="str">
        <f>IFERROR(IF(LEN(B1849)=0,"",INDEX(Trainings!$C$6:$C$55,MATCH(Registration!$B1849,Trainings!$B$6:$B$55,0),1)),"")</f>
        <v/>
      </c>
      <c r="P1849" s="148" t="str">
        <f>IFERROR(IF(LEN(H1849)=0,"",INDEX(Dashboard!$I$17:$I$26,MATCH($H1849,Dashboard!$J$17:$J$26,0))),"")</f>
        <v/>
      </c>
      <c r="Q1849" s="144"/>
      <c r="R1849" s="148">
        <f>IF(LEN(O1849)=0,0,IF(OR(Summary!$D$5="All",Summary!$D$5=""),1,IF(Summary!$D$5=O1849,1,0)))</f>
        <v>0</v>
      </c>
      <c r="S1849" s="148">
        <f>IF(LEN(B1849)=0,0,IF(OR(Summary!$G$5="All",Summary!$G$5=""),1,IF(Summary!$G$5=B1849,1,0)))</f>
        <v>0</v>
      </c>
      <c r="T1849" s="148">
        <f t="shared" si="112"/>
        <v>0</v>
      </c>
      <c r="U1849" s="148">
        <f>IF(LEN(C1849)=0,0,IF(C1849=Summary!$K$5,1,0))</f>
        <v>0</v>
      </c>
      <c r="V1849" s="148">
        <f t="shared" si="113"/>
        <v>0</v>
      </c>
      <c r="W1849" s="333"/>
      <c r="X1849" s="148">
        <f t="shared" si="114"/>
        <v>0</v>
      </c>
      <c r="Y1849" s="333"/>
      <c r="Z1849" s="144"/>
      <c r="AA1849" s="148">
        <f t="shared" si="115"/>
        <v>0</v>
      </c>
      <c r="AB1849" s="336"/>
      <c r="AC1849" s="144"/>
    </row>
    <row r="1850" spans="2:29" s="134" customFormat="1" ht="20.100000000000001" customHeight="1" x14ac:dyDescent="0.25">
      <c r="B1850" s="390"/>
      <c r="C1850" s="391"/>
      <c r="D1850" s="392"/>
      <c r="E1850" s="393"/>
      <c r="F1850" s="393"/>
      <c r="G1850" s="394"/>
      <c r="H1850" s="395"/>
      <c r="N1850" s="144"/>
      <c r="O1850" s="147" t="str">
        <f>IFERROR(IF(LEN(B1850)=0,"",INDEX(Trainings!$C$6:$C$55,MATCH(Registration!$B1850,Trainings!$B$6:$B$55,0),1)),"")</f>
        <v/>
      </c>
      <c r="P1850" s="148" t="str">
        <f>IFERROR(IF(LEN(H1850)=0,"",INDEX(Dashboard!$I$17:$I$26,MATCH($H1850,Dashboard!$J$17:$J$26,0))),"")</f>
        <v/>
      </c>
      <c r="Q1850" s="144"/>
      <c r="R1850" s="148">
        <f>IF(LEN(O1850)=0,0,IF(OR(Summary!$D$5="All",Summary!$D$5=""),1,IF(Summary!$D$5=O1850,1,0)))</f>
        <v>0</v>
      </c>
      <c r="S1850" s="148">
        <f>IF(LEN(B1850)=0,0,IF(OR(Summary!$G$5="All",Summary!$G$5=""),1,IF(Summary!$G$5=B1850,1,0)))</f>
        <v>0</v>
      </c>
      <c r="T1850" s="148">
        <f t="shared" si="112"/>
        <v>0</v>
      </c>
      <c r="U1850" s="148">
        <f>IF(LEN(C1850)=0,0,IF(C1850=Summary!$K$5,1,0))</f>
        <v>0</v>
      </c>
      <c r="V1850" s="148">
        <f t="shared" si="113"/>
        <v>0</v>
      </c>
      <c r="W1850" s="333"/>
      <c r="X1850" s="148">
        <f t="shared" si="114"/>
        <v>0</v>
      </c>
      <c r="Y1850" s="333"/>
      <c r="Z1850" s="144"/>
      <c r="AA1850" s="148">
        <f t="shared" si="115"/>
        <v>0</v>
      </c>
      <c r="AB1850" s="336"/>
      <c r="AC1850" s="144"/>
    </row>
    <row r="1851" spans="2:29" s="134" customFormat="1" ht="20.100000000000001" customHeight="1" x14ac:dyDescent="0.25">
      <c r="B1851" s="390"/>
      <c r="C1851" s="391"/>
      <c r="D1851" s="392"/>
      <c r="E1851" s="393"/>
      <c r="F1851" s="393"/>
      <c r="G1851" s="394"/>
      <c r="H1851" s="395"/>
      <c r="N1851" s="144"/>
      <c r="O1851" s="147" t="str">
        <f>IFERROR(IF(LEN(B1851)=0,"",INDEX(Trainings!$C$6:$C$55,MATCH(Registration!$B1851,Trainings!$B$6:$B$55,0),1)),"")</f>
        <v/>
      </c>
      <c r="P1851" s="148" t="str">
        <f>IFERROR(IF(LEN(H1851)=0,"",INDEX(Dashboard!$I$17:$I$26,MATCH($H1851,Dashboard!$J$17:$J$26,0))),"")</f>
        <v/>
      </c>
      <c r="Q1851" s="144"/>
      <c r="R1851" s="148">
        <f>IF(LEN(O1851)=0,0,IF(OR(Summary!$D$5="All",Summary!$D$5=""),1,IF(Summary!$D$5=O1851,1,0)))</f>
        <v>0</v>
      </c>
      <c r="S1851" s="148">
        <f>IF(LEN(B1851)=0,0,IF(OR(Summary!$G$5="All",Summary!$G$5=""),1,IF(Summary!$G$5=B1851,1,0)))</f>
        <v>0</v>
      </c>
      <c r="T1851" s="148">
        <f t="shared" si="112"/>
        <v>0</v>
      </c>
      <c r="U1851" s="148">
        <f>IF(LEN(C1851)=0,0,IF(C1851=Summary!$K$5,1,0))</f>
        <v>0</v>
      </c>
      <c r="V1851" s="148">
        <f t="shared" si="113"/>
        <v>0</v>
      </c>
      <c r="W1851" s="333"/>
      <c r="X1851" s="148">
        <f t="shared" si="114"/>
        <v>0</v>
      </c>
      <c r="Y1851" s="333"/>
      <c r="Z1851" s="144"/>
      <c r="AA1851" s="148">
        <f t="shared" si="115"/>
        <v>0</v>
      </c>
      <c r="AB1851" s="336"/>
      <c r="AC1851" s="144"/>
    </row>
    <row r="1852" spans="2:29" s="134" customFormat="1" ht="20.100000000000001" customHeight="1" x14ac:dyDescent="0.25">
      <c r="B1852" s="390"/>
      <c r="C1852" s="391"/>
      <c r="D1852" s="392"/>
      <c r="E1852" s="393"/>
      <c r="F1852" s="393"/>
      <c r="G1852" s="394"/>
      <c r="H1852" s="395"/>
      <c r="N1852" s="144"/>
      <c r="O1852" s="147" t="str">
        <f>IFERROR(IF(LEN(B1852)=0,"",INDEX(Trainings!$C$6:$C$55,MATCH(Registration!$B1852,Trainings!$B$6:$B$55,0),1)),"")</f>
        <v/>
      </c>
      <c r="P1852" s="148" t="str">
        <f>IFERROR(IF(LEN(H1852)=0,"",INDEX(Dashboard!$I$17:$I$26,MATCH($H1852,Dashboard!$J$17:$J$26,0))),"")</f>
        <v/>
      </c>
      <c r="Q1852" s="144"/>
      <c r="R1852" s="148">
        <f>IF(LEN(O1852)=0,0,IF(OR(Summary!$D$5="All",Summary!$D$5=""),1,IF(Summary!$D$5=O1852,1,0)))</f>
        <v>0</v>
      </c>
      <c r="S1852" s="148">
        <f>IF(LEN(B1852)=0,0,IF(OR(Summary!$G$5="All",Summary!$G$5=""),1,IF(Summary!$G$5=B1852,1,0)))</f>
        <v>0</v>
      </c>
      <c r="T1852" s="148">
        <f t="shared" si="112"/>
        <v>0</v>
      </c>
      <c r="U1852" s="148">
        <f>IF(LEN(C1852)=0,0,IF(C1852=Summary!$K$5,1,0))</f>
        <v>0</v>
      </c>
      <c r="V1852" s="148">
        <f t="shared" si="113"/>
        <v>0</v>
      </c>
      <c r="W1852" s="333"/>
      <c r="X1852" s="148">
        <f t="shared" si="114"/>
        <v>0</v>
      </c>
      <c r="Y1852" s="333"/>
      <c r="Z1852" s="144"/>
      <c r="AA1852" s="148">
        <f t="shared" si="115"/>
        <v>0</v>
      </c>
      <c r="AB1852" s="336"/>
      <c r="AC1852" s="144"/>
    </row>
    <row r="1853" spans="2:29" s="134" customFormat="1" ht="20.100000000000001" customHeight="1" x14ac:dyDescent="0.25">
      <c r="B1853" s="390"/>
      <c r="C1853" s="391"/>
      <c r="D1853" s="392"/>
      <c r="E1853" s="393"/>
      <c r="F1853" s="393"/>
      <c r="G1853" s="394"/>
      <c r="H1853" s="395"/>
      <c r="N1853" s="144"/>
      <c r="O1853" s="147" t="str">
        <f>IFERROR(IF(LEN(B1853)=0,"",INDEX(Trainings!$C$6:$C$55,MATCH(Registration!$B1853,Trainings!$B$6:$B$55,0),1)),"")</f>
        <v/>
      </c>
      <c r="P1853" s="148" t="str">
        <f>IFERROR(IF(LEN(H1853)=0,"",INDEX(Dashboard!$I$17:$I$26,MATCH($H1853,Dashboard!$J$17:$J$26,0))),"")</f>
        <v/>
      </c>
      <c r="Q1853" s="144"/>
      <c r="R1853" s="148">
        <f>IF(LEN(O1853)=0,0,IF(OR(Summary!$D$5="All",Summary!$D$5=""),1,IF(Summary!$D$5=O1853,1,0)))</f>
        <v>0</v>
      </c>
      <c r="S1853" s="148">
        <f>IF(LEN(B1853)=0,0,IF(OR(Summary!$G$5="All",Summary!$G$5=""),1,IF(Summary!$G$5=B1853,1,0)))</f>
        <v>0</v>
      </c>
      <c r="T1853" s="148">
        <f t="shared" si="112"/>
        <v>0</v>
      </c>
      <c r="U1853" s="148">
        <f>IF(LEN(C1853)=0,0,IF(C1853=Summary!$K$5,1,0))</f>
        <v>0</v>
      </c>
      <c r="V1853" s="148">
        <f t="shared" si="113"/>
        <v>0</v>
      </c>
      <c r="W1853" s="333"/>
      <c r="X1853" s="148">
        <f t="shared" si="114"/>
        <v>0</v>
      </c>
      <c r="Y1853" s="333"/>
      <c r="Z1853" s="144"/>
      <c r="AA1853" s="148">
        <f t="shared" si="115"/>
        <v>0</v>
      </c>
      <c r="AB1853" s="336"/>
      <c r="AC1853" s="144"/>
    </row>
    <row r="1854" spans="2:29" s="134" customFormat="1" ht="20.100000000000001" customHeight="1" x14ac:dyDescent="0.25">
      <c r="B1854" s="390"/>
      <c r="C1854" s="391"/>
      <c r="D1854" s="392"/>
      <c r="E1854" s="393"/>
      <c r="F1854" s="393"/>
      <c r="G1854" s="394"/>
      <c r="H1854" s="395"/>
      <c r="N1854" s="144"/>
      <c r="O1854" s="147" t="str">
        <f>IFERROR(IF(LEN(B1854)=0,"",INDEX(Trainings!$C$6:$C$55,MATCH(Registration!$B1854,Trainings!$B$6:$B$55,0),1)),"")</f>
        <v/>
      </c>
      <c r="P1854" s="148" t="str">
        <f>IFERROR(IF(LEN(H1854)=0,"",INDEX(Dashboard!$I$17:$I$26,MATCH($H1854,Dashboard!$J$17:$J$26,0))),"")</f>
        <v/>
      </c>
      <c r="Q1854" s="144"/>
      <c r="R1854" s="148">
        <f>IF(LEN(O1854)=0,0,IF(OR(Summary!$D$5="All",Summary!$D$5=""),1,IF(Summary!$D$5=O1854,1,0)))</f>
        <v>0</v>
      </c>
      <c r="S1854" s="148">
        <f>IF(LEN(B1854)=0,0,IF(OR(Summary!$G$5="All",Summary!$G$5=""),1,IF(Summary!$G$5=B1854,1,0)))</f>
        <v>0</v>
      </c>
      <c r="T1854" s="148">
        <f t="shared" si="112"/>
        <v>0</v>
      </c>
      <c r="U1854" s="148">
        <f>IF(LEN(C1854)=0,0,IF(C1854=Summary!$K$5,1,0))</f>
        <v>0</v>
      </c>
      <c r="V1854" s="148">
        <f t="shared" si="113"/>
        <v>0</v>
      </c>
      <c r="W1854" s="333"/>
      <c r="X1854" s="148">
        <f t="shared" si="114"/>
        <v>0</v>
      </c>
      <c r="Y1854" s="333"/>
      <c r="Z1854" s="144"/>
      <c r="AA1854" s="148">
        <f t="shared" si="115"/>
        <v>0</v>
      </c>
      <c r="AB1854" s="336"/>
      <c r="AC1854" s="144"/>
    </row>
    <row r="1855" spans="2:29" s="134" customFormat="1" ht="20.100000000000001" customHeight="1" x14ac:dyDescent="0.25">
      <c r="B1855" s="390"/>
      <c r="C1855" s="391"/>
      <c r="D1855" s="392"/>
      <c r="E1855" s="393"/>
      <c r="F1855" s="393"/>
      <c r="G1855" s="394"/>
      <c r="H1855" s="395"/>
      <c r="N1855" s="144"/>
      <c r="O1855" s="147" t="str">
        <f>IFERROR(IF(LEN(B1855)=0,"",INDEX(Trainings!$C$6:$C$55,MATCH(Registration!$B1855,Trainings!$B$6:$B$55,0),1)),"")</f>
        <v/>
      </c>
      <c r="P1855" s="148" t="str">
        <f>IFERROR(IF(LEN(H1855)=0,"",INDEX(Dashboard!$I$17:$I$26,MATCH($H1855,Dashboard!$J$17:$J$26,0))),"")</f>
        <v/>
      </c>
      <c r="Q1855" s="144"/>
      <c r="R1855" s="148">
        <f>IF(LEN(O1855)=0,0,IF(OR(Summary!$D$5="All",Summary!$D$5=""),1,IF(Summary!$D$5=O1855,1,0)))</f>
        <v>0</v>
      </c>
      <c r="S1855" s="148">
        <f>IF(LEN(B1855)=0,0,IF(OR(Summary!$G$5="All",Summary!$G$5=""),1,IF(Summary!$G$5=B1855,1,0)))</f>
        <v>0</v>
      </c>
      <c r="T1855" s="148">
        <f t="shared" si="112"/>
        <v>0</v>
      </c>
      <c r="U1855" s="148">
        <f>IF(LEN(C1855)=0,0,IF(C1855=Summary!$K$5,1,0))</f>
        <v>0</v>
      </c>
      <c r="V1855" s="148">
        <f t="shared" si="113"/>
        <v>0</v>
      </c>
      <c r="W1855" s="333"/>
      <c r="X1855" s="148">
        <f t="shared" si="114"/>
        <v>0</v>
      </c>
      <c r="Y1855" s="333"/>
      <c r="Z1855" s="144"/>
      <c r="AA1855" s="148">
        <f t="shared" si="115"/>
        <v>0</v>
      </c>
      <c r="AB1855" s="336"/>
      <c r="AC1855" s="144"/>
    </row>
    <row r="1856" spans="2:29" s="134" customFormat="1" ht="20.100000000000001" customHeight="1" x14ac:dyDescent="0.25">
      <c r="B1856" s="390"/>
      <c r="C1856" s="391"/>
      <c r="D1856" s="392"/>
      <c r="E1856" s="393"/>
      <c r="F1856" s="393"/>
      <c r="G1856" s="394"/>
      <c r="H1856" s="395"/>
      <c r="N1856" s="144"/>
      <c r="O1856" s="147" t="str">
        <f>IFERROR(IF(LEN(B1856)=0,"",INDEX(Trainings!$C$6:$C$55,MATCH(Registration!$B1856,Trainings!$B$6:$B$55,0),1)),"")</f>
        <v/>
      </c>
      <c r="P1856" s="148" t="str">
        <f>IFERROR(IF(LEN(H1856)=0,"",INDEX(Dashboard!$I$17:$I$26,MATCH($H1856,Dashboard!$J$17:$J$26,0))),"")</f>
        <v/>
      </c>
      <c r="Q1856" s="144"/>
      <c r="R1856" s="148">
        <f>IF(LEN(O1856)=0,0,IF(OR(Summary!$D$5="All",Summary!$D$5=""),1,IF(Summary!$D$5=O1856,1,0)))</f>
        <v>0</v>
      </c>
      <c r="S1856" s="148">
        <f>IF(LEN(B1856)=0,0,IF(OR(Summary!$G$5="All",Summary!$G$5=""),1,IF(Summary!$G$5=B1856,1,0)))</f>
        <v>0</v>
      </c>
      <c r="T1856" s="148">
        <f t="shared" si="112"/>
        <v>0</v>
      </c>
      <c r="U1856" s="148">
        <f>IF(LEN(C1856)=0,0,IF(C1856=Summary!$K$5,1,0))</f>
        <v>0</v>
      </c>
      <c r="V1856" s="148">
        <f t="shared" si="113"/>
        <v>0</v>
      </c>
      <c r="W1856" s="333"/>
      <c r="X1856" s="148">
        <f t="shared" si="114"/>
        <v>0</v>
      </c>
      <c r="Y1856" s="333"/>
      <c r="Z1856" s="144"/>
      <c r="AA1856" s="148">
        <f t="shared" si="115"/>
        <v>0</v>
      </c>
      <c r="AB1856" s="336"/>
      <c r="AC1856" s="144"/>
    </row>
    <row r="1857" spans="2:29" s="134" customFormat="1" ht="20.100000000000001" customHeight="1" x14ac:dyDescent="0.25">
      <c r="B1857" s="390"/>
      <c r="C1857" s="391"/>
      <c r="D1857" s="392"/>
      <c r="E1857" s="393"/>
      <c r="F1857" s="393"/>
      <c r="G1857" s="394"/>
      <c r="H1857" s="395"/>
      <c r="N1857" s="144"/>
      <c r="O1857" s="147" t="str">
        <f>IFERROR(IF(LEN(B1857)=0,"",INDEX(Trainings!$C$6:$C$55,MATCH(Registration!$B1857,Trainings!$B$6:$B$55,0),1)),"")</f>
        <v/>
      </c>
      <c r="P1857" s="148" t="str">
        <f>IFERROR(IF(LEN(H1857)=0,"",INDEX(Dashboard!$I$17:$I$26,MATCH($H1857,Dashboard!$J$17:$J$26,0))),"")</f>
        <v/>
      </c>
      <c r="Q1857" s="144"/>
      <c r="R1857" s="148">
        <f>IF(LEN(O1857)=0,0,IF(OR(Summary!$D$5="All",Summary!$D$5=""),1,IF(Summary!$D$5=O1857,1,0)))</f>
        <v>0</v>
      </c>
      <c r="S1857" s="148">
        <f>IF(LEN(B1857)=0,0,IF(OR(Summary!$G$5="All",Summary!$G$5=""),1,IF(Summary!$G$5=B1857,1,0)))</f>
        <v>0</v>
      </c>
      <c r="T1857" s="148">
        <f t="shared" si="112"/>
        <v>0</v>
      </c>
      <c r="U1857" s="148">
        <f>IF(LEN(C1857)=0,0,IF(C1857=Summary!$K$5,1,0))</f>
        <v>0</v>
      </c>
      <c r="V1857" s="148">
        <f t="shared" si="113"/>
        <v>0</v>
      </c>
      <c r="W1857" s="333"/>
      <c r="X1857" s="148">
        <f t="shared" si="114"/>
        <v>0</v>
      </c>
      <c r="Y1857" s="333"/>
      <c r="Z1857" s="144"/>
      <c r="AA1857" s="148">
        <f t="shared" si="115"/>
        <v>0</v>
      </c>
      <c r="AB1857" s="336"/>
      <c r="AC1857" s="144"/>
    </row>
    <row r="1858" spans="2:29" s="134" customFormat="1" ht="20.100000000000001" customHeight="1" x14ac:dyDescent="0.25">
      <c r="B1858" s="390"/>
      <c r="C1858" s="391"/>
      <c r="D1858" s="392"/>
      <c r="E1858" s="393"/>
      <c r="F1858" s="393"/>
      <c r="G1858" s="394"/>
      <c r="H1858" s="395"/>
      <c r="N1858" s="144"/>
      <c r="O1858" s="147" t="str">
        <f>IFERROR(IF(LEN(B1858)=0,"",INDEX(Trainings!$C$6:$C$55,MATCH(Registration!$B1858,Trainings!$B$6:$B$55,0),1)),"")</f>
        <v/>
      </c>
      <c r="P1858" s="148" t="str">
        <f>IFERROR(IF(LEN(H1858)=0,"",INDEX(Dashboard!$I$17:$I$26,MATCH($H1858,Dashboard!$J$17:$J$26,0))),"")</f>
        <v/>
      </c>
      <c r="Q1858" s="144"/>
      <c r="R1858" s="148">
        <f>IF(LEN(O1858)=0,0,IF(OR(Summary!$D$5="All",Summary!$D$5=""),1,IF(Summary!$D$5=O1858,1,0)))</f>
        <v>0</v>
      </c>
      <c r="S1858" s="148">
        <f>IF(LEN(B1858)=0,0,IF(OR(Summary!$G$5="All",Summary!$G$5=""),1,IF(Summary!$G$5=B1858,1,0)))</f>
        <v>0</v>
      </c>
      <c r="T1858" s="148">
        <f t="shared" si="112"/>
        <v>0</v>
      </c>
      <c r="U1858" s="148">
        <f>IF(LEN(C1858)=0,0,IF(C1858=Summary!$K$5,1,0))</f>
        <v>0</v>
      </c>
      <c r="V1858" s="148">
        <f t="shared" si="113"/>
        <v>0</v>
      </c>
      <c r="W1858" s="333"/>
      <c r="X1858" s="148">
        <f t="shared" si="114"/>
        <v>0</v>
      </c>
      <c r="Y1858" s="333"/>
      <c r="Z1858" s="144"/>
      <c r="AA1858" s="148">
        <f t="shared" si="115"/>
        <v>0</v>
      </c>
      <c r="AB1858" s="336"/>
      <c r="AC1858" s="144"/>
    </row>
    <row r="1859" spans="2:29" s="134" customFormat="1" ht="20.100000000000001" customHeight="1" x14ac:dyDescent="0.25">
      <c r="B1859" s="390"/>
      <c r="C1859" s="391"/>
      <c r="D1859" s="392"/>
      <c r="E1859" s="393"/>
      <c r="F1859" s="393"/>
      <c r="G1859" s="394"/>
      <c r="H1859" s="395"/>
      <c r="N1859" s="144"/>
      <c r="O1859" s="147" t="str">
        <f>IFERROR(IF(LEN(B1859)=0,"",INDEX(Trainings!$C$6:$C$55,MATCH(Registration!$B1859,Trainings!$B$6:$B$55,0),1)),"")</f>
        <v/>
      </c>
      <c r="P1859" s="148" t="str">
        <f>IFERROR(IF(LEN(H1859)=0,"",INDEX(Dashboard!$I$17:$I$26,MATCH($H1859,Dashboard!$J$17:$J$26,0))),"")</f>
        <v/>
      </c>
      <c r="Q1859" s="144"/>
      <c r="R1859" s="148">
        <f>IF(LEN(O1859)=0,0,IF(OR(Summary!$D$5="All",Summary!$D$5=""),1,IF(Summary!$D$5=O1859,1,0)))</f>
        <v>0</v>
      </c>
      <c r="S1859" s="148">
        <f>IF(LEN(B1859)=0,0,IF(OR(Summary!$G$5="All",Summary!$G$5=""),1,IF(Summary!$G$5=B1859,1,0)))</f>
        <v>0</v>
      </c>
      <c r="T1859" s="148">
        <f t="shared" si="112"/>
        <v>0</v>
      </c>
      <c r="U1859" s="148">
        <f>IF(LEN(C1859)=0,0,IF(C1859=Summary!$K$5,1,0))</f>
        <v>0</v>
      </c>
      <c r="V1859" s="148">
        <f t="shared" si="113"/>
        <v>0</v>
      </c>
      <c r="W1859" s="333"/>
      <c r="X1859" s="148">
        <f t="shared" si="114"/>
        <v>0</v>
      </c>
      <c r="Y1859" s="333"/>
      <c r="Z1859" s="144"/>
      <c r="AA1859" s="148">
        <f t="shared" si="115"/>
        <v>0</v>
      </c>
      <c r="AB1859" s="336"/>
      <c r="AC1859" s="144"/>
    </row>
    <row r="1860" spans="2:29" s="134" customFormat="1" ht="20.100000000000001" customHeight="1" x14ac:dyDescent="0.25">
      <c r="B1860" s="390"/>
      <c r="C1860" s="391"/>
      <c r="D1860" s="392"/>
      <c r="E1860" s="393"/>
      <c r="F1860" s="393"/>
      <c r="G1860" s="394"/>
      <c r="H1860" s="395"/>
      <c r="N1860" s="144"/>
      <c r="O1860" s="147" t="str">
        <f>IFERROR(IF(LEN(B1860)=0,"",INDEX(Trainings!$C$6:$C$55,MATCH(Registration!$B1860,Trainings!$B$6:$B$55,0),1)),"")</f>
        <v/>
      </c>
      <c r="P1860" s="148" t="str">
        <f>IFERROR(IF(LEN(H1860)=0,"",INDEX(Dashboard!$I$17:$I$26,MATCH($H1860,Dashboard!$J$17:$J$26,0))),"")</f>
        <v/>
      </c>
      <c r="Q1860" s="144"/>
      <c r="R1860" s="148">
        <f>IF(LEN(O1860)=0,0,IF(OR(Summary!$D$5="All",Summary!$D$5=""),1,IF(Summary!$D$5=O1860,1,0)))</f>
        <v>0</v>
      </c>
      <c r="S1860" s="148">
        <f>IF(LEN(B1860)=0,0,IF(OR(Summary!$G$5="All",Summary!$G$5=""),1,IF(Summary!$G$5=B1860,1,0)))</f>
        <v>0</v>
      </c>
      <c r="T1860" s="148">
        <f t="shared" si="112"/>
        <v>0</v>
      </c>
      <c r="U1860" s="148">
        <f>IF(LEN(C1860)=0,0,IF(C1860=Summary!$K$5,1,0))</f>
        <v>0</v>
      </c>
      <c r="V1860" s="148">
        <f t="shared" si="113"/>
        <v>0</v>
      </c>
      <c r="W1860" s="333"/>
      <c r="X1860" s="148">
        <f t="shared" si="114"/>
        <v>0</v>
      </c>
      <c r="Y1860" s="333"/>
      <c r="Z1860" s="144"/>
      <c r="AA1860" s="148">
        <f t="shared" si="115"/>
        <v>0</v>
      </c>
      <c r="AB1860" s="336"/>
      <c r="AC1860" s="144"/>
    </row>
    <row r="1861" spans="2:29" s="134" customFormat="1" ht="20.100000000000001" customHeight="1" x14ac:dyDescent="0.25">
      <c r="B1861" s="390"/>
      <c r="C1861" s="391"/>
      <c r="D1861" s="392"/>
      <c r="E1861" s="393"/>
      <c r="F1861" s="393"/>
      <c r="G1861" s="394"/>
      <c r="H1861" s="395"/>
      <c r="N1861" s="144"/>
      <c r="O1861" s="147" t="str">
        <f>IFERROR(IF(LEN(B1861)=0,"",INDEX(Trainings!$C$6:$C$55,MATCH(Registration!$B1861,Trainings!$B$6:$B$55,0),1)),"")</f>
        <v/>
      </c>
      <c r="P1861" s="148" t="str">
        <f>IFERROR(IF(LEN(H1861)=0,"",INDEX(Dashboard!$I$17:$I$26,MATCH($H1861,Dashboard!$J$17:$J$26,0))),"")</f>
        <v/>
      </c>
      <c r="Q1861" s="144"/>
      <c r="R1861" s="148">
        <f>IF(LEN(O1861)=0,0,IF(OR(Summary!$D$5="All",Summary!$D$5=""),1,IF(Summary!$D$5=O1861,1,0)))</f>
        <v>0</v>
      </c>
      <c r="S1861" s="148">
        <f>IF(LEN(B1861)=0,0,IF(OR(Summary!$G$5="All",Summary!$G$5=""),1,IF(Summary!$G$5=B1861,1,0)))</f>
        <v>0</v>
      </c>
      <c r="T1861" s="148">
        <f t="shared" si="112"/>
        <v>0</v>
      </c>
      <c r="U1861" s="148">
        <f>IF(LEN(C1861)=0,0,IF(C1861=Summary!$K$5,1,0))</f>
        <v>0</v>
      </c>
      <c r="V1861" s="148">
        <f t="shared" si="113"/>
        <v>0</v>
      </c>
      <c r="W1861" s="333"/>
      <c r="X1861" s="148">
        <f t="shared" si="114"/>
        <v>0</v>
      </c>
      <c r="Y1861" s="333"/>
      <c r="Z1861" s="144"/>
      <c r="AA1861" s="148">
        <f t="shared" si="115"/>
        <v>0</v>
      </c>
      <c r="AB1861" s="336"/>
      <c r="AC1861" s="144"/>
    </row>
    <row r="1862" spans="2:29" s="134" customFormat="1" ht="20.100000000000001" customHeight="1" x14ac:dyDescent="0.25">
      <c r="B1862" s="390"/>
      <c r="C1862" s="391"/>
      <c r="D1862" s="392"/>
      <c r="E1862" s="393"/>
      <c r="F1862" s="393"/>
      <c r="G1862" s="394"/>
      <c r="H1862" s="395"/>
      <c r="N1862" s="144"/>
      <c r="O1862" s="147" t="str">
        <f>IFERROR(IF(LEN(B1862)=0,"",INDEX(Trainings!$C$6:$C$55,MATCH(Registration!$B1862,Trainings!$B$6:$B$55,0),1)),"")</f>
        <v/>
      </c>
      <c r="P1862" s="148" t="str">
        <f>IFERROR(IF(LEN(H1862)=0,"",INDEX(Dashboard!$I$17:$I$26,MATCH($H1862,Dashboard!$J$17:$J$26,0))),"")</f>
        <v/>
      </c>
      <c r="Q1862" s="144"/>
      <c r="R1862" s="148">
        <f>IF(LEN(O1862)=0,0,IF(OR(Summary!$D$5="All",Summary!$D$5=""),1,IF(Summary!$D$5=O1862,1,0)))</f>
        <v>0</v>
      </c>
      <c r="S1862" s="148">
        <f>IF(LEN(B1862)=0,0,IF(OR(Summary!$G$5="All",Summary!$G$5=""),1,IF(Summary!$G$5=B1862,1,0)))</f>
        <v>0</v>
      </c>
      <c r="T1862" s="148">
        <f t="shared" ref="T1862:T1925" si="116">IF(G1862="Yes",1,0)</f>
        <v>0</v>
      </c>
      <c r="U1862" s="148">
        <f>IF(LEN(C1862)=0,0,IF(C1862=Summary!$K$5,1,0))</f>
        <v>0</v>
      </c>
      <c r="V1862" s="148">
        <f t="shared" si="113"/>
        <v>0</v>
      </c>
      <c r="W1862" s="333"/>
      <c r="X1862" s="148">
        <f t="shared" si="114"/>
        <v>0</v>
      </c>
      <c r="Y1862" s="333"/>
      <c r="Z1862" s="144"/>
      <c r="AA1862" s="148">
        <f t="shared" si="115"/>
        <v>0</v>
      </c>
      <c r="AB1862" s="336"/>
      <c r="AC1862" s="144"/>
    </row>
    <row r="1863" spans="2:29" s="134" customFormat="1" ht="20.100000000000001" customHeight="1" x14ac:dyDescent="0.25">
      <c r="B1863" s="390"/>
      <c r="C1863" s="391"/>
      <c r="D1863" s="392"/>
      <c r="E1863" s="393"/>
      <c r="F1863" s="393"/>
      <c r="G1863" s="394"/>
      <c r="H1863" s="395"/>
      <c r="N1863" s="144"/>
      <c r="O1863" s="147" t="str">
        <f>IFERROR(IF(LEN(B1863)=0,"",INDEX(Trainings!$C$6:$C$55,MATCH(Registration!$B1863,Trainings!$B$6:$B$55,0),1)),"")</f>
        <v/>
      </c>
      <c r="P1863" s="148" t="str">
        <f>IFERROR(IF(LEN(H1863)=0,"",INDEX(Dashboard!$I$17:$I$26,MATCH($H1863,Dashboard!$J$17:$J$26,0))),"")</f>
        <v/>
      </c>
      <c r="Q1863" s="144"/>
      <c r="R1863" s="148">
        <f>IF(LEN(O1863)=0,0,IF(OR(Summary!$D$5="All",Summary!$D$5=""),1,IF(Summary!$D$5=O1863,1,0)))</f>
        <v>0</v>
      </c>
      <c r="S1863" s="148">
        <f>IF(LEN(B1863)=0,0,IF(OR(Summary!$G$5="All",Summary!$G$5=""),1,IF(Summary!$G$5=B1863,1,0)))</f>
        <v>0</v>
      </c>
      <c r="T1863" s="148">
        <f t="shared" si="116"/>
        <v>0</v>
      </c>
      <c r="U1863" s="148">
        <f>IF(LEN(C1863)=0,0,IF(C1863=Summary!$K$5,1,0))</f>
        <v>0</v>
      </c>
      <c r="V1863" s="148">
        <f t="shared" ref="V1863:V1926" si="117">R1863*S1863*T1863*U1863</f>
        <v>0</v>
      </c>
      <c r="W1863" s="333"/>
      <c r="X1863" s="148">
        <f t="shared" ref="X1863:X1926" si="118">V1863*(IF(LEN(P1863)=0,0,1))</f>
        <v>0</v>
      </c>
      <c r="Y1863" s="333"/>
      <c r="Z1863" s="144"/>
      <c r="AA1863" s="148">
        <f t="shared" ref="AA1863:AA1926" si="119">IF(G1863="Yes",1,0)</f>
        <v>0</v>
      </c>
      <c r="AB1863" s="336"/>
      <c r="AC1863" s="144"/>
    </row>
    <row r="1864" spans="2:29" s="134" customFormat="1" ht="20.100000000000001" customHeight="1" x14ac:dyDescent="0.25">
      <c r="B1864" s="390"/>
      <c r="C1864" s="391"/>
      <c r="D1864" s="392"/>
      <c r="E1864" s="393"/>
      <c r="F1864" s="393"/>
      <c r="G1864" s="394"/>
      <c r="H1864" s="395"/>
      <c r="N1864" s="144"/>
      <c r="O1864" s="147" t="str">
        <f>IFERROR(IF(LEN(B1864)=0,"",INDEX(Trainings!$C$6:$C$55,MATCH(Registration!$B1864,Trainings!$B$6:$B$55,0),1)),"")</f>
        <v/>
      </c>
      <c r="P1864" s="148" t="str">
        <f>IFERROR(IF(LEN(H1864)=0,"",INDEX(Dashboard!$I$17:$I$26,MATCH($H1864,Dashboard!$J$17:$J$26,0))),"")</f>
        <v/>
      </c>
      <c r="Q1864" s="144"/>
      <c r="R1864" s="148">
        <f>IF(LEN(O1864)=0,0,IF(OR(Summary!$D$5="All",Summary!$D$5=""),1,IF(Summary!$D$5=O1864,1,0)))</f>
        <v>0</v>
      </c>
      <c r="S1864" s="148">
        <f>IF(LEN(B1864)=0,0,IF(OR(Summary!$G$5="All",Summary!$G$5=""),1,IF(Summary!$G$5=B1864,1,0)))</f>
        <v>0</v>
      </c>
      <c r="T1864" s="148">
        <f t="shared" si="116"/>
        <v>0</v>
      </c>
      <c r="U1864" s="148">
        <f>IF(LEN(C1864)=0,0,IF(C1864=Summary!$K$5,1,0))</f>
        <v>0</v>
      </c>
      <c r="V1864" s="148">
        <f t="shared" si="117"/>
        <v>0</v>
      </c>
      <c r="W1864" s="333"/>
      <c r="X1864" s="148">
        <f t="shared" si="118"/>
        <v>0</v>
      </c>
      <c r="Y1864" s="333"/>
      <c r="Z1864" s="144"/>
      <c r="AA1864" s="148">
        <f t="shared" si="119"/>
        <v>0</v>
      </c>
      <c r="AB1864" s="336"/>
      <c r="AC1864" s="144"/>
    </row>
    <row r="1865" spans="2:29" s="134" customFormat="1" ht="20.100000000000001" customHeight="1" x14ac:dyDescent="0.25">
      <c r="B1865" s="390"/>
      <c r="C1865" s="391"/>
      <c r="D1865" s="392"/>
      <c r="E1865" s="393"/>
      <c r="F1865" s="393"/>
      <c r="G1865" s="394"/>
      <c r="H1865" s="395"/>
      <c r="N1865" s="144"/>
      <c r="O1865" s="147" t="str">
        <f>IFERROR(IF(LEN(B1865)=0,"",INDEX(Trainings!$C$6:$C$55,MATCH(Registration!$B1865,Trainings!$B$6:$B$55,0),1)),"")</f>
        <v/>
      </c>
      <c r="P1865" s="148" t="str">
        <f>IFERROR(IF(LEN(H1865)=0,"",INDEX(Dashboard!$I$17:$I$26,MATCH($H1865,Dashboard!$J$17:$J$26,0))),"")</f>
        <v/>
      </c>
      <c r="Q1865" s="144"/>
      <c r="R1865" s="148">
        <f>IF(LEN(O1865)=0,0,IF(OR(Summary!$D$5="All",Summary!$D$5=""),1,IF(Summary!$D$5=O1865,1,0)))</f>
        <v>0</v>
      </c>
      <c r="S1865" s="148">
        <f>IF(LEN(B1865)=0,0,IF(OR(Summary!$G$5="All",Summary!$G$5=""),1,IF(Summary!$G$5=B1865,1,0)))</f>
        <v>0</v>
      </c>
      <c r="T1865" s="148">
        <f t="shared" si="116"/>
        <v>0</v>
      </c>
      <c r="U1865" s="148">
        <f>IF(LEN(C1865)=0,0,IF(C1865=Summary!$K$5,1,0))</f>
        <v>0</v>
      </c>
      <c r="V1865" s="148">
        <f t="shared" si="117"/>
        <v>0</v>
      </c>
      <c r="W1865" s="333"/>
      <c r="X1865" s="148">
        <f t="shared" si="118"/>
        <v>0</v>
      </c>
      <c r="Y1865" s="333"/>
      <c r="Z1865" s="144"/>
      <c r="AA1865" s="148">
        <f t="shared" si="119"/>
        <v>0</v>
      </c>
      <c r="AB1865" s="336"/>
      <c r="AC1865" s="144"/>
    </row>
    <row r="1866" spans="2:29" s="134" customFormat="1" ht="20.100000000000001" customHeight="1" x14ac:dyDescent="0.25">
      <c r="B1866" s="390"/>
      <c r="C1866" s="391"/>
      <c r="D1866" s="392"/>
      <c r="E1866" s="393"/>
      <c r="F1866" s="393"/>
      <c r="G1866" s="394"/>
      <c r="H1866" s="395"/>
      <c r="N1866" s="144"/>
      <c r="O1866" s="147" t="str">
        <f>IFERROR(IF(LEN(B1866)=0,"",INDEX(Trainings!$C$6:$C$55,MATCH(Registration!$B1866,Trainings!$B$6:$B$55,0),1)),"")</f>
        <v/>
      </c>
      <c r="P1866" s="148" t="str">
        <f>IFERROR(IF(LEN(H1866)=0,"",INDEX(Dashboard!$I$17:$I$26,MATCH($H1866,Dashboard!$J$17:$J$26,0))),"")</f>
        <v/>
      </c>
      <c r="Q1866" s="144"/>
      <c r="R1866" s="148">
        <f>IF(LEN(O1866)=0,0,IF(OR(Summary!$D$5="All",Summary!$D$5=""),1,IF(Summary!$D$5=O1866,1,0)))</f>
        <v>0</v>
      </c>
      <c r="S1866" s="148">
        <f>IF(LEN(B1866)=0,0,IF(OR(Summary!$G$5="All",Summary!$G$5=""),1,IF(Summary!$G$5=B1866,1,0)))</f>
        <v>0</v>
      </c>
      <c r="T1866" s="148">
        <f t="shared" si="116"/>
        <v>0</v>
      </c>
      <c r="U1866" s="148">
        <f>IF(LEN(C1866)=0,0,IF(C1866=Summary!$K$5,1,0))</f>
        <v>0</v>
      </c>
      <c r="V1866" s="148">
        <f t="shared" si="117"/>
        <v>0</v>
      </c>
      <c r="W1866" s="333"/>
      <c r="X1866" s="148">
        <f t="shared" si="118"/>
        <v>0</v>
      </c>
      <c r="Y1866" s="333"/>
      <c r="Z1866" s="144"/>
      <c r="AA1866" s="148">
        <f t="shared" si="119"/>
        <v>0</v>
      </c>
      <c r="AB1866" s="336"/>
      <c r="AC1866" s="144"/>
    </row>
    <row r="1867" spans="2:29" s="134" customFormat="1" ht="20.100000000000001" customHeight="1" x14ac:dyDescent="0.25">
      <c r="B1867" s="390"/>
      <c r="C1867" s="391"/>
      <c r="D1867" s="392"/>
      <c r="E1867" s="393"/>
      <c r="F1867" s="393"/>
      <c r="G1867" s="394"/>
      <c r="H1867" s="395"/>
      <c r="N1867" s="144"/>
      <c r="O1867" s="147" t="str">
        <f>IFERROR(IF(LEN(B1867)=0,"",INDEX(Trainings!$C$6:$C$55,MATCH(Registration!$B1867,Trainings!$B$6:$B$55,0),1)),"")</f>
        <v/>
      </c>
      <c r="P1867" s="148" t="str">
        <f>IFERROR(IF(LEN(H1867)=0,"",INDEX(Dashboard!$I$17:$I$26,MATCH($H1867,Dashboard!$J$17:$J$26,0))),"")</f>
        <v/>
      </c>
      <c r="Q1867" s="144"/>
      <c r="R1867" s="148">
        <f>IF(LEN(O1867)=0,0,IF(OR(Summary!$D$5="All",Summary!$D$5=""),1,IF(Summary!$D$5=O1867,1,0)))</f>
        <v>0</v>
      </c>
      <c r="S1867" s="148">
        <f>IF(LEN(B1867)=0,0,IF(OR(Summary!$G$5="All",Summary!$G$5=""),1,IF(Summary!$G$5=B1867,1,0)))</f>
        <v>0</v>
      </c>
      <c r="T1867" s="148">
        <f t="shared" si="116"/>
        <v>0</v>
      </c>
      <c r="U1867" s="148">
        <f>IF(LEN(C1867)=0,0,IF(C1867=Summary!$K$5,1,0))</f>
        <v>0</v>
      </c>
      <c r="V1867" s="148">
        <f t="shared" si="117"/>
        <v>0</v>
      </c>
      <c r="W1867" s="333"/>
      <c r="X1867" s="148">
        <f t="shared" si="118"/>
        <v>0</v>
      </c>
      <c r="Y1867" s="333"/>
      <c r="Z1867" s="144"/>
      <c r="AA1867" s="148">
        <f t="shared" si="119"/>
        <v>0</v>
      </c>
      <c r="AB1867" s="336"/>
      <c r="AC1867" s="144"/>
    </row>
    <row r="1868" spans="2:29" s="134" customFormat="1" ht="20.100000000000001" customHeight="1" x14ac:dyDescent="0.25">
      <c r="B1868" s="390"/>
      <c r="C1868" s="391"/>
      <c r="D1868" s="392"/>
      <c r="E1868" s="393"/>
      <c r="F1868" s="393"/>
      <c r="G1868" s="394"/>
      <c r="H1868" s="395"/>
      <c r="N1868" s="144"/>
      <c r="O1868" s="147" t="str">
        <f>IFERROR(IF(LEN(B1868)=0,"",INDEX(Trainings!$C$6:$C$55,MATCH(Registration!$B1868,Trainings!$B$6:$B$55,0),1)),"")</f>
        <v/>
      </c>
      <c r="P1868" s="148" t="str">
        <f>IFERROR(IF(LEN(H1868)=0,"",INDEX(Dashboard!$I$17:$I$26,MATCH($H1868,Dashboard!$J$17:$J$26,0))),"")</f>
        <v/>
      </c>
      <c r="Q1868" s="144"/>
      <c r="R1868" s="148">
        <f>IF(LEN(O1868)=0,0,IF(OR(Summary!$D$5="All",Summary!$D$5=""),1,IF(Summary!$D$5=O1868,1,0)))</f>
        <v>0</v>
      </c>
      <c r="S1868" s="148">
        <f>IF(LEN(B1868)=0,0,IF(OR(Summary!$G$5="All",Summary!$G$5=""),1,IF(Summary!$G$5=B1868,1,0)))</f>
        <v>0</v>
      </c>
      <c r="T1868" s="148">
        <f t="shared" si="116"/>
        <v>0</v>
      </c>
      <c r="U1868" s="148">
        <f>IF(LEN(C1868)=0,0,IF(C1868=Summary!$K$5,1,0))</f>
        <v>0</v>
      </c>
      <c r="V1868" s="148">
        <f t="shared" si="117"/>
        <v>0</v>
      </c>
      <c r="W1868" s="333"/>
      <c r="X1868" s="148">
        <f t="shared" si="118"/>
        <v>0</v>
      </c>
      <c r="Y1868" s="333"/>
      <c r="Z1868" s="144"/>
      <c r="AA1868" s="148">
        <f t="shared" si="119"/>
        <v>0</v>
      </c>
      <c r="AB1868" s="336"/>
      <c r="AC1868" s="144"/>
    </row>
    <row r="1869" spans="2:29" s="134" customFormat="1" ht="20.100000000000001" customHeight="1" x14ac:dyDescent="0.25">
      <c r="B1869" s="390"/>
      <c r="C1869" s="391"/>
      <c r="D1869" s="392"/>
      <c r="E1869" s="393"/>
      <c r="F1869" s="393"/>
      <c r="G1869" s="394"/>
      <c r="H1869" s="395"/>
      <c r="N1869" s="144"/>
      <c r="O1869" s="147" t="str">
        <f>IFERROR(IF(LEN(B1869)=0,"",INDEX(Trainings!$C$6:$C$55,MATCH(Registration!$B1869,Trainings!$B$6:$B$55,0),1)),"")</f>
        <v/>
      </c>
      <c r="P1869" s="148" t="str">
        <f>IFERROR(IF(LEN(H1869)=0,"",INDEX(Dashboard!$I$17:$I$26,MATCH($H1869,Dashboard!$J$17:$J$26,0))),"")</f>
        <v/>
      </c>
      <c r="Q1869" s="144"/>
      <c r="R1869" s="148">
        <f>IF(LEN(O1869)=0,0,IF(OR(Summary!$D$5="All",Summary!$D$5=""),1,IF(Summary!$D$5=O1869,1,0)))</f>
        <v>0</v>
      </c>
      <c r="S1869" s="148">
        <f>IF(LEN(B1869)=0,0,IF(OR(Summary!$G$5="All",Summary!$G$5=""),1,IF(Summary!$G$5=B1869,1,0)))</f>
        <v>0</v>
      </c>
      <c r="T1869" s="148">
        <f t="shared" si="116"/>
        <v>0</v>
      </c>
      <c r="U1869" s="148">
        <f>IF(LEN(C1869)=0,0,IF(C1869=Summary!$K$5,1,0))</f>
        <v>0</v>
      </c>
      <c r="V1869" s="148">
        <f t="shared" si="117"/>
        <v>0</v>
      </c>
      <c r="W1869" s="333"/>
      <c r="X1869" s="148">
        <f t="shared" si="118"/>
        <v>0</v>
      </c>
      <c r="Y1869" s="333"/>
      <c r="Z1869" s="144"/>
      <c r="AA1869" s="148">
        <f t="shared" si="119"/>
        <v>0</v>
      </c>
      <c r="AB1869" s="336"/>
      <c r="AC1869" s="144"/>
    </row>
    <row r="1870" spans="2:29" s="134" customFormat="1" ht="20.100000000000001" customHeight="1" x14ac:dyDescent="0.25">
      <c r="B1870" s="390"/>
      <c r="C1870" s="391"/>
      <c r="D1870" s="392"/>
      <c r="E1870" s="393"/>
      <c r="F1870" s="393"/>
      <c r="G1870" s="394"/>
      <c r="H1870" s="395"/>
      <c r="N1870" s="144"/>
      <c r="O1870" s="147" t="str">
        <f>IFERROR(IF(LEN(B1870)=0,"",INDEX(Trainings!$C$6:$C$55,MATCH(Registration!$B1870,Trainings!$B$6:$B$55,0),1)),"")</f>
        <v/>
      </c>
      <c r="P1870" s="148" t="str">
        <f>IFERROR(IF(LEN(H1870)=0,"",INDEX(Dashboard!$I$17:$I$26,MATCH($H1870,Dashboard!$J$17:$J$26,0))),"")</f>
        <v/>
      </c>
      <c r="Q1870" s="144"/>
      <c r="R1870" s="148">
        <f>IF(LEN(O1870)=0,0,IF(OR(Summary!$D$5="All",Summary!$D$5=""),1,IF(Summary!$D$5=O1870,1,0)))</f>
        <v>0</v>
      </c>
      <c r="S1870" s="148">
        <f>IF(LEN(B1870)=0,0,IF(OR(Summary!$G$5="All",Summary!$G$5=""),1,IF(Summary!$G$5=B1870,1,0)))</f>
        <v>0</v>
      </c>
      <c r="T1870" s="148">
        <f t="shared" si="116"/>
        <v>0</v>
      </c>
      <c r="U1870" s="148">
        <f>IF(LEN(C1870)=0,0,IF(C1870=Summary!$K$5,1,0))</f>
        <v>0</v>
      </c>
      <c r="V1870" s="148">
        <f t="shared" si="117"/>
        <v>0</v>
      </c>
      <c r="W1870" s="333"/>
      <c r="X1870" s="148">
        <f t="shared" si="118"/>
        <v>0</v>
      </c>
      <c r="Y1870" s="333"/>
      <c r="Z1870" s="144"/>
      <c r="AA1870" s="148">
        <f t="shared" si="119"/>
        <v>0</v>
      </c>
      <c r="AB1870" s="336"/>
      <c r="AC1870" s="144"/>
    </row>
    <row r="1871" spans="2:29" s="134" customFormat="1" ht="20.100000000000001" customHeight="1" x14ac:dyDescent="0.25">
      <c r="B1871" s="390"/>
      <c r="C1871" s="391"/>
      <c r="D1871" s="392"/>
      <c r="E1871" s="393"/>
      <c r="F1871" s="393"/>
      <c r="G1871" s="394"/>
      <c r="H1871" s="395"/>
      <c r="N1871" s="144"/>
      <c r="O1871" s="147" t="str">
        <f>IFERROR(IF(LEN(B1871)=0,"",INDEX(Trainings!$C$6:$C$55,MATCH(Registration!$B1871,Trainings!$B$6:$B$55,0),1)),"")</f>
        <v/>
      </c>
      <c r="P1871" s="148" t="str">
        <f>IFERROR(IF(LEN(H1871)=0,"",INDEX(Dashboard!$I$17:$I$26,MATCH($H1871,Dashboard!$J$17:$J$26,0))),"")</f>
        <v/>
      </c>
      <c r="Q1871" s="144"/>
      <c r="R1871" s="148">
        <f>IF(LEN(O1871)=0,0,IF(OR(Summary!$D$5="All",Summary!$D$5=""),1,IF(Summary!$D$5=O1871,1,0)))</f>
        <v>0</v>
      </c>
      <c r="S1871" s="148">
        <f>IF(LEN(B1871)=0,0,IF(OR(Summary!$G$5="All",Summary!$G$5=""),1,IF(Summary!$G$5=B1871,1,0)))</f>
        <v>0</v>
      </c>
      <c r="T1871" s="148">
        <f t="shared" si="116"/>
        <v>0</v>
      </c>
      <c r="U1871" s="148">
        <f>IF(LEN(C1871)=0,0,IF(C1871=Summary!$K$5,1,0))</f>
        <v>0</v>
      </c>
      <c r="V1871" s="148">
        <f t="shared" si="117"/>
        <v>0</v>
      </c>
      <c r="W1871" s="333"/>
      <c r="X1871" s="148">
        <f t="shared" si="118"/>
        <v>0</v>
      </c>
      <c r="Y1871" s="333"/>
      <c r="Z1871" s="144"/>
      <c r="AA1871" s="148">
        <f t="shared" si="119"/>
        <v>0</v>
      </c>
      <c r="AB1871" s="336"/>
      <c r="AC1871" s="144"/>
    </row>
    <row r="1872" spans="2:29" s="134" customFormat="1" ht="20.100000000000001" customHeight="1" x14ac:dyDescent="0.25">
      <c r="B1872" s="390"/>
      <c r="C1872" s="391"/>
      <c r="D1872" s="392"/>
      <c r="E1872" s="393"/>
      <c r="F1872" s="393"/>
      <c r="G1872" s="394"/>
      <c r="H1872" s="395"/>
      <c r="N1872" s="144"/>
      <c r="O1872" s="147" t="str">
        <f>IFERROR(IF(LEN(B1872)=0,"",INDEX(Trainings!$C$6:$C$55,MATCH(Registration!$B1872,Trainings!$B$6:$B$55,0),1)),"")</f>
        <v/>
      </c>
      <c r="P1872" s="148" t="str">
        <f>IFERROR(IF(LEN(H1872)=0,"",INDEX(Dashboard!$I$17:$I$26,MATCH($H1872,Dashboard!$J$17:$J$26,0))),"")</f>
        <v/>
      </c>
      <c r="Q1872" s="144"/>
      <c r="R1872" s="148">
        <f>IF(LEN(O1872)=0,0,IF(OR(Summary!$D$5="All",Summary!$D$5=""),1,IF(Summary!$D$5=O1872,1,0)))</f>
        <v>0</v>
      </c>
      <c r="S1872" s="148">
        <f>IF(LEN(B1872)=0,0,IF(OR(Summary!$G$5="All",Summary!$G$5=""),1,IF(Summary!$G$5=B1872,1,0)))</f>
        <v>0</v>
      </c>
      <c r="T1872" s="148">
        <f t="shared" si="116"/>
        <v>0</v>
      </c>
      <c r="U1872" s="148">
        <f>IF(LEN(C1872)=0,0,IF(C1872=Summary!$K$5,1,0))</f>
        <v>0</v>
      </c>
      <c r="V1872" s="148">
        <f t="shared" si="117"/>
        <v>0</v>
      </c>
      <c r="W1872" s="333"/>
      <c r="X1872" s="148">
        <f t="shared" si="118"/>
        <v>0</v>
      </c>
      <c r="Y1872" s="333"/>
      <c r="Z1872" s="144"/>
      <c r="AA1872" s="148">
        <f t="shared" si="119"/>
        <v>0</v>
      </c>
      <c r="AB1872" s="336"/>
      <c r="AC1872" s="144"/>
    </row>
    <row r="1873" spans="2:29" s="134" customFormat="1" ht="20.100000000000001" customHeight="1" x14ac:dyDescent="0.25">
      <c r="B1873" s="390"/>
      <c r="C1873" s="391"/>
      <c r="D1873" s="392"/>
      <c r="E1873" s="393"/>
      <c r="F1873" s="393"/>
      <c r="G1873" s="394"/>
      <c r="H1873" s="395"/>
      <c r="N1873" s="144"/>
      <c r="O1873" s="147" t="str">
        <f>IFERROR(IF(LEN(B1873)=0,"",INDEX(Trainings!$C$6:$C$55,MATCH(Registration!$B1873,Trainings!$B$6:$B$55,0),1)),"")</f>
        <v/>
      </c>
      <c r="P1873" s="148" t="str">
        <f>IFERROR(IF(LEN(H1873)=0,"",INDEX(Dashboard!$I$17:$I$26,MATCH($H1873,Dashboard!$J$17:$J$26,0))),"")</f>
        <v/>
      </c>
      <c r="Q1873" s="144"/>
      <c r="R1873" s="148">
        <f>IF(LEN(O1873)=0,0,IF(OR(Summary!$D$5="All",Summary!$D$5=""),1,IF(Summary!$D$5=O1873,1,0)))</f>
        <v>0</v>
      </c>
      <c r="S1873" s="148">
        <f>IF(LEN(B1873)=0,0,IF(OR(Summary!$G$5="All",Summary!$G$5=""),1,IF(Summary!$G$5=B1873,1,0)))</f>
        <v>0</v>
      </c>
      <c r="T1873" s="148">
        <f t="shared" si="116"/>
        <v>0</v>
      </c>
      <c r="U1873" s="148">
        <f>IF(LEN(C1873)=0,0,IF(C1873=Summary!$K$5,1,0))</f>
        <v>0</v>
      </c>
      <c r="V1873" s="148">
        <f t="shared" si="117"/>
        <v>0</v>
      </c>
      <c r="W1873" s="333"/>
      <c r="X1873" s="148">
        <f t="shared" si="118"/>
        <v>0</v>
      </c>
      <c r="Y1873" s="333"/>
      <c r="Z1873" s="144"/>
      <c r="AA1873" s="148">
        <f t="shared" si="119"/>
        <v>0</v>
      </c>
      <c r="AB1873" s="336"/>
      <c r="AC1873" s="144"/>
    </row>
    <row r="1874" spans="2:29" s="134" customFormat="1" ht="20.100000000000001" customHeight="1" x14ac:dyDescent="0.25">
      <c r="B1874" s="390"/>
      <c r="C1874" s="391"/>
      <c r="D1874" s="392"/>
      <c r="E1874" s="393"/>
      <c r="F1874" s="393"/>
      <c r="G1874" s="394"/>
      <c r="H1874" s="395"/>
      <c r="N1874" s="144"/>
      <c r="O1874" s="147" t="str">
        <f>IFERROR(IF(LEN(B1874)=0,"",INDEX(Trainings!$C$6:$C$55,MATCH(Registration!$B1874,Trainings!$B$6:$B$55,0),1)),"")</f>
        <v/>
      </c>
      <c r="P1874" s="148" t="str">
        <f>IFERROR(IF(LEN(H1874)=0,"",INDEX(Dashboard!$I$17:$I$26,MATCH($H1874,Dashboard!$J$17:$J$26,0))),"")</f>
        <v/>
      </c>
      <c r="Q1874" s="144"/>
      <c r="R1874" s="148">
        <f>IF(LEN(O1874)=0,0,IF(OR(Summary!$D$5="All",Summary!$D$5=""),1,IF(Summary!$D$5=O1874,1,0)))</f>
        <v>0</v>
      </c>
      <c r="S1874" s="148">
        <f>IF(LEN(B1874)=0,0,IF(OR(Summary!$G$5="All",Summary!$G$5=""),1,IF(Summary!$G$5=B1874,1,0)))</f>
        <v>0</v>
      </c>
      <c r="T1874" s="148">
        <f t="shared" si="116"/>
        <v>0</v>
      </c>
      <c r="U1874" s="148">
        <f>IF(LEN(C1874)=0,0,IF(C1874=Summary!$K$5,1,0))</f>
        <v>0</v>
      </c>
      <c r="V1874" s="148">
        <f t="shared" si="117"/>
        <v>0</v>
      </c>
      <c r="W1874" s="333"/>
      <c r="X1874" s="148">
        <f t="shared" si="118"/>
        <v>0</v>
      </c>
      <c r="Y1874" s="333"/>
      <c r="Z1874" s="144"/>
      <c r="AA1874" s="148">
        <f t="shared" si="119"/>
        <v>0</v>
      </c>
      <c r="AB1874" s="336"/>
      <c r="AC1874" s="144"/>
    </row>
    <row r="1875" spans="2:29" s="134" customFormat="1" ht="20.100000000000001" customHeight="1" x14ac:dyDescent="0.25">
      <c r="B1875" s="390"/>
      <c r="C1875" s="391"/>
      <c r="D1875" s="392"/>
      <c r="E1875" s="393"/>
      <c r="F1875" s="393"/>
      <c r="G1875" s="394"/>
      <c r="H1875" s="395"/>
      <c r="N1875" s="144"/>
      <c r="O1875" s="147" t="str">
        <f>IFERROR(IF(LEN(B1875)=0,"",INDEX(Trainings!$C$6:$C$55,MATCH(Registration!$B1875,Trainings!$B$6:$B$55,0),1)),"")</f>
        <v/>
      </c>
      <c r="P1875" s="148" t="str">
        <f>IFERROR(IF(LEN(H1875)=0,"",INDEX(Dashboard!$I$17:$I$26,MATCH($H1875,Dashboard!$J$17:$J$26,0))),"")</f>
        <v/>
      </c>
      <c r="Q1875" s="144"/>
      <c r="R1875" s="148">
        <f>IF(LEN(O1875)=0,0,IF(OR(Summary!$D$5="All",Summary!$D$5=""),1,IF(Summary!$D$5=O1875,1,0)))</f>
        <v>0</v>
      </c>
      <c r="S1875" s="148">
        <f>IF(LEN(B1875)=0,0,IF(OR(Summary!$G$5="All",Summary!$G$5=""),1,IF(Summary!$G$5=B1875,1,0)))</f>
        <v>0</v>
      </c>
      <c r="T1875" s="148">
        <f t="shared" si="116"/>
        <v>0</v>
      </c>
      <c r="U1875" s="148">
        <f>IF(LEN(C1875)=0,0,IF(C1875=Summary!$K$5,1,0))</f>
        <v>0</v>
      </c>
      <c r="V1875" s="148">
        <f t="shared" si="117"/>
        <v>0</v>
      </c>
      <c r="W1875" s="333"/>
      <c r="X1875" s="148">
        <f t="shared" si="118"/>
        <v>0</v>
      </c>
      <c r="Y1875" s="333"/>
      <c r="Z1875" s="144"/>
      <c r="AA1875" s="148">
        <f t="shared" si="119"/>
        <v>0</v>
      </c>
      <c r="AB1875" s="336"/>
      <c r="AC1875" s="144"/>
    </row>
    <row r="1876" spans="2:29" s="134" customFormat="1" ht="20.100000000000001" customHeight="1" x14ac:dyDescent="0.25">
      <c r="B1876" s="390"/>
      <c r="C1876" s="391"/>
      <c r="D1876" s="392"/>
      <c r="E1876" s="393"/>
      <c r="F1876" s="393"/>
      <c r="G1876" s="394"/>
      <c r="H1876" s="395"/>
      <c r="N1876" s="144"/>
      <c r="O1876" s="147" t="str">
        <f>IFERROR(IF(LEN(B1876)=0,"",INDEX(Trainings!$C$6:$C$55,MATCH(Registration!$B1876,Trainings!$B$6:$B$55,0),1)),"")</f>
        <v/>
      </c>
      <c r="P1876" s="148" t="str">
        <f>IFERROR(IF(LEN(H1876)=0,"",INDEX(Dashboard!$I$17:$I$26,MATCH($H1876,Dashboard!$J$17:$J$26,0))),"")</f>
        <v/>
      </c>
      <c r="Q1876" s="144"/>
      <c r="R1876" s="148">
        <f>IF(LEN(O1876)=0,0,IF(OR(Summary!$D$5="All",Summary!$D$5=""),1,IF(Summary!$D$5=O1876,1,0)))</f>
        <v>0</v>
      </c>
      <c r="S1876" s="148">
        <f>IF(LEN(B1876)=0,0,IF(OR(Summary!$G$5="All",Summary!$G$5=""),1,IF(Summary!$G$5=B1876,1,0)))</f>
        <v>0</v>
      </c>
      <c r="T1876" s="148">
        <f t="shared" si="116"/>
        <v>0</v>
      </c>
      <c r="U1876" s="148">
        <f>IF(LEN(C1876)=0,0,IF(C1876=Summary!$K$5,1,0))</f>
        <v>0</v>
      </c>
      <c r="V1876" s="148">
        <f t="shared" si="117"/>
        <v>0</v>
      </c>
      <c r="W1876" s="333"/>
      <c r="X1876" s="148">
        <f t="shared" si="118"/>
        <v>0</v>
      </c>
      <c r="Y1876" s="333"/>
      <c r="Z1876" s="144"/>
      <c r="AA1876" s="148">
        <f t="shared" si="119"/>
        <v>0</v>
      </c>
      <c r="AB1876" s="336"/>
      <c r="AC1876" s="144"/>
    </row>
    <row r="1877" spans="2:29" s="134" customFormat="1" ht="20.100000000000001" customHeight="1" x14ac:dyDescent="0.25">
      <c r="B1877" s="390"/>
      <c r="C1877" s="391"/>
      <c r="D1877" s="392"/>
      <c r="E1877" s="393"/>
      <c r="F1877" s="393"/>
      <c r="G1877" s="394"/>
      <c r="H1877" s="395"/>
      <c r="N1877" s="144"/>
      <c r="O1877" s="147" t="str">
        <f>IFERROR(IF(LEN(B1877)=0,"",INDEX(Trainings!$C$6:$C$55,MATCH(Registration!$B1877,Trainings!$B$6:$B$55,0),1)),"")</f>
        <v/>
      </c>
      <c r="P1877" s="148" t="str">
        <f>IFERROR(IF(LEN(H1877)=0,"",INDEX(Dashboard!$I$17:$I$26,MATCH($H1877,Dashboard!$J$17:$J$26,0))),"")</f>
        <v/>
      </c>
      <c r="Q1877" s="144"/>
      <c r="R1877" s="148">
        <f>IF(LEN(O1877)=0,0,IF(OR(Summary!$D$5="All",Summary!$D$5=""),1,IF(Summary!$D$5=O1877,1,0)))</f>
        <v>0</v>
      </c>
      <c r="S1877" s="148">
        <f>IF(LEN(B1877)=0,0,IF(OR(Summary!$G$5="All",Summary!$G$5=""),1,IF(Summary!$G$5=B1877,1,0)))</f>
        <v>0</v>
      </c>
      <c r="T1877" s="148">
        <f t="shared" si="116"/>
        <v>0</v>
      </c>
      <c r="U1877" s="148">
        <f>IF(LEN(C1877)=0,0,IF(C1877=Summary!$K$5,1,0))</f>
        <v>0</v>
      </c>
      <c r="V1877" s="148">
        <f t="shared" si="117"/>
        <v>0</v>
      </c>
      <c r="W1877" s="333"/>
      <c r="X1877" s="148">
        <f t="shared" si="118"/>
        <v>0</v>
      </c>
      <c r="Y1877" s="333"/>
      <c r="Z1877" s="144"/>
      <c r="AA1877" s="148">
        <f t="shared" si="119"/>
        <v>0</v>
      </c>
      <c r="AB1877" s="336"/>
      <c r="AC1877" s="144"/>
    </row>
    <row r="1878" spans="2:29" s="134" customFormat="1" ht="20.100000000000001" customHeight="1" x14ac:dyDescent="0.25">
      <c r="B1878" s="390"/>
      <c r="C1878" s="391"/>
      <c r="D1878" s="392"/>
      <c r="E1878" s="393"/>
      <c r="F1878" s="393"/>
      <c r="G1878" s="394"/>
      <c r="H1878" s="395"/>
      <c r="N1878" s="144"/>
      <c r="O1878" s="147" t="str">
        <f>IFERROR(IF(LEN(B1878)=0,"",INDEX(Trainings!$C$6:$C$55,MATCH(Registration!$B1878,Trainings!$B$6:$B$55,0),1)),"")</f>
        <v/>
      </c>
      <c r="P1878" s="148" t="str">
        <f>IFERROR(IF(LEN(H1878)=0,"",INDEX(Dashboard!$I$17:$I$26,MATCH($H1878,Dashboard!$J$17:$J$26,0))),"")</f>
        <v/>
      </c>
      <c r="Q1878" s="144"/>
      <c r="R1878" s="148">
        <f>IF(LEN(O1878)=0,0,IF(OR(Summary!$D$5="All",Summary!$D$5=""),1,IF(Summary!$D$5=O1878,1,0)))</f>
        <v>0</v>
      </c>
      <c r="S1878" s="148">
        <f>IF(LEN(B1878)=0,0,IF(OR(Summary!$G$5="All",Summary!$G$5=""),1,IF(Summary!$G$5=B1878,1,0)))</f>
        <v>0</v>
      </c>
      <c r="T1878" s="148">
        <f t="shared" si="116"/>
        <v>0</v>
      </c>
      <c r="U1878" s="148">
        <f>IF(LEN(C1878)=0,0,IF(C1878=Summary!$K$5,1,0))</f>
        <v>0</v>
      </c>
      <c r="V1878" s="148">
        <f t="shared" si="117"/>
        <v>0</v>
      </c>
      <c r="W1878" s="333"/>
      <c r="X1878" s="148">
        <f t="shared" si="118"/>
        <v>0</v>
      </c>
      <c r="Y1878" s="333"/>
      <c r="Z1878" s="144"/>
      <c r="AA1878" s="148">
        <f t="shared" si="119"/>
        <v>0</v>
      </c>
      <c r="AB1878" s="336"/>
      <c r="AC1878" s="144"/>
    </row>
    <row r="1879" spans="2:29" s="134" customFormat="1" ht="20.100000000000001" customHeight="1" x14ac:dyDescent="0.25">
      <c r="B1879" s="390"/>
      <c r="C1879" s="391"/>
      <c r="D1879" s="392"/>
      <c r="E1879" s="393"/>
      <c r="F1879" s="393"/>
      <c r="G1879" s="394"/>
      <c r="H1879" s="395"/>
      <c r="N1879" s="144"/>
      <c r="O1879" s="147" t="str">
        <f>IFERROR(IF(LEN(B1879)=0,"",INDEX(Trainings!$C$6:$C$55,MATCH(Registration!$B1879,Trainings!$B$6:$B$55,0),1)),"")</f>
        <v/>
      </c>
      <c r="P1879" s="148" t="str">
        <f>IFERROR(IF(LEN(H1879)=0,"",INDEX(Dashboard!$I$17:$I$26,MATCH($H1879,Dashboard!$J$17:$J$26,0))),"")</f>
        <v/>
      </c>
      <c r="Q1879" s="144"/>
      <c r="R1879" s="148">
        <f>IF(LEN(O1879)=0,0,IF(OR(Summary!$D$5="All",Summary!$D$5=""),1,IF(Summary!$D$5=O1879,1,0)))</f>
        <v>0</v>
      </c>
      <c r="S1879" s="148">
        <f>IF(LEN(B1879)=0,0,IF(OR(Summary!$G$5="All",Summary!$G$5=""),1,IF(Summary!$G$5=B1879,1,0)))</f>
        <v>0</v>
      </c>
      <c r="T1879" s="148">
        <f t="shared" si="116"/>
        <v>0</v>
      </c>
      <c r="U1879" s="148">
        <f>IF(LEN(C1879)=0,0,IF(C1879=Summary!$K$5,1,0))</f>
        <v>0</v>
      </c>
      <c r="V1879" s="148">
        <f t="shared" si="117"/>
        <v>0</v>
      </c>
      <c r="W1879" s="333"/>
      <c r="X1879" s="148">
        <f t="shared" si="118"/>
        <v>0</v>
      </c>
      <c r="Y1879" s="333"/>
      <c r="Z1879" s="144"/>
      <c r="AA1879" s="148">
        <f t="shared" si="119"/>
        <v>0</v>
      </c>
      <c r="AB1879" s="336"/>
      <c r="AC1879" s="144"/>
    </row>
    <row r="1880" spans="2:29" s="134" customFormat="1" ht="20.100000000000001" customHeight="1" x14ac:dyDescent="0.25">
      <c r="B1880" s="390"/>
      <c r="C1880" s="391"/>
      <c r="D1880" s="392"/>
      <c r="E1880" s="393"/>
      <c r="F1880" s="393"/>
      <c r="G1880" s="394"/>
      <c r="H1880" s="395"/>
      <c r="N1880" s="144"/>
      <c r="O1880" s="147" t="str">
        <f>IFERROR(IF(LEN(B1880)=0,"",INDEX(Trainings!$C$6:$C$55,MATCH(Registration!$B1880,Trainings!$B$6:$B$55,0),1)),"")</f>
        <v/>
      </c>
      <c r="P1880" s="148" t="str">
        <f>IFERROR(IF(LEN(H1880)=0,"",INDEX(Dashboard!$I$17:$I$26,MATCH($H1880,Dashboard!$J$17:$J$26,0))),"")</f>
        <v/>
      </c>
      <c r="Q1880" s="144"/>
      <c r="R1880" s="148">
        <f>IF(LEN(O1880)=0,0,IF(OR(Summary!$D$5="All",Summary!$D$5=""),1,IF(Summary!$D$5=O1880,1,0)))</f>
        <v>0</v>
      </c>
      <c r="S1880" s="148">
        <f>IF(LEN(B1880)=0,0,IF(OR(Summary!$G$5="All",Summary!$G$5=""),1,IF(Summary!$G$5=B1880,1,0)))</f>
        <v>0</v>
      </c>
      <c r="T1880" s="148">
        <f t="shared" si="116"/>
        <v>0</v>
      </c>
      <c r="U1880" s="148">
        <f>IF(LEN(C1880)=0,0,IF(C1880=Summary!$K$5,1,0))</f>
        <v>0</v>
      </c>
      <c r="V1880" s="148">
        <f t="shared" si="117"/>
        <v>0</v>
      </c>
      <c r="W1880" s="333"/>
      <c r="X1880" s="148">
        <f t="shared" si="118"/>
        <v>0</v>
      </c>
      <c r="Y1880" s="333"/>
      <c r="Z1880" s="144"/>
      <c r="AA1880" s="148">
        <f t="shared" si="119"/>
        <v>0</v>
      </c>
      <c r="AB1880" s="336"/>
      <c r="AC1880" s="144"/>
    </row>
    <row r="1881" spans="2:29" s="134" customFormat="1" ht="20.100000000000001" customHeight="1" x14ac:dyDescent="0.25">
      <c r="B1881" s="390"/>
      <c r="C1881" s="391"/>
      <c r="D1881" s="392"/>
      <c r="E1881" s="393"/>
      <c r="F1881" s="393"/>
      <c r="G1881" s="394"/>
      <c r="H1881" s="395"/>
      <c r="N1881" s="144"/>
      <c r="O1881" s="147" t="str">
        <f>IFERROR(IF(LEN(B1881)=0,"",INDEX(Trainings!$C$6:$C$55,MATCH(Registration!$B1881,Trainings!$B$6:$B$55,0),1)),"")</f>
        <v/>
      </c>
      <c r="P1881" s="148" t="str">
        <f>IFERROR(IF(LEN(H1881)=0,"",INDEX(Dashboard!$I$17:$I$26,MATCH($H1881,Dashboard!$J$17:$J$26,0))),"")</f>
        <v/>
      </c>
      <c r="Q1881" s="144"/>
      <c r="R1881" s="148">
        <f>IF(LEN(O1881)=0,0,IF(OR(Summary!$D$5="All",Summary!$D$5=""),1,IF(Summary!$D$5=O1881,1,0)))</f>
        <v>0</v>
      </c>
      <c r="S1881" s="148">
        <f>IF(LEN(B1881)=0,0,IF(OR(Summary!$G$5="All",Summary!$G$5=""),1,IF(Summary!$G$5=B1881,1,0)))</f>
        <v>0</v>
      </c>
      <c r="T1881" s="148">
        <f t="shared" si="116"/>
        <v>0</v>
      </c>
      <c r="U1881" s="148">
        <f>IF(LEN(C1881)=0,0,IF(C1881=Summary!$K$5,1,0))</f>
        <v>0</v>
      </c>
      <c r="V1881" s="148">
        <f t="shared" si="117"/>
        <v>0</v>
      </c>
      <c r="W1881" s="333"/>
      <c r="X1881" s="148">
        <f t="shared" si="118"/>
        <v>0</v>
      </c>
      <c r="Y1881" s="333"/>
      <c r="Z1881" s="144"/>
      <c r="AA1881" s="148">
        <f t="shared" si="119"/>
        <v>0</v>
      </c>
      <c r="AB1881" s="336"/>
      <c r="AC1881" s="144"/>
    </row>
    <row r="1882" spans="2:29" s="134" customFormat="1" ht="20.100000000000001" customHeight="1" x14ac:dyDescent="0.25">
      <c r="B1882" s="390"/>
      <c r="C1882" s="391"/>
      <c r="D1882" s="392"/>
      <c r="E1882" s="393"/>
      <c r="F1882" s="393"/>
      <c r="G1882" s="394"/>
      <c r="H1882" s="395"/>
      <c r="N1882" s="144"/>
      <c r="O1882" s="147" t="str">
        <f>IFERROR(IF(LEN(B1882)=0,"",INDEX(Trainings!$C$6:$C$55,MATCH(Registration!$B1882,Trainings!$B$6:$B$55,0),1)),"")</f>
        <v/>
      </c>
      <c r="P1882" s="148" t="str">
        <f>IFERROR(IF(LEN(H1882)=0,"",INDEX(Dashboard!$I$17:$I$26,MATCH($H1882,Dashboard!$J$17:$J$26,0))),"")</f>
        <v/>
      </c>
      <c r="Q1882" s="144"/>
      <c r="R1882" s="148">
        <f>IF(LEN(O1882)=0,0,IF(OR(Summary!$D$5="All",Summary!$D$5=""),1,IF(Summary!$D$5=O1882,1,0)))</f>
        <v>0</v>
      </c>
      <c r="S1882" s="148">
        <f>IF(LEN(B1882)=0,0,IF(OR(Summary!$G$5="All",Summary!$G$5=""),1,IF(Summary!$G$5=B1882,1,0)))</f>
        <v>0</v>
      </c>
      <c r="T1882" s="148">
        <f t="shared" si="116"/>
        <v>0</v>
      </c>
      <c r="U1882" s="148">
        <f>IF(LEN(C1882)=0,0,IF(C1882=Summary!$K$5,1,0))</f>
        <v>0</v>
      </c>
      <c r="V1882" s="148">
        <f t="shared" si="117"/>
        <v>0</v>
      </c>
      <c r="W1882" s="333"/>
      <c r="X1882" s="148">
        <f t="shared" si="118"/>
        <v>0</v>
      </c>
      <c r="Y1882" s="333"/>
      <c r="Z1882" s="144"/>
      <c r="AA1882" s="148">
        <f t="shared" si="119"/>
        <v>0</v>
      </c>
      <c r="AB1882" s="336"/>
      <c r="AC1882" s="144"/>
    </row>
    <row r="1883" spans="2:29" s="134" customFormat="1" ht="20.100000000000001" customHeight="1" x14ac:dyDescent="0.25">
      <c r="B1883" s="390"/>
      <c r="C1883" s="391"/>
      <c r="D1883" s="392"/>
      <c r="E1883" s="393"/>
      <c r="F1883" s="393"/>
      <c r="G1883" s="394"/>
      <c r="H1883" s="395"/>
      <c r="N1883" s="144"/>
      <c r="O1883" s="147" t="str">
        <f>IFERROR(IF(LEN(B1883)=0,"",INDEX(Trainings!$C$6:$C$55,MATCH(Registration!$B1883,Trainings!$B$6:$B$55,0),1)),"")</f>
        <v/>
      </c>
      <c r="P1883" s="148" t="str">
        <f>IFERROR(IF(LEN(H1883)=0,"",INDEX(Dashboard!$I$17:$I$26,MATCH($H1883,Dashboard!$J$17:$J$26,0))),"")</f>
        <v/>
      </c>
      <c r="Q1883" s="144"/>
      <c r="R1883" s="148">
        <f>IF(LEN(O1883)=0,0,IF(OR(Summary!$D$5="All",Summary!$D$5=""),1,IF(Summary!$D$5=O1883,1,0)))</f>
        <v>0</v>
      </c>
      <c r="S1883" s="148">
        <f>IF(LEN(B1883)=0,0,IF(OR(Summary!$G$5="All",Summary!$G$5=""),1,IF(Summary!$G$5=B1883,1,0)))</f>
        <v>0</v>
      </c>
      <c r="T1883" s="148">
        <f t="shared" si="116"/>
        <v>0</v>
      </c>
      <c r="U1883" s="148">
        <f>IF(LEN(C1883)=0,0,IF(C1883=Summary!$K$5,1,0))</f>
        <v>0</v>
      </c>
      <c r="V1883" s="148">
        <f t="shared" si="117"/>
        <v>0</v>
      </c>
      <c r="W1883" s="333"/>
      <c r="X1883" s="148">
        <f t="shared" si="118"/>
        <v>0</v>
      </c>
      <c r="Y1883" s="333"/>
      <c r="Z1883" s="144"/>
      <c r="AA1883" s="148">
        <f t="shared" si="119"/>
        <v>0</v>
      </c>
      <c r="AB1883" s="336"/>
      <c r="AC1883" s="144"/>
    </row>
    <row r="1884" spans="2:29" s="134" customFormat="1" ht="20.100000000000001" customHeight="1" x14ac:dyDescent="0.25">
      <c r="B1884" s="390"/>
      <c r="C1884" s="391"/>
      <c r="D1884" s="392"/>
      <c r="E1884" s="393"/>
      <c r="F1884" s="393"/>
      <c r="G1884" s="394"/>
      <c r="H1884" s="395"/>
      <c r="N1884" s="144"/>
      <c r="O1884" s="147" t="str">
        <f>IFERROR(IF(LEN(B1884)=0,"",INDEX(Trainings!$C$6:$C$55,MATCH(Registration!$B1884,Trainings!$B$6:$B$55,0),1)),"")</f>
        <v/>
      </c>
      <c r="P1884" s="148" t="str">
        <f>IFERROR(IF(LEN(H1884)=0,"",INDEX(Dashboard!$I$17:$I$26,MATCH($H1884,Dashboard!$J$17:$J$26,0))),"")</f>
        <v/>
      </c>
      <c r="Q1884" s="144"/>
      <c r="R1884" s="148">
        <f>IF(LEN(O1884)=0,0,IF(OR(Summary!$D$5="All",Summary!$D$5=""),1,IF(Summary!$D$5=O1884,1,0)))</f>
        <v>0</v>
      </c>
      <c r="S1884" s="148">
        <f>IF(LEN(B1884)=0,0,IF(OR(Summary!$G$5="All",Summary!$G$5=""),1,IF(Summary!$G$5=B1884,1,0)))</f>
        <v>0</v>
      </c>
      <c r="T1884" s="148">
        <f t="shared" si="116"/>
        <v>0</v>
      </c>
      <c r="U1884" s="148">
        <f>IF(LEN(C1884)=0,0,IF(C1884=Summary!$K$5,1,0))</f>
        <v>0</v>
      </c>
      <c r="V1884" s="148">
        <f t="shared" si="117"/>
        <v>0</v>
      </c>
      <c r="W1884" s="333"/>
      <c r="X1884" s="148">
        <f t="shared" si="118"/>
        <v>0</v>
      </c>
      <c r="Y1884" s="333"/>
      <c r="Z1884" s="144"/>
      <c r="AA1884" s="148">
        <f t="shared" si="119"/>
        <v>0</v>
      </c>
      <c r="AB1884" s="336"/>
      <c r="AC1884" s="144"/>
    </row>
    <row r="1885" spans="2:29" s="134" customFormat="1" ht="20.100000000000001" customHeight="1" x14ac:dyDescent="0.25">
      <c r="B1885" s="390"/>
      <c r="C1885" s="391"/>
      <c r="D1885" s="392"/>
      <c r="E1885" s="393"/>
      <c r="F1885" s="393"/>
      <c r="G1885" s="394"/>
      <c r="H1885" s="395"/>
      <c r="N1885" s="144"/>
      <c r="O1885" s="147" t="str">
        <f>IFERROR(IF(LEN(B1885)=0,"",INDEX(Trainings!$C$6:$C$55,MATCH(Registration!$B1885,Trainings!$B$6:$B$55,0),1)),"")</f>
        <v/>
      </c>
      <c r="P1885" s="148" t="str">
        <f>IFERROR(IF(LEN(H1885)=0,"",INDEX(Dashboard!$I$17:$I$26,MATCH($H1885,Dashboard!$J$17:$J$26,0))),"")</f>
        <v/>
      </c>
      <c r="Q1885" s="144"/>
      <c r="R1885" s="148">
        <f>IF(LEN(O1885)=0,0,IF(OR(Summary!$D$5="All",Summary!$D$5=""),1,IF(Summary!$D$5=O1885,1,0)))</f>
        <v>0</v>
      </c>
      <c r="S1885" s="148">
        <f>IF(LEN(B1885)=0,0,IF(OR(Summary!$G$5="All",Summary!$G$5=""),1,IF(Summary!$G$5=B1885,1,0)))</f>
        <v>0</v>
      </c>
      <c r="T1885" s="148">
        <f t="shared" si="116"/>
        <v>0</v>
      </c>
      <c r="U1885" s="148">
        <f>IF(LEN(C1885)=0,0,IF(C1885=Summary!$K$5,1,0))</f>
        <v>0</v>
      </c>
      <c r="V1885" s="148">
        <f t="shared" si="117"/>
        <v>0</v>
      </c>
      <c r="W1885" s="333"/>
      <c r="X1885" s="148">
        <f t="shared" si="118"/>
        <v>0</v>
      </c>
      <c r="Y1885" s="333"/>
      <c r="Z1885" s="144"/>
      <c r="AA1885" s="148">
        <f t="shared" si="119"/>
        <v>0</v>
      </c>
      <c r="AB1885" s="336"/>
      <c r="AC1885" s="144"/>
    </row>
    <row r="1886" spans="2:29" s="134" customFormat="1" ht="20.100000000000001" customHeight="1" x14ac:dyDescent="0.25">
      <c r="B1886" s="390"/>
      <c r="C1886" s="391"/>
      <c r="D1886" s="392"/>
      <c r="E1886" s="393"/>
      <c r="F1886" s="393"/>
      <c r="G1886" s="394"/>
      <c r="H1886" s="395"/>
      <c r="N1886" s="144"/>
      <c r="O1886" s="147" t="str">
        <f>IFERROR(IF(LEN(B1886)=0,"",INDEX(Trainings!$C$6:$C$55,MATCH(Registration!$B1886,Trainings!$B$6:$B$55,0),1)),"")</f>
        <v/>
      </c>
      <c r="P1886" s="148" t="str">
        <f>IFERROR(IF(LEN(H1886)=0,"",INDEX(Dashboard!$I$17:$I$26,MATCH($H1886,Dashboard!$J$17:$J$26,0))),"")</f>
        <v/>
      </c>
      <c r="Q1886" s="144"/>
      <c r="R1886" s="148">
        <f>IF(LEN(O1886)=0,0,IF(OR(Summary!$D$5="All",Summary!$D$5=""),1,IF(Summary!$D$5=O1886,1,0)))</f>
        <v>0</v>
      </c>
      <c r="S1886" s="148">
        <f>IF(LEN(B1886)=0,0,IF(OR(Summary!$G$5="All",Summary!$G$5=""),1,IF(Summary!$G$5=B1886,1,0)))</f>
        <v>0</v>
      </c>
      <c r="T1886" s="148">
        <f t="shared" si="116"/>
        <v>0</v>
      </c>
      <c r="U1886" s="148">
        <f>IF(LEN(C1886)=0,0,IF(C1886=Summary!$K$5,1,0))</f>
        <v>0</v>
      </c>
      <c r="V1886" s="148">
        <f t="shared" si="117"/>
        <v>0</v>
      </c>
      <c r="W1886" s="333"/>
      <c r="X1886" s="148">
        <f t="shared" si="118"/>
        <v>0</v>
      </c>
      <c r="Y1886" s="333"/>
      <c r="Z1886" s="144"/>
      <c r="AA1886" s="148">
        <f t="shared" si="119"/>
        <v>0</v>
      </c>
      <c r="AB1886" s="336"/>
      <c r="AC1886" s="144"/>
    </row>
    <row r="1887" spans="2:29" s="134" customFormat="1" ht="20.100000000000001" customHeight="1" x14ac:dyDescent="0.25">
      <c r="B1887" s="390"/>
      <c r="C1887" s="391"/>
      <c r="D1887" s="392"/>
      <c r="E1887" s="393"/>
      <c r="F1887" s="393"/>
      <c r="G1887" s="394"/>
      <c r="H1887" s="395"/>
      <c r="N1887" s="144"/>
      <c r="O1887" s="147" t="str">
        <f>IFERROR(IF(LEN(B1887)=0,"",INDEX(Trainings!$C$6:$C$55,MATCH(Registration!$B1887,Trainings!$B$6:$B$55,0),1)),"")</f>
        <v/>
      </c>
      <c r="P1887" s="148" t="str">
        <f>IFERROR(IF(LEN(H1887)=0,"",INDEX(Dashboard!$I$17:$I$26,MATCH($H1887,Dashboard!$J$17:$J$26,0))),"")</f>
        <v/>
      </c>
      <c r="Q1887" s="144"/>
      <c r="R1887" s="148">
        <f>IF(LEN(O1887)=0,0,IF(OR(Summary!$D$5="All",Summary!$D$5=""),1,IF(Summary!$D$5=O1887,1,0)))</f>
        <v>0</v>
      </c>
      <c r="S1887" s="148">
        <f>IF(LEN(B1887)=0,0,IF(OR(Summary!$G$5="All",Summary!$G$5=""),1,IF(Summary!$G$5=B1887,1,0)))</f>
        <v>0</v>
      </c>
      <c r="T1887" s="148">
        <f t="shared" si="116"/>
        <v>0</v>
      </c>
      <c r="U1887" s="148">
        <f>IF(LEN(C1887)=0,0,IF(C1887=Summary!$K$5,1,0))</f>
        <v>0</v>
      </c>
      <c r="V1887" s="148">
        <f t="shared" si="117"/>
        <v>0</v>
      </c>
      <c r="W1887" s="333"/>
      <c r="X1887" s="148">
        <f t="shared" si="118"/>
        <v>0</v>
      </c>
      <c r="Y1887" s="333"/>
      <c r="Z1887" s="144"/>
      <c r="AA1887" s="148">
        <f t="shared" si="119"/>
        <v>0</v>
      </c>
      <c r="AB1887" s="336"/>
      <c r="AC1887" s="144"/>
    </row>
    <row r="1888" spans="2:29" s="134" customFormat="1" ht="20.100000000000001" customHeight="1" x14ac:dyDescent="0.25">
      <c r="B1888" s="390"/>
      <c r="C1888" s="391"/>
      <c r="D1888" s="392"/>
      <c r="E1888" s="393"/>
      <c r="F1888" s="393"/>
      <c r="G1888" s="394"/>
      <c r="H1888" s="395"/>
      <c r="N1888" s="144"/>
      <c r="O1888" s="147" t="str">
        <f>IFERROR(IF(LEN(B1888)=0,"",INDEX(Trainings!$C$6:$C$55,MATCH(Registration!$B1888,Trainings!$B$6:$B$55,0),1)),"")</f>
        <v/>
      </c>
      <c r="P1888" s="148" t="str">
        <f>IFERROR(IF(LEN(H1888)=0,"",INDEX(Dashboard!$I$17:$I$26,MATCH($H1888,Dashboard!$J$17:$J$26,0))),"")</f>
        <v/>
      </c>
      <c r="Q1888" s="144"/>
      <c r="R1888" s="148">
        <f>IF(LEN(O1888)=0,0,IF(OR(Summary!$D$5="All",Summary!$D$5=""),1,IF(Summary!$D$5=O1888,1,0)))</f>
        <v>0</v>
      </c>
      <c r="S1888" s="148">
        <f>IF(LEN(B1888)=0,0,IF(OR(Summary!$G$5="All",Summary!$G$5=""),1,IF(Summary!$G$5=B1888,1,0)))</f>
        <v>0</v>
      </c>
      <c r="T1888" s="148">
        <f t="shared" si="116"/>
        <v>0</v>
      </c>
      <c r="U1888" s="148">
        <f>IF(LEN(C1888)=0,0,IF(C1888=Summary!$K$5,1,0))</f>
        <v>0</v>
      </c>
      <c r="V1888" s="148">
        <f t="shared" si="117"/>
        <v>0</v>
      </c>
      <c r="W1888" s="333"/>
      <c r="X1888" s="148">
        <f t="shared" si="118"/>
        <v>0</v>
      </c>
      <c r="Y1888" s="333"/>
      <c r="Z1888" s="144"/>
      <c r="AA1888" s="148">
        <f t="shared" si="119"/>
        <v>0</v>
      </c>
      <c r="AB1888" s="336"/>
      <c r="AC1888" s="144"/>
    </row>
    <row r="1889" spans="2:29" s="134" customFormat="1" ht="20.100000000000001" customHeight="1" x14ac:dyDescent="0.25">
      <c r="B1889" s="390"/>
      <c r="C1889" s="391"/>
      <c r="D1889" s="392"/>
      <c r="E1889" s="393"/>
      <c r="F1889" s="393"/>
      <c r="G1889" s="394"/>
      <c r="H1889" s="395"/>
      <c r="N1889" s="144"/>
      <c r="O1889" s="147" t="str">
        <f>IFERROR(IF(LEN(B1889)=0,"",INDEX(Trainings!$C$6:$C$55,MATCH(Registration!$B1889,Trainings!$B$6:$B$55,0),1)),"")</f>
        <v/>
      </c>
      <c r="P1889" s="148" t="str">
        <f>IFERROR(IF(LEN(H1889)=0,"",INDEX(Dashboard!$I$17:$I$26,MATCH($H1889,Dashboard!$J$17:$J$26,0))),"")</f>
        <v/>
      </c>
      <c r="Q1889" s="144"/>
      <c r="R1889" s="148">
        <f>IF(LEN(O1889)=0,0,IF(OR(Summary!$D$5="All",Summary!$D$5=""),1,IF(Summary!$D$5=O1889,1,0)))</f>
        <v>0</v>
      </c>
      <c r="S1889" s="148">
        <f>IF(LEN(B1889)=0,0,IF(OR(Summary!$G$5="All",Summary!$G$5=""),1,IF(Summary!$G$5=B1889,1,0)))</f>
        <v>0</v>
      </c>
      <c r="T1889" s="148">
        <f t="shared" si="116"/>
        <v>0</v>
      </c>
      <c r="U1889" s="148">
        <f>IF(LEN(C1889)=0,0,IF(C1889=Summary!$K$5,1,0))</f>
        <v>0</v>
      </c>
      <c r="V1889" s="148">
        <f t="shared" si="117"/>
        <v>0</v>
      </c>
      <c r="W1889" s="333"/>
      <c r="X1889" s="148">
        <f t="shared" si="118"/>
        <v>0</v>
      </c>
      <c r="Y1889" s="333"/>
      <c r="Z1889" s="144"/>
      <c r="AA1889" s="148">
        <f t="shared" si="119"/>
        <v>0</v>
      </c>
      <c r="AB1889" s="336"/>
      <c r="AC1889" s="144"/>
    </row>
    <row r="1890" spans="2:29" s="134" customFormat="1" ht="20.100000000000001" customHeight="1" x14ac:dyDescent="0.25">
      <c r="B1890" s="390"/>
      <c r="C1890" s="391"/>
      <c r="D1890" s="392"/>
      <c r="E1890" s="393"/>
      <c r="F1890" s="393"/>
      <c r="G1890" s="394"/>
      <c r="H1890" s="395"/>
      <c r="N1890" s="144"/>
      <c r="O1890" s="147" t="str">
        <f>IFERROR(IF(LEN(B1890)=0,"",INDEX(Trainings!$C$6:$C$55,MATCH(Registration!$B1890,Trainings!$B$6:$B$55,0),1)),"")</f>
        <v/>
      </c>
      <c r="P1890" s="148" t="str">
        <f>IFERROR(IF(LEN(H1890)=0,"",INDEX(Dashboard!$I$17:$I$26,MATCH($H1890,Dashboard!$J$17:$J$26,0))),"")</f>
        <v/>
      </c>
      <c r="Q1890" s="144"/>
      <c r="R1890" s="148">
        <f>IF(LEN(O1890)=0,0,IF(OR(Summary!$D$5="All",Summary!$D$5=""),1,IF(Summary!$D$5=O1890,1,0)))</f>
        <v>0</v>
      </c>
      <c r="S1890" s="148">
        <f>IF(LEN(B1890)=0,0,IF(OR(Summary!$G$5="All",Summary!$G$5=""),1,IF(Summary!$G$5=B1890,1,0)))</f>
        <v>0</v>
      </c>
      <c r="T1890" s="148">
        <f t="shared" si="116"/>
        <v>0</v>
      </c>
      <c r="U1890" s="148">
        <f>IF(LEN(C1890)=0,0,IF(C1890=Summary!$K$5,1,0))</f>
        <v>0</v>
      </c>
      <c r="V1890" s="148">
        <f t="shared" si="117"/>
        <v>0</v>
      </c>
      <c r="W1890" s="333"/>
      <c r="X1890" s="148">
        <f t="shared" si="118"/>
        <v>0</v>
      </c>
      <c r="Y1890" s="333"/>
      <c r="Z1890" s="144"/>
      <c r="AA1890" s="148">
        <f t="shared" si="119"/>
        <v>0</v>
      </c>
      <c r="AB1890" s="336"/>
      <c r="AC1890" s="144"/>
    </row>
    <row r="1891" spans="2:29" s="134" customFormat="1" ht="20.100000000000001" customHeight="1" x14ac:dyDescent="0.25">
      <c r="B1891" s="390"/>
      <c r="C1891" s="391"/>
      <c r="D1891" s="392"/>
      <c r="E1891" s="393"/>
      <c r="F1891" s="393"/>
      <c r="G1891" s="394"/>
      <c r="H1891" s="395"/>
      <c r="N1891" s="144"/>
      <c r="O1891" s="147" t="str">
        <f>IFERROR(IF(LEN(B1891)=0,"",INDEX(Trainings!$C$6:$C$55,MATCH(Registration!$B1891,Trainings!$B$6:$B$55,0),1)),"")</f>
        <v/>
      </c>
      <c r="P1891" s="148" t="str">
        <f>IFERROR(IF(LEN(H1891)=0,"",INDEX(Dashboard!$I$17:$I$26,MATCH($H1891,Dashboard!$J$17:$J$26,0))),"")</f>
        <v/>
      </c>
      <c r="Q1891" s="144"/>
      <c r="R1891" s="148">
        <f>IF(LEN(O1891)=0,0,IF(OR(Summary!$D$5="All",Summary!$D$5=""),1,IF(Summary!$D$5=O1891,1,0)))</f>
        <v>0</v>
      </c>
      <c r="S1891" s="148">
        <f>IF(LEN(B1891)=0,0,IF(OR(Summary!$G$5="All",Summary!$G$5=""),1,IF(Summary!$G$5=B1891,1,0)))</f>
        <v>0</v>
      </c>
      <c r="T1891" s="148">
        <f t="shared" si="116"/>
        <v>0</v>
      </c>
      <c r="U1891" s="148">
        <f>IF(LEN(C1891)=0,0,IF(C1891=Summary!$K$5,1,0))</f>
        <v>0</v>
      </c>
      <c r="V1891" s="148">
        <f t="shared" si="117"/>
        <v>0</v>
      </c>
      <c r="W1891" s="333"/>
      <c r="X1891" s="148">
        <f t="shared" si="118"/>
        <v>0</v>
      </c>
      <c r="Y1891" s="333"/>
      <c r="Z1891" s="144"/>
      <c r="AA1891" s="148">
        <f t="shared" si="119"/>
        <v>0</v>
      </c>
      <c r="AB1891" s="336"/>
      <c r="AC1891" s="144"/>
    </row>
    <row r="1892" spans="2:29" s="134" customFormat="1" ht="20.100000000000001" customHeight="1" x14ac:dyDescent="0.25">
      <c r="B1892" s="390"/>
      <c r="C1892" s="391"/>
      <c r="D1892" s="392"/>
      <c r="E1892" s="393"/>
      <c r="F1892" s="393"/>
      <c r="G1892" s="394"/>
      <c r="H1892" s="395"/>
      <c r="N1892" s="144"/>
      <c r="O1892" s="147" t="str">
        <f>IFERROR(IF(LEN(B1892)=0,"",INDEX(Trainings!$C$6:$C$55,MATCH(Registration!$B1892,Trainings!$B$6:$B$55,0),1)),"")</f>
        <v/>
      </c>
      <c r="P1892" s="148" t="str">
        <f>IFERROR(IF(LEN(H1892)=0,"",INDEX(Dashboard!$I$17:$I$26,MATCH($H1892,Dashboard!$J$17:$J$26,0))),"")</f>
        <v/>
      </c>
      <c r="Q1892" s="144"/>
      <c r="R1892" s="148">
        <f>IF(LEN(O1892)=0,0,IF(OR(Summary!$D$5="All",Summary!$D$5=""),1,IF(Summary!$D$5=O1892,1,0)))</f>
        <v>0</v>
      </c>
      <c r="S1892" s="148">
        <f>IF(LEN(B1892)=0,0,IF(OR(Summary!$G$5="All",Summary!$G$5=""),1,IF(Summary!$G$5=B1892,1,0)))</f>
        <v>0</v>
      </c>
      <c r="T1892" s="148">
        <f t="shared" si="116"/>
        <v>0</v>
      </c>
      <c r="U1892" s="148">
        <f>IF(LEN(C1892)=0,0,IF(C1892=Summary!$K$5,1,0))</f>
        <v>0</v>
      </c>
      <c r="V1892" s="148">
        <f t="shared" si="117"/>
        <v>0</v>
      </c>
      <c r="W1892" s="333"/>
      <c r="X1892" s="148">
        <f t="shared" si="118"/>
        <v>0</v>
      </c>
      <c r="Y1892" s="333"/>
      <c r="Z1892" s="144"/>
      <c r="AA1892" s="148">
        <f t="shared" si="119"/>
        <v>0</v>
      </c>
      <c r="AB1892" s="336"/>
      <c r="AC1892" s="144"/>
    </row>
    <row r="1893" spans="2:29" s="134" customFormat="1" ht="20.100000000000001" customHeight="1" x14ac:dyDescent="0.25">
      <c r="B1893" s="390"/>
      <c r="C1893" s="391"/>
      <c r="D1893" s="392"/>
      <c r="E1893" s="393"/>
      <c r="F1893" s="393"/>
      <c r="G1893" s="394"/>
      <c r="H1893" s="395"/>
      <c r="N1893" s="144"/>
      <c r="O1893" s="147" t="str">
        <f>IFERROR(IF(LEN(B1893)=0,"",INDEX(Trainings!$C$6:$C$55,MATCH(Registration!$B1893,Trainings!$B$6:$B$55,0),1)),"")</f>
        <v/>
      </c>
      <c r="P1893" s="148" t="str">
        <f>IFERROR(IF(LEN(H1893)=0,"",INDEX(Dashboard!$I$17:$I$26,MATCH($H1893,Dashboard!$J$17:$J$26,0))),"")</f>
        <v/>
      </c>
      <c r="Q1893" s="144"/>
      <c r="R1893" s="148">
        <f>IF(LEN(O1893)=0,0,IF(OR(Summary!$D$5="All",Summary!$D$5=""),1,IF(Summary!$D$5=O1893,1,0)))</f>
        <v>0</v>
      </c>
      <c r="S1893" s="148">
        <f>IF(LEN(B1893)=0,0,IF(OR(Summary!$G$5="All",Summary!$G$5=""),1,IF(Summary!$G$5=B1893,1,0)))</f>
        <v>0</v>
      </c>
      <c r="T1893" s="148">
        <f t="shared" si="116"/>
        <v>0</v>
      </c>
      <c r="U1893" s="148">
        <f>IF(LEN(C1893)=0,0,IF(C1893=Summary!$K$5,1,0))</f>
        <v>0</v>
      </c>
      <c r="V1893" s="148">
        <f t="shared" si="117"/>
        <v>0</v>
      </c>
      <c r="W1893" s="333"/>
      <c r="X1893" s="148">
        <f t="shared" si="118"/>
        <v>0</v>
      </c>
      <c r="Y1893" s="333"/>
      <c r="Z1893" s="144"/>
      <c r="AA1893" s="148">
        <f t="shared" si="119"/>
        <v>0</v>
      </c>
      <c r="AB1893" s="336"/>
      <c r="AC1893" s="144"/>
    </row>
    <row r="1894" spans="2:29" s="134" customFormat="1" ht="20.100000000000001" customHeight="1" x14ac:dyDescent="0.25">
      <c r="B1894" s="390"/>
      <c r="C1894" s="391"/>
      <c r="D1894" s="392"/>
      <c r="E1894" s="393"/>
      <c r="F1894" s="393"/>
      <c r="G1894" s="394"/>
      <c r="H1894" s="395"/>
      <c r="N1894" s="144"/>
      <c r="O1894" s="147" t="str">
        <f>IFERROR(IF(LEN(B1894)=0,"",INDEX(Trainings!$C$6:$C$55,MATCH(Registration!$B1894,Trainings!$B$6:$B$55,0),1)),"")</f>
        <v/>
      </c>
      <c r="P1894" s="148" t="str">
        <f>IFERROR(IF(LEN(H1894)=0,"",INDEX(Dashboard!$I$17:$I$26,MATCH($H1894,Dashboard!$J$17:$J$26,0))),"")</f>
        <v/>
      </c>
      <c r="Q1894" s="144"/>
      <c r="R1894" s="148">
        <f>IF(LEN(O1894)=0,0,IF(OR(Summary!$D$5="All",Summary!$D$5=""),1,IF(Summary!$D$5=O1894,1,0)))</f>
        <v>0</v>
      </c>
      <c r="S1894" s="148">
        <f>IF(LEN(B1894)=0,0,IF(OR(Summary!$G$5="All",Summary!$G$5=""),1,IF(Summary!$G$5=B1894,1,0)))</f>
        <v>0</v>
      </c>
      <c r="T1894" s="148">
        <f t="shared" si="116"/>
        <v>0</v>
      </c>
      <c r="U1894" s="148">
        <f>IF(LEN(C1894)=0,0,IF(C1894=Summary!$K$5,1,0))</f>
        <v>0</v>
      </c>
      <c r="V1894" s="148">
        <f t="shared" si="117"/>
        <v>0</v>
      </c>
      <c r="W1894" s="333"/>
      <c r="X1894" s="148">
        <f t="shared" si="118"/>
        <v>0</v>
      </c>
      <c r="Y1894" s="333"/>
      <c r="Z1894" s="144"/>
      <c r="AA1894" s="148">
        <f t="shared" si="119"/>
        <v>0</v>
      </c>
      <c r="AB1894" s="336"/>
      <c r="AC1894" s="144"/>
    </row>
    <row r="1895" spans="2:29" s="134" customFormat="1" ht="20.100000000000001" customHeight="1" x14ac:dyDescent="0.25">
      <c r="B1895" s="390"/>
      <c r="C1895" s="391"/>
      <c r="D1895" s="392"/>
      <c r="E1895" s="393"/>
      <c r="F1895" s="393"/>
      <c r="G1895" s="394"/>
      <c r="H1895" s="395"/>
      <c r="N1895" s="144"/>
      <c r="O1895" s="147" t="str">
        <f>IFERROR(IF(LEN(B1895)=0,"",INDEX(Trainings!$C$6:$C$55,MATCH(Registration!$B1895,Trainings!$B$6:$B$55,0),1)),"")</f>
        <v/>
      </c>
      <c r="P1895" s="148" t="str">
        <f>IFERROR(IF(LEN(H1895)=0,"",INDEX(Dashboard!$I$17:$I$26,MATCH($H1895,Dashboard!$J$17:$J$26,0))),"")</f>
        <v/>
      </c>
      <c r="Q1895" s="144"/>
      <c r="R1895" s="148">
        <f>IF(LEN(O1895)=0,0,IF(OR(Summary!$D$5="All",Summary!$D$5=""),1,IF(Summary!$D$5=O1895,1,0)))</f>
        <v>0</v>
      </c>
      <c r="S1895" s="148">
        <f>IF(LEN(B1895)=0,0,IF(OR(Summary!$G$5="All",Summary!$G$5=""),1,IF(Summary!$G$5=B1895,1,0)))</f>
        <v>0</v>
      </c>
      <c r="T1895" s="148">
        <f t="shared" si="116"/>
        <v>0</v>
      </c>
      <c r="U1895" s="148">
        <f>IF(LEN(C1895)=0,0,IF(C1895=Summary!$K$5,1,0))</f>
        <v>0</v>
      </c>
      <c r="V1895" s="148">
        <f t="shared" si="117"/>
        <v>0</v>
      </c>
      <c r="W1895" s="333"/>
      <c r="X1895" s="148">
        <f t="shared" si="118"/>
        <v>0</v>
      </c>
      <c r="Y1895" s="333"/>
      <c r="Z1895" s="144"/>
      <c r="AA1895" s="148">
        <f t="shared" si="119"/>
        <v>0</v>
      </c>
      <c r="AB1895" s="336"/>
      <c r="AC1895" s="144"/>
    </row>
    <row r="1896" spans="2:29" s="134" customFormat="1" ht="20.100000000000001" customHeight="1" x14ac:dyDescent="0.25">
      <c r="B1896" s="390"/>
      <c r="C1896" s="391"/>
      <c r="D1896" s="392"/>
      <c r="E1896" s="393"/>
      <c r="F1896" s="393"/>
      <c r="G1896" s="394"/>
      <c r="H1896" s="395"/>
      <c r="N1896" s="144"/>
      <c r="O1896" s="147" t="str">
        <f>IFERROR(IF(LEN(B1896)=0,"",INDEX(Trainings!$C$6:$C$55,MATCH(Registration!$B1896,Trainings!$B$6:$B$55,0),1)),"")</f>
        <v/>
      </c>
      <c r="P1896" s="148" t="str">
        <f>IFERROR(IF(LEN(H1896)=0,"",INDEX(Dashboard!$I$17:$I$26,MATCH($H1896,Dashboard!$J$17:$J$26,0))),"")</f>
        <v/>
      </c>
      <c r="Q1896" s="144"/>
      <c r="R1896" s="148">
        <f>IF(LEN(O1896)=0,0,IF(OR(Summary!$D$5="All",Summary!$D$5=""),1,IF(Summary!$D$5=O1896,1,0)))</f>
        <v>0</v>
      </c>
      <c r="S1896" s="148">
        <f>IF(LEN(B1896)=0,0,IF(OR(Summary!$G$5="All",Summary!$G$5=""),1,IF(Summary!$G$5=B1896,1,0)))</f>
        <v>0</v>
      </c>
      <c r="T1896" s="148">
        <f t="shared" si="116"/>
        <v>0</v>
      </c>
      <c r="U1896" s="148">
        <f>IF(LEN(C1896)=0,0,IF(C1896=Summary!$K$5,1,0))</f>
        <v>0</v>
      </c>
      <c r="V1896" s="148">
        <f t="shared" si="117"/>
        <v>0</v>
      </c>
      <c r="W1896" s="333"/>
      <c r="X1896" s="148">
        <f t="shared" si="118"/>
        <v>0</v>
      </c>
      <c r="Y1896" s="333"/>
      <c r="Z1896" s="144"/>
      <c r="AA1896" s="148">
        <f t="shared" si="119"/>
        <v>0</v>
      </c>
      <c r="AB1896" s="336"/>
      <c r="AC1896" s="144"/>
    </row>
    <row r="1897" spans="2:29" s="134" customFormat="1" ht="20.100000000000001" customHeight="1" x14ac:dyDescent="0.25">
      <c r="B1897" s="390"/>
      <c r="C1897" s="391"/>
      <c r="D1897" s="392"/>
      <c r="E1897" s="393"/>
      <c r="F1897" s="393"/>
      <c r="G1897" s="394"/>
      <c r="H1897" s="395"/>
      <c r="N1897" s="144"/>
      <c r="O1897" s="147" t="str">
        <f>IFERROR(IF(LEN(B1897)=0,"",INDEX(Trainings!$C$6:$C$55,MATCH(Registration!$B1897,Trainings!$B$6:$B$55,0),1)),"")</f>
        <v/>
      </c>
      <c r="P1897" s="148" t="str">
        <f>IFERROR(IF(LEN(H1897)=0,"",INDEX(Dashboard!$I$17:$I$26,MATCH($H1897,Dashboard!$J$17:$J$26,0))),"")</f>
        <v/>
      </c>
      <c r="Q1897" s="144"/>
      <c r="R1897" s="148">
        <f>IF(LEN(O1897)=0,0,IF(OR(Summary!$D$5="All",Summary!$D$5=""),1,IF(Summary!$D$5=O1897,1,0)))</f>
        <v>0</v>
      </c>
      <c r="S1897" s="148">
        <f>IF(LEN(B1897)=0,0,IF(OR(Summary!$G$5="All",Summary!$G$5=""),1,IF(Summary!$G$5=B1897,1,0)))</f>
        <v>0</v>
      </c>
      <c r="T1897" s="148">
        <f t="shared" si="116"/>
        <v>0</v>
      </c>
      <c r="U1897" s="148">
        <f>IF(LEN(C1897)=0,0,IF(C1897=Summary!$K$5,1,0))</f>
        <v>0</v>
      </c>
      <c r="V1897" s="148">
        <f t="shared" si="117"/>
        <v>0</v>
      </c>
      <c r="W1897" s="333"/>
      <c r="X1897" s="148">
        <f t="shared" si="118"/>
        <v>0</v>
      </c>
      <c r="Y1897" s="333"/>
      <c r="Z1897" s="144"/>
      <c r="AA1897" s="148">
        <f t="shared" si="119"/>
        <v>0</v>
      </c>
      <c r="AB1897" s="336"/>
      <c r="AC1897" s="144"/>
    </row>
    <row r="1898" spans="2:29" s="134" customFormat="1" ht="20.100000000000001" customHeight="1" x14ac:dyDescent="0.25">
      <c r="B1898" s="390"/>
      <c r="C1898" s="391"/>
      <c r="D1898" s="392"/>
      <c r="E1898" s="393"/>
      <c r="F1898" s="393"/>
      <c r="G1898" s="394"/>
      <c r="H1898" s="395"/>
      <c r="N1898" s="144"/>
      <c r="O1898" s="147" t="str">
        <f>IFERROR(IF(LEN(B1898)=0,"",INDEX(Trainings!$C$6:$C$55,MATCH(Registration!$B1898,Trainings!$B$6:$B$55,0),1)),"")</f>
        <v/>
      </c>
      <c r="P1898" s="148" t="str">
        <f>IFERROR(IF(LEN(H1898)=0,"",INDEX(Dashboard!$I$17:$I$26,MATCH($H1898,Dashboard!$J$17:$J$26,0))),"")</f>
        <v/>
      </c>
      <c r="Q1898" s="144"/>
      <c r="R1898" s="148">
        <f>IF(LEN(O1898)=0,0,IF(OR(Summary!$D$5="All",Summary!$D$5=""),1,IF(Summary!$D$5=O1898,1,0)))</f>
        <v>0</v>
      </c>
      <c r="S1898" s="148">
        <f>IF(LEN(B1898)=0,0,IF(OR(Summary!$G$5="All",Summary!$G$5=""),1,IF(Summary!$G$5=B1898,1,0)))</f>
        <v>0</v>
      </c>
      <c r="T1898" s="148">
        <f t="shared" si="116"/>
        <v>0</v>
      </c>
      <c r="U1898" s="148">
        <f>IF(LEN(C1898)=0,0,IF(C1898=Summary!$K$5,1,0))</f>
        <v>0</v>
      </c>
      <c r="V1898" s="148">
        <f t="shared" si="117"/>
        <v>0</v>
      </c>
      <c r="W1898" s="333"/>
      <c r="X1898" s="148">
        <f t="shared" si="118"/>
        <v>0</v>
      </c>
      <c r="Y1898" s="333"/>
      <c r="Z1898" s="144"/>
      <c r="AA1898" s="148">
        <f t="shared" si="119"/>
        <v>0</v>
      </c>
      <c r="AB1898" s="336"/>
      <c r="AC1898" s="144"/>
    </row>
    <row r="1899" spans="2:29" s="134" customFormat="1" ht="20.100000000000001" customHeight="1" x14ac:dyDescent="0.25">
      <c r="B1899" s="390"/>
      <c r="C1899" s="391"/>
      <c r="D1899" s="392"/>
      <c r="E1899" s="393"/>
      <c r="F1899" s="393"/>
      <c r="G1899" s="394"/>
      <c r="H1899" s="395"/>
      <c r="N1899" s="144"/>
      <c r="O1899" s="147" t="str">
        <f>IFERROR(IF(LEN(B1899)=0,"",INDEX(Trainings!$C$6:$C$55,MATCH(Registration!$B1899,Trainings!$B$6:$B$55,0),1)),"")</f>
        <v/>
      </c>
      <c r="P1899" s="148" t="str">
        <f>IFERROR(IF(LEN(H1899)=0,"",INDEX(Dashboard!$I$17:$I$26,MATCH($H1899,Dashboard!$J$17:$J$26,0))),"")</f>
        <v/>
      </c>
      <c r="Q1899" s="144"/>
      <c r="R1899" s="148">
        <f>IF(LEN(O1899)=0,0,IF(OR(Summary!$D$5="All",Summary!$D$5=""),1,IF(Summary!$D$5=O1899,1,0)))</f>
        <v>0</v>
      </c>
      <c r="S1899" s="148">
        <f>IF(LEN(B1899)=0,0,IF(OR(Summary!$G$5="All",Summary!$G$5=""),1,IF(Summary!$G$5=B1899,1,0)))</f>
        <v>0</v>
      </c>
      <c r="T1899" s="148">
        <f t="shared" si="116"/>
        <v>0</v>
      </c>
      <c r="U1899" s="148">
        <f>IF(LEN(C1899)=0,0,IF(C1899=Summary!$K$5,1,0))</f>
        <v>0</v>
      </c>
      <c r="V1899" s="148">
        <f t="shared" si="117"/>
        <v>0</v>
      </c>
      <c r="W1899" s="333"/>
      <c r="X1899" s="148">
        <f t="shared" si="118"/>
        <v>0</v>
      </c>
      <c r="Y1899" s="333"/>
      <c r="Z1899" s="144"/>
      <c r="AA1899" s="148">
        <f t="shared" si="119"/>
        <v>0</v>
      </c>
      <c r="AB1899" s="336"/>
      <c r="AC1899" s="144"/>
    </row>
    <row r="1900" spans="2:29" s="134" customFormat="1" ht="20.100000000000001" customHeight="1" x14ac:dyDescent="0.25">
      <c r="B1900" s="390"/>
      <c r="C1900" s="391"/>
      <c r="D1900" s="392"/>
      <c r="E1900" s="393"/>
      <c r="F1900" s="393"/>
      <c r="G1900" s="394"/>
      <c r="H1900" s="395"/>
      <c r="N1900" s="144"/>
      <c r="O1900" s="147" t="str">
        <f>IFERROR(IF(LEN(B1900)=0,"",INDEX(Trainings!$C$6:$C$55,MATCH(Registration!$B1900,Trainings!$B$6:$B$55,0),1)),"")</f>
        <v/>
      </c>
      <c r="P1900" s="148" t="str">
        <f>IFERROR(IF(LEN(H1900)=0,"",INDEX(Dashboard!$I$17:$I$26,MATCH($H1900,Dashboard!$J$17:$J$26,0))),"")</f>
        <v/>
      </c>
      <c r="Q1900" s="144"/>
      <c r="R1900" s="148">
        <f>IF(LEN(O1900)=0,0,IF(OR(Summary!$D$5="All",Summary!$D$5=""),1,IF(Summary!$D$5=O1900,1,0)))</f>
        <v>0</v>
      </c>
      <c r="S1900" s="148">
        <f>IF(LEN(B1900)=0,0,IF(OR(Summary!$G$5="All",Summary!$G$5=""),1,IF(Summary!$G$5=B1900,1,0)))</f>
        <v>0</v>
      </c>
      <c r="T1900" s="148">
        <f t="shared" si="116"/>
        <v>0</v>
      </c>
      <c r="U1900" s="148">
        <f>IF(LEN(C1900)=0,0,IF(C1900=Summary!$K$5,1,0))</f>
        <v>0</v>
      </c>
      <c r="V1900" s="148">
        <f t="shared" si="117"/>
        <v>0</v>
      </c>
      <c r="W1900" s="333"/>
      <c r="X1900" s="148">
        <f t="shared" si="118"/>
        <v>0</v>
      </c>
      <c r="Y1900" s="333"/>
      <c r="Z1900" s="144"/>
      <c r="AA1900" s="148">
        <f t="shared" si="119"/>
        <v>0</v>
      </c>
      <c r="AB1900" s="336"/>
      <c r="AC1900" s="144"/>
    </row>
    <row r="1901" spans="2:29" s="134" customFormat="1" ht="20.100000000000001" customHeight="1" x14ac:dyDescent="0.25">
      <c r="B1901" s="390"/>
      <c r="C1901" s="391"/>
      <c r="D1901" s="392"/>
      <c r="E1901" s="393"/>
      <c r="F1901" s="393"/>
      <c r="G1901" s="394"/>
      <c r="H1901" s="395"/>
      <c r="N1901" s="144"/>
      <c r="O1901" s="147" t="str">
        <f>IFERROR(IF(LEN(B1901)=0,"",INDEX(Trainings!$C$6:$C$55,MATCH(Registration!$B1901,Trainings!$B$6:$B$55,0),1)),"")</f>
        <v/>
      </c>
      <c r="P1901" s="148" t="str">
        <f>IFERROR(IF(LEN(H1901)=0,"",INDEX(Dashboard!$I$17:$I$26,MATCH($H1901,Dashboard!$J$17:$J$26,0))),"")</f>
        <v/>
      </c>
      <c r="Q1901" s="144"/>
      <c r="R1901" s="148">
        <f>IF(LEN(O1901)=0,0,IF(OR(Summary!$D$5="All",Summary!$D$5=""),1,IF(Summary!$D$5=O1901,1,0)))</f>
        <v>0</v>
      </c>
      <c r="S1901" s="148">
        <f>IF(LEN(B1901)=0,0,IF(OR(Summary!$G$5="All",Summary!$G$5=""),1,IF(Summary!$G$5=B1901,1,0)))</f>
        <v>0</v>
      </c>
      <c r="T1901" s="148">
        <f t="shared" si="116"/>
        <v>0</v>
      </c>
      <c r="U1901" s="148">
        <f>IF(LEN(C1901)=0,0,IF(C1901=Summary!$K$5,1,0))</f>
        <v>0</v>
      </c>
      <c r="V1901" s="148">
        <f t="shared" si="117"/>
        <v>0</v>
      </c>
      <c r="W1901" s="333"/>
      <c r="X1901" s="148">
        <f t="shared" si="118"/>
        <v>0</v>
      </c>
      <c r="Y1901" s="333"/>
      <c r="Z1901" s="144"/>
      <c r="AA1901" s="148">
        <f t="shared" si="119"/>
        <v>0</v>
      </c>
      <c r="AB1901" s="336"/>
      <c r="AC1901" s="144"/>
    </row>
    <row r="1902" spans="2:29" s="134" customFormat="1" ht="20.100000000000001" customHeight="1" x14ac:dyDescent="0.25">
      <c r="B1902" s="390"/>
      <c r="C1902" s="391"/>
      <c r="D1902" s="392"/>
      <c r="E1902" s="393"/>
      <c r="F1902" s="393"/>
      <c r="G1902" s="394"/>
      <c r="H1902" s="395"/>
      <c r="N1902" s="144"/>
      <c r="O1902" s="147" t="str">
        <f>IFERROR(IF(LEN(B1902)=0,"",INDEX(Trainings!$C$6:$C$55,MATCH(Registration!$B1902,Trainings!$B$6:$B$55,0),1)),"")</f>
        <v/>
      </c>
      <c r="P1902" s="148" t="str">
        <f>IFERROR(IF(LEN(H1902)=0,"",INDEX(Dashboard!$I$17:$I$26,MATCH($H1902,Dashboard!$J$17:$J$26,0))),"")</f>
        <v/>
      </c>
      <c r="Q1902" s="144"/>
      <c r="R1902" s="148">
        <f>IF(LEN(O1902)=0,0,IF(OR(Summary!$D$5="All",Summary!$D$5=""),1,IF(Summary!$D$5=O1902,1,0)))</f>
        <v>0</v>
      </c>
      <c r="S1902" s="148">
        <f>IF(LEN(B1902)=0,0,IF(OR(Summary!$G$5="All",Summary!$G$5=""),1,IF(Summary!$G$5=B1902,1,0)))</f>
        <v>0</v>
      </c>
      <c r="T1902" s="148">
        <f t="shared" si="116"/>
        <v>0</v>
      </c>
      <c r="U1902" s="148">
        <f>IF(LEN(C1902)=0,0,IF(C1902=Summary!$K$5,1,0))</f>
        <v>0</v>
      </c>
      <c r="V1902" s="148">
        <f t="shared" si="117"/>
        <v>0</v>
      </c>
      <c r="W1902" s="333"/>
      <c r="X1902" s="148">
        <f t="shared" si="118"/>
        <v>0</v>
      </c>
      <c r="Y1902" s="333"/>
      <c r="Z1902" s="144"/>
      <c r="AA1902" s="148">
        <f t="shared" si="119"/>
        <v>0</v>
      </c>
      <c r="AB1902" s="336"/>
      <c r="AC1902" s="144"/>
    </row>
    <row r="1903" spans="2:29" s="134" customFormat="1" ht="20.100000000000001" customHeight="1" x14ac:dyDescent="0.25">
      <c r="B1903" s="390"/>
      <c r="C1903" s="391"/>
      <c r="D1903" s="392"/>
      <c r="E1903" s="393"/>
      <c r="F1903" s="393"/>
      <c r="G1903" s="394"/>
      <c r="H1903" s="395"/>
      <c r="N1903" s="144"/>
      <c r="O1903" s="147" t="str">
        <f>IFERROR(IF(LEN(B1903)=0,"",INDEX(Trainings!$C$6:$C$55,MATCH(Registration!$B1903,Trainings!$B$6:$B$55,0),1)),"")</f>
        <v/>
      </c>
      <c r="P1903" s="148" t="str">
        <f>IFERROR(IF(LEN(H1903)=0,"",INDEX(Dashboard!$I$17:$I$26,MATCH($H1903,Dashboard!$J$17:$J$26,0))),"")</f>
        <v/>
      </c>
      <c r="Q1903" s="144"/>
      <c r="R1903" s="148">
        <f>IF(LEN(O1903)=0,0,IF(OR(Summary!$D$5="All",Summary!$D$5=""),1,IF(Summary!$D$5=O1903,1,0)))</f>
        <v>0</v>
      </c>
      <c r="S1903" s="148">
        <f>IF(LEN(B1903)=0,0,IF(OR(Summary!$G$5="All",Summary!$G$5=""),1,IF(Summary!$G$5=B1903,1,0)))</f>
        <v>0</v>
      </c>
      <c r="T1903" s="148">
        <f t="shared" si="116"/>
        <v>0</v>
      </c>
      <c r="U1903" s="148">
        <f>IF(LEN(C1903)=0,0,IF(C1903=Summary!$K$5,1,0))</f>
        <v>0</v>
      </c>
      <c r="V1903" s="148">
        <f t="shared" si="117"/>
        <v>0</v>
      </c>
      <c r="W1903" s="333"/>
      <c r="X1903" s="148">
        <f t="shared" si="118"/>
        <v>0</v>
      </c>
      <c r="Y1903" s="333"/>
      <c r="Z1903" s="144"/>
      <c r="AA1903" s="148">
        <f t="shared" si="119"/>
        <v>0</v>
      </c>
      <c r="AB1903" s="336"/>
      <c r="AC1903" s="144"/>
    </row>
    <row r="1904" spans="2:29" s="134" customFormat="1" ht="20.100000000000001" customHeight="1" x14ac:dyDescent="0.25">
      <c r="B1904" s="390"/>
      <c r="C1904" s="391"/>
      <c r="D1904" s="392"/>
      <c r="E1904" s="393"/>
      <c r="F1904" s="393"/>
      <c r="G1904" s="394"/>
      <c r="H1904" s="395"/>
      <c r="N1904" s="144"/>
      <c r="O1904" s="147" t="str">
        <f>IFERROR(IF(LEN(B1904)=0,"",INDEX(Trainings!$C$6:$C$55,MATCH(Registration!$B1904,Trainings!$B$6:$B$55,0),1)),"")</f>
        <v/>
      </c>
      <c r="P1904" s="148" t="str">
        <f>IFERROR(IF(LEN(H1904)=0,"",INDEX(Dashboard!$I$17:$I$26,MATCH($H1904,Dashboard!$J$17:$J$26,0))),"")</f>
        <v/>
      </c>
      <c r="Q1904" s="144"/>
      <c r="R1904" s="148">
        <f>IF(LEN(O1904)=0,0,IF(OR(Summary!$D$5="All",Summary!$D$5=""),1,IF(Summary!$D$5=O1904,1,0)))</f>
        <v>0</v>
      </c>
      <c r="S1904" s="148">
        <f>IF(LEN(B1904)=0,0,IF(OR(Summary!$G$5="All",Summary!$G$5=""),1,IF(Summary!$G$5=B1904,1,0)))</f>
        <v>0</v>
      </c>
      <c r="T1904" s="148">
        <f t="shared" si="116"/>
        <v>0</v>
      </c>
      <c r="U1904" s="148">
        <f>IF(LEN(C1904)=0,0,IF(C1904=Summary!$K$5,1,0))</f>
        <v>0</v>
      </c>
      <c r="V1904" s="148">
        <f t="shared" si="117"/>
        <v>0</v>
      </c>
      <c r="W1904" s="333"/>
      <c r="X1904" s="148">
        <f t="shared" si="118"/>
        <v>0</v>
      </c>
      <c r="Y1904" s="333"/>
      <c r="Z1904" s="144"/>
      <c r="AA1904" s="148">
        <f t="shared" si="119"/>
        <v>0</v>
      </c>
      <c r="AB1904" s="336"/>
      <c r="AC1904" s="144"/>
    </row>
    <row r="1905" spans="2:29" s="134" customFormat="1" ht="20.100000000000001" customHeight="1" x14ac:dyDescent="0.25">
      <c r="B1905" s="390"/>
      <c r="C1905" s="391"/>
      <c r="D1905" s="392"/>
      <c r="E1905" s="393"/>
      <c r="F1905" s="393"/>
      <c r="G1905" s="394"/>
      <c r="H1905" s="395"/>
      <c r="N1905" s="144"/>
      <c r="O1905" s="147" t="str">
        <f>IFERROR(IF(LEN(B1905)=0,"",INDEX(Trainings!$C$6:$C$55,MATCH(Registration!$B1905,Trainings!$B$6:$B$55,0),1)),"")</f>
        <v/>
      </c>
      <c r="P1905" s="148" t="str">
        <f>IFERROR(IF(LEN(H1905)=0,"",INDEX(Dashboard!$I$17:$I$26,MATCH($H1905,Dashboard!$J$17:$J$26,0))),"")</f>
        <v/>
      </c>
      <c r="Q1905" s="144"/>
      <c r="R1905" s="148">
        <f>IF(LEN(O1905)=0,0,IF(OR(Summary!$D$5="All",Summary!$D$5=""),1,IF(Summary!$D$5=O1905,1,0)))</f>
        <v>0</v>
      </c>
      <c r="S1905" s="148">
        <f>IF(LEN(B1905)=0,0,IF(OR(Summary!$G$5="All",Summary!$G$5=""),1,IF(Summary!$G$5=B1905,1,0)))</f>
        <v>0</v>
      </c>
      <c r="T1905" s="148">
        <f t="shared" si="116"/>
        <v>0</v>
      </c>
      <c r="U1905" s="148">
        <f>IF(LEN(C1905)=0,0,IF(C1905=Summary!$K$5,1,0))</f>
        <v>0</v>
      </c>
      <c r="V1905" s="148">
        <f t="shared" si="117"/>
        <v>0</v>
      </c>
      <c r="W1905" s="333"/>
      <c r="X1905" s="148">
        <f t="shared" si="118"/>
        <v>0</v>
      </c>
      <c r="Y1905" s="333"/>
      <c r="Z1905" s="144"/>
      <c r="AA1905" s="148">
        <f t="shared" si="119"/>
        <v>0</v>
      </c>
      <c r="AB1905" s="336"/>
      <c r="AC1905" s="144"/>
    </row>
    <row r="1906" spans="2:29" s="134" customFormat="1" ht="20.100000000000001" customHeight="1" x14ac:dyDescent="0.25">
      <c r="B1906" s="390"/>
      <c r="C1906" s="391"/>
      <c r="D1906" s="392"/>
      <c r="E1906" s="393"/>
      <c r="F1906" s="393"/>
      <c r="G1906" s="394"/>
      <c r="H1906" s="395"/>
      <c r="N1906" s="144"/>
      <c r="O1906" s="147" t="str">
        <f>IFERROR(IF(LEN(B1906)=0,"",INDEX(Trainings!$C$6:$C$55,MATCH(Registration!$B1906,Trainings!$B$6:$B$55,0),1)),"")</f>
        <v/>
      </c>
      <c r="P1906" s="148" t="str">
        <f>IFERROR(IF(LEN(H1906)=0,"",INDEX(Dashboard!$I$17:$I$26,MATCH($H1906,Dashboard!$J$17:$J$26,0))),"")</f>
        <v/>
      </c>
      <c r="Q1906" s="144"/>
      <c r="R1906" s="148">
        <f>IF(LEN(O1906)=0,0,IF(OR(Summary!$D$5="All",Summary!$D$5=""),1,IF(Summary!$D$5=O1906,1,0)))</f>
        <v>0</v>
      </c>
      <c r="S1906" s="148">
        <f>IF(LEN(B1906)=0,0,IF(OR(Summary!$G$5="All",Summary!$G$5=""),1,IF(Summary!$G$5=B1906,1,0)))</f>
        <v>0</v>
      </c>
      <c r="T1906" s="148">
        <f t="shared" si="116"/>
        <v>0</v>
      </c>
      <c r="U1906" s="148">
        <f>IF(LEN(C1906)=0,0,IF(C1906=Summary!$K$5,1,0))</f>
        <v>0</v>
      </c>
      <c r="V1906" s="148">
        <f t="shared" si="117"/>
        <v>0</v>
      </c>
      <c r="W1906" s="333"/>
      <c r="X1906" s="148">
        <f t="shared" si="118"/>
        <v>0</v>
      </c>
      <c r="Y1906" s="333"/>
      <c r="Z1906" s="144"/>
      <c r="AA1906" s="148">
        <f t="shared" si="119"/>
        <v>0</v>
      </c>
      <c r="AB1906" s="336"/>
      <c r="AC1906" s="144"/>
    </row>
    <row r="1907" spans="2:29" s="134" customFormat="1" ht="20.100000000000001" customHeight="1" x14ac:dyDescent="0.25">
      <c r="B1907" s="390"/>
      <c r="C1907" s="391"/>
      <c r="D1907" s="392"/>
      <c r="E1907" s="393"/>
      <c r="F1907" s="393"/>
      <c r="G1907" s="394"/>
      <c r="H1907" s="395"/>
      <c r="N1907" s="144"/>
      <c r="O1907" s="147" t="str">
        <f>IFERROR(IF(LEN(B1907)=0,"",INDEX(Trainings!$C$6:$C$55,MATCH(Registration!$B1907,Trainings!$B$6:$B$55,0),1)),"")</f>
        <v/>
      </c>
      <c r="P1907" s="148" t="str">
        <f>IFERROR(IF(LEN(H1907)=0,"",INDEX(Dashboard!$I$17:$I$26,MATCH($H1907,Dashboard!$J$17:$J$26,0))),"")</f>
        <v/>
      </c>
      <c r="Q1907" s="144"/>
      <c r="R1907" s="148">
        <f>IF(LEN(O1907)=0,0,IF(OR(Summary!$D$5="All",Summary!$D$5=""),1,IF(Summary!$D$5=O1907,1,0)))</f>
        <v>0</v>
      </c>
      <c r="S1907" s="148">
        <f>IF(LEN(B1907)=0,0,IF(OR(Summary!$G$5="All",Summary!$G$5=""),1,IF(Summary!$G$5=B1907,1,0)))</f>
        <v>0</v>
      </c>
      <c r="T1907" s="148">
        <f t="shared" si="116"/>
        <v>0</v>
      </c>
      <c r="U1907" s="148">
        <f>IF(LEN(C1907)=0,0,IF(C1907=Summary!$K$5,1,0))</f>
        <v>0</v>
      </c>
      <c r="V1907" s="148">
        <f t="shared" si="117"/>
        <v>0</v>
      </c>
      <c r="W1907" s="333"/>
      <c r="X1907" s="148">
        <f t="shared" si="118"/>
        <v>0</v>
      </c>
      <c r="Y1907" s="333"/>
      <c r="Z1907" s="144"/>
      <c r="AA1907" s="148">
        <f t="shared" si="119"/>
        <v>0</v>
      </c>
      <c r="AB1907" s="336"/>
      <c r="AC1907" s="144"/>
    </row>
    <row r="1908" spans="2:29" s="134" customFormat="1" ht="20.100000000000001" customHeight="1" x14ac:dyDescent="0.25">
      <c r="B1908" s="390"/>
      <c r="C1908" s="391"/>
      <c r="D1908" s="392"/>
      <c r="E1908" s="393"/>
      <c r="F1908" s="393"/>
      <c r="G1908" s="394"/>
      <c r="H1908" s="395"/>
      <c r="N1908" s="144"/>
      <c r="O1908" s="147" t="str">
        <f>IFERROR(IF(LEN(B1908)=0,"",INDEX(Trainings!$C$6:$C$55,MATCH(Registration!$B1908,Trainings!$B$6:$B$55,0),1)),"")</f>
        <v/>
      </c>
      <c r="P1908" s="148" t="str">
        <f>IFERROR(IF(LEN(H1908)=0,"",INDEX(Dashboard!$I$17:$I$26,MATCH($H1908,Dashboard!$J$17:$J$26,0))),"")</f>
        <v/>
      </c>
      <c r="Q1908" s="144"/>
      <c r="R1908" s="148">
        <f>IF(LEN(O1908)=0,0,IF(OR(Summary!$D$5="All",Summary!$D$5=""),1,IF(Summary!$D$5=O1908,1,0)))</f>
        <v>0</v>
      </c>
      <c r="S1908" s="148">
        <f>IF(LEN(B1908)=0,0,IF(OR(Summary!$G$5="All",Summary!$G$5=""),1,IF(Summary!$G$5=B1908,1,0)))</f>
        <v>0</v>
      </c>
      <c r="T1908" s="148">
        <f t="shared" si="116"/>
        <v>0</v>
      </c>
      <c r="U1908" s="148">
        <f>IF(LEN(C1908)=0,0,IF(C1908=Summary!$K$5,1,0))</f>
        <v>0</v>
      </c>
      <c r="V1908" s="148">
        <f t="shared" si="117"/>
        <v>0</v>
      </c>
      <c r="W1908" s="333"/>
      <c r="X1908" s="148">
        <f t="shared" si="118"/>
        <v>0</v>
      </c>
      <c r="Y1908" s="333"/>
      <c r="Z1908" s="144"/>
      <c r="AA1908" s="148">
        <f t="shared" si="119"/>
        <v>0</v>
      </c>
      <c r="AB1908" s="336"/>
      <c r="AC1908" s="144"/>
    </row>
    <row r="1909" spans="2:29" s="134" customFormat="1" ht="20.100000000000001" customHeight="1" x14ac:dyDescent="0.25">
      <c r="B1909" s="390"/>
      <c r="C1909" s="391"/>
      <c r="D1909" s="392"/>
      <c r="E1909" s="393"/>
      <c r="F1909" s="393"/>
      <c r="G1909" s="394"/>
      <c r="H1909" s="395"/>
      <c r="N1909" s="144"/>
      <c r="O1909" s="147" t="str">
        <f>IFERROR(IF(LEN(B1909)=0,"",INDEX(Trainings!$C$6:$C$55,MATCH(Registration!$B1909,Trainings!$B$6:$B$55,0),1)),"")</f>
        <v/>
      </c>
      <c r="P1909" s="148" t="str">
        <f>IFERROR(IF(LEN(H1909)=0,"",INDEX(Dashboard!$I$17:$I$26,MATCH($H1909,Dashboard!$J$17:$J$26,0))),"")</f>
        <v/>
      </c>
      <c r="Q1909" s="144"/>
      <c r="R1909" s="148">
        <f>IF(LEN(O1909)=0,0,IF(OR(Summary!$D$5="All",Summary!$D$5=""),1,IF(Summary!$D$5=O1909,1,0)))</f>
        <v>0</v>
      </c>
      <c r="S1909" s="148">
        <f>IF(LEN(B1909)=0,0,IF(OR(Summary!$G$5="All",Summary!$G$5=""),1,IF(Summary!$G$5=B1909,1,0)))</f>
        <v>0</v>
      </c>
      <c r="T1909" s="148">
        <f t="shared" si="116"/>
        <v>0</v>
      </c>
      <c r="U1909" s="148">
        <f>IF(LEN(C1909)=0,0,IF(C1909=Summary!$K$5,1,0))</f>
        <v>0</v>
      </c>
      <c r="V1909" s="148">
        <f t="shared" si="117"/>
        <v>0</v>
      </c>
      <c r="W1909" s="333"/>
      <c r="X1909" s="148">
        <f t="shared" si="118"/>
        <v>0</v>
      </c>
      <c r="Y1909" s="333"/>
      <c r="Z1909" s="144"/>
      <c r="AA1909" s="148">
        <f t="shared" si="119"/>
        <v>0</v>
      </c>
      <c r="AB1909" s="336"/>
      <c r="AC1909" s="144"/>
    </row>
    <row r="1910" spans="2:29" s="134" customFormat="1" ht="20.100000000000001" customHeight="1" x14ac:dyDescent="0.25">
      <c r="B1910" s="390"/>
      <c r="C1910" s="391"/>
      <c r="D1910" s="392"/>
      <c r="E1910" s="393"/>
      <c r="F1910" s="393"/>
      <c r="G1910" s="394"/>
      <c r="H1910" s="395"/>
      <c r="N1910" s="144"/>
      <c r="O1910" s="147" t="str">
        <f>IFERROR(IF(LEN(B1910)=0,"",INDEX(Trainings!$C$6:$C$55,MATCH(Registration!$B1910,Trainings!$B$6:$B$55,0),1)),"")</f>
        <v/>
      </c>
      <c r="P1910" s="148" t="str">
        <f>IFERROR(IF(LEN(H1910)=0,"",INDEX(Dashboard!$I$17:$I$26,MATCH($H1910,Dashboard!$J$17:$J$26,0))),"")</f>
        <v/>
      </c>
      <c r="Q1910" s="144"/>
      <c r="R1910" s="148">
        <f>IF(LEN(O1910)=0,0,IF(OR(Summary!$D$5="All",Summary!$D$5=""),1,IF(Summary!$D$5=O1910,1,0)))</f>
        <v>0</v>
      </c>
      <c r="S1910" s="148">
        <f>IF(LEN(B1910)=0,0,IF(OR(Summary!$G$5="All",Summary!$G$5=""),1,IF(Summary!$G$5=B1910,1,0)))</f>
        <v>0</v>
      </c>
      <c r="T1910" s="148">
        <f t="shared" si="116"/>
        <v>0</v>
      </c>
      <c r="U1910" s="148">
        <f>IF(LEN(C1910)=0,0,IF(C1910=Summary!$K$5,1,0))</f>
        <v>0</v>
      </c>
      <c r="V1910" s="148">
        <f t="shared" si="117"/>
        <v>0</v>
      </c>
      <c r="W1910" s="333"/>
      <c r="X1910" s="148">
        <f t="shared" si="118"/>
        <v>0</v>
      </c>
      <c r="Y1910" s="333"/>
      <c r="Z1910" s="144"/>
      <c r="AA1910" s="148">
        <f t="shared" si="119"/>
        <v>0</v>
      </c>
      <c r="AB1910" s="336"/>
      <c r="AC1910" s="144"/>
    </row>
    <row r="1911" spans="2:29" s="134" customFormat="1" ht="20.100000000000001" customHeight="1" x14ac:dyDescent="0.25">
      <c r="B1911" s="390"/>
      <c r="C1911" s="391"/>
      <c r="D1911" s="392"/>
      <c r="E1911" s="393"/>
      <c r="F1911" s="393"/>
      <c r="G1911" s="394"/>
      <c r="H1911" s="395"/>
      <c r="N1911" s="144"/>
      <c r="O1911" s="147" t="str">
        <f>IFERROR(IF(LEN(B1911)=0,"",INDEX(Trainings!$C$6:$C$55,MATCH(Registration!$B1911,Trainings!$B$6:$B$55,0),1)),"")</f>
        <v/>
      </c>
      <c r="P1911" s="148" t="str">
        <f>IFERROR(IF(LEN(H1911)=0,"",INDEX(Dashboard!$I$17:$I$26,MATCH($H1911,Dashboard!$J$17:$J$26,0))),"")</f>
        <v/>
      </c>
      <c r="Q1911" s="144"/>
      <c r="R1911" s="148">
        <f>IF(LEN(O1911)=0,0,IF(OR(Summary!$D$5="All",Summary!$D$5=""),1,IF(Summary!$D$5=O1911,1,0)))</f>
        <v>0</v>
      </c>
      <c r="S1911" s="148">
        <f>IF(LEN(B1911)=0,0,IF(OR(Summary!$G$5="All",Summary!$G$5=""),1,IF(Summary!$G$5=B1911,1,0)))</f>
        <v>0</v>
      </c>
      <c r="T1911" s="148">
        <f t="shared" si="116"/>
        <v>0</v>
      </c>
      <c r="U1911" s="148">
        <f>IF(LEN(C1911)=0,0,IF(C1911=Summary!$K$5,1,0))</f>
        <v>0</v>
      </c>
      <c r="V1911" s="148">
        <f t="shared" si="117"/>
        <v>0</v>
      </c>
      <c r="W1911" s="333"/>
      <c r="X1911" s="148">
        <f t="shared" si="118"/>
        <v>0</v>
      </c>
      <c r="Y1911" s="333"/>
      <c r="Z1911" s="144"/>
      <c r="AA1911" s="148">
        <f t="shared" si="119"/>
        <v>0</v>
      </c>
      <c r="AB1911" s="336"/>
      <c r="AC1911" s="144"/>
    </row>
    <row r="1912" spans="2:29" s="134" customFormat="1" ht="20.100000000000001" customHeight="1" x14ac:dyDescent="0.25">
      <c r="B1912" s="390"/>
      <c r="C1912" s="391"/>
      <c r="D1912" s="392"/>
      <c r="E1912" s="393"/>
      <c r="F1912" s="393"/>
      <c r="G1912" s="394"/>
      <c r="H1912" s="395"/>
      <c r="N1912" s="144"/>
      <c r="O1912" s="147" t="str">
        <f>IFERROR(IF(LEN(B1912)=0,"",INDEX(Trainings!$C$6:$C$55,MATCH(Registration!$B1912,Trainings!$B$6:$B$55,0),1)),"")</f>
        <v/>
      </c>
      <c r="P1912" s="148" t="str">
        <f>IFERROR(IF(LEN(H1912)=0,"",INDEX(Dashboard!$I$17:$I$26,MATCH($H1912,Dashboard!$J$17:$J$26,0))),"")</f>
        <v/>
      </c>
      <c r="Q1912" s="144"/>
      <c r="R1912" s="148">
        <f>IF(LEN(O1912)=0,0,IF(OR(Summary!$D$5="All",Summary!$D$5=""),1,IF(Summary!$D$5=O1912,1,0)))</f>
        <v>0</v>
      </c>
      <c r="S1912" s="148">
        <f>IF(LEN(B1912)=0,0,IF(OR(Summary!$G$5="All",Summary!$G$5=""),1,IF(Summary!$G$5=B1912,1,0)))</f>
        <v>0</v>
      </c>
      <c r="T1912" s="148">
        <f t="shared" si="116"/>
        <v>0</v>
      </c>
      <c r="U1912" s="148">
        <f>IF(LEN(C1912)=0,0,IF(C1912=Summary!$K$5,1,0))</f>
        <v>0</v>
      </c>
      <c r="V1912" s="148">
        <f t="shared" si="117"/>
        <v>0</v>
      </c>
      <c r="W1912" s="333"/>
      <c r="X1912" s="148">
        <f t="shared" si="118"/>
        <v>0</v>
      </c>
      <c r="Y1912" s="333"/>
      <c r="Z1912" s="144"/>
      <c r="AA1912" s="148">
        <f t="shared" si="119"/>
        <v>0</v>
      </c>
      <c r="AB1912" s="336"/>
      <c r="AC1912" s="144"/>
    </row>
    <row r="1913" spans="2:29" s="134" customFormat="1" ht="20.100000000000001" customHeight="1" x14ac:dyDescent="0.25">
      <c r="B1913" s="390"/>
      <c r="C1913" s="391"/>
      <c r="D1913" s="392"/>
      <c r="E1913" s="393"/>
      <c r="F1913" s="393"/>
      <c r="G1913" s="394"/>
      <c r="H1913" s="395"/>
      <c r="N1913" s="144"/>
      <c r="O1913" s="147" t="str">
        <f>IFERROR(IF(LEN(B1913)=0,"",INDEX(Trainings!$C$6:$C$55,MATCH(Registration!$B1913,Trainings!$B$6:$B$55,0),1)),"")</f>
        <v/>
      </c>
      <c r="P1913" s="148" t="str">
        <f>IFERROR(IF(LEN(H1913)=0,"",INDEX(Dashboard!$I$17:$I$26,MATCH($H1913,Dashboard!$J$17:$J$26,0))),"")</f>
        <v/>
      </c>
      <c r="Q1913" s="144"/>
      <c r="R1913" s="148">
        <f>IF(LEN(O1913)=0,0,IF(OR(Summary!$D$5="All",Summary!$D$5=""),1,IF(Summary!$D$5=O1913,1,0)))</f>
        <v>0</v>
      </c>
      <c r="S1913" s="148">
        <f>IF(LEN(B1913)=0,0,IF(OR(Summary!$G$5="All",Summary!$G$5=""),1,IF(Summary!$G$5=B1913,1,0)))</f>
        <v>0</v>
      </c>
      <c r="T1913" s="148">
        <f t="shared" si="116"/>
        <v>0</v>
      </c>
      <c r="U1913" s="148">
        <f>IF(LEN(C1913)=0,0,IF(C1913=Summary!$K$5,1,0))</f>
        <v>0</v>
      </c>
      <c r="V1913" s="148">
        <f t="shared" si="117"/>
        <v>0</v>
      </c>
      <c r="W1913" s="333"/>
      <c r="X1913" s="148">
        <f t="shared" si="118"/>
        <v>0</v>
      </c>
      <c r="Y1913" s="333"/>
      <c r="Z1913" s="144"/>
      <c r="AA1913" s="148">
        <f t="shared" si="119"/>
        <v>0</v>
      </c>
      <c r="AB1913" s="336"/>
      <c r="AC1913" s="144"/>
    </row>
    <row r="1914" spans="2:29" s="134" customFormat="1" ht="20.100000000000001" customHeight="1" x14ac:dyDescent="0.25">
      <c r="B1914" s="390"/>
      <c r="C1914" s="391"/>
      <c r="D1914" s="392"/>
      <c r="E1914" s="393"/>
      <c r="F1914" s="393"/>
      <c r="G1914" s="394"/>
      <c r="H1914" s="395"/>
      <c r="N1914" s="144"/>
      <c r="O1914" s="147" t="str">
        <f>IFERROR(IF(LEN(B1914)=0,"",INDEX(Trainings!$C$6:$C$55,MATCH(Registration!$B1914,Trainings!$B$6:$B$55,0),1)),"")</f>
        <v/>
      </c>
      <c r="P1914" s="148" t="str">
        <f>IFERROR(IF(LEN(H1914)=0,"",INDEX(Dashboard!$I$17:$I$26,MATCH($H1914,Dashboard!$J$17:$J$26,0))),"")</f>
        <v/>
      </c>
      <c r="Q1914" s="144"/>
      <c r="R1914" s="148">
        <f>IF(LEN(O1914)=0,0,IF(OR(Summary!$D$5="All",Summary!$D$5=""),1,IF(Summary!$D$5=O1914,1,0)))</f>
        <v>0</v>
      </c>
      <c r="S1914" s="148">
        <f>IF(LEN(B1914)=0,0,IF(OR(Summary!$G$5="All",Summary!$G$5=""),1,IF(Summary!$G$5=B1914,1,0)))</f>
        <v>0</v>
      </c>
      <c r="T1914" s="148">
        <f t="shared" si="116"/>
        <v>0</v>
      </c>
      <c r="U1914" s="148">
        <f>IF(LEN(C1914)=0,0,IF(C1914=Summary!$K$5,1,0))</f>
        <v>0</v>
      </c>
      <c r="V1914" s="148">
        <f t="shared" si="117"/>
        <v>0</v>
      </c>
      <c r="W1914" s="333"/>
      <c r="X1914" s="148">
        <f t="shared" si="118"/>
        <v>0</v>
      </c>
      <c r="Y1914" s="333"/>
      <c r="Z1914" s="144"/>
      <c r="AA1914" s="148">
        <f t="shared" si="119"/>
        <v>0</v>
      </c>
      <c r="AB1914" s="336"/>
      <c r="AC1914" s="144"/>
    </row>
    <row r="1915" spans="2:29" s="134" customFormat="1" ht="20.100000000000001" customHeight="1" x14ac:dyDescent="0.25">
      <c r="B1915" s="390"/>
      <c r="C1915" s="391"/>
      <c r="D1915" s="392"/>
      <c r="E1915" s="393"/>
      <c r="F1915" s="393"/>
      <c r="G1915" s="394"/>
      <c r="H1915" s="395"/>
      <c r="N1915" s="144"/>
      <c r="O1915" s="147" t="str">
        <f>IFERROR(IF(LEN(B1915)=0,"",INDEX(Trainings!$C$6:$C$55,MATCH(Registration!$B1915,Trainings!$B$6:$B$55,0),1)),"")</f>
        <v/>
      </c>
      <c r="P1915" s="148" t="str">
        <f>IFERROR(IF(LEN(H1915)=0,"",INDEX(Dashboard!$I$17:$I$26,MATCH($H1915,Dashboard!$J$17:$J$26,0))),"")</f>
        <v/>
      </c>
      <c r="Q1915" s="144"/>
      <c r="R1915" s="148">
        <f>IF(LEN(O1915)=0,0,IF(OR(Summary!$D$5="All",Summary!$D$5=""),1,IF(Summary!$D$5=O1915,1,0)))</f>
        <v>0</v>
      </c>
      <c r="S1915" s="148">
        <f>IF(LEN(B1915)=0,0,IF(OR(Summary!$G$5="All",Summary!$G$5=""),1,IF(Summary!$G$5=B1915,1,0)))</f>
        <v>0</v>
      </c>
      <c r="T1915" s="148">
        <f t="shared" si="116"/>
        <v>0</v>
      </c>
      <c r="U1915" s="148">
        <f>IF(LEN(C1915)=0,0,IF(C1915=Summary!$K$5,1,0))</f>
        <v>0</v>
      </c>
      <c r="V1915" s="148">
        <f t="shared" si="117"/>
        <v>0</v>
      </c>
      <c r="W1915" s="333"/>
      <c r="X1915" s="148">
        <f t="shared" si="118"/>
        <v>0</v>
      </c>
      <c r="Y1915" s="333"/>
      <c r="Z1915" s="144"/>
      <c r="AA1915" s="148">
        <f t="shared" si="119"/>
        <v>0</v>
      </c>
      <c r="AB1915" s="336"/>
      <c r="AC1915" s="144"/>
    </row>
    <row r="1916" spans="2:29" s="134" customFormat="1" ht="20.100000000000001" customHeight="1" x14ac:dyDescent="0.25">
      <c r="B1916" s="390"/>
      <c r="C1916" s="391"/>
      <c r="D1916" s="392"/>
      <c r="E1916" s="393"/>
      <c r="F1916" s="393"/>
      <c r="G1916" s="394"/>
      <c r="H1916" s="395"/>
      <c r="N1916" s="144"/>
      <c r="O1916" s="147" t="str">
        <f>IFERROR(IF(LEN(B1916)=0,"",INDEX(Trainings!$C$6:$C$55,MATCH(Registration!$B1916,Trainings!$B$6:$B$55,0),1)),"")</f>
        <v/>
      </c>
      <c r="P1916" s="148" t="str">
        <f>IFERROR(IF(LEN(H1916)=0,"",INDEX(Dashboard!$I$17:$I$26,MATCH($H1916,Dashboard!$J$17:$J$26,0))),"")</f>
        <v/>
      </c>
      <c r="Q1916" s="144"/>
      <c r="R1916" s="148">
        <f>IF(LEN(O1916)=0,0,IF(OR(Summary!$D$5="All",Summary!$D$5=""),1,IF(Summary!$D$5=O1916,1,0)))</f>
        <v>0</v>
      </c>
      <c r="S1916" s="148">
        <f>IF(LEN(B1916)=0,0,IF(OR(Summary!$G$5="All",Summary!$G$5=""),1,IF(Summary!$G$5=B1916,1,0)))</f>
        <v>0</v>
      </c>
      <c r="T1916" s="148">
        <f t="shared" si="116"/>
        <v>0</v>
      </c>
      <c r="U1916" s="148">
        <f>IF(LEN(C1916)=0,0,IF(C1916=Summary!$K$5,1,0))</f>
        <v>0</v>
      </c>
      <c r="V1916" s="148">
        <f t="shared" si="117"/>
        <v>0</v>
      </c>
      <c r="W1916" s="333"/>
      <c r="X1916" s="148">
        <f t="shared" si="118"/>
        <v>0</v>
      </c>
      <c r="Y1916" s="333"/>
      <c r="Z1916" s="144"/>
      <c r="AA1916" s="148">
        <f t="shared" si="119"/>
        <v>0</v>
      </c>
      <c r="AB1916" s="336"/>
      <c r="AC1916" s="144"/>
    </row>
    <row r="1917" spans="2:29" s="134" customFormat="1" ht="20.100000000000001" customHeight="1" x14ac:dyDescent="0.25">
      <c r="B1917" s="390"/>
      <c r="C1917" s="391"/>
      <c r="D1917" s="392"/>
      <c r="E1917" s="393"/>
      <c r="F1917" s="393"/>
      <c r="G1917" s="394"/>
      <c r="H1917" s="395"/>
      <c r="N1917" s="144"/>
      <c r="O1917" s="147" t="str">
        <f>IFERROR(IF(LEN(B1917)=0,"",INDEX(Trainings!$C$6:$C$55,MATCH(Registration!$B1917,Trainings!$B$6:$B$55,0),1)),"")</f>
        <v/>
      </c>
      <c r="P1917" s="148" t="str">
        <f>IFERROR(IF(LEN(H1917)=0,"",INDEX(Dashboard!$I$17:$I$26,MATCH($H1917,Dashboard!$J$17:$J$26,0))),"")</f>
        <v/>
      </c>
      <c r="Q1917" s="144"/>
      <c r="R1917" s="148">
        <f>IF(LEN(O1917)=0,0,IF(OR(Summary!$D$5="All",Summary!$D$5=""),1,IF(Summary!$D$5=O1917,1,0)))</f>
        <v>0</v>
      </c>
      <c r="S1917" s="148">
        <f>IF(LEN(B1917)=0,0,IF(OR(Summary!$G$5="All",Summary!$G$5=""),1,IF(Summary!$G$5=B1917,1,0)))</f>
        <v>0</v>
      </c>
      <c r="T1917" s="148">
        <f t="shared" si="116"/>
        <v>0</v>
      </c>
      <c r="U1917" s="148">
        <f>IF(LEN(C1917)=0,0,IF(C1917=Summary!$K$5,1,0))</f>
        <v>0</v>
      </c>
      <c r="V1917" s="148">
        <f t="shared" si="117"/>
        <v>0</v>
      </c>
      <c r="W1917" s="333"/>
      <c r="X1917" s="148">
        <f t="shared" si="118"/>
        <v>0</v>
      </c>
      <c r="Y1917" s="333"/>
      <c r="Z1917" s="144"/>
      <c r="AA1917" s="148">
        <f t="shared" si="119"/>
        <v>0</v>
      </c>
      <c r="AB1917" s="336"/>
      <c r="AC1917" s="144"/>
    </row>
    <row r="1918" spans="2:29" s="134" customFormat="1" ht="20.100000000000001" customHeight="1" x14ac:dyDescent="0.25">
      <c r="B1918" s="390"/>
      <c r="C1918" s="391"/>
      <c r="D1918" s="392"/>
      <c r="E1918" s="393"/>
      <c r="F1918" s="393"/>
      <c r="G1918" s="394"/>
      <c r="H1918" s="395"/>
      <c r="N1918" s="144"/>
      <c r="O1918" s="147" t="str">
        <f>IFERROR(IF(LEN(B1918)=0,"",INDEX(Trainings!$C$6:$C$55,MATCH(Registration!$B1918,Trainings!$B$6:$B$55,0),1)),"")</f>
        <v/>
      </c>
      <c r="P1918" s="148" t="str">
        <f>IFERROR(IF(LEN(H1918)=0,"",INDEX(Dashboard!$I$17:$I$26,MATCH($H1918,Dashboard!$J$17:$J$26,0))),"")</f>
        <v/>
      </c>
      <c r="Q1918" s="144"/>
      <c r="R1918" s="148">
        <f>IF(LEN(O1918)=0,0,IF(OR(Summary!$D$5="All",Summary!$D$5=""),1,IF(Summary!$D$5=O1918,1,0)))</f>
        <v>0</v>
      </c>
      <c r="S1918" s="148">
        <f>IF(LEN(B1918)=0,0,IF(OR(Summary!$G$5="All",Summary!$G$5=""),1,IF(Summary!$G$5=B1918,1,0)))</f>
        <v>0</v>
      </c>
      <c r="T1918" s="148">
        <f t="shared" si="116"/>
        <v>0</v>
      </c>
      <c r="U1918" s="148">
        <f>IF(LEN(C1918)=0,0,IF(C1918=Summary!$K$5,1,0))</f>
        <v>0</v>
      </c>
      <c r="V1918" s="148">
        <f t="shared" si="117"/>
        <v>0</v>
      </c>
      <c r="W1918" s="333"/>
      <c r="X1918" s="148">
        <f t="shared" si="118"/>
        <v>0</v>
      </c>
      <c r="Y1918" s="333"/>
      <c r="Z1918" s="144"/>
      <c r="AA1918" s="148">
        <f t="shared" si="119"/>
        <v>0</v>
      </c>
      <c r="AB1918" s="336"/>
      <c r="AC1918" s="144"/>
    </row>
    <row r="1919" spans="2:29" s="134" customFormat="1" ht="20.100000000000001" customHeight="1" x14ac:dyDescent="0.25">
      <c r="B1919" s="390"/>
      <c r="C1919" s="391"/>
      <c r="D1919" s="392"/>
      <c r="E1919" s="393"/>
      <c r="F1919" s="393"/>
      <c r="G1919" s="394"/>
      <c r="H1919" s="395"/>
      <c r="N1919" s="144"/>
      <c r="O1919" s="147" t="str">
        <f>IFERROR(IF(LEN(B1919)=0,"",INDEX(Trainings!$C$6:$C$55,MATCH(Registration!$B1919,Trainings!$B$6:$B$55,0),1)),"")</f>
        <v/>
      </c>
      <c r="P1919" s="148" t="str">
        <f>IFERROR(IF(LEN(H1919)=0,"",INDEX(Dashboard!$I$17:$I$26,MATCH($H1919,Dashboard!$J$17:$J$26,0))),"")</f>
        <v/>
      </c>
      <c r="Q1919" s="144"/>
      <c r="R1919" s="148">
        <f>IF(LEN(O1919)=0,0,IF(OR(Summary!$D$5="All",Summary!$D$5=""),1,IF(Summary!$D$5=O1919,1,0)))</f>
        <v>0</v>
      </c>
      <c r="S1919" s="148">
        <f>IF(LEN(B1919)=0,0,IF(OR(Summary!$G$5="All",Summary!$G$5=""),1,IF(Summary!$G$5=B1919,1,0)))</f>
        <v>0</v>
      </c>
      <c r="T1919" s="148">
        <f t="shared" si="116"/>
        <v>0</v>
      </c>
      <c r="U1919" s="148">
        <f>IF(LEN(C1919)=0,0,IF(C1919=Summary!$K$5,1,0))</f>
        <v>0</v>
      </c>
      <c r="V1919" s="148">
        <f t="shared" si="117"/>
        <v>0</v>
      </c>
      <c r="W1919" s="333"/>
      <c r="X1919" s="148">
        <f t="shared" si="118"/>
        <v>0</v>
      </c>
      <c r="Y1919" s="333"/>
      <c r="Z1919" s="144"/>
      <c r="AA1919" s="148">
        <f t="shared" si="119"/>
        <v>0</v>
      </c>
      <c r="AB1919" s="336"/>
      <c r="AC1919" s="144"/>
    </row>
    <row r="1920" spans="2:29" s="134" customFormat="1" ht="20.100000000000001" customHeight="1" x14ac:dyDescent="0.25">
      <c r="B1920" s="390"/>
      <c r="C1920" s="391"/>
      <c r="D1920" s="392"/>
      <c r="E1920" s="393"/>
      <c r="F1920" s="393"/>
      <c r="G1920" s="394"/>
      <c r="H1920" s="395"/>
      <c r="N1920" s="144"/>
      <c r="O1920" s="147" t="str">
        <f>IFERROR(IF(LEN(B1920)=0,"",INDEX(Trainings!$C$6:$C$55,MATCH(Registration!$B1920,Trainings!$B$6:$B$55,0),1)),"")</f>
        <v/>
      </c>
      <c r="P1920" s="148" t="str">
        <f>IFERROR(IF(LEN(H1920)=0,"",INDEX(Dashboard!$I$17:$I$26,MATCH($H1920,Dashboard!$J$17:$J$26,0))),"")</f>
        <v/>
      </c>
      <c r="Q1920" s="144"/>
      <c r="R1920" s="148">
        <f>IF(LEN(O1920)=0,0,IF(OR(Summary!$D$5="All",Summary!$D$5=""),1,IF(Summary!$D$5=O1920,1,0)))</f>
        <v>0</v>
      </c>
      <c r="S1920" s="148">
        <f>IF(LEN(B1920)=0,0,IF(OR(Summary!$G$5="All",Summary!$G$5=""),1,IF(Summary!$G$5=B1920,1,0)))</f>
        <v>0</v>
      </c>
      <c r="T1920" s="148">
        <f t="shared" si="116"/>
        <v>0</v>
      </c>
      <c r="U1920" s="148">
        <f>IF(LEN(C1920)=0,0,IF(C1920=Summary!$K$5,1,0))</f>
        <v>0</v>
      </c>
      <c r="V1920" s="148">
        <f t="shared" si="117"/>
        <v>0</v>
      </c>
      <c r="W1920" s="333"/>
      <c r="X1920" s="148">
        <f t="shared" si="118"/>
        <v>0</v>
      </c>
      <c r="Y1920" s="333"/>
      <c r="Z1920" s="144"/>
      <c r="AA1920" s="148">
        <f t="shared" si="119"/>
        <v>0</v>
      </c>
      <c r="AB1920" s="336"/>
      <c r="AC1920" s="144"/>
    </row>
    <row r="1921" spans="2:29" s="134" customFormat="1" ht="20.100000000000001" customHeight="1" x14ac:dyDescent="0.25">
      <c r="B1921" s="390"/>
      <c r="C1921" s="391"/>
      <c r="D1921" s="392"/>
      <c r="E1921" s="393"/>
      <c r="F1921" s="393"/>
      <c r="G1921" s="394"/>
      <c r="H1921" s="395"/>
      <c r="N1921" s="144"/>
      <c r="O1921" s="147" t="str">
        <f>IFERROR(IF(LEN(B1921)=0,"",INDEX(Trainings!$C$6:$C$55,MATCH(Registration!$B1921,Trainings!$B$6:$B$55,0),1)),"")</f>
        <v/>
      </c>
      <c r="P1921" s="148" t="str">
        <f>IFERROR(IF(LEN(H1921)=0,"",INDEX(Dashboard!$I$17:$I$26,MATCH($H1921,Dashboard!$J$17:$J$26,0))),"")</f>
        <v/>
      </c>
      <c r="Q1921" s="144"/>
      <c r="R1921" s="148">
        <f>IF(LEN(O1921)=0,0,IF(OR(Summary!$D$5="All",Summary!$D$5=""),1,IF(Summary!$D$5=O1921,1,0)))</f>
        <v>0</v>
      </c>
      <c r="S1921" s="148">
        <f>IF(LEN(B1921)=0,0,IF(OR(Summary!$G$5="All",Summary!$G$5=""),1,IF(Summary!$G$5=B1921,1,0)))</f>
        <v>0</v>
      </c>
      <c r="T1921" s="148">
        <f t="shared" si="116"/>
        <v>0</v>
      </c>
      <c r="U1921" s="148">
        <f>IF(LEN(C1921)=0,0,IF(C1921=Summary!$K$5,1,0))</f>
        <v>0</v>
      </c>
      <c r="V1921" s="148">
        <f t="shared" si="117"/>
        <v>0</v>
      </c>
      <c r="W1921" s="333"/>
      <c r="X1921" s="148">
        <f t="shared" si="118"/>
        <v>0</v>
      </c>
      <c r="Y1921" s="333"/>
      <c r="Z1921" s="144"/>
      <c r="AA1921" s="148">
        <f t="shared" si="119"/>
        <v>0</v>
      </c>
      <c r="AB1921" s="336"/>
      <c r="AC1921" s="144"/>
    </row>
    <row r="1922" spans="2:29" s="134" customFormat="1" ht="20.100000000000001" customHeight="1" x14ac:dyDescent="0.25">
      <c r="B1922" s="390"/>
      <c r="C1922" s="391"/>
      <c r="D1922" s="392"/>
      <c r="E1922" s="393"/>
      <c r="F1922" s="393"/>
      <c r="G1922" s="394"/>
      <c r="H1922" s="395"/>
      <c r="N1922" s="144"/>
      <c r="O1922" s="147" t="str">
        <f>IFERROR(IF(LEN(B1922)=0,"",INDEX(Trainings!$C$6:$C$55,MATCH(Registration!$B1922,Trainings!$B$6:$B$55,0),1)),"")</f>
        <v/>
      </c>
      <c r="P1922" s="148" t="str">
        <f>IFERROR(IF(LEN(H1922)=0,"",INDEX(Dashboard!$I$17:$I$26,MATCH($H1922,Dashboard!$J$17:$J$26,0))),"")</f>
        <v/>
      </c>
      <c r="Q1922" s="144"/>
      <c r="R1922" s="148">
        <f>IF(LEN(O1922)=0,0,IF(OR(Summary!$D$5="All",Summary!$D$5=""),1,IF(Summary!$D$5=O1922,1,0)))</f>
        <v>0</v>
      </c>
      <c r="S1922" s="148">
        <f>IF(LEN(B1922)=0,0,IF(OR(Summary!$G$5="All",Summary!$G$5=""),1,IF(Summary!$G$5=B1922,1,0)))</f>
        <v>0</v>
      </c>
      <c r="T1922" s="148">
        <f t="shared" si="116"/>
        <v>0</v>
      </c>
      <c r="U1922" s="148">
        <f>IF(LEN(C1922)=0,0,IF(C1922=Summary!$K$5,1,0))</f>
        <v>0</v>
      </c>
      <c r="V1922" s="148">
        <f t="shared" si="117"/>
        <v>0</v>
      </c>
      <c r="W1922" s="333"/>
      <c r="X1922" s="148">
        <f t="shared" si="118"/>
        <v>0</v>
      </c>
      <c r="Y1922" s="333"/>
      <c r="Z1922" s="144"/>
      <c r="AA1922" s="148">
        <f t="shared" si="119"/>
        <v>0</v>
      </c>
      <c r="AB1922" s="336"/>
      <c r="AC1922" s="144"/>
    </row>
    <row r="1923" spans="2:29" s="134" customFormat="1" ht="20.100000000000001" customHeight="1" x14ac:dyDescent="0.25">
      <c r="B1923" s="390"/>
      <c r="C1923" s="391"/>
      <c r="D1923" s="392"/>
      <c r="E1923" s="393"/>
      <c r="F1923" s="393"/>
      <c r="G1923" s="394"/>
      <c r="H1923" s="395"/>
      <c r="N1923" s="144"/>
      <c r="O1923" s="147" t="str">
        <f>IFERROR(IF(LEN(B1923)=0,"",INDEX(Trainings!$C$6:$C$55,MATCH(Registration!$B1923,Trainings!$B$6:$B$55,0),1)),"")</f>
        <v/>
      </c>
      <c r="P1923" s="148" t="str">
        <f>IFERROR(IF(LEN(H1923)=0,"",INDEX(Dashboard!$I$17:$I$26,MATCH($H1923,Dashboard!$J$17:$J$26,0))),"")</f>
        <v/>
      </c>
      <c r="Q1923" s="144"/>
      <c r="R1923" s="148">
        <f>IF(LEN(O1923)=0,0,IF(OR(Summary!$D$5="All",Summary!$D$5=""),1,IF(Summary!$D$5=O1923,1,0)))</f>
        <v>0</v>
      </c>
      <c r="S1923" s="148">
        <f>IF(LEN(B1923)=0,0,IF(OR(Summary!$G$5="All",Summary!$G$5=""),1,IF(Summary!$G$5=B1923,1,0)))</f>
        <v>0</v>
      </c>
      <c r="T1923" s="148">
        <f t="shared" si="116"/>
        <v>0</v>
      </c>
      <c r="U1923" s="148">
        <f>IF(LEN(C1923)=0,0,IF(C1923=Summary!$K$5,1,0))</f>
        <v>0</v>
      </c>
      <c r="V1923" s="148">
        <f t="shared" si="117"/>
        <v>0</v>
      </c>
      <c r="W1923" s="333"/>
      <c r="X1923" s="148">
        <f t="shared" si="118"/>
        <v>0</v>
      </c>
      <c r="Y1923" s="333"/>
      <c r="Z1923" s="144"/>
      <c r="AA1923" s="148">
        <f t="shared" si="119"/>
        <v>0</v>
      </c>
      <c r="AB1923" s="336"/>
      <c r="AC1923" s="144"/>
    </row>
    <row r="1924" spans="2:29" s="134" customFormat="1" ht="20.100000000000001" customHeight="1" x14ac:dyDescent="0.25">
      <c r="B1924" s="390"/>
      <c r="C1924" s="391"/>
      <c r="D1924" s="392"/>
      <c r="E1924" s="393"/>
      <c r="F1924" s="393"/>
      <c r="G1924" s="394"/>
      <c r="H1924" s="395"/>
      <c r="N1924" s="144"/>
      <c r="O1924" s="147" t="str">
        <f>IFERROR(IF(LEN(B1924)=0,"",INDEX(Trainings!$C$6:$C$55,MATCH(Registration!$B1924,Trainings!$B$6:$B$55,0),1)),"")</f>
        <v/>
      </c>
      <c r="P1924" s="148" t="str">
        <f>IFERROR(IF(LEN(H1924)=0,"",INDEX(Dashboard!$I$17:$I$26,MATCH($H1924,Dashboard!$J$17:$J$26,0))),"")</f>
        <v/>
      </c>
      <c r="Q1924" s="144"/>
      <c r="R1924" s="148">
        <f>IF(LEN(O1924)=0,0,IF(OR(Summary!$D$5="All",Summary!$D$5=""),1,IF(Summary!$D$5=O1924,1,0)))</f>
        <v>0</v>
      </c>
      <c r="S1924" s="148">
        <f>IF(LEN(B1924)=0,0,IF(OR(Summary!$G$5="All",Summary!$G$5=""),1,IF(Summary!$G$5=B1924,1,0)))</f>
        <v>0</v>
      </c>
      <c r="T1924" s="148">
        <f t="shared" si="116"/>
        <v>0</v>
      </c>
      <c r="U1924" s="148">
        <f>IF(LEN(C1924)=0,0,IF(C1924=Summary!$K$5,1,0))</f>
        <v>0</v>
      </c>
      <c r="V1924" s="148">
        <f t="shared" si="117"/>
        <v>0</v>
      </c>
      <c r="W1924" s="333"/>
      <c r="X1924" s="148">
        <f t="shared" si="118"/>
        <v>0</v>
      </c>
      <c r="Y1924" s="333"/>
      <c r="Z1924" s="144"/>
      <c r="AA1924" s="148">
        <f t="shared" si="119"/>
        <v>0</v>
      </c>
      <c r="AB1924" s="336"/>
      <c r="AC1924" s="144"/>
    </row>
    <row r="1925" spans="2:29" s="134" customFormat="1" ht="20.100000000000001" customHeight="1" x14ac:dyDescent="0.25">
      <c r="B1925" s="390"/>
      <c r="C1925" s="391"/>
      <c r="D1925" s="392"/>
      <c r="E1925" s="393"/>
      <c r="F1925" s="393"/>
      <c r="G1925" s="394"/>
      <c r="H1925" s="395"/>
      <c r="N1925" s="144"/>
      <c r="O1925" s="147" t="str">
        <f>IFERROR(IF(LEN(B1925)=0,"",INDEX(Trainings!$C$6:$C$55,MATCH(Registration!$B1925,Trainings!$B$6:$B$55,0),1)),"")</f>
        <v/>
      </c>
      <c r="P1925" s="148" t="str">
        <f>IFERROR(IF(LEN(H1925)=0,"",INDEX(Dashboard!$I$17:$I$26,MATCH($H1925,Dashboard!$J$17:$J$26,0))),"")</f>
        <v/>
      </c>
      <c r="Q1925" s="144"/>
      <c r="R1925" s="148">
        <f>IF(LEN(O1925)=0,0,IF(OR(Summary!$D$5="All",Summary!$D$5=""),1,IF(Summary!$D$5=O1925,1,0)))</f>
        <v>0</v>
      </c>
      <c r="S1925" s="148">
        <f>IF(LEN(B1925)=0,0,IF(OR(Summary!$G$5="All",Summary!$G$5=""),1,IF(Summary!$G$5=B1925,1,0)))</f>
        <v>0</v>
      </c>
      <c r="T1925" s="148">
        <f t="shared" si="116"/>
        <v>0</v>
      </c>
      <c r="U1925" s="148">
        <f>IF(LEN(C1925)=0,0,IF(C1925=Summary!$K$5,1,0))</f>
        <v>0</v>
      </c>
      <c r="V1925" s="148">
        <f t="shared" si="117"/>
        <v>0</v>
      </c>
      <c r="W1925" s="333"/>
      <c r="X1925" s="148">
        <f t="shared" si="118"/>
        <v>0</v>
      </c>
      <c r="Y1925" s="333"/>
      <c r="Z1925" s="144"/>
      <c r="AA1925" s="148">
        <f t="shared" si="119"/>
        <v>0</v>
      </c>
      <c r="AB1925" s="336"/>
      <c r="AC1925" s="144"/>
    </row>
    <row r="1926" spans="2:29" s="134" customFormat="1" ht="20.100000000000001" customHeight="1" x14ac:dyDescent="0.25">
      <c r="B1926" s="390"/>
      <c r="C1926" s="391"/>
      <c r="D1926" s="392"/>
      <c r="E1926" s="393"/>
      <c r="F1926" s="393"/>
      <c r="G1926" s="394"/>
      <c r="H1926" s="395"/>
      <c r="N1926" s="144"/>
      <c r="O1926" s="147" t="str">
        <f>IFERROR(IF(LEN(B1926)=0,"",INDEX(Trainings!$C$6:$C$55,MATCH(Registration!$B1926,Trainings!$B$6:$B$55,0),1)),"")</f>
        <v/>
      </c>
      <c r="P1926" s="148" t="str">
        <f>IFERROR(IF(LEN(H1926)=0,"",INDEX(Dashboard!$I$17:$I$26,MATCH($H1926,Dashboard!$J$17:$J$26,0))),"")</f>
        <v/>
      </c>
      <c r="Q1926" s="144"/>
      <c r="R1926" s="148">
        <f>IF(LEN(O1926)=0,0,IF(OR(Summary!$D$5="All",Summary!$D$5=""),1,IF(Summary!$D$5=O1926,1,0)))</f>
        <v>0</v>
      </c>
      <c r="S1926" s="148">
        <f>IF(LEN(B1926)=0,0,IF(OR(Summary!$G$5="All",Summary!$G$5=""),1,IF(Summary!$G$5=B1926,1,0)))</f>
        <v>0</v>
      </c>
      <c r="T1926" s="148">
        <f t="shared" ref="T1926:T1989" si="120">IF(G1926="Yes",1,0)</f>
        <v>0</v>
      </c>
      <c r="U1926" s="148">
        <f>IF(LEN(C1926)=0,0,IF(C1926=Summary!$K$5,1,0))</f>
        <v>0</v>
      </c>
      <c r="V1926" s="148">
        <f t="shared" si="117"/>
        <v>0</v>
      </c>
      <c r="W1926" s="333"/>
      <c r="X1926" s="148">
        <f t="shared" si="118"/>
        <v>0</v>
      </c>
      <c r="Y1926" s="333"/>
      <c r="Z1926" s="144"/>
      <c r="AA1926" s="148">
        <f t="shared" si="119"/>
        <v>0</v>
      </c>
      <c r="AB1926" s="336"/>
      <c r="AC1926" s="144"/>
    </row>
    <row r="1927" spans="2:29" s="134" customFormat="1" ht="20.100000000000001" customHeight="1" x14ac:dyDescent="0.25">
      <c r="B1927" s="390"/>
      <c r="C1927" s="391"/>
      <c r="D1927" s="392"/>
      <c r="E1927" s="393"/>
      <c r="F1927" s="393"/>
      <c r="G1927" s="394"/>
      <c r="H1927" s="395"/>
      <c r="N1927" s="144"/>
      <c r="O1927" s="147" t="str">
        <f>IFERROR(IF(LEN(B1927)=0,"",INDEX(Trainings!$C$6:$C$55,MATCH(Registration!$B1927,Trainings!$B$6:$B$55,0),1)),"")</f>
        <v/>
      </c>
      <c r="P1927" s="148" t="str">
        <f>IFERROR(IF(LEN(H1927)=0,"",INDEX(Dashboard!$I$17:$I$26,MATCH($H1927,Dashboard!$J$17:$J$26,0))),"")</f>
        <v/>
      </c>
      <c r="Q1927" s="144"/>
      <c r="R1927" s="148">
        <f>IF(LEN(O1927)=0,0,IF(OR(Summary!$D$5="All",Summary!$D$5=""),1,IF(Summary!$D$5=O1927,1,0)))</f>
        <v>0</v>
      </c>
      <c r="S1927" s="148">
        <f>IF(LEN(B1927)=0,0,IF(OR(Summary!$G$5="All",Summary!$G$5=""),1,IF(Summary!$G$5=B1927,1,0)))</f>
        <v>0</v>
      </c>
      <c r="T1927" s="148">
        <f t="shared" si="120"/>
        <v>0</v>
      </c>
      <c r="U1927" s="148">
        <f>IF(LEN(C1927)=0,0,IF(C1927=Summary!$K$5,1,0))</f>
        <v>0</v>
      </c>
      <c r="V1927" s="148">
        <f t="shared" ref="V1927:V1990" si="121">R1927*S1927*T1927*U1927</f>
        <v>0</v>
      </c>
      <c r="W1927" s="333"/>
      <c r="X1927" s="148">
        <f t="shared" ref="X1927:X1990" si="122">V1927*(IF(LEN(P1927)=0,0,1))</f>
        <v>0</v>
      </c>
      <c r="Y1927" s="333"/>
      <c r="Z1927" s="144"/>
      <c r="AA1927" s="148">
        <f t="shared" ref="AA1927:AA1990" si="123">IF(G1927="Yes",1,0)</f>
        <v>0</v>
      </c>
      <c r="AB1927" s="336"/>
      <c r="AC1927" s="144"/>
    </row>
    <row r="1928" spans="2:29" s="134" customFormat="1" ht="20.100000000000001" customHeight="1" x14ac:dyDescent="0.25">
      <c r="B1928" s="390"/>
      <c r="C1928" s="391"/>
      <c r="D1928" s="392"/>
      <c r="E1928" s="393"/>
      <c r="F1928" s="393"/>
      <c r="G1928" s="394"/>
      <c r="H1928" s="395"/>
      <c r="N1928" s="144"/>
      <c r="O1928" s="147" t="str">
        <f>IFERROR(IF(LEN(B1928)=0,"",INDEX(Trainings!$C$6:$C$55,MATCH(Registration!$B1928,Trainings!$B$6:$B$55,0),1)),"")</f>
        <v/>
      </c>
      <c r="P1928" s="148" t="str">
        <f>IFERROR(IF(LEN(H1928)=0,"",INDEX(Dashboard!$I$17:$I$26,MATCH($H1928,Dashboard!$J$17:$J$26,0))),"")</f>
        <v/>
      </c>
      <c r="Q1928" s="144"/>
      <c r="R1928" s="148">
        <f>IF(LEN(O1928)=0,0,IF(OR(Summary!$D$5="All",Summary!$D$5=""),1,IF(Summary!$D$5=O1928,1,0)))</f>
        <v>0</v>
      </c>
      <c r="S1928" s="148">
        <f>IF(LEN(B1928)=0,0,IF(OR(Summary!$G$5="All",Summary!$G$5=""),1,IF(Summary!$G$5=B1928,1,0)))</f>
        <v>0</v>
      </c>
      <c r="T1928" s="148">
        <f t="shared" si="120"/>
        <v>0</v>
      </c>
      <c r="U1928" s="148">
        <f>IF(LEN(C1928)=0,0,IF(C1928=Summary!$K$5,1,0))</f>
        <v>0</v>
      </c>
      <c r="V1928" s="148">
        <f t="shared" si="121"/>
        <v>0</v>
      </c>
      <c r="W1928" s="333"/>
      <c r="X1928" s="148">
        <f t="shared" si="122"/>
        <v>0</v>
      </c>
      <c r="Y1928" s="333"/>
      <c r="Z1928" s="144"/>
      <c r="AA1928" s="148">
        <f t="shared" si="123"/>
        <v>0</v>
      </c>
      <c r="AB1928" s="336"/>
      <c r="AC1928" s="144"/>
    </row>
    <row r="1929" spans="2:29" s="134" customFormat="1" ht="20.100000000000001" customHeight="1" x14ac:dyDescent="0.25">
      <c r="B1929" s="390"/>
      <c r="C1929" s="391"/>
      <c r="D1929" s="392"/>
      <c r="E1929" s="393"/>
      <c r="F1929" s="393"/>
      <c r="G1929" s="394"/>
      <c r="H1929" s="395"/>
      <c r="N1929" s="144"/>
      <c r="O1929" s="147" t="str">
        <f>IFERROR(IF(LEN(B1929)=0,"",INDEX(Trainings!$C$6:$C$55,MATCH(Registration!$B1929,Trainings!$B$6:$B$55,0),1)),"")</f>
        <v/>
      </c>
      <c r="P1929" s="148" t="str">
        <f>IFERROR(IF(LEN(H1929)=0,"",INDEX(Dashboard!$I$17:$I$26,MATCH($H1929,Dashboard!$J$17:$J$26,0))),"")</f>
        <v/>
      </c>
      <c r="Q1929" s="144"/>
      <c r="R1929" s="148">
        <f>IF(LEN(O1929)=0,0,IF(OR(Summary!$D$5="All",Summary!$D$5=""),1,IF(Summary!$D$5=O1929,1,0)))</f>
        <v>0</v>
      </c>
      <c r="S1929" s="148">
        <f>IF(LEN(B1929)=0,0,IF(OR(Summary!$G$5="All",Summary!$G$5=""),1,IF(Summary!$G$5=B1929,1,0)))</f>
        <v>0</v>
      </c>
      <c r="T1929" s="148">
        <f t="shared" si="120"/>
        <v>0</v>
      </c>
      <c r="U1929" s="148">
        <f>IF(LEN(C1929)=0,0,IF(C1929=Summary!$K$5,1,0))</f>
        <v>0</v>
      </c>
      <c r="V1929" s="148">
        <f t="shared" si="121"/>
        <v>0</v>
      </c>
      <c r="W1929" s="333"/>
      <c r="X1929" s="148">
        <f t="shared" si="122"/>
        <v>0</v>
      </c>
      <c r="Y1929" s="333"/>
      <c r="Z1929" s="144"/>
      <c r="AA1929" s="148">
        <f t="shared" si="123"/>
        <v>0</v>
      </c>
      <c r="AB1929" s="336"/>
      <c r="AC1929" s="144"/>
    </row>
    <row r="1930" spans="2:29" s="134" customFormat="1" ht="20.100000000000001" customHeight="1" x14ac:dyDescent="0.25">
      <c r="B1930" s="390"/>
      <c r="C1930" s="391"/>
      <c r="D1930" s="392"/>
      <c r="E1930" s="393"/>
      <c r="F1930" s="393"/>
      <c r="G1930" s="394"/>
      <c r="H1930" s="395"/>
      <c r="N1930" s="144"/>
      <c r="O1930" s="147" t="str">
        <f>IFERROR(IF(LEN(B1930)=0,"",INDEX(Trainings!$C$6:$C$55,MATCH(Registration!$B1930,Trainings!$B$6:$B$55,0),1)),"")</f>
        <v/>
      </c>
      <c r="P1930" s="148" t="str">
        <f>IFERROR(IF(LEN(H1930)=0,"",INDEX(Dashboard!$I$17:$I$26,MATCH($H1930,Dashboard!$J$17:$J$26,0))),"")</f>
        <v/>
      </c>
      <c r="Q1930" s="144"/>
      <c r="R1930" s="148">
        <f>IF(LEN(O1930)=0,0,IF(OR(Summary!$D$5="All",Summary!$D$5=""),1,IF(Summary!$D$5=O1930,1,0)))</f>
        <v>0</v>
      </c>
      <c r="S1930" s="148">
        <f>IF(LEN(B1930)=0,0,IF(OR(Summary!$G$5="All",Summary!$G$5=""),1,IF(Summary!$G$5=B1930,1,0)))</f>
        <v>0</v>
      </c>
      <c r="T1930" s="148">
        <f t="shared" si="120"/>
        <v>0</v>
      </c>
      <c r="U1930" s="148">
        <f>IF(LEN(C1930)=0,0,IF(C1930=Summary!$K$5,1,0))</f>
        <v>0</v>
      </c>
      <c r="V1930" s="148">
        <f t="shared" si="121"/>
        <v>0</v>
      </c>
      <c r="W1930" s="333"/>
      <c r="X1930" s="148">
        <f t="shared" si="122"/>
        <v>0</v>
      </c>
      <c r="Y1930" s="333"/>
      <c r="Z1930" s="144"/>
      <c r="AA1930" s="148">
        <f t="shared" si="123"/>
        <v>0</v>
      </c>
      <c r="AB1930" s="336"/>
      <c r="AC1930" s="144"/>
    </row>
    <row r="1931" spans="2:29" s="134" customFormat="1" ht="20.100000000000001" customHeight="1" x14ac:dyDescent="0.25">
      <c r="B1931" s="390"/>
      <c r="C1931" s="391"/>
      <c r="D1931" s="392"/>
      <c r="E1931" s="393"/>
      <c r="F1931" s="393"/>
      <c r="G1931" s="394"/>
      <c r="H1931" s="395"/>
      <c r="N1931" s="144"/>
      <c r="O1931" s="147" t="str">
        <f>IFERROR(IF(LEN(B1931)=0,"",INDEX(Trainings!$C$6:$C$55,MATCH(Registration!$B1931,Trainings!$B$6:$B$55,0),1)),"")</f>
        <v/>
      </c>
      <c r="P1931" s="148" t="str">
        <f>IFERROR(IF(LEN(H1931)=0,"",INDEX(Dashboard!$I$17:$I$26,MATCH($H1931,Dashboard!$J$17:$J$26,0))),"")</f>
        <v/>
      </c>
      <c r="Q1931" s="144"/>
      <c r="R1931" s="148">
        <f>IF(LEN(O1931)=0,0,IF(OR(Summary!$D$5="All",Summary!$D$5=""),1,IF(Summary!$D$5=O1931,1,0)))</f>
        <v>0</v>
      </c>
      <c r="S1931" s="148">
        <f>IF(LEN(B1931)=0,0,IF(OR(Summary!$G$5="All",Summary!$G$5=""),1,IF(Summary!$G$5=B1931,1,0)))</f>
        <v>0</v>
      </c>
      <c r="T1931" s="148">
        <f t="shared" si="120"/>
        <v>0</v>
      </c>
      <c r="U1931" s="148">
        <f>IF(LEN(C1931)=0,0,IF(C1931=Summary!$K$5,1,0))</f>
        <v>0</v>
      </c>
      <c r="V1931" s="148">
        <f t="shared" si="121"/>
        <v>0</v>
      </c>
      <c r="W1931" s="333"/>
      <c r="X1931" s="148">
        <f t="shared" si="122"/>
        <v>0</v>
      </c>
      <c r="Y1931" s="333"/>
      <c r="Z1931" s="144"/>
      <c r="AA1931" s="148">
        <f t="shared" si="123"/>
        <v>0</v>
      </c>
      <c r="AB1931" s="336"/>
      <c r="AC1931" s="144"/>
    </row>
    <row r="1932" spans="2:29" s="134" customFormat="1" ht="20.100000000000001" customHeight="1" x14ac:dyDescent="0.25">
      <c r="B1932" s="390"/>
      <c r="C1932" s="391"/>
      <c r="D1932" s="392"/>
      <c r="E1932" s="393"/>
      <c r="F1932" s="393"/>
      <c r="G1932" s="394"/>
      <c r="H1932" s="395"/>
      <c r="N1932" s="144"/>
      <c r="O1932" s="147" t="str">
        <f>IFERROR(IF(LEN(B1932)=0,"",INDEX(Trainings!$C$6:$C$55,MATCH(Registration!$B1932,Trainings!$B$6:$B$55,0),1)),"")</f>
        <v/>
      </c>
      <c r="P1932" s="148" t="str">
        <f>IFERROR(IF(LEN(H1932)=0,"",INDEX(Dashboard!$I$17:$I$26,MATCH($H1932,Dashboard!$J$17:$J$26,0))),"")</f>
        <v/>
      </c>
      <c r="Q1932" s="144"/>
      <c r="R1932" s="148">
        <f>IF(LEN(O1932)=0,0,IF(OR(Summary!$D$5="All",Summary!$D$5=""),1,IF(Summary!$D$5=O1932,1,0)))</f>
        <v>0</v>
      </c>
      <c r="S1932" s="148">
        <f>IF(LEN(B1932)=0,0,IF(OR(Summary!$G$5="All",Summary!$G$5=""),1,IF(Summary!$G$5=B1932,1,0)))</f>
        <v>0</v>
      </c>
      <c r="T1932" s="148">
        <f t="shared" si="120"/>
        <v>0</v>
      </c>
      <c r="U1932" s="148">
        <f>IF(LEN(C1932)=0,0,IF(C1932=Summary!$K$5,1,0))</f>
        <v>0</v>
      </c>
      <c r="V1932" s="148">
        <f t="shared" si="121"/>
        <v>0</v>
      </c>
      <c r="W1932" s="333"/>
      <c r="X1932" s="148">
        <f t="shared" si="122"/>
        <v>0</v>
      </c>
      <c r="Y1932" s="333"/>
      <c r="Z1932" s="144"/>
      <c r="AA1932" s="148">
        <f t="shared" si="123"/>
        <v>0</v>
      </c>
      <c r="AB1932" s="336"/>
      <c r="AC1932" s="144"/>
    </row>
    <row r="1933" spans="2:29" s="134" customFormat="1" ht="20.100000000000001" customHeight="1" x14ac:dyDescent="0.25">
      <c r="B1933" s="390"/>
      <c r="C1933" s="391"/>
      <c r="D1933" s="392"/>
      <c r="E1933" s="393"/>
      <c r="F1933" s="393"/>
      <c r="G1933" s="394"/>
      <c r="H1933" s="395"/>
      <c r="N1933" s="144"/>
      <c r="O1933" s="147" t="str">
        <f>IFERROR(IF(LEN(B1933)=0,"",INDEX(Trainings!$C$6:$C$55,MATCH(Registration!$B1933,Trainings!$B$6:$B$55,0),1)),"")</f>
        <v/>
      </c>
      <c r="P1933" s="148" t="str">
        <f>IFERROR(IF(LEN(H1933)=0,"",INDEX(Dashboard!$I$17:$I$26,MATCH($H1933,Dashboard!$J$17:$J$26,0))),"")</f>
        <v/>
      </c>
      <c r="Q1933" s="144"/>
      <c r="R1933" s="148">
        <f>IF(LEN(O1933)=0,0,IF(OR(Summary!$D$5="All",Summary!$D$5=""),1,IF(Summary!$D$5=O1933,1,0)))</f>
        <v>0</v>
      </c>
      <c r="S1933" s="148">
        <f>IF(LEN(B1933)=0,0,IF(OR(Summary!$G$5="All",Summary!$G$5=""),1,IF(Summary!$G$5=B1933,1,0)))</f>
        <v>0</v>
      </c>
      <c r="T1933" s="148">
        <f t="shared" si="120"/>
        <v>0</v>
      </c>
      <c r="U1933" s="148">
        <f>IF(LEN(C1933)=0,0,IF(C1933=Summary!$K$5,1,0))</f>
        <v>0</v>
      </c>
      <c r="V1933" s="148">
        <f t="shared" si="121"/>
        <v>0</v>
      </c>
      <c r="W1933" s="333"/>
      <c r="X1933" s="148">
        <f t="shared" si="122"/>
        <v>0</v>
      </c>
      <c r="Y1933" s="333"/>
      <c r="Z1933" s="144"/>
      <c r="AA1933" s="148">
        <f t="shared" si="123"/>
        <v>0</v>
      </c>
      <c r="AB1933" s="336"/>
      <c r="AC1933" s="144"/>
    </row>
    <row r="1934" spans="2:29" s="134" customFormat="1" ht="20.100000000000001" customHeight="1" x14ac:dyDescent="0.25">
      <c r="B1934" s="390"/>
      <c r="C1934" s="391"/>
      <c r="D1934" s="392"/>
      <c r="E1934" s="393"/>
      <c r="F1934" s="393"/>
      <c r="G1934" s="394"/>
      <c r="H1934" s="395"/>
      <c r="N1934" s="144"/>
      <c r="O1934" s="147" t="str">
        <f>IFERROR(IF(LEN(B1934)=0,"",INDEX(Trainings!$C$6:$C$55,MATCH(Registration!$B1934,Trainings!$B$6:$B$55,0),1)),"")</f>
        <v/>
      </c>
      <c r="P1934" s="148" t="str">
        <f>IFERROR(IF(LEN(H1934)=0,"",INDEX(Dashboard!$I$17:$I$26,MATCH($H1934,Dashboard!$J$17:$J$26,0))),"")</f>
        <v/>
      </c>
      <c r="Q1934" s="144"/>
      <c r="R1934" s="148">
        <f>IF(LEN(O1934)=0,0,IF(OR(Summary!$D$5="All",Summary!$D$5=""),1,IF(Summary!$D$5=O1934,1,0)))</f>
        <v>0</v>
      </c>
      <c r="S1934" s="148">
        <f>IF(LEN(B1934)=0,0,IF(OR(Summary!$G$5="All",Summary!$G$5=""),1,IF(Summary!$G$5=B1934,1,0)))</f>
        <v>0</v>
      </c>
      <c r="T1934" s="148">
        <f t="shared" si="120"/>
        <v>0</v>
      </c>
      <c r="U1934" s="148">
        <f>IF(LEN(C1934)=0,0,IF(C1934=Summary!$K$5,1,0))</f>
        <v>0</v>
      </c>
      <c r="V1934" s="148">
        <f t="shared" si="121"/>
        <v>0</v>
      </c>
      <c r="W1934" s="333"/>
      <c r="X1934" s="148">
        <f t="shared" si="122"/>
        <v>0</v>
      </c>
      <c r="Y1934" s="333"/>
      <c r="Z1934" s="144"/>
      <c r="AA1934" s="148">
        <f t="shared" si="123"/>
        <v>0</v>
      </c>
      <c r="AB1934" s="336"/>
      <c r="AC1934" s="144"/>
    </row>
    <row r="1935" spans="2:29" s="134" customFormat="1" ht="20.100000000000001" customHeight="1" x14ac:dyDescent="0.25">
      <c r="B1935" s="390"/>
      <c r="C1935" s="391"/>
      <c r="D1935" s="392"/>
      <c r="E1935" s="393"/>
      <c r="F1935" s="393"/>
      <c r="G1935" s="394"/>
      <c r="H1935" s="395"/>
      <c r="N1935" s="144"/>
      <c r="O1935" s="147" t="str">
        <f>IFERROR(IF(LEN(B1935)=0,"",INDEX(Trainings!$C$6:$C$55,MATCH(Registration!$B1935,Trainings!$B$6:$B$55,0),1)),"")</f>
        <v/>
      </c>
      <c r="P1935" s="148" t="str">
        <f>IFERROR(IF(LEN(H1935)=0,"",INDEX(Dashboard!$I$17:$I$26,MATCH($H1935,Dashboard!$J$17:$J$26,0))),"")</f>
        <v/>
      </c>
      <c r="Q1935" s="144"/>
      <c r="R1935" s="148">
        <f>IF(LEN(O1935)=0,0,IF(OR(Summary!$D$5="All",Summary!$D$5=""),1,IF(Summary!$D$5=O1935,1,0)))</f>
        <v>0</v>
      </c>
      <c r="S1935" s="148">
        <f>IF(LEN(B1935)=0,0,IF(OR(Summary!$G$5="All",Summary!$G$5=""),1,IF(Summary!$G$5=B1935,1,0)))</f>
        <v>0</v>
      </c>
      <c r="T1935" s="148">
        <f t="shared" si="120"/>
        <v>0</v>
      </c>
      <c r="U1935" s="148">
        <f>IF(LEN(C1935)=0,0,IF(C1935=Summary!$K$5,1,0))</f>
        <v>0</v>
      </c>
      <c r="V1935" s="148">
        <f t="shared" si="121"/>
        <v>0</v>
      </c>
      <c r="W1935" s="333"/>
      <c r="X1935" s="148">
        <f t="shared" si="122"/>
        <v>0</v>
      </c>
      <c r="Y1935" s="333"/>
      <c r="Z1935" s="144"/>
      <c r="AA1935" s="148">
        <f t="shared" si="123"/>
        <v>0</v>
      </c>
      <c r="AB1935" s="336"/>
      <c r="AC1935" s="144"/>
    </row>
    <row r="1936" spans="2:29" s="134" customFormat="1" ht="20.100000000000001" customHeight="1" x14ac:dyDescent="0.25">
      <c r="B1936" s="390"/>
      <c r="C1936" s="391"/>
      <c r="D1936" s="392"/>
      <c r="E1936" s="393"/>
      <c r="F1936" s="393"/>
      <c r="G1936" s="394"/>
      <c r="H1936" s="395"/>
      <c r="N1936" s="144"/>
      <c r="O1936" s="147" t="str">
        <f>IFERROR(IF(LEN(B1936)=0,"",INDEX(Trainings!$C$6:$C$55,MATCH(Registration!$B1936,Trainings!$B$6:$B$55,0),1)),"")</f>
        <v/>
      </c>
      <c r="P1936" s="148" t="str">
        <f>IFERROR(IF(LEN(H1936)=0,"",INDEX(Dashboard!$I$17:$I$26,MATCH($H1936,Dashboard!$J$17:$J$26,0))),"")</f>
        <v/>
      </c>
      <c r="Q1936" s="144"/>
      <c r="R1936" s="148">
        <f>IF(LEN(O1936)=0,0,IF(OR(Summary!$D$5="All",Summary!$D$5=""),1,IF(Summary!$D$5=O1936,1,0)))</f>
        <v>0</v>
      </c>
      <c r="S1936" s="148">
        <f>IF(LEN(B1936)=0,0,IF(OR(Summary!$G$5="All",Summary!$G$5=""),1,IF(Summary!$G$5=B1936,1,0)))</f>
        <v>0</v>
      </c>
      <c r="T1936" s="148">
        <f t="shared" si="120"/>
        <v>0</v>
      </c>
      <c r="U1936" s="148">
        <f>IF(LEN(C1936)=0,0,IF(C1936=Summary!$K$5,1,0))</f>
        <v>0</v>
      </c>
      <c r="V1936" s="148">
        <f t="shared" si="121"/>
        <v>0</v>
      </c>
      <c r="W1936" s="333"/>
      <c r="X1936" s="148">
        <f t="shared" si="122"/>
        <v>0</v>
      </c>
      <c r="Y1936" s="333"/>
      <c r="Z1936" s="144"/>
      <c r="AA1936" s="148">
        <f t="shared" si="123"/>
        <v>0</v>
      </c>
      <c r="AB1936" s="336"/>
      <c r="AC1936" s="144"/>
    </row>
    <row r="1937" spans="2:29" s="134" customFormat="1" ht="20.100000000000001" customHeight="1" x14ac:dyDescent="0.25">
      <c r="B1937" s="390"/>
      <c r="C1937" s="391"/>
      <c r="D1937" s="392"/>
      <c r="E1937" s="393"/>
      <c r="F1937" s="393"/>
      <c r="G1937" s="394"/>
      <c r="H1937" s="395"/>
      <c r="N1937" s="144"/>
      <c r="O1937" s="147" t="str">
        <f>IFERROR(IF(LEN(B1937)=0,"",INDEX(Trainings!$C$6:$C$55,MATCH(Registration!$B1937,Trainings!$B$6:$B$55,0),1)),"")</f>
        <v/>
      </c>
      <c r="P1937" s="148" t="str">
        <f>IFERROR(IF(LEN(H1937)=0,"",INDEX(Dashboard!$I$17:$I$26,MATCH($H1937,Dashboard!$J$17:$J$26,0))),"")</f>
        <v/>
      </c>
      <c r="Q1937" s="144"/>
      <c r="R1937" s="148">
        <f>IF(LEN(O1937)=0,0,IF(OR(Summary!$D$5="All",Summary!$D$5=""),1,IF(Summary!$D$5=O1937,1,0)))</f>
        <v>0</v>
      </c>
      <c r="S1937" s="148">
        <f>IF(LEN(B1937)=0,0,IF(OR(Summary!$G$5="All",Summary!$G$5=""),1,IF(Summary!$G$5=B1937,1,0)))</f>
        <v>0</v>
      </c>
      <c r="T1937" s="148">
        <f t="shared" si="120"/>
        <v>0</v>
      </c>
      <c r="U1937" s="148">
        <f>IF(LEN(C1937)=0,0,IF(C1937=Summary!$K$5,1,0))</f>
        <v>0</v>
      </c>
      <c r="V1937" s="148">
        <f t="shared" si="121"/>
        <v>0</v>
      </c>
      <c r="W1937" s="333"/>
      <c r="X1937" s="148">
        <f t="shared" si="122"/>
        <v>0</v>
      </c>
      <c r="Y1937" s="333"/>
      <c r="Z1937" s="144"/>
      <c r="AA1937" s="148">
        <f t="shared" si="123"/>
        <v>0</v>
      </c>
      <c r="AB1937" s="336"/>
      <c r="AC1937" s="144"/>
    </row>
    <row r="1938" spans="2:29" s="134" customFormat="1" ht="20.100000000000001" customHeight="1" x14ac:dyDescent="0.25">
      <c r="B1938" s="390"/>
      <c r="C1938" s="391"/>
      <c r="D1938" s="392"/>
      <c r="E1938" s="393"/>
      <c r="F1938" s="393"/>
      <c r="G1938" s="394"/>
      <c r="H1938" s="395"/>
      <c r="N1938" s="144"/>
      <c r="O1938" s="147" t="str">
        <f>IFERROR(IF(LEN(B1938)=0,"",INDEX(Trainings!$C$6:$C$55,MATCH(Registration!$B1938,Trainings!$B$6:$B$55,0),1)),"")</f>
        <v/>
      </c>
      <c r="P1938" s="148" t="str">
        <f>IFERROR(IF(LEN(H1938)=0,"",INDEX(Dashboard!$I$17:$I$26,MATCH($H1938,Dashboard!$J$17:$J$26,0))),"")</f>
        <v/>
      </c>
      <c r="Q1938" s="144"/>
      <c r="R1938" s="148">
        <f>IF(LEN(O1938)=0,0,IF(OR(Summary!$D$5="All",Summary!$D$5=""),1,IF(Summary!$D$5=O1938,1,0)))</f>
        <v>0</v>
      </c>
      <c r="S1938" s="148">
        <f>IF(LEN(B1938)=0,0,IF(OR(Summary!$G$5="All",Summary!$G$5=""),1,IF(Summary!$G$5=B1938,1,0)))</f>
        <v>0</v>
      </c>
      <c r="T1938" s="148">
        <f t="shared" si="120"/>
        <v>0</v>
      </c>
      <c r="U1938" s="148">
        <f>IF(LEN(C1938)=0,0,IF(C1938=Summary!$K$5,1,0))</f>
        <v>0</v>
      </c>
      <c r="V1938" s="148">
        <f t="shared" si="121"/>
        <v>0</v>
      </c>
      <c r="W1938" s="333"/>
      <c r="X1938" s="148">
        <f t="shared" si="122"/>
        <v>0</v>
      </c>
      <c r="Y1938" s="333"/>
      <c r="Z1938" s="144"/>
      <c r="AA1938" s="148">
        <f t="shared" si="123"/>
        <v>0</v>
      </c>
      <c r="AB1938" s="336"/>
      <c r="AC1938" s="144"/>
    </row>
    <row r="1939" spans="2:29" s="134" customFormat="1" ht="20.100000000000001" customHeight="1" x14ac:dyDescent="0.25">
      <c r="B1939" s="390"/>
      <c r="C1939" s="391"/>
      <c r="D1939" s="392"/>
      <c r="E1939" s="393"/>
      <c r="F1939" s="393"/>
      <c r="G1939" s="394"/>
      <c r="H1939" s="395"/>
      <c r="N1939" s="144"/>
      <c r="O1939" s="147" t="str">
        <f>IFERROR(IF(LEN(B1939)=0,"",INDEX(Trainings!$C$6:$C$55,MATCH(Registration!$B1939,Trainings!$B$6:$B$55,0),1)),"")</f>
        <v/>
      </c>
      <c r="P1939" s="148" t="str">
        <f>IFERROR(IF(LEN(H1939)=0,"",INDEX(Dashboard!$I$17:$I$26,MATCH($H1939,Dashboard!$J$17:$J$26,0))),"")</f>
        <v/>
      </c>
      <c r="Q1939" s="144"/>
      <c r="R1939" s="148">
        <f>IF(LEN(O1939)=0,0,IF(OR(Summary!$D$5="All",Summary!$D$5=""),1,IF(Summary!$D$5=O1939,1,0)))</f>
        <v>0</v>
      </c>
      <c r="S1939" s="148">
        <f>IF(LEN(B1939)=0,0,IF(OR(Summary!$G$5="All",Summary!$G$5=""),1,IF(Summary!$G$5=B1939,1,0)))</f>
        <v>0</v>
      </c>
      <c r="T1939" s="148">
        <f t="shared" si="120"/>
        <v>0</v>
      </c>
      <c r="U1939" s="148">
        <f>IF(LEN(C1939)=0,0,IF(C1939=Summary!$K$5,1,0))</f>
        <v>0</v>
      </c>
      <c r="V1939" s="148">
        <f t="shared" si="121"/>
        <v>0</v>
      </c>
      <c r="W1939" s="333"/>
      <c r="X1939" s="148">
        <f t="shared" si="122"/>
        <v>0</v>
      </c>
      <c r="Y1939" s="333"/>
      <c r="Z1939" s="144"/>
      <c r="AA1939" s="148">
        <f t="shared" si="123"/>
        <v>0</v>
      </c>
      <c r="AB1939" s="336"/>
      <c r="AC1939" s="144"/>
    </row>
    <row r="1940" spans="2:29" s="134" customFormat="1" ht="20.100000000000001" customHeight="1" x14ac:dyDescent="0.25">
      <c r="B1940" s="390"/>
      <c r="C1940" s="391"/>
      <c r="D1940" s="392"/>
      <c r="E1940" s="393"/>
      <c r="F1940" s="393"/>
      <c r="G1940" s="394"/>
      <c r="H1940" s="395"/>
      <c r="N1940" s="144"/>
      <c r="O1940" s="147" t="str">
        <f>IFERROR(IF(LEN(B1940)=0,"",INDEX(Trainings!$C$6:$C$55,MATCH(Registration!$B1940,Trainings!$B$6:$B$55,0),1)),"")</f>
        <v/>
      </c>
      <c r="P1940" s="148" t="str">
        <f>IFERROR(IF(LEN(H1940)=0,"",INDEX(Dashboard!$I$17:$I$26,MATCH($H1940,Dashboard!$J$17:$J$26,0))),"")</f>
        <v/>
      </c>
      <c r="Q1940" s="144"/>
      <c r="R1940" s="148">
        <f>IF(LEN(O1940)=0,0,IF(OR(Summary!$D$5="All",Summary!$D$5=""),1,IF(Summary!$D$5=O1940,1,0)))</f>
        <v>0</v>
      </c>
      <c r="S1940" s="148">
        <f>IF(LEN(B1940)=0,0,IF(OR(Summary!$G$5="All",Summary!$G$5=""),1,IF(Summary!$G$5=B1940,1,0)))</f>
        <v>0</v>
      </c>
      <c r="T1940" s="148">
        <f t="shared" si="120"/>
        <v>0</v>
      </c>
      <c r="U1940" s="148">
        <f>IF(LEN(C1940)=0,0,IF(C1940=Summary!$K$5,1,0))</f>
        <v>0</v>
      </c>
      <c r="V1940" s="148">
        <f t="shared" si="121"/>
        <v>0</v>
      </c>
      <c r="W1940" s="333"/>
      <c r="X1940" s="148">
        <f t="shared" si="122"/>
        <v>0</v>
      </c>
      <c r="Y1940" s="333"/>
      <c r="Z1940" s="144"/>
      <c r="AA1940" s="148">
        <f t="shared" si="123"/>
        <v>0</v>
      </c>
      <c r="AB1940" s="336"/>
      <c r="AC1940" s="144"/>
    </row>
    <row r="1941" spans="2:29" s="134" customFormat="1" ht="20.100000000000001" customHeight="1" x14ac:dyDescent="0.25">
      <c r="B1941" s="390"/>
      <c r="C1941" s="391"/>
      <c r="D1941" s="392"/>
      <c r="E1941" s="393"/>
      <c r="F1941" s="393"/>
      <c r="G1941" s="394"/>
      <c r="H1941" s="395"/>
      <c r="N1941" s="144"/>
      <c r="O1941" s="147" t="str">
        <f>IFERROR(IF(LEN(B1941)=0,"",INDEX(Trainings!$C$6:$C$55,MATCH(Registration!$B1941,Trainings!$B$6:$B$55,0),1)),"")</f>
        <v/>
      </c>
      <c r="P1941" s="148" t="str">
        <f>IFERROR(IF(LEN(H1941)=0,"",INDEX(Dashboard!$I$17:$I$26,MATCH($H1941,Dashboard!$J$17:$J$26,0))),"")</f>
        <v/>
      </c>
      <c r="Q1941" s="144"/>
      <c r="R1941" s="148">
        <f>IF(LEN(O1941)=0,0,IF(OR(Summary!$D$5="All",Summary!$D$5=""),1,IF(Summary!$D$5=O1941,1,0)))</f>
        <v>0</v>
      </c>
      <c r="S1941" s="148">
        <f>IF(LEN(B1941)=0,0,IF(OR(Summary!$G$5="All",Summary!$G$5=""),1,IF(Summary!$G$5=B1941,1,0)))</f>
        <v>0</v>
      </c>
      <c r="T1941" s="148">
        <f t="shared" si="120"/>
        <v>0</v>
      </c>
      <c r="U1941" s="148">
        <f>IF(LEN(C1941)=0,0,IF(C1941=Summary!$K$5,1,0))</f>
        <v>0</v>
      </c>
      <c r="V1941" s="148">
        <f t="shared" si="121"/>
        <v>0</v>
      </c>
      <c r="W1941" s="333"/>
      <c r="X1941" s="148">
        <f t="shared" si="122"/>
        <v>0</v>
      </c>
      <c r="Y1941" s="333"/>
      <c r="Z1941" s="144"/>
      <c r="AA1941" s="148">
        <f t="shared" si="123"/>
        <v>0</v>
      </c>
      <c r="AB1941" s="336"/>
      <c r="AC1941" s="144"/>
    </row>
    <row r="1942" spans="2:29" s="134" customFormat="1" ht="20.100000000000001" customHeight="1" x14ac:dyDescent="0.25">
      <c r="B1942" s="390"/>
      <c r="C1942" s="391"/>
      <c r="D1942" s="392"/>
      <c r="E1942" s="393"/>
      <c r="F1942" s="393"/>
      <c r="G1942" s="394"/>
      <c r="H1942" s="395"/>
      <c r="N1942" s="144"/>
      <c r="O1942" s="147" t="str">
        <f>IFERROR(IF(LEN(B1942)=0,"",INDEX(Trainings!$C$6:$C$55,MATCH(Registration!$B1942,Trainings!$B$6:$B$55,0),1)),"")</f>
        <v/>
      </c>
      <c r="P1942" s="148" t="str">
        <f>IFERROR(IF(LEN(H1942)=0,"",INDEX(Dashboard!$I$17:$I$26,MATCH($H1942,Dashboard!$J$17:$J$26,0))),"")</f>
        <v/>
      </c>
      <c r="Q1942" s="144"/>
      <c r="R1942" s="148">
        <f>IF(LEN(O1942)=0,0,IF(OR(Summary!$D$5="All",Summary!$D$5=""),1,IF(Summary!$D$5=O1942,1,0)))</f>
        <v>0</v>
      </c>
      <c r="S1942" s="148">
        <f>IF(LEN(B1942)=0,0,IF(OR(Summary!$G$5="All",Summary!$G$5=""),1,IF(Summary!$G$5=B1942,1,0)))</f>
        <v>0</v>
      </c>
      <c r="T1942" s="148">
        <f t="shared" si="120"/>
        <v>0</v>
      </c>
      <c r="U1942" s="148">
        <f>IF(LEN(C1942)=0,0,IF(C1942=Summary!$K$5,1,0))</f>
        <v>0</v>
      </c>
      <c r="V1942" s="148">
        <f t="shared" si="121"/>
        <v>0</v>
      </c>
      <c r="W1942" s="333"/>
      <c r="X1942" s="148">
        <f t="shared" si="122"/>
        <v>0</v>
      </c>
      <c r="Y1942" s="333"/>
      <c r="Z1942" s="144"/>
      <c r="AA1942" s="148">
        <f t="shared" si="123"/>
        <v>0</v>
      </c>
      <c r="AB1942" s="336"/>
      <c r="AC1942" s="144"/>
    </row>
    <row r="1943" spans="2:29" s="134" customFormat="1" ht="20.100000000000001" customHeight="1" x14ac:dyDescent="0.25">
      <c r="B1943" s="390"/>
      <c r="C1943" s="391"/>
      <c r="D1943" s="392"/>
      <c r="E1943" s="393"/>
      <c r="F1943" s="393"/>
      <c r="G1943" s="394"/>
      <c r="H1943" s="395"/>
      <c r="N1943" s="144"/>
      <c r="O1943" s="147" t="str">
        <f>IFERROR(IF(LEN(B1943)=0,"",INDEX(Trainings!$C$6:$C$55,MATCH(Registration!$B1943,Trainings!$B$6:$B$55,0),1)),"")</f>
        <v/>
      </c>
      <c r="P1943" s="148" t="str">
        <f>IFERROR(IF(LEN(H1943)=0,"",INDEX(Dashboard!$I$17:$I$26,MATCH($H1943,Dashboard!$J$17:$J$26,0))),"")</f>
        <v/>
      </c>
      <c r="Q1943" s="144"/>
      <c r="R1943" s="148">
        <f>IF(LEN(O1943)=0,0,IF(OR(Summary!$D$5="All",Summary!$D$5=""),1,IF(Summary!$D$5=O1943,1,0)))</f>
        <v>0</v>
      </c>
      <c r="S1943" s="148">
        <f>IF(LEN(B1943)=0,0,IF(OR(Summary!$G$5="All",Summary!$G$5=""),1,IF(Summary!$G$5=B1943,1,0)))</f>
        <v>0</v>
      </c>
      <c r="T1943" s="148">
        <f t="shared" si="120"/>
        <v>0</v>
      </c>
      <c r="U1943" s="148">
        <f>IF(LEN(C1943)=0,0,IF(C1943=Summary!$K$5,1,0))</f>
        <v>0</v>
      </c>
      <c r="V1943" s="148">
        <f t="shared" si="121"/>
        <v>0</v>
      </c>
      <c r="W1943" s="333"/>
      <c r="X1943" s="148">
        <f t="shared" si="122"/>
        <v>0</v>
      </c>
      <c r="Y1943" s="333"/>
      <c r="Z1943" s="144"/>
      <c r="AA1943" s="148">
        <f t="shared" si="123"/>
        <v>0</v>
      </c>
      <c r="AB1943" s="336"/>
      <c r="AC1943" s="144"/>
    </row>
    <row r="1944" spans="2:29" s="134" customFormat="1" ht="20.100000000000001" customHeight="1" x14ac:dyDescent="0.25">
      <c r="B1944" s="390"/>
      <c r="C1944" s="391"/>
      <c r="D1944" s="392"/>
      <c r="E1944" s="393"/>
      <c r="F1944" s="393"/>
      <c r="G1944" s="394"/>
      <c r="H1944" s="395"/>
      <c r="N1944" s="144"/>
      <c r="O1944" s="147" t="str">
        <f>IFERROR(IF(LEN(B1944)=0,"",INDEX(Trainings!$C$6:$C$55,MATCH(Registration!$B1944,Trainings!$B$6:$B$55,0),1)),"")</f>
        <v/>
      </c>
      <c r="P1944" s="148" t="str">
        <f>IFERROR(IF(LEN(H1944)=0,"",INDEX(Dashboard!$I$17:$I$26,MATCH($H1944,Dashboard!$J$17:$J$26,0))),"")</f>
        <v/>
      </c>
      <c r="Q1944" s="144"/>
      <c r="R1944" s="148">
        <f>IF(LEN(O1944)=0,0,IF(OR(Summary!$D$5="All",Summary!$D$5=""),1,IF(Summary!$D$5=O1944,1,0)))</f>
        <v>0</v>
      </c>
      <c r="S1944" s="148">
        <f>IF(LEN(B1944)=0,0,IF(OR(Summary!$G$5="All",Summary!$G$5=""),1,IF(Summary!$G$5=B1944,1,0)))</f>
        <v>0</v>
      </c>
      <c r="T1944" s="148">
        <f t="shared" si="120"/>
        <v>0</v>
      </c>
      <c r="U1944" s="148">
        <f>IF(LEN(C1944)=0,0,IF(C1944=Summary!$K$5,1,0))</f>
        <v>0</v>
      </c>
      <c r="V1944" s="148">
        <f t="shared" si="121"/>
        <v>0</v>
      </c>
      <c r="W1944" s="333"/>
      <c r="X1944" s="148">
        <f t="shared" si="122"/>
        <v>0</v>
      </c>
      <c r="Y1944" s="333"/>
      <c r="Z1944" s="144"/>
      <c r="AA1944" s="148">
        <f t="shared" si="123"/>
        <v>0</v>
      </c>
      <c r="AB1944" s="336"/>
      <c r="AC1944" s="144"/>
    </row>
    <row r="1945" spans="2:29" s="134" customFormat="1" ht="20.100000000000001" customHeight="1" x14ac:dyDescent="0.25">
      <c r="B1945" s="390"/>
      <c r="C1945" s="391"/>
      <c r="D1945" s="392"/>
      <c r="E1945" s="393"/>
      <c r="F1945" s="393"/>
      <c r="G1945" s="394"/>
      <c r="H1945" s="395"/>
      <c r="N1945" s="144"/>
      <c r="O1945" s="147" t="str">
        <f>IFERROR(IF(LEN(B1945)=0,"",INDEX(Trainings!$C$6:$C$55,MATCH(Registration!$B1945,Trainings!$B$6:$B$55,0),1)),"")</f>
        <v/>
      </c>
      <c r="P1945" s="148" t="str">
        <f>IFERROR(IF(LEN(H1945)=0,"",INDEX(Dashboard!$I$17:$I$26,MATCH($H1945,Dashboard!$J$17:$J$26,0))),"")</f>
        <v/>
      </c>
      <c r="Q1945" s="144"/>
      <c r="R1945" s="148">
        <f>IF(LEN(O1945)=0,0,IF(OR(Summary!$D$5="All",Summary!$D$5=""),1,IF(Summary!$D$5=O1945,1,0)))</f>
        <v>0</v>
      </c>
      <c r="S1945" s="148">
        <f>IF(LEN(B1945)=0,0,IF(OR(Summary!$G$5="All",Summary!$G$5=""),1,IF(Summary!$G$5=B1945,1,0)))</f>
        <v>0</v>
      </c>
      <c r="T1945" s="148">
        <f t="shared" si="120"/>
        <v>0</v>
      </c>
      <c r="U1945" s="148">
        <f>IF(LEN(C1945)=0,0,IF(C1945=Summary!$K$5,1,0))</f>
        <v>0</v>
      </c>
      <c r="V1945" s="148">
        <f t="shared" si="121"/>
        <v>0</v>
      </c>
      <c r="W1945" s="333"/>
      <c r="X1945" s="148">
        <f t="shared" si="122"/>
        <v>0</v>
      </c>
      <c r="Y1945" s="333"/>
      <c r="Z1945" s="144"/>
      <c r="AA1945" s="148">
        <f t="shared" si="123"/>
        <v>0</v>
      </c>
      <c r="AB1945" s="336"/>
      <c r="AC1945" s="144"/>
    </row>
    <row r="1946" spans="2:29" s="134" customFormat="1" ht="20.100000000000001" customHeight="1" x14ac:dyDescent="0.25">
      <c r="B1946" s="390"/>
      <c r="C1946" s="391"/>
      <c r="D1946" s="392"/>
      <c r="E1946" s="393"/>
      <c r="F1946" s="393"/>
      <c r="G1946" s="394"/>
      <c r="H1946" s="395"/>
      <c r="N1946" s="144"/>
      <c r="O1946" s="147" t="str">
        <f>IFERROR(IF(LEN(B1946)=0,"",INDEX(Trainings!$C$6:$C$55,MATCH(Registration!$B1946,Trainings!$B$6:$B$55,0),1)),"")</f>
        <v/>
      </c>
      <c r="P1946" s="148" t="str">
        <f>IFERROR(IF(LEN(H1946)=0,"",INDEX(Dashboard!$I$17:$I$26,MATCH($H1946,Dashboard!$J$17:$J$26,0))),"")</f>
        <v/>
      </c>
      <c r="Q1946" s="144"/>
      <c r="R1946" s="148">
        <f>IF(LEN(O1946)=0,0,IF(OR(Summary!$D$5="All",Summary!$D$5=""),1,IF(Summary!$D$5=O1946,1,0)))</f>
        <v>0</v>
      </c>
      <c r="S1946" s="148">
        <f>IF(LEN(B1946)=0,0,IF(OR(Summary!$G$5="All",Summary!$G$5=""),1,IF(Summary!$G$5=B1946,1,0)))</f>
        <v>0</v>
      </c>
      <c r="T1946" s="148">
        <f t="shared" si="120"/>
        <v>0</v>
      </c>
      <c r="U1946" s="148">
        <f>IF(LEN(C1946)=0,0,IF(C1946=Summary!$K$5,1,0))</f>
        <v>0</v>
      </c>
      <c r="V1946" s="148">
        <f t="shared" si="121"/>
        <v>0</v>
      </c>
      <c r="W1946" s="333"/>
      <c r="X1946" s="148">
        <f t="shared" si="122"/>
        <v>0</v>
      </c>
      <c r="Y1946" s="333"/>
      <c r="Z1946" s="144"/>
      <c r="AA1946" s="148">
        <f t="shared" si="123"/>
        <v>0</v>
      </c>
      <c r="AB1946" s="336"/>
      <c r="AC1946" s="144"/>
    </row>
    <row r="1947" spans="2:29" s="134" customFormat="1" ht="20.100000000000001" customHeight="1" x14ac:dyDescent="0.25">
      <c r="B1947" s="390"/>
      <c r="C1947" s="391"/>
      <c r="D1947" s="392"/>
      <c r="E1947" s="393"/>
      <c r="F1947" s="393"/>
      <c r="G1947" s="394"/>
      <c r="H1947" s="395"/>
      <c r="N1947" s="144"/>
      <c r="O1947" s="147" t="str">
        <f>IFERROR(IF(LEN(B1947)=0,"",INDEX(Trainings!$C$6:$C$55,MATCH(Registration!$B1947,Trainings!$B$6:$B$55,0),1)),"")</f>
        <v/>
      </c>
      <c r="P1947" s="148" t="str">
        <f>IFERROR(IF(LEN(H1947)=0,"",INDEX(Dashboard!$I$17:$I$26,MATCH($H1947,Dashboard!$J$17:$J$26,0))),"")</f>
        <v/>
      </c>
      <c r="Q1947" s="144"/>
      <c r="R1947" s="148">
        <f>IF(LEN(O1947)=0,0,IF(OR(Summary!$D$5="All",Summary!$D$5=""),1,IF(Summary!$D$5=O1947,1,0)))</f>
        <v>0</v>
      </c>
      <c r="S1947" s="148">
        <f>IF(LEN(B1947)=0,0,IF(OR(Summary!$G$5="All",Summary!$G$5=""),1,IF(Summary!$G$5=B1947,1,0)))</f>
        <v>0</v>
      </c>
      <c r="T1947" s="148">
        <f t="shared" si="120"/>
        <v>0</v>
      </c>
      <c r="U1947" s="148">
        <f>IF(LEN(C1947)=0,0,IF(C1947=Summary!$K$5,1,0))</f>
        <v>0</v>
      </c>
      <c r="V1947" s="148">
        <f t="shared" si="121"/>
        <v>0</v>
      </c>
      <c r="W1947" s="333"/>
      <c r="X1947" s="148">
        <f t="shared" si="122"/>
        <v>0</v>
      </c>
      <c r="Y1947" s="333"/>
      <c r="Z1947" s="144"/>
      <c r="AA1947" s="148">
        <f t="shared" si="123"/>
        <v>0</v>
      </c>
      <c r="AB1947" s="336"/>
      <c r="AC1947" s="144"/>
    </row>
    <row r="1948" spans="2:29" s="134" customFormat="1" ht="20.100000000000001" customHeight="1" x14ac:dyDescent="0.25">
      <c r="B1948" s="390"/>
      <c r="C1948" s="391"/>
      <c r="D1948" s="392"/>
      <c r="E1948" s="393"/>
      <c r="F1948" s="393"/>
      <c r="G1948" s="394"/>
      <c r="H1948" s="395"/>
      <c r="N1948" s="144"/>
      <c r="O1948" s="147" t="str">
        <f>IFERROR(IF(LEN(B1948)=0,"",INDEX(Trainings!$C$6:$C$55,MATCH(Registration!$B1948,Trainings!$B$6:$B$55,0),1)),"")</f>
        <v/>
      </c>
      <c r="P1948" s="148" t="str">
        <f>IFERROR(IF(LEN(H1948)=0,"",INDEX(Dashboard!$I$17:$I$26,MATCH($H1948,Dashboard!$J$17:$J$26,0))),"")</f>
        <v/>
      </c>
      <c r="Q1948" s="144"/>
      <c r="R1948" s="148">
        <f>IF(LEN(O1948)=0,0,IF(OR(Summary!$D$5="All",Summary!$D$5=""),1,IF(Summary!$D$5=O1948,1,0)))</f>
        <v>0</v>
      </c>
      <c r="S1948" s="148">
        <f>IF(LEN(B1948)=0,0,IF(OR(Summary!$G$5="All",Summary!$G$5=""),1,IF(Summary!$G$5=B1948,1,0)))</f>
        <v>0</v>
      </c>
      <c r="T1948" s="148">
        <f t="shared" si="120"/>
        <v>0</v>
      </c>
      <c r="U1948" s="148">
        <f>IF(LEN(C1948)=0,0,IF(C1948=Summary!$K$5,1,0))</f>
        <v>0</v>
      </c>
      <c r="V1948" s="148">
        <f t="shared" si="121"/>
        <v>0</v>
      </c>
      <c r="W1948" s="333"/>
      <c r="X1948" s="148">
        <f t="shared" si="122"/>
        <v>0</v>
      </c>
      <c r="Y1948" s="333"/>
      <c r="Z1948" s="144"/>
      <c r="AA1948" s="148">
        <f t="shared" si="123"/>
        <v>0</v>
      </c>
      <c r="AB1948" s="336"/>
      <c r="AC1948" s="144"/>
    </row>
    <row r="1949" spans="2:29" s="134" customFormat="1" ht="20.100000000000001" customHeight="1" x14ac:dyDescent="0.25">
      <c r="B1949" s="390"/>
      <c r="C1949" s="391"/>
      <c r="D1949" s="392"/>
      <c r="E1949" s="393"/>
      <c r="F1949" s="393"/>
      <c r="G1949" s="394"/>
      <c r="H1949" s="395"/>
      <c r="N1949" s="144"/>
      <c r="O1949" s="147" t="str">
        <f>IFERROR(IF(LEN(B1949)=0,"",INDEX(Trainings!$C$6:$C$55,MATCH(Registration!$B1949,Trainings!$B$6:$B$55,0),1)),"")</f>
        <v/>
      </c>
      <c r="P1949" s="148" t="str">
        <f>IFERROR(IF(LEN(H1949)=0,"",INDEX(Dashboard!$I$17:$I$26,MATCH($H1949,Dashboard!$J$17:$J$26,0))),"")</f>
        <v/>
      </c>
      <c r="Q1949" s="144"/>
      <c r="R1949" s="148">
        <f>IF(LEN(O1949)=0,0,IF(OR(Summary!$D$5="All",Summary!$D$5=""),1,IF(Summary!$D$5=O1949,1,0)))</f>
        <v>0</v>
      </c>
      <c r="S1949" s="148">
        <f>IF(LEN(B1949)=0,0,IF(OR(Summary!$G$5="All",Summary!$G$5=""),1,IF(Summary!$G$5=B1949,1,0)))</f>
        <v>0</v>
      </c>
      <c r="T1949" s="148">
        <f t="shared" si="120"/>
        <v>0</v>
      </c>
      <c r="U1949" s="148">
        <f>IF(LEN(C1949)=0,0,IF(C1949=Summary!$K$5,1,0))</f>
        <v>0</v>
      </c>
      <c r="V1949" s="148">
        <f t="shared" si="121"/>
        <v>0</v>
      </c>
      <c r="W1949" s="333"/>
      <c r="X1949" s="148">
        <f t="shared" si="122"/>
        <v>0</v>
      </c>
      <c r="Y1949" s="333"/>
      <c r="Z1949" s="144"/>
      <c r="AA1949" s="148">
        <f t="shared" si="123"/>
        <v>0</v>
      </c>
      <c r="AB1949" s="336"/>
      <c r="AC1949" s="144"/>
    </row>
    <row r="1950" spans="2:29" s="134" customFormat="1" ht="20.100000000000001" customHeight="1" x14ac:dyDescent="0.25">
      <c r="B1950" s="390"/>
      <c r="C1950" s="391"/>
      <c r="D1950" s="392"/>
      <c r="E1950" s="393"/>
      <c r="F1950" s="393"/>
      <c r="G1950" s="394"/>
      <c r="H1950" s="395"/>
      <c r="N1950" s="144"/>
      <c r="O1950" s="147" t="str">
        <f>IFERROR(IF(LEN(B1950)=0,"",INDEX(Trainings!$C$6:$C$55,MATCH(Registration!$B1950,Trainings!$B$6:$B$55,0),1)),"")</f>
        <v/>
      </c>
      <c r="P1950" s="148" t="str">
        <f>IFERROR(IF(LEN(H1950)=0,"",INDEX(Dashboard!$I$17:$I$26,MATCH($H1950,Dashboard!$J$17:$J$26,0))),"")</f>
        <v/>
      </c>
      <c r="Q1950" s="144"/>
      <c r="R1950" s="148">
        <f>IF(LEN(O1950)=0,0,IF(OR(Summary!$D$5="All",Summary!$D$5=""),1,IF(Summary!$D$5=O1950,1,0)))</f>
        <v>0</v>
      </c>
      <c r="S1950" s="148">
        <f>IF(LEN(B1950)=0,0,IF(OR(Summary!$G$5="All",Summary!$G$5=""),1,IF(Summary!$G$5=B1950,1,0)))</f>
        <v>0</v>
      </c>
      <c r="T1950" s="148">
        <f t="shared" si="120"/>
        <v>0</v>
      </c>
      <c r="U1950" s="148">
        <f>IF(LEN(C1950)=0,0,IF(C1950=Summary!$K$5,1,0))</f>
        <v>0</v>
      </c>
      <c r="V1950" s="148">
        <f t="shared" si="121"/>
        <v>0</v>
      </c>
      <c r="W1950" s="333"/>
      <c r="X1950" s="148">
        <f t="shared" si="122"/>
        <v>0</v>
      </c>
      <c r="Y1950" s="333"/>
      <c r="Z1950" s="144"/>
      <c r="AA1950" s="148">
        <f t="shared" si="123"/>
        <v>0</v>
      </c>
      <c r="AB1950" s="336"/>
      <c r="AC1950" s="144"/>
    </row>
    <row r="1951" spans="2:29" s="134" customFormat="1" ht="20.100000000000001" customHeight="1" x14ac:dyDescent="0.25">
      <c r="B1951" s="390"/>
      <c r="C1951" s="391"/>
      <c r="D1951" s="392"/>
      <c r="E1951" s="393"/>
      <c r="F1951" s="393"/>
      <c r="G1951" s="394"/>
      <c r="H1951" s="395"/>
      <c r="N1951" s="144"/>
      <c r="O1951" s="147" t="str">
        <f>IFERROR(IF(LEN(B1951)=0,"",INDEX(Trainings!$C$6:$C$55,MATCH(Registration!$B1951,Trainings!$B$6:$B$55,0),1)),"")</f>
        <v/>
      </c>
      <c r="P1951" s="148" t="str">
        <f>IFERROR(IF(LEN(H1951)=0,"",INDEX(Dashboard!$I$17:$I$26,MATCH($H1951,Dashboard!$J$17:$J$26,0))),"")</f>
        <v/>
      </c>
      <c r="Q1951" s="144"/>
      <c r="R1951" s="148">
        <f>IF(LEN(O1951)=0,0,IF(OR(Summary!$D$5="All",Summary!$D$5=""),1,IF(Summary!$D$5=O1951,1,0)))</f>
        <v>0</v>
      </c>
      <c r="S1951" s="148">
        <f>IF(LEN(B1951)=0,0,IF(OR(Summary!$G$5="All",Summary!$G$5=""),1,IF(Summary!$G$5=B1951,1,0)))</f>
        <v>0</v>
      </c>
      <c r="T1951" s="148">
        <f t="shared" si="120"/>
        <v>0</v>
      </c>
      <c r="U1951" s="148">
        <f>IF(LEN(C1951)=0,0,IF(C1951=Summary!$K$5,1,0))</f>
        <v>0</v>
      </c>
      <c r="V1951" s="148">
        <f t="shared" si="121"/>
        <v>0</v>
      </c>
      <c r="W1951" s="333"/>
      <c r="X1951" s="148">
        <f t="shared" si="122"/>
        <v>0</v>
      </c>
      <c r="Y1951" s="333"/>
      <c r="Z1951" s="144"/>
      <c r="AA1951" s="148">
        <f t="shared" si="123"/>
        <v>0</v>
      </c>
      <c r="AB1951" s="336"/>
      <c r="AC1951" s="144"/>
    </row>
    <row r="1952" spans="2:29" s="134" customFormat="1" ht="20.100000000000001" customHeight="1" x14ac:dyDescent="0.25">
      <c r="B1952" s="390"/>
      <c r="C1952" s="391"/>
      <c r="D1952" s="392"/>
      <c r="E1952" s="393"/>
      <c r="F1952" s="393"/>
      <c r="G1952" s="394"/>
      <c r="H1952" s="395"/>
      <c r="N1952" s="144"/>
      <c r="O1952" s="147" t="str">
        <f>IFERROR(IF(LEN(B1952)=0,"",INDEX(Trainings!$C$6:$C$55,MATCH(Registration!$B1952,Trainings!$B$6:$B$55,0),1)),"")</f>
        <v/>
      </c>
      <c r="P1952" s="148" t="str">
        <f>IFERROR(IF(LEN(H1952)=0,"",INDEX(Dashboard!$I$17:$I$26,MATCH($H1952,Dashboard!$J$17:$J$26,0))),"")</f>
        <v/>
      </c>
      <c r="Q1952" s="144"/>
      <c r="R1952" s="148">
        <f>IF(LEN(O1952)=0,0,IF(OR(Summary!$D$5="All",Summary!$D$5=""),1,IF(Summary!$D$5=O1952,1,0)))</f>
        <v>0</v>
      </c>
      <c r="S1952" s="148">
        <f>IF(LEN(B1952)=0,0,IF(OR(Summary!$G$5="All",Summary!$G$5=""),1,IF(Summary!$G$5=B1952,1,0)))</f>
        <v>0</v>
      </c>
      <c r="T1952" s="148">
        <f t="shared" si="120"/>
        <v>0</v>
      </c>
      <c r="U1952" s="148">
        <f>IF(LEN(C1952)=0,0,IF(C1952=Summary!$K$5,1,0))</f>
        <v>0</v>
      </c>
      <c r="V1952" s="148">
        <f t="shared" si="121"/>
        <v>0</v>
      </c>
      <c r="W1952" s="333"/>
      <c r="X1952" s="148">
        <f t="shared" si="122"/>
        <v>0</v>
      </c>
      <c r="Y1952" s="333"/>
      <c r="Z1952" s="144"/>
      <c r="AA1952" s="148">
        <f t="shared" si="123"/>
        <v>0</v>
      </c>
      <c r="AB1952" s="336"/>
      <c r="AC1952" s="144"/>
    </row>
    <row r="1953" spans="2:29" s="134" customFormat="1" ht="20.100000000000001" customHeight="1" x14ac:dyDescent="0.25">
      <c r="B1953" s="390"/>
      <c r="C1953" s="391"/>
      <c r="D1953" s="392"/>
      <c r="E1953" s="393"/>
      <c r="F1953" s="393"/>
      <c r="G1953" s="394"/>
      <c r="H1953" s="395"/>
      <c r="N1953" s="144"/>
      <c r="O1953" s="147" t="str">
        <f>IFERROR(IF(LEN(B1953)=0,"",INDEX(Trainings!$C$6:$C$55,MATCH(Registration!$B1953,Trainings!$B$6:$B$55,0),1)),"")</f>
        <v/>
      </c>
      <c r="P1953" s="148" t="str">
        <f>IFERROR(IF(LEN(H1953)=0,"",INDEX(Dashboard!$I$17:$I$26,MATCH($H1953,Dashboard!$J$17:$J$26,0))),"")</f>
        <v/>
      </c>
      <c r="Q1953" s="144"/>
      <c r="R1953" s="148">
        <f>IF(LEN(O1953)=0,0,IF(OR(Summary!$D$5="All",Summary!$D$5=""),1,IF(Summary!$D$5=O1953,1,0)))</f>
        <v>0</v>
      </c>
      <c r="S1953" s="148">
        <f>IF(LEN(B1953)=0,0,IF(OR(Summary!$G$5="All",Summary!$G$5=""),1,IF(Summary!$G$5=B1953,1,0)))</f>
        <v>0</v>
      </c>
      <c r="T1953" s="148">
        <f t="shared" si="120"/>
        <v>0</v>
      </c>
      <c r="U1953" s="148">
        <f>IF(LEN(C1953)=0,0,IF(C1953=Summary!$K$5,1,0))</f>
        <v>0</v>
      </c>
      <c r="V1953" s="148">
        <f t="shared" si="121"/>
        <v>0</v>
      </c>
      <c r="W1953" s="333"/>
      <c r="X1953" s="148">
        <f t="shared" si="122"/>
        <v>0</v>
      </c>
      <c r="Y1953" s="333"/>
      <c r="Z1953" s="144"/>
      <c r="AA1953" s="148">
        <f t="shared" si="123"/>
        <v>0</v>
      </c>
      <c r="AB1953" s="336"/>
      <c r="AC1953" s="144"/>
    </row>
    <row r="1954" spans="2:29" s="134" customFormat="1" ht="20.100000000000001" customHeight="1" x14ac:dyDescent="0.25">
      <c r="B1954" s="390"/>
      <c r="C1954" s="391"/>
      <c r="D1954" s="392"/>
      <c r="E1954" s="393"/>
      <c r="F1954" s="393"/>
      <c r="G1954" s="394"/>
      <c r="H1954" s="395"/>
      <c r="N1954" s="144"/>
      <c r="O1954" s="147" t="str">
        <f>IFERROR(IF(LEN(B1954)=0,"",INDEX(Trainings!$C$6:$C$55,MATCH(Registration!$B1954,Trainings!$B$6:$B$55,0),1)),"")</f>
        <v/>
      </c>
      <c r="P1954" s="148" t="str">
        <f>IFERROR(IF(LEN(H1954)=0,"",INDEX(Dashboard!$I$17:$I$26,MATCH($H1954,Dashboard!$J$17:$J$26,0))),"")</f>
        <v/>
      </c>
      <c r="Q1954" s="144"/>
      <c r="R1954" s="148">
        <f>IF(LEN(O1954)=0,0,IF(OR(Summary!$D$5="All",Summary!$D$5=""),1,IF(Summary!$D$5=O1954,1,0)))</f>
        <v>0</v>
      </c>
      <c r="S1954" s="148">
        <f>IF(LEN(B1954)=0,0,IF(OR(Summary!$G$5="All",Summary!$G$5=""),1,IF(Summary!$G$5=B1954,1,0)))</f>
        <v>0</v>
      </c>
      <c r="T1954" s="148">
        <f t="shared" si="120"/>
        <v>0</v>
      </c>
      <c r="U1954" s="148">
        <f>IF(LEN(C1954)=0,0,IF(C1954=Summary!$K$5,1,0))</f>
        <v>0</v>
      </c>
      <c r="V1954" s="148">
        <f t="shared" si="121"/>
        <v>0</v>
      </c>
      <c r="W1954" s="333"/>
      <c r="X1954" s="148">
        <f t="shared" si="122"/>
        <v>0</v>
      </c>
      <c r="Y1954" s="333"/>
      <c r="Z1954" s="144"/>
      <c r="AA1954" s="148">
        <f t="shared" si="123"/>
        <v>0</v>
      </c>
      <c r="AB1954" s="336"/>
      <c r="AC1954" s="144"/>
    </row>
    <row r="1955" spans="2:29" s="134" customFormat="1" ht="20.100000000000001" customHeight="1" x14ac:dyDescent="0.25">
      <c r="B1955" s="390"/>
      <c r="C1955" s="391"/>
      <c r="D1955" s="392"/>
      <c r="E1955" s="393"/>
      <c r="F1955" s="393"/>
      <c r="G1955" s="394"/>
      <c r="H1955" s="395"/>
      <c r="N1955" s="144"/>
      <c r="O1955" s="147" t="str">
        <f>IFERROR(IF(LEN(B1955)=0,"",INDEX(Trainings!$C$6:$C$55,MATCH(Registration!$B1955,Trainings!$B$6:$B$55,0),1)),"")</f>
        <v/>
      </c>
      <c r="P1955" s="148" t="str">
        <f>IFERROR(IF(LEN(H1955)=0,"",INDEX(Dashboard!$I$17:$I$26,MATCH($H1955,Dashboard!$J$17:$J$26,0))),"")</f>
        <v/>
      </c>
      <c r="Q1955" s="144"/>
      <c r="R1955" s="148">
        <f>IF(LEN(O1955)=0,0,IF(OR(Summary!$D$5="All",Summary!$D$5=""),1,IF(Summary!$D$5=O1955,1,0)))</f>
        <v>0</v>
      </c>
      <c r="S1955" s="148">
        <f>IF(LEN(B1955)=0,0,IF(OR(Summary!$G$5="All",Summary!$G$5=""),1,IF(Summary!$G$5=B1955,1,0)))</f>
        <v>0</v>
      </c>
      <c r="T1955" s="148">
        <f t="shared" si="120"/>
        <v>0</v>
      </c>
      <c r="U1955" s="148">
        <f>IF(LEN(C1955)=0,0,IF(C1955=Summary!$K$5,1,0))</f>
        <v>0</v>
      </c>
      <c r="V1955" s="148">
        <f t="shared" si="121"/>
        <v>0</v>
      </c>
      <c r="W1955" s="333"/>
      <c r="X1955" s="148">
        <f t="shared" si="122"/>
        <v>0</v>
      </c>
      <c r="Y1955" s="333"/>
      <c r="Z1955" s="144"/>
      <c r="AA1955" s="148">
        <f t="shared" si="123"/>
        <v>0</v>
      </c>
      <c r="AB1955" s="336"/>
      <c r="AC1955" s="144"/>
    </row>
    <row r="1956" spans="2:29" s="134" customFormat="1" ht="20.100000000000001" customHeight="1" x14ac:dyDescent="0.25">
      <c r="B1956" s="390"/>
      <c r="C1956" s="391"/>
      <c r="D1956" s="392"/>
      <c r="E1956" s="393"/>
      <c r="F1956" s="393"/>
      <c r="G1956" s="394"/>
      <c r="H1956" s="395"/>
      <c r="N1956" s="144"/>
      <c r="O1956" s="147" t="str">
        <f>IFERROR(IF(LEN(B1956)=0,"",INDEX(Trainings!$C$6:$C$55,MATCH(Registration!$B1956,Trainings!$B$6:$B$55,0),1)),"")</f>
        <v/>
      </c>
      <c r="P1956" s="148" t="str">
        <f>IFERROR(IF(LEN(H1956)=0,"",INDEX(Dashboard!$I$17:$I$26,MATCH($H1956,Dashboard!$J$17:$J$26,0))),"")</f>
        <v/>
      </c>
      <c r="Q1956" s="144"/>
      <c r="R1956" s="148">
        <f>IF(LEN(O1956)=0,0,IF(OR(Summary!$D$5="All",Summary!$D$5=""),1,IF(Summary!$D$5=O1956,1,0)))</f>
        <v>0</v>
      </c>
      <c r="S1956" s="148">
        <f>IF(LEN(B1956)=0,0,IF(OR(Summary!$G$5="All",Summary!$G$5=""),1,IF(Summary!$G$5=B1956,1,0)))</f>
        <v>0</v>
      </c>
      <c r="T1956" s="148">
        <f t="shared" si="120"/>
        <v>0</v>
      </c>
      <c r="U1956" s="148">
        <f>IF(LEN(C1956)=0,0,IF(C1956=Summary!$K$5,1,0))</f>
        <v>0</v>
      </c>
      <c r="V1956" s="148">
        <f t="shared" si="121"/>
        <v>0</v>
      </c>
      <c r="W1956" s="333"/>
      <c r="X1956" s="148">
        <f t="shared" si="122"/>
        <v>0</v>
      </c>
      <c r="Y1956" s="333"/>
      <c r="Z1956" s="144"/>
      <c r="AA1956" s="148">
        <f t="shared" si="123"/>
        <v>0</v>
      </c>
      <c r="AB1956" s="336"/>
      <c r="AC1956" s="144"/>
    </row>
    <row r="1957" spans="2:29" s="134" customFormat="1" ht="20.100000000000001" customHeight="1" x14ac:dyDescent="0.25">
      <c r="B1957" s="390"/>
      <c r="C1957" s="391"/>
      <c r="D1957" s="392"/>
      <c r="E1957" s="393"/>
      <c r="F1957" s="393"/>
      <c r="G1957" s="394"/>
      <c r="H1957" s="395"/>
      <c r="N1957" s="144"/>
      <c r="O1957" s="147" t="str">
        <f>IFERROR(IF(LEN(B1957)=0,"",INDEX(Trainings!$C$6:$C$55,MATCH(Registration!$B1957,Trainings!$B$6:$B$55,0),1)),"")</f>
        <v/>
      </c>
      <c r="P1957" s="148" t="str">
        <f>IFERROR(IF(LEN(H1957)=0,"",INDEX(Dashboard!$I$17:$I$26,MATCH($H1957,Dashboard!$J$17:$J$26,0))),"")</f>
        <v/>
      </c>
      <c r="Q1957" s="144"/>
      <c r="R1957" s="148">
        <f>IF(LEN(O1957)=0,0,IF(OR(Summary!$D$5="All",Summary!$D$5=""),1,IF(Summary!$D$5=O1957,1,0)))</f>
        <v>0</v>
      </c>
      <c r="S1957" s="148">
        <f>IF(LEN(B1957)=0,0,IF(OR(Summary!$G$5="All",Summary!$G$5=""),1,IF(Summary!$G$5=B1957,1,0)))</f>
        <v>0</v>
      </c>
      <c r="T1957" s="148">
        <f t="shared" si="120"/>
        <v>0</v>
      </c>
      <c r="U1957" s="148">
        <f>IF(LEN(C1957)=0,0,IF(C1957=Summary!$K$5,1,0))</f>
        <v>0</v>
      </c>
      <c r="V1957" s="148">
        <f t="shared" si="121"/>
        <v>0</v>
      </c>
      <c r="W1957" s="333"/>
      <c r="X1957" s="148">
        <f t="shared" si="122"/>
        <v>0</v>
      </c>
      <c r="Y1957" s="333"/>
      <c r="Z1957" s="144"/>
      <c r="AA1957" s="148">
        <f t="shared" si="123"/>
        <v>0</v>
      </c>
      <c r="AB1957" s="336"/>
      <c r="AC1957" s="144"/>
    </row>
    <row r="1958" spans="2:29" s="134" customFormat="1" ht="20.100000000000001" customHeight="1" x14ac:dyDescent="0.25">
      <c r="B1958" s="390"/>
      <c r="C1958" s="391"/>
      <c r="D1958" s="392"/>
      <c r="E1958" s="393"/>
      <c r="F1958" s="393"/>
      <c r="G1958" s="394"/>
      <c r="H1958" s="395"/>
      <c r="N1958" s="144"/>
      <c r="O1958" s="147" t="str">
        <f>IFERROR(IF(LEN(B1958)=0,"",INDEX(Trainings!$C$6:$C$55,MATCH(Registration!$B1958,Trainings!$B$6:$B$55,0),1)),"")</f>
        <v/>
      </c>
      <c r="P1958" s="148" t="str">
        <f>IFERROR(IF(LEN(H1958)=0,"",INDEX(Dashboard!$I$17:$I$26,MATCH($H1958,Dashboard!$J$17:$J$26,0))),"")</f>
        <v/>
      </c>
      <c r="Q1958" s="144"/>
      <c r="R1958" s="148">
        <f>IF(LEN(O1958)=0,0,IF(OR(Summary!$D$5="All",Summary!$D$5=""),1,IF(Summary!$D$5=O1958,1,0)))</f>
        <v>0</v>
      </c>
      <c r="S1958" s="148">
        <f>IF(LEN(B1958)=0,0,IF(OR(Summary!$G$5="All",Summary!$G$5=""),1,IF(Summary!$G$5=B1958,1,0)))</f>
        <v>0</v>
      </c>
      <c r="T1958" s="148">
        <f t="shared" si="120"/>
        <v>0</v>
      </c>
      <c r="U1958" s="148">
        <f>IF(LEN(C1958)=0,0,IF(C1958=Summary!$K$5,1,0))</f>
        <v>0</v>
      </c>
      <c r="V1958" s="148">
        <f t="shared" si="121"/>
        <v>0</v>
      </c>
      <c r="W1958" s="333"/>
      <c r="X1958" s="148">
        <f t="shared" si="122"/>
        <v>0</v>
      </c>
      <c r="Y1958" s="333"/>
      <c r="Z1958" s="144"/>
      <c r="AA1958" s="148">
        <f t="shared" si="123"/>
        <v>0</v>
      </c>
      <c r="AB1958" s="336"/>
      <c r="AC1958" s="144"/>
    </row>
    <row r="1959" spans="2:29" s="134" customFormat="1" ht="20.100000000000001" customHeight="1" x14ac:dyDescent="0.25">
      <c r="B1959" s="390"/>
      <c r="C1959" s="391"/>
      <c r="D1959" s="392"/>
      <c r="E1959" s="393"/>
      <c r="F1959" s="393"/>
      <c r="G1959" s="394"/>
      <c r="H1959" s="395"/>
      <c r="N1959" s="144"/>
      <c r="O1959" s="147" t="str">
        <f>IFERROR(IF(LEN(B1959)=0,"",INDEX(Trainings!$C$6:$C$55,MATCH(Registration!$B1959,Trainings!$B$6:$B$55,0),1)),"")</f>
        <v/>
      </c>
      <c r="P1959" s="148" t="str">
        <f>IFERROR(IF(LEN(H1959)=0,"",INDEX(Dashboard!$I$17:$I$26,MATCH($H1959,Dashboard!$J$17:$J$26,0))),"")</f>
        <v/>
      </c>
      <c r="Q1959" s="144"/>
      <c r="R1959" s="148">
        <f>IF(LEN(O1959)=0,0,IF(OR(Summary!$D$5="All",Summary!$D$5=""),1,IF(Summary!$D$5=O1959,1,0)))</f>
        <v>0</v>
      </c>
      <c r="S1959" s="148">
        <f>IF(LEN(B1959)=0,0,IF(OR(Summary!$G$5="All",Summary!$G$5=""),1,IF(Summary!$G$5=B1959,1,0)))</f>
        <v>0</v>
      </c>
      <c r="T1959" s="148">
        <f t="shared" si="120"/>
        <v>0</v>
      </c>
      <c r="U1959" s="148">
        <f>IF(LEN(C1959)=0,0,IF(C1959=Summary!$K$5,1,0))</f>
        <v>0</v>
      </c>
      <c r="V1959" s="148">
        <f t="shared" si="121"/>
        <v>0</v>
      </c>
      <c r="W1959" s="333"/>
      <c r="X1959" s="148">
        <f t="shared" si="122"/>
        <v>0</v>
      </c>
      <c r="Y1959" s="333"/>
      <c r="Z1959" s="144"/>
      <c r="AA1959" s="148">
        <f t="shared" si="123"/>
        <v>0</v>
      </c>
      <c r="AB1959" s="336"/>
      <c r="AC1959" s="144"/>
    </row>
    <row r="1960" spans="2:29" s="134" customFormat="1" ht="20.100000000000001" customHeight="1" x14ac:dyDescent="0.25">
      <c r="B1960" s="390"/>
      <c r="C1960" s="391"/>
      <c r="D1960" s="392"/>
      <c r="E1960" s="393"/>
      <c r="F1960" s="393"/>
      <c r="G1960" s="394"/>
      <c r="H1960" s="395"/>
      <c r="N1960" s="144"/>
      <c r="O1960" s="147" t="str">
        <f>IFERROR(IF(LEN(B1960)=0,"",INDEX(Trainings!$C$6:$C$55,MATCH(Registration!$B1960,Trainings!$B$6:$B$55,0),1)),"")</f>
        <v/>
      </c>
      <c r="P1960" s="148" t="str">
        <f>IFERROR(IF(LEN(H1960)=0,"",INDEX(Dashboard!$I$17:$I$26,MATCH($H1960,Dashboard!$J$17:$J$26,0))),"")</f>
        <v/>
      </c>
      <c r="Q1960" s="144"/>
      <c r="R1960" s="148">
        <f>IF(LEN(O1960)=0,0,IF(OR(Summary!$D$5="All",Summary!$D$5=""),1,IF(Summary!$D$5=O1960,1,0)))</f>
        <v>0</v>
      </c>
      <c r="S1960" s="148">
        <f>IF(LEN(B1960)=0,0,IF(OR(Summary!$G$5="All",Summary!$G$5=""),1,IF(Summary!$G$5=B1960,1,0)))</f>
        <v>0</v>
      </c>
      <c r="T1960" s="148">
        <f t="shared" si="120"/>
        <v>0</v>
      </c>
      <c r="U1960" s="148">
        <f>IF(LEN(C1960)=0,0,IF(C1960=Summary!$K$5,1,0))</f>
        <v>0</v>
      </c>
      <c r="V1960" s="148">
        <f t="shared" si="121"/>
        <v>0</v>
      </c>
      <c r="W1960" s="333"/>
      <c r="X1960" s="148">
        <f t="shared" si="122"/>
        <v>0</v>
      </c>
      <c r="Y1960" s="333"/>
      <c r="Z1960" s="144"/>
      <c r="AA1960" s="148">
        <f t="shared" si="123"/>
        <v>0</v>
      </c>
      <c r="AB1960" s="336"/>
      <c r="AC1960" s="144"/>
    </row>
    <row r="1961" spans="2:29" s="134" customFormat="1" ht="20.100000000000001" customHeight="1" x14ac:dyDescent="0.25">
      <c r="B1961" s="390"/>
      <c r="C1961" s="391"/>
      <c r="D1961" s="392"/>
      <c r="E1961" s="393"/>
      <c r="F1961" s="393"/>
      <c r="G1961" s="394"/>
      <c r="H1961" s="395"/>
      <c r="N1961" s="144"/>
      <c r="O1961" s="147" t="str">
        <f>IFERROR(IF(LEN(B1961)=0,"",INDEX(Trainings!$C$6:$C$55,MATCH(Registration!$B1961,Trainings!$B$6:$B$55,0),1)),"")</f>
        <v/>
      </c>
      <c r="P1961" s="148" t="str">
        <f>IFERROR(IF(LEN(H1961)=0,"",INDEX(Dashboard!$I$17:$I$26,MATCH($H1961,Dashboard!$J$17:$J$26,0))),"")</f>
        <v/>
      </c>
      <c r="Q1961" s="144"/>
      <c r="R1961" s="148">
        <f>IF(LEN(O1961)=0,0,IF(OR(Summary!$D$5="All",Summary!$D$5=""),1,IF(Summary!$D$5=O1961,1,0)))</f>
        <v>0</v>
      </c>
      <c r="S1961" s="148">
        <f>IF(LEN(B1961)=0,0,IF(OR(Summary!$G$5="All",Summary!$G$5=""),1,IF(Summary!$G$5=B1961,1,0)))</f>
        <v>0</v>
      </c>
      <c r="T1961" s="148">
        <f t="shared" si="120"/>
        <v>0</v>
      </c>
      <c r="U1961" s="148">
        <f>IF(LEN(C1961)=0,0,IF(C1961=Summary!$K$5,1,0))</f>
        <v>0</v>
      </c>
      <c r="V1961" s="148">
        <f t="shared" si="121"/>
        <v>0</v>
      </c>
      <c r="W1961" s="333"/>
      <c r="X1961" s="148">
        <f t="shared" si="122"/>
        <v>0</v>
      </c>
      <c r="Y1961" s="333"/>
      <c r="Z1961" s="144"/>
      <c r="AA1961" s="148">
        <f t="shared" si="123"/>
        <v>0</v>
      </c>
      <c r="AB1961" s="336"/>
      <c r="AC1961" s="144"/>
    </row>
    <row r="1962" spans="2:29" s="134" customFormat="1" ht="20.100000000000001" customHeight="1" x14ac:dyDescent="0.25">
      <c r="B1962" s="390"/>
      <c r="C1962" s="391"/>
      <c r="D1962" s="392"/>
      <c r="E1962" s="393"/>
      <c r="F1962" s="393"/>
      <c r="G1962" s="394"/>
      <c r="H1962" s="395"/>
      <c r="N1962" s="144"/>
      <c r="O1962" s="147" t="str">
        <f>IFERROR(IF(LEN(B1962)=0,"",INDEX(Trainings!$C$6:$C$55,MATCH(Registration!$B1962,Trainings!$B$6:$B$55,0),1)),"")</f>
        <v/>
      </c>
      <c r="P1962" s="148" t="str">
        <f>IFERROR(IF(LEN(H1962)=0,"",INDEX(Dashboard!$I$17:$I$26,MATCH($H1962,Dashboard!$J$17:$J$26,0))),"")</f>
        <v/>
      </c>
      <c r="Q1962" s="144"/>
      <c r="R1962" s="148">
        <f>IF(LEN(O1962)=0,0,IF(OR(Summary!$D$5="All",Summary!$D$5=""),1,IF(Summary!$D$5=O1962,1,0)))</f>
        <v>0</v>
      </c>
      <c r="S1962" s="148">
        <f>IF(LEN(B1962)=0,0,IF(OR(Summary!$G$5="All",Summary!$G$5=""),1,IF(Summary!$G$5=B1962,1,0)))</f>
        <v>0</v>
      </c>
      <c r="T1962" s="148">
        <f t="shared" si="120"/>
        <v>0</v>
      </c>
      <c r="U1962" s="148">
        <f>IF(LEN(C1962)=0,0,IF(C1962=Summary!$K$5,1,0))</f>
        <v>0</v>
      </c>
      <c r="V1962" s="148">
        <f t="shared" si="121"/>
        <v>0</v>
      </c>
      <c r="W1962" s="333"/>
      <c r="X1962" s="148">
        <f t="shared" si="122"/>
        <v>0</v>
      </c>
      <c r="Y1962" s="333"/>
      <c r="Z1962" s="144"/>
      <c r="AA1962" s="148">
        <f t="shared" si="123"/>
        <v>0</v>
      </c>
      <c r="AB1962" s="336"/>
      <c r="AC1962" s="144"/>
    </row>
    <row r="1963" spans="2:29" s="134" customFormat="1" ht="20.100000000000001" customHeight="1" x14ac:dyDescent="0.25">
      <c r="B1963" s="390"/>
      <c r="C1963" s="391"/>
      <c r="D1963" s="392"/>
      <c r="E1963" s="393"/>
      <c r="F1963" s="393"/>
      <c r="G1963" s="394"/>
      <c r="H1963" s="395"/>
      <c r="N1963" s="144"/>
      <c r="O1963" s="147" t="str">
        <f>IFERROR(IF(LEN(B1963)=0,"",INDEX(Trainings!$C$6:$C$55,MATCH(Registration!$B1963,Trainings!$B$6:$B$55,0),1)),"")</f>
        <v/>
      </c>
      <c r="P1963" s="148" t="str">
        <f>IFERROR(IF(LEN(H1963)=0,"",INDEX(Dashboard!$I$17:$I$26,MATCH($H1963,Dashboard!$J$17:$J$26,0))),"")</f>
        <v/>
      </c>
      <c r="Q1963" s="144"/>
      <c r="R1963" s="148">
        <f>IF(LEN(O1963)=0,0,IF(OR(Summary!$D$5="All",Summary!$D$5=""),1,IF(Summary!$D$5=O1963,1,0)))</f>
        <v>0</v>
      </c>
      <c r="S1963" s="148">
        <f>IF(LEN(B1963)=0,0,IF(OR(Summary!$G$5="All",Summary!$G$5=""),1,IF(Summary!$G$5=B1963,1,0)))</f>
        <v>0</v>
      </c>
      <c r="T1963" s="148">
        <f t="shared" si="120"/>
        <v>0</v>
      </c>
      <c r="U1963" s="148">
        <f>IF(LEN(C1963)=0,0,IF(C1963=Summary!$K$5,1,0))</f>
        <v>0</v>
      </c>
      <c r="V1963" s="148">
        <f t="shared" si="121"/>
        <v>0</v>
      </c>
      <c r="W1963" s="333"/>
      <c r="X1963" s="148">
        <f t="shared" si="122"/>
        <v>0</v>
      </c>
      <c r="Y1963" s="333"/>
      <c r="Z1963" s="144"/>
      <c r="AA1963" s="148">
        <f t="shared" si="123"/>
        <v>0</v>
      </c>
      <c r="AB1963" s="336"/>
      <c r="AC1963" s="144"/>
    </row>
    <row r="1964" spans="2:29" s="134" customFormat="1" ht="20.100000000000001" customHeight="1" x14ac:dyDescent="0.25">
      <c r="B1964" s="390"/>
      <c r="C1964" s="391"/>
      <c r="D1964" s="392"/>
      <c r="E1964" s="393"/>
      <c r="F1964" s="393"/>
      <c r="G1964" s="394"/>
      <c r="H1964" s="395"/>
      <c r="N1964" s="144"/>
      <c r="O1964" s="147" t="str">
        <f>IFERROR(IF(LEN(B1964)=0,"",INDEX(Trainings!$C$6:$C$55,MATCH(Registration!$B1964,Trainings!$B$6:$B$55,0),1)),"")</f>
        <v/>
      </c>
      <c r="P1964" s="148" t="str">
        <f>IFERROR(IF(LEN(H1964)=0,"",INDEX(Dashboard!$I$17:$I$26,MATCH($H1964,Dashboard!$J$17:$J$26,0))),"")</f>
        <v/>
      </c>
      <c r="Q1964" s="144"/>
      <c r="R1964" s="148">
        <f>IF(LEN(O1964)=0,0,IF(OR(Summary!$D$5="All",Summary!$D$5=""),1,IF(Summary!$D$5=O1964,1,0)))</f>
        <v>0</v>
      </c>
      <c r="S1964" s="148">
        <f>IF(LEN(B1964)=0,0,IF(OR(Summary!$G$5="All",Summary!$G$5=""),1,IF(Summary!$G$5=B1964,1,0)))</f>
        <v>0</v>
      </c>
      <c r="T1964" s="148">
        <f t="shared" si="120"/>
        <v>0</v>
      </c>
      <c r="U1964" s="148">
        <f>IF(LEN(C1964)=0,0,IF(C1964=Summary!$K$5,1,0))</f>
        <v>0</v>
      </c>
      <c r="V1964" s="148">
        <f t="shared" si="121"/>
        <v>0</v>
      </c>
      <c r="W1964" s="333"/>
      <c r="X1964" s="148">
        <f t="shared" si="122"/>
        <v>0</v>
      </c>
      <c r="Y1964" s="333"/>
      <c r="Z1964" s="144"/>
      <c r="AA1964" s="148">
        <f t="shared" si="123"/>
        <v>0</v>
      </c>
      <c r="AB1964" s="336"/>
      <c r="AC1964" s="144"/>
    </row>
    <row r="1965" spans="2:29" s="134" customFormat="1" ht="20.100000000000001" customHeight="1" x14ac:dyDescent="0.25">
      <c r="B1965" s="390"/>
      <c r="C1965" s="391"/>
      <c r="D1965" s="392"/>
      <c r="E1965" s="393"/>
      <c r="F1965" s="393"/>
      <c r="G1965" s="394"/>
      <c r="H1965" s="395"/>
      <c r="N1965" s="144"/>
      <c r="O1965" s="147" t="str">
        <f>IFERROR(IF(LEN(B1965)=0,"",INDEX(Trainings!$C$6:$C$55,MATCH(Registration!$B1965,Trainings!$B$6:$B$55,0),1)),"")</f>
        <v/>
      </c>
      <c r="P1965" s="148" t="str">
        <f>IFERROR(IF(LEN(H1965)=0,"",INDEX(Dashboard!$I$17:$I$26,MATCH($H1965,Dashboard!$J$17:$J$26,0))),"")</f>
        <v/>
      </c>
      <c r="Q1965" s="144"/>
      <c r="R1965" s="148">
        <f>IF(LEN(O1965)=0,0,IF(OR(Summary!$D$5="All",Summary!$D$5=""),1,IF(Summary!$D$5=O1965,1,0)))</f>
        <v>0</v>
      </c>
      <c r="S1965" s="148">
        <f>IF(LEN(B1965)=0,0,IF(OR(Summary!$G$5="All",Summary!$G$5=""),1,IF(Summary!$G$5=B1965,1,0)))</f>
        <v>0</v>
      </c>
      <c r="T1965" s="148">
        <f t="shared" si="120"/>
        <v>0</v>
      </c>
      <c r="U1965" s="148">
        <f>IF(LEN(C1965)=0,0,IF(C1965=Summary!$K$5,1,0))</f>
        <v>0</v>
      </c>
      <c r="V1965" s="148">
        <f t="shared" si="121"/>
        <v>0</v>
      </c>
      <c r="W1965" s="333"/>
      <c r="X1965" s="148">
        <f t="shared" si="122"/>
        <v>0</v>
      </c>
      <c r="Y1965" s="333"/>
      <c r="Z1965" s="144"/>
      <c r="AA1965" s="148">
        <f t="shared" si="123"/>
        <v>0</v>
      </c>
      <c r="AB1965" s="336"/>
      <c r="AC1965" s="144"/>
    </row>
    <row r="1966" spans="2:29" s="134" customFormat="1" ht="20.100000000000001" customHeight="1" x14ac:dyDescent="0.25">
      <c r="B1966" s="390"/>
      <c r="C1966" s="391"/>
      <c r="D1966" s="392"/>
      <c r="E1966" s="393"/>
      <c r="F1966" s="393"/>
      <c r="G1966" s="394"/>
      <c r="H1966" s="395"/>
      <c r="N1966" s="144"/>
      <c r="O1966" s="147" t="str">
        <f>IFERROR(IF(LEN(B1966)=0,"",INDEX(Trainings!$C$6:$C$55,MATCH(Registration!$B1966,Trainings!$B$6:$B$55,0),1)),"")</f>
        <v/>
      </c>
      <c r="P1966" s="148" t="str">
        <f>IFERROR(IF(LEN(H1966)=0,"",INDEX(Dashboard!$I$17:$I$26,MATCH($H1966,Dashboard!$J$17:$J$26,0))),"")</f>
        <v/>
      </c>
      <c r="Q1966" s="144"/>
      <c r="R1966" s="148">
        <f>IF(LEN(O1966)=0,0,IF(OR(Summary!$D$5="All",Summary!$D$5=""),1,IF(Summary!$D$5=O1966,1,0)))</f>
        <v>0</v>
      </c>
      <c r="S1966" s="148">
        <f>IF(LEN(B1966)=0,0,IF(OR(Summary!$G$5="All",Summary!$G$5=""),1,IF(Summary!$G$5=B1966,1,0)))</f>
        <v>0</v>
      </c>
      <c r="T1966" s="148">
        <f t="shared" si="120"/>
        <v>0</v>
      </c>
      <c r="U1966" s="148">
        <f>IF(LEN(C1966)=0,0,IF(C1966=Summary!$K$5,1,0))</f>
        <v>0</v>
      </c>
      <c r="V1966" s="148">
        <f t="shared" si="121"/>
        <v>0</v>
      </c>
      <c r="W1966" s="333"/>
      <c r="X1966" s="148">
        <f t="shared" si="122"/>
        <v>0</v>
      </c>
      <c r="Y1966" s="333"/>
      <c r="Z1966" s="144"/>
      <c r="AA1966" s="148">
        <f t="shared" si="123"/>
        <v>0</v>
      </c>
      <c r="AB1966" s="336"/>
      <c r="AC1966" s="144"/>
    </row>
    <row r="1967" spans="2:29" s="134" customFormat="1" ht="20.100000000000001" customHeight="1" x14ac:dyDescent="0.25">
      <c r="B1967" s="390"/>
      <c r="C1967" s="391"/>
      <c r="D1967" s="392"/>
      <c r="E1967" s="393"/>
      <c r="F1967" s="393"/>
      <c r="G1967" s="394"/>
      <c r="H1967" s="395"/>
      <c r="N1967" s="144"/>
      <c r="O1967" s="147" t="str">
        <f>IFERROR(IF(LEN(B1967)=0,"",INDEX(Trainings!$C$6:$C$55,MATCH(Registration!$B1967,Trainings!$B$6:$B$55,0),1)),"")</f>
        <v/>
      </c>
      <c r="P1967" s="148" t="str">
        <f>IFERROR(IF(LEN(H1967)=0,"",INDEX(Dashboard!$I$17:$I$26,MATCH($H1967,Dashboard!$J$17:$J$26,0))),"")</f>
        <v/>
      </c>
      <c r="Q1967" s="144"/>
      <c r="R1967" s="148">
        <f>IF(LEN(O1967)=0,0,IF(OR(Summary!$D$5="All",Summary!$D$5=""),1,IF(Summary!$D$5=O1967,1,0)))</f>
        <v>0</v>
      </c>
      <c r="S1967" s="148">
        <f>IF(LEN(B1967)=0,0,IF(OR(Summary!$G$5="All",Summary!$G$5=""),1,IF(Summary!$G$5=B1967,1,0)))</f>
        <v>0</v>
      </c>
      <c r="T1967" s="148">
        <f t="shared" si="120"/>
        <v>0</v>
      </c>
      <c r="U1967" s="148">
        <f>IF(LEN(C1967)=0,0,IF(C1967=Summary!$K$5,1,0))</f>
        <v>0</v>
      </c>
      <c r="V1967" s="148">
        <f t="shared" si="121"/>
        <v>0</v>
      </c>
      <c r="W1967" s="333"/>
      <c r="X1967" s="148">
        <f t="shared" si="122"/>
        <v>0</v>
      </c>
      <c r="Y1967" s="333"/>
      <c r="Z1967" s="144"/>
      <c r="AA1967" s="148">
        <f t="shared" si="123"/>
        <v>0</v>
      </c>
      <c r="AB1967" s="336"/>
      <c r="AC1967" s="144"/>
    </row>
    <row r="1968" spans="2:29" s="134" customFormat="1" ht="20.100000000000001" customHeight="1" x14ac:dyDescent="0.25">
      <c r="B1968" s="390"/>
      <c r="C1968" s="391"/>
      <c r="D1968" s="392"/>
      <c r="E1968" s="393"/>
      <c r="F1968" s="393"/>
      <c r="G1968" s="394"/>
      <c r="H1968" s="395"/>
      <c r="N1968" s="144"/>
      <c r="O1968" s="147" t="str">
        <f>IFERROR(IF(LEN(B1968)=0,"",INDEX(Trainings!$C$6:$C$55,MATCH(Registration!$B1968,Trainings!$B$6:$B$55,0),1)),"")</f>
        <v/>
      </c>
      <c r="P1968" s="148" t="str">
        <f>IFERROR(IF(LEN(H1968)=0,"",INDEX(Dashboard!$I$17:$I$26,MATCH($H1968,Dashboard!$J$17:$J$26,0))),"")</f>
        <v/>
      </c>
      <c r="Q1968" s="144"/>
      <c r="R1968" s="148">
        <f>IF(LEN(O1968)=0,0,IF(OR(Summary!$D$5="All",Summary!$D$5=""),1,IF(Summary!$D$5=O1968,1,0)))</f>
        <v>0</v>
      </c>
      <c r="S1968" s="148">
        <f>IF(LEN(B1968)=0,0,IF(OR(Summary!$G$5="All",Summary!$G$5=""),1,IF(Summary!$G$5=B1968,1,0)))</f>
        <v>0</v>
      </c>
      <c r="T1968" s="148">
        <f t="shared" si="120"/>
        <v>0</v>
      </c>
      <c r="U1968" s="148">
        <f>IF(LEN(C1968)=0,0,IF(C1968=Summary!$K$5,1,0))</f>
        <v>0</v>
      </c>
      <c r="V1968" s="148">
        <f t="shared" si="121"/>
        <v>0</v>
      </c>
      <c r="W1968" s="333"/>
      <c r="X1968" s="148">
        <f t="shared" si="122"/>
        <v>0</v>
      </c>
      <c r="Y1968" s="333"/>
      <c r="Z1968" s="144"/>
      <c r="AA1968" s="148">
        <f t="shared" si="123"/>
        <v>0</v>
      </c>
      <c r="AB1968" s="336"/>
      <c r="AC1968" s="144"/>
    </row>
    <row r="1969" spans="2:29" s="134" customFormat="1" ht="20.100000000000001" customHeight="1" x14ac:dyDescent="0.25">
      <c r="B1969" s="390"/>
      <c r="C1969" s="391"/>
      <c r="D1969" s="392"/>
      <c r="E1969" s="393"/>
      <c r="F1969" s="393"/>
      <c r="G1969" s="394"/>
      <c r="H1969" s="395"/>
      <c r="N1969" s="144"/>
      <c r="O1969" s="147" t="str">
        <f>IFERROR(IF(LEN(B1969)=0,"",INDEX(Trainings!$C$6:$C$55,MATCH(Registration!$B1969,Trainings!$B$6:$B$55,0),1)),"")</f>
        <v/>
      </c>
      <c r="P1969" s="148" t="str">
        <f>IFERROR(IF(LEN(H1969)=0,"",INDEX(Dashboard!$I$17:$I$26,MATCH($H1969,Dashboard!$J$17:$J$26,0))),"")</f>
        <v/>
      </c>
      <c r="Q1969" s="144"/>
      <c r="R1969" s="148">
        <f>IF(LEN(O1969)=0,0,IF(OR(Summary!$D$5="All",Summary!$D$5=""),1,IF(Summary!$D$5=O1969,1,0)))</f>
        <v>0</v>
      </c>
      <c r="S1969" s="148">
        <f>IF(LEN(B1969)=0,0,IF(OR(Summary!$G$5="All",Summary!$G$5=""),1,IF(Summary!$G$5=B1969,1,0)))</f>
        <v>0</v>
      </c>
      <c r="T1969" s="148">
        <f t="shared" si="120"/>
        <v>0</v>
      </c>
      <c r="U1969" s="148">
        <f>IF(LEN(C1969)=0,0,IF(C1969=Summary!$K$5,1,0))</f>
        <v>0</v>
      </c>
      <c r="V1969" s="148">
        <f t="shared" si="121"/>
        <v>0</v>
      </c>
      <c r="W1969" s="333"/>
      <c r="X1969" s="148">
        <f t="shared" si="122"/>
        <v>0</v>
      </c>
      <c r="Y1969" s="333"/>
      <c r="Z1969" s="144"/>
      <c r="AA1969" s="148">
        <f t="shared" si="123"/>
        <v>0</v>
      </c>
      <c r="AB1969" s="336"/>
      <c r="AC1969" s="144"/>
    </row>
    <row r="1970" spans="2:29" s="134" customFormat="1" ht="20.100000000000001" customHeight="1" x14ac:dyDescent="0.25">
      <c r="B1970" s="390"/>
      <c r="C1970" s="391"/>
      <c r="D1970" s="392"/>
      <c r="E1970" s="393"/>
      <c r="F1970" s="393"/>
      <c r="G1970" s="394"/>
      <c r="H1970" s="395"/>
      <c r="N1970" s="144"/>
      <c r="O1970" s="147" t="str">
        <f>IFERROR(IF(LEN(B1970)=0,"",INDEX(Trainings!$C$6:$C$55,MATCH(Registration!$B1970,Trainings!$B$6:$B$55,0),1)),"")</f>
        <v/>
      </c>
      <c r="P1970" s="148" t="str">
        <f>IFERROR(IF(LEN(H1970)=0,"",INDEX(Dashboard!$I$17:$I$26,MATCH($H1970,Dashboard!$J$17:$J$26,0))),"")</f>
        <v/>
      </c>
      <c r="Q1970" s="144"/>
      <c r="R1970" s="148">
        <f>IF(LEN(O1970)=0,0,IF(OR(Summary!$D$5="All",Summary!$D$5=""),1,IF(Summary!$D$5=O1970,1,0)))</f>
        <v>0</v>
      </c>
      <c r="S1970" s="148">
        <f>IF(LEN(B1970)=0,0,IF(OR(Summary!$G$5="All",Summary!$G$5=""),1,IF(Summary!$G$5=B1970,1,0)))</f>
        <v>0</v>
      </c>
      <c r="T1970" s="148">
        <f t="shared" si="120"/>
        <v>0</v>
      </c>
      <c r="U1970" s="148">
        <f>IF(LEN(C1970)=0,0,IF(C1970=Summary!$K$5,1,0))</f>
        <v>0</v>
      </c>
      <c r="V1970" s="148">
        <f t="shared" si="121"/>
        <v>0</v>
      </c>
      <c r="W1970" s="333"/>
      <c r="X1970" s="148">
        <f t="shared" si="122"/>
        <v>0</v>
      </c>
      <c r="Y1970" s="333"/>
      <c r="Z1970" s="144"/>
      <c r="AA1970" s="148">
        <f t="shared" si="123"/>
        <v>0</v>
      </c>
      <c r="AB1970" s="336"/>
      <c r="AC1970" s="144"/>
    </row>
    <row r="1971" spans="2:29" s="134" customFormat="1" ht="20.100000000000001" customHeight="1" x14ac:dyDescent="0.25">
      <c r="B1971" s="390"/>
      <c r="C1971" s="391"/>
      <c r="D1971" s="392"/>
      <c r="E1971" s="393"/>
      <c r="F1971" s="393"/>
      <c r="G1971" s="394"/>
      <c r="H1971" s="395"/>
      <c r="N1971" s="144"/>
      <c r="O1971" s="147" t="str">
        <f>IFERROR(IF(LEN(B1971)=0,"",INDEX(Trainings!$C$6:$C$55,MATCH(Registration!$B1971,Trainings!$B$6:$B$55,0),1)),"")</f>
        <v/>
      </c>
      <c r="P1971" s="148" t="str">
        <f>IFERROR(IF(LEN(H1971)=0,"",INDEX(Dashboard!$I$17:$I$26,MATCH($H1971,Dashboard!$J$17:$J$26,0))),"")</f>
        <v/>
      </c>
      <c r="Q1971" s="144"/>
      <c r="R1971" s="148">
        <f>IF(LEN(O1971)=0,0,IF(OR(Summary!$D$5="All",Summary!$D$5=""),1,IF(Summary!$D$5=O1971,1,0)))</f>
        <v>0</v>
      </c>
      <c r="S1971" s="148">
        <f>IF(LEN(B1971)=0,0,IF(OR(Summary!$G$5="All",Summary!$G$5=""),1,IF(Summary!$G$5=B1971,1,0)))</f>
        <v>0</v>
      </c>
      <c r="T1971" s="148">
        <f t="shared" si="120"/>
        <v>0</v>
      </c>
      <c r="U1971" s="148">
        <f>IF(LEN(C1971)=0,0,IF(C1971=Summary!$K$5,1,0))</f>
        <v>0</v>
      </c>
      <c r="V1971" s="148">
        <f t="shared" si="121"/>
        <v>0</v>
      </c>
      <c r="W1971" s="333"/>
      <c r="X1971" s="148">
        <f t="shared" si="122"/>
        <v>0</v>
      </c>
      <c r="Y1971" s="333"/>
      <c r="Z1971" s="144"/>
      <c r="AA1971" s="148">
        <f t="shared" si="123"/>
        <v>0</v>
      </c>
      <c r="AB1971" s="336"/>
      <c r="AC1971" s="144"/>
    </row>
    <row r="1972" spans="2:29" s="134" customFormat="1" ht="20.100000000000001" customHeight="1" x14ac:dyDescent="0.25">
      <c r="B1972" s="390"/>
      <c r="C1972" s="391"/>
      <c r="D1972" s="392"/>
      <c r="E1972" s="393"/>
      <c r="F1972" s="393"/>
      <c r="G1972" s="394"/>
      <c r="H1972" s="395"/>
      <c r="N1972" s="144"/>
      <c r="O1972" s="147" t="str">
        <f>IFERROR(IF(LEN(B1972)=0,"",INDEX(Trainings!$C$6:$C$55,MATCH(Registration!$B1972,Trainings!$B$6:$B$55,0),1)),"")</f>
        <v/>
      </c>
      <c r="P1972" s="148" t="str">
        <f>IFERROR(IF(LEN(H1972)=0,"",INDEX(Dashboard!$I$17:$I$26,MATCH($H1972,Dashboard!$J$17:$J$26,0))),"")</f>
        <v/>
      </c>
      <c r="Q1972" s="144"/>
      <c r="R1972" s="148">
        <f>IF(LEN(O1972)=0,0,IF(OR(Summary!$D$5="All",Summary!$D$5=""),1,IF(Summary!$D$5=O1972,1,0)))</f>
        <v>0</v>
      </c>
      <c r="S1972" s="148">
        <f>IF(LEN(B1972)=0,0,IF(OR(Summary!$G$5="All",Summary!$G$5=""),1,IF(Summary!$G$5=B1972,1,0)))</f>
        <v>0</v>
      </c>
      <c r="T1972" s="148">
        <f t="shared" si="120"/>
        <v>0</v>
      </c>
      <c r="U1972" s="148">
        <f>IF(LEN(C1972)=0,0,IF(C1972=Summary!$K$5,1,0))</f>
        <v>0</v>
      </c>
      <c r="V1972" s="148">
        <f t="shared" si="121"/>
        <v>0</v>
      </c>
      <c r="W1972" s="333"/>
      <c r="X1972" s="148">
        <f t="shared" si="122"/>
        <v>0</v>
      </c>
      <c r="Y1972" s="333"/>
      <c r="Z1972" s="144"/>
      <c r="AA1972" s="148">
        <f t="shared" si="123"/>
        <v>0</v>
      </c>
      <c r="AB1972" s="336"/>
      <c r="AC1972" s="144"/>
    </row>
    <row r="1973" spans="2:29" s="134" customFormat="1" ht="20.100000000000001" customHeight="1" x14ac:dyDescent="0.25">
      <c r="B1973" s="390"/>
      <c r="C1973" s="391"/>
      <c r="D1973" s="392"/>
      <c r="E1973" s="393"/>
      <c r="F1973" s="393"/>
      <c r="G1973" s="394"/>
      <c r="H1973" s="395"/>
      <c r="N1973" s="144"/>
      <c r="O1973" s="147" t="str">
        <f>IFERROR(IF(LEN(B1973)=0,"",INDEX(Trainings!$C$6:$C$55,MATCH(Registration!$B1973,Trainings!$B$6:$B$55,0),1)),"")</f>
        <v/>
      </c>
      <c r="P1973" s="148" t="str">
        <f>IFERROR(IF(LEN(H1973)=0,"",INDEX(Dashboard!$I$17:$I$26,MATCH($H1973,Dashboard!$J$17:$J$26,0))),"")</f>
        <v/>
      </c>
      <c r="Q1973" s="144"/>
      <c r="R1973" s="148">
        <f>IF(LEN(O1973)=0,0,IF(OR(Summary!$D$5="All",Summary!$D$5=""),1,IF(Summary!$D$5=O1973,1,0)))</f>
        <v>0</v>
      </c>
      <c r="S1973" s="148">
        <f>IF(LEN(B1973)=0,0,IF(OR(Summary!$G$5="All",Summary!$G$5=""),1,IF(Summary!$G$5=B1973,1,0)))</f>
        <v>0</v>
      </c>
      <c r="T1973" s="148">
        <f t="shared" si="120"/>
        <v>0</v>
      </c>
      <c r="U1973" s="148">
        <f>IF(LEN(C1973)=0,0,IF(C1973=Summary!$K$5,1,0))</f>
        <v>0</v>
      </c>
      <c r="V1973" s="148">
        <f t="shared" si="121"/>
        <v>0</v>
      </c>
      <c r="W1973" s="333"/>
      <c r="X1973" s="148">
        <f t="shared" si="122"/>
        <v>0</v>
      </c>
      <c r="Y1973" s="333"/>
      <c r="Z1973" s="144"/>
      <c r="AA1973" s="148">
        <f t="shared" si="123"/>
        <v>0</v>
      </c>
      <c r="AB1973" s="336"/>
      <c r="AC1973" s="144"/>
    </row>
    <row r="1974" spans="2:29" s="134" customFormat="1" ht="20.100000000000001" customHeight="1" x14ac:dyDescent="0.25">
      <c r="B1974" s="390"/>
      <c r="C1974" s="391"/>
      <c r="D1974" s="392"/>
      <c r="E1974" s="393"/>
      <c r="F1974" s="393"/>
      <c r="G1974" s="394"/>
      <c r="H1974" s="395"/>
      <c r="N1974" s="144"/>
      <c r="O1974" s="147" t="str">
        <f>IFERROR(IF(LEN(B1974)=0,"",INDEX(Trainings!$C$6:$C$55,MATCH(Registration!$B1974,Trainings!$B$6:$B$55,0),1)),"")</f>
        <v/>
      </c>
      <c r="P1974" s="148" t="str">
        <f>IFERROR(IF(LEN(H1974)=0,"",INDEX(Dashboard!$I$17:$I$26,MATCH($H1974,Dashboard!$J$17:$J$26,0))),"")</f>
        <v/>
      </c>
      <c r="Q1974" s="144"/>
      <c r="R1974" s="148">
        <f>IF(LEN(O1974)=0,0,IF(OR(Summary!$D$5="All",Summary!$D$5=""),1,IF(Summary!$D$5=O1974,1,0)))</f>
        <v>0</v>
      </c>
      <c r="S1974" s="148">
        <f>IF(LEN(B1974)=0,0,IF(OR(Summary!$G$5="All",Summary!$G$5=""),1,IF(Summary!$G$5=B1974,1,0)))</f>
        <v>0</v>
      </c>
      <c r="T1974" s="148">
        <f t="shared" si="120"/>
        <v>0</v>
      </c>
      <c r="U1974" s="148">
        <f>IF(LEN(C1974)=0,0,IF(C1974=Summary!$K$5,1,0))</f>
        <v>0</v>
      </c>
      <c r="V1974" s="148">
        <f t="shared" si="121"/>
        <v>0</v>
      </c>
      <c r="W1974" s="333"/>
      <c r="X1974" s="148">
        <f t="shared" si="122"/>
        <v>0</v>
      </c>
      <c r="Y1974" s="333"/>
      <c r="Z1974" s="144"/>
      <c r="AA1974" s="148">
        <f t="shared" si="123"/>
        <v>0</v>
      </c>
      <c r="AB1974" s="336"/>
      <c r="AC1974" s="144"/>
    </row>
    <row r="1975" spans="2:29" s="134" customFormat="1" ht="20.100000000000001" customHeight="1" x14ac:dyDescent="0.25">
      <c r="B1975" s="390"/>
      <c r="C1975" s="391"/>
      <c r="D1975" s="392"/>
      <c r="E1975" s="393"/>
      <c r="F1975" s="393"/>
      <c r="G1975" s="394"/>
      <c r="H1975" s="395"/>
      <c r="N1975" s="144"/>
      <c r="O1975" s="147" t="str">
        <f>IFERROR(IF(LEN(B1975)=0,"",INDEX(Trainings!$C$6:$C$55,MATCH(Registration!$B1975,Trainings!$B$6:$B$55,0),1)),"")</f>
        <v/>
      </c>
      <c r="P1975" s="148" t="str">
        <f>IFERROR(IF(LEN(H1975)=0,"",INDEX(Dashboard!$I$17:$I$26,MATCH($H1975,Dashboard!$J$17:$J$26,0))),"")</f>
        <v/>
      </c>
      <c r="Q1975" s="144"/>
      <c r="R1975" s="148">
        <f>IF(LEN(O1975)=0,0,IF(OR(Summary!$D$5="All",Summary!$D$5=""),1,IF(Summary!$D$5=O1975,1,0)))</f>
        <v>0</v>
      </c>
      <c r="S1975" s="148">
        <f>IF(LEN(B1975)=0,0,IF(OR(Summary!$G$5="All",Summary!$G$5=""),1,IF(Summary!$G$5=B1975,1,0)))</f>
        <v>0</v>
      </c>
      <c r="T1975" s="148">
        <f t="shared" si="120"/>
        <v>0</v>
      </c>
      <c r="U1975" s="148">
        <f>IF(LEN(C1975)=0,0,IF(C1975=Summary!$K$5,1,0))</f>
        <v>0</v>
      </c>
      <c r="V1975" s="148">
        <f t="shared" si="121"/>
        <v>0</v>
      </c>
      <c r="W1975" s="333"/>
      <c r="X1975" s="148">
        <f t="shared" si="122"/>
        <v>0</v>
      </c>
      <c r="Y1975" s="333"/>
      <c r="Z1975" s="144"/>
      <c r="AA1975" s="148">
        <f t="shared" si="123"/>
        <v>0</v>
      </c>
      <c r="AB1975" s="336"/>
      <c r="AC1975" s="144"/>
    </row>
    <row r="1976" spans="2:29" s="134" customFormat="1" ht="20.100000000000001" customHeight="1" x14ac:dyDescent="0.25">
      <c r="B1976" s="390"/>
      <c r="C1976" s="391"/>
      <c r="D1976" s="392"/>
      <c r="E1976" s="393"/>
      <c r="F1976" s="393"/>
      <c r="G1976" s="394"/>
      <c r="H1976" s="395"/>
      <c r="N1976" s="144"/>
      <c r="O1976" s="147" t="str">
        <f>IFERROR(IF(LEN(B1976)=0,"",INDEX(Trainings!$C$6:$C$55,MATCH(Registration!$B1976,Trainings!$B$6:$B$55,0),1)),"")</f>
        <v/>
      </c>
      <c r="P1976" s="148" t="str">
        <f>IFERROR(IF(LEN(H1976)=0,"",INDEX(Dashboard!$I$17:$I$26,MATCH($H1976,Dashboard!$J$17:$J$26,0))),"")</f>
        <v/>
      </c>
      <c r="Q1976" s="144"/>
      <c r="R1976" s="148">
        <f>IF(LEN(O1976)=0,0,IF(OR(Summary!$D$5="All",Summary!$D$5=""),1,IF(Summary!$D$5=O1976,1,0)))</f>
        <v>0</v>
      </c>
      <c r="S1976" s="148">
        <f>IF(LEN(B1976)=0,0,IF(OR(Summary!$G$5="All",Summary!$G$5=""),1,IF(Summary!$G$5=B1976,1,0)))</f>
        <v>0</v>
      </c>
      <c r="T1976" s="148">
        <f t="shared" si="120"/>
        <v>0</v>
      </c>
      <c r="U1976" s="148">
        <f>IF(LEN(C1976)=0,0,IF(C1976=Summary!$K$5,1,0))</f>
        <v>0</v>
      </c>
      <c r="V1976" s="148">
        <f t="shared" si="121"/>
        <v>0</v>
      </c>
      <c r="W1976" s="333"/>
      <c r="X1976" s="148">
        <f t="shared" si="122"/>
        <v>0</v>
      </c>
      <c r="Y1976" s="333"/>
      <c r="Z1976" s="144"/>
      <c r="AA1976" s="148">
        <f t="shared" si="123"/>
        <v>0</v>
      </c>
      <c r="AB1976" s="336"/>
      <c r="AC1976" s="144"/>
    </row>
    <row r="1977" spans="2:29" s="134" customFormat="1" ht="20.100000000000001" customHeight="1" x14ac:dyDescent="0.25">
      <c r="B1977" s="390"/>
      <c r="C1977" s="391"/>
      <c r="D1977" s="392"/>
      <c r="E1977" s="393"/>
      <c r="F1977" s="393"/>
      <c r="G1977" s="394"/>
      <c r="H1977" s="395"/>
      <c r="N1977" s="144"/>
      <c r="O1977" s="147" t="str">
        <f>IFERROR(IF(LEN(B1977)=0,"",INDEX(Trainings!$C$6:$C$55,MATCH(Registration!$B1977,Trainings!$B$6:$B$55,0),1)),"")</f>
        <v/>
      </c>
      <c r="P1977" s="148" t="str">
        <f>IFERROR(IF(LEN(H1977)=0,"",INDEX(Dashboard!$I$17:$I$26,MATCH($H1977,Dashboard!$J$17:$J$26,0))),"")</f>
        <v/>
      </c>
      <c r="Q1977" s="144"/>
      <c r="R1977" s="148">
        <f>IF(LEN(O1977)=0,0,IF(OR(Summary!$D$5="All",Summary!$D$5=""),1,IF(Summary!$D$5=O1977,1,0)))</f>
        <v>0</v>
      </c>
      <c r="S1977" s="148">
        <f>IF(LEN(B1977)=0,0,IF(OR(Summary!$G$5="All",Summary!$G$5=""),1,IF(Summary!$G$5=B1977,1,0)))</f>
        <v>0</v>
      </c>
      <c r="T1977" s="148">
        <f t="shared" si="120"/>
        <v>0</v>
      </c>
      <c r="U1977" s="148">
        <f>IF(LEN(C1977)=0,0,IF(C1977=Summary!$K$5,1,0))</f>
        <v>0</v>
      </c>
      <c r="V1977" s="148">
        <f t="shared" si="121"/>
        <v>0</v>
      </c>
      <c r="W1977" s="333"/>
      <c r="X1977" s="148">
        <f t="shared" si="122"/>
        <v>0</v>
      </c>
      <c r="Y1977" s="333"/>
      <c r="Z1977" s="144"/>
      <c r="AA1977" s="148">
        <f t="shared" si="123"/>
        <v>0</v>
      </c>
      <c r="AB1977" s="336"/>
      <c r="AC1977" s="144"/>
    </row>
    <row r="1978" spans="2:29" s="134" customFormat="1" ht="20.100000000000001" customHeight="1" x14ac:dyDescent="0.25">
      <c r="B1978" s="390"/>
      <c r="C1978" s="391"/>
      <c r="D1978" s="392"/>
      <c r="E1978" s="393"/>
      <c r="F1978" s="393"/>
      <c r="G1978" s="394"/>
      <c r="H1978" s="395"/>
      <c r="N1978" s="144"/>
      <c r="O1978" s="147" t="str">
        <f>IFERROR(IF(LEN(B1978)=0,"",INDEX(Trainings!$C$6:$C$55,MATCH(Registration!$B1978,Trainings!$B$6:$B$55,0),1)),"")</f>
        <v/>
      </c>
      <c r="P1978" s="148" t="str">
        <f>IFERROR(IF(LEN(H1978)=0,"",INDEX(Dashboard!$I$17:$I$26,MATCH($H1978,Dashboard!$J$17:$J$26,0))),"")</f>
        <v/>
      </c>
      <c r="Q1978" s="144"/>
      <c r="R1978" s="148">
        <f>IF(LEN(O1978)=0,0,IF(OR(Summary!$D$5="All",Summary!$D$5=""),1,IF(Summary!$D$5=O1978,1,0)))</f>
        <v>0</v>
      </c>
      <c r="S1978" s="148">
        <f>IF(LEN(B1978)=0,0,IF(OR(Summary!$G$5="All",Summary!$G$5=""),1,IF(Summary!$G$5=B1978,1,0)))</f>
        <v>0</v>
      </c>
      <c r="T1978" s="148">
        <f t="shared" si="120"/>
        <v>0</v>
      </c>
      <c r="U1978" s="148">
        <f>IF(LEN(C1978)=0,0,IF(C1978=Summary!$K$5,1,0))</f>
        <v>0</v>
      </c>
      <c r="V1978" s="148">
        <f t="shared" si="121"/>
        <v>0</v>
      </c>
      <c r="W1978" s="333"/>
      <c r="X1978" s="148">
        <f t="shared" si="122"/>
        <v>0</v>
      </c>
      <c r="Y1978" s="333"/>
      <c r="Z1978" s="144"/>
      <c r="AA1978" s="148">
        <f t="shared" si="123"/>
        <v>0</v>
      </c>
      <c r="AB1978" s="336"/>
      <c r="AC1978" s="144"/>
    </row>
    <row r="1979" spans="2:29" s="134" customFormat="1" ht="20.100000000000001" customHeight="1" x14ac:dyDescent="0.25">
      <c r="B1979" s="390"/>
      <c r="C1979" s="391"/>
      <c r="D1979" s="392"/>
      <c r="E1979" s="393"/>
      <c r="F1979" s="393"/>
      <c r="G1979" s="394"/>
      <c r="H1979" s="395"/>
      <c r="N1979" s="144"/>
      <c r="O1979" s="147" t="str">
        <f>IFERROR(IF(LEN(B1979)=0,"",INDEX(Trainings!$C$6:$C$55,MATCH(Registration!$B1979,Trainings!$B$6:$B$55,0),1)),"")</f>
        <v/>
      </c>
      <c r="P1979" s="148" t="str">
        <f>IFERROR(IF(LEN(H1979)=0,"",INDEX(Dashboard!$I$17:$I$26,MATCH($H1979,Dashboard!$J$17:$J$26,0))),"")</f>
        <v/>
      </c>
      <c r="Q1979" s="144"/>
      <c r="R1979" s="148">
        <f>IF(LEN(O1979)=0,0,IF(OR(Summary!$D$5="All",Summary!$D$5=""),1,IF(Summary!$D$5=O1979,1,0)))</f>
        <v>0</v>
      </c>
      <c r="S1979" s="148">
        <f>IF(LEN(B1979)=0,0,IF(OR(Summary!$G$5="All",Summary!$G$5=""),1,IF(Summary!$G$5=B1979,1,0)))</f>
        <v>0</v>
      </c>
      <c r="T1979" s="148">
        <f t="shared" si="120"/>
        <v>0</v>
      </c>
      <c r="U1979" s="148">
        <f>IF(LEN(C1979)=0,0,IF(C1979=Summary!$K$5,1,0))</f>
        <v>0</v>
      </c>
      <c r="V1979" s="148">
        <f t="shared" si="121"/>
        <v>0</v>
      </c>
      <c r="W1979" s="333"/>
      <c r="X1979" s="148">
        <f t="shared" si="122"/>
        <v>0</v>
      </c>
      <c r="Y1979" s="333"/>
      <c r="Z1979" s="144"/>
      <c r="AA1979" s="148">
        <f t="shared" si="123"/>
        <v>0</v>
      </c>
      <c r="AB1979" s="336"/>
      <c r="AC1979" s="144"/>
    </row>
    <row r="1980" spans="2:29" s="134" customFormat="1" ht="20.100000000000001" customHeight="1" x14ac:dyDescent="0.25">
      <c r="B1980" s="390"/>
      <c r="C1980" s="391"/>
      <c r="D1980" s="392"/>
      <c r="E1980" s="393"/>
      <c r="F1980" s="393"/>
      <c r="G1980" s="394"/>
      <c r="H1980" s="395"/>
      <c r="N1980" s="144"/>
      <c r="O1980" s="147" t="str">
        <f>IFERROR(IF(LEN(B1980)=0,"",INDEX(Trainings!$C$6:$C$55,MATCH(Registration!$B1980,Trainings!$B$6:$B$55,0),1)),"")</f>
        <v/>
      </c>
      <c r="P1980" s="148" t="str">
        <f>IFERROR(IF(LEN(H1980)=0,"",INDEX(Dashboard!$I$17:$I$26,MATCH($H1980,Dashboard!$J$17:$J$26,0))),"")</f>
        <v/>
      </c>
      <c r="Q1980" s="144"/>
      <c r="R1980" s="148">
        <f>IF(LEN(O1980)=0,0,IF(OR(Summary!$D$5="All",Summary!$D$5=""),1,IF(Summary!$D$5=O1980,1,0)))</f>
        <v>0</v>
      </c>
      <c r="S1980" s="148">
        <f>IF(LEN(B1980)=0,0,IF(OR(Summary!$G$5="All",Summary!$G$5=""),1,IF(Summary!$G$5=B1980,1,0)))</f>
        <v>0</v>
      </c>
      <c r="T1980" s="148">
        <f t="shared" si="120"/>
        <v>0</v>
      </c>
      <c r="U1980" s="148">
        <f>IF(LEN(C1980)=0,0,IF(C1980=Summary!$K$5,1,0))</f>
        <v>0</v>
      </c>
      <c r="V1980" s="148">
        <f t="shared" si="121"/>
        <v>0</v>
      </c>
      <c r="W1980" s="333"/>
      <c r="X1980" s="148">
        <f t="shared" si="122"/>
        <v>0</v>
      </c>
      <c r="Y1980" s="333"/>
      <c r="Z1980" s="144"/>
      <c r="AA1980" s="148">
        <f t="shared" si="123"/>
        <v>0</v>
      </c>
      <c r="AB1980" s="336"/>
      <c r="AC1980" s="144"/>
    </row>
    <row r="1981" spans="2:29" s="134" customFormat="1" ht="20.100000000000001" customHeight="1" x14ac:dyDescent="0.25">
      <c r="B1981" s="390"/>
      <c r="C1981" s="391"/>
      <c r="D1981" s="392"/>
      <c r="E1981" s="393"/>
      <c r="F1981" s="393"/>
      <c r="G1981" s="394"/>
      <c r="H1981" s="395"/>
      <c r="N1981" s="144"/>
      <c r="O1981" s="147" t="str">
        <f>IFERROR(IF(LEN(B1981)=0,"",INDEX(Trainings!$C$6:$C$55,MATCH(Registration!$B1981,Trainings!$B$6:$B$55,0),1)),"")</f>
        <v/>
      </c>
      <c r="P1981" s="148" t="str">
        <f>IFERROR(IF(LEN(H1981)=0,"",INDEX(Dashboard!$I$17:$I$26,MATCH($H1981,Dashboard!$J$17:$J$26,0))),"")</f>
        <v/>
      </c>
      <c r="Q1981" s="144"/>
      <c r="R1981" s="148">
        <f>IF(LEN(O1981)=0,0,IF(OR(Summary!$D$5="All",Summary!$D$5=""),1,IF(Summary!$D$5=O1981,1,0)))</f>
        <v>0</v>
      </c>
      <c r="S1981" s="148">
        <f>IF(LEN(B1981)=0,0,IF(OR(Summary!$G$5="All",Summary!$G$5=""),1,IF(Summary!$G$5=B1981,1,0)))</f>
        <v>0</v>
      </c>
      <c r="T1981" s="148">
        <f t="shared" si="120"/>
        <v>0</v>
      </c>
      <c r="U1981" s="148">
        <f>IF(LEN(C1981)=0,0,IF(C1981=Summary!$K$5,1,0))</f>
        <v>0</v>
      </c>
      <c r="V1981" s="148">
        <f t="shared" si="121"/>
        <v>0</v>
      </c>
      <c r="W1981" s="333"/>
      <c r="X1981" s="148">
        <f t="shared" si="122"/>
        <v>0</v>
      </c>
      <c r="Y1981" s="333"/>
      <c r="Z1981" s="144"/>
      <c r="AA1981" s="148">
        <f t="shared" si="123"/>
        <v>0</v>
      </c>
      <c r="AB1981" s="336"/>
      <c r="AC1981" s="144"/>
    </row>
    <row r="1982" spans="2:29" s="134" customFormat="1" ht="20.100000000000001" customHeight="1" x14ac:dyDescent="0.25">
      <c r="B1982" s="390"/>
      <c r="C1982" s="391"/>
      <c r="D1982" s="392"/>
      <c r="E1982" s="393"/>
      <c r="F1982" s="393"/>
      <c r="G1982" s="394"/>
      <c r="H1982" s="395"/>
      <c r="N1982" s="144"/>
      <c r="O1982" s="147" t="str">
        <f>IFERROR(IF(LEN(B1982)=0,"",INDEX(Trainings!$C$6:$C$55,MATCH(Registration!$B1982,Trainings!$B$6:$B$55,0),1)),"")</f>
        <v/>
      </c>
      <c r="P1982" s="148" t="str">
        <f>IFERROR(IF(LEN(H1982)=0,"",INDEX(Dashboard!$I$17:$I$26,MATCH($H1982,Dashboard!$J$17:$J$26,0))),"")</f>
        <v/>
      </c>
      <c r="Q1982" s="144"/>
      <c r="R1982" s="148">
        <f>IF(LEN(O1982)=0,0,IF(OR(Summary!$D$5="All",Summary!$D$5=""),1,IF(Summary!$D$5=O1982,1,0)))</f>
        <v>0</v>
      </c>
      <c r="S1982" s="148">
        <f>IF(LEN(B1982)=0,0,IF(OR(Summary!$G$5="All",Summary!$G$5=""),1,IF(Summary!$G$5=B1982,1,0)))</f>
        <v>0</v>
      </c>
      <c r="T1982" s="148">
        <f t="shared" si="120"/>
        <v>0</v>
      </c>
      <c r="U1982" s="148">
        <f>IF(LEN(C1982)=0,0,IF(C1982=Summary!$K$5,1,0))</f>
        <v>0</v>
      </c>
      <c r="V1982" s="148">
        <f t="shared" si="121"/>
        <v>0</v>
      </c>
      <c r="W1982" s="333"/>
      <c r="X1982" s="148">
        <f t="shared" si="122"/>
        <v>0</v>
      </c>
      <c r="Y1982" s="333"/>
      <c r="Z1982" s="144"/>
      <c r="AA1982" s="148">
        <f t="shared" si="123"/>
        <v>0</v>
      </c>
      <c r="AB1982" s="336"/>
      <c r="AC1982" s="144"/>
    </row>
    <row r="1983" spans="2:29" s="134" customFormat="1" ht="20.100000000000001" customHeight="1" x14ac:dyDescent="0.25">
      <c r="B1983" s="390"/>
      <c r="C1983" s="391"/>
      <c r="D1983" s="392"/>
      <c r="E1983" s="393"/>
      <c r="F1983" s="393"/>
      <c r="G1983" s="394"/>
      <c r="H1983" s="395"/>
      <c r="N1983" s="144"/>
      <c r="O1983" s="147" t="str">
        <f>IFERROR(IF(LEN(B1983)=0,"",INDEX(Trainings!$C$6:$C$55,MATCH(Registration!$B1983,Trainings!$B$6:$B$55,0),1)),"")</f>
        <v/>
      </c>
      <c r="P1983" s="148" t="str">
        <f>IFERROR(IF(LEN(H1983)=0,"",INDEX(Dashboard!$I$17:$I$26,MATCH($H1983,Dashboard!$J$17:$J$26,0))),"")</f>
        <v/>
      </c>
      <c r="Q1983" s="144"/>
      <c r="R1983" s="148">
        <f>IF(LEN(O1983)=0,0,IF(OR(Summary!$D$5="All",Summary!$D$5=""),1,IF(Summary!$D$5=O1983,1,0)))</f>
        <v>0</v>
      </c>
      <c r="S1983" s="148">
        <f>IF(LEN(B1983)=0,0,IF(OR(Summary!$G$5="All",Summary!$G$5=""),1,IF(Summary!$G$5=B1983,1,0)))</f>
        <v>0</v>
      </c>
      <c r="T1983" s="148">
        <f t="shared" si="120"/>
        <v>0</v>
      </c>
      <c r="U1983" s="148">
        <f>IF(LEN(C1983)=0,0,IF(C1983=Summary!$K$5,1,0))</f>
        <v>0</v>
      </c>
      <c r="V1983" s="148">
        <f t="shared" si="121"/>
        <v>0</v>
      </c>
      <c r="W1983" s="333"/>
      <c r="X1983" s="148">
        <f t="shared" si="122"/>
        <v>0</v>
      </c>
      <c r="Y1983" s="333"/>
      <c r="Z1983" s="144"/>
      <c r="AA1983" s="148">
        <f t="shared" si="123"/>
        <v>0</v>
      </c>
      <c r="AB1983" s="336"/>
      <c r="AC1983" s="144"/>
    </row>
    <row r="1984" spans="2:29" s="134" customFormat="1" ht="20.100000000000001" customHeight="1" x14ac:dyDescent="0.25">
      <c r="B1984" s="390"/>
      <c r="C1984" s="391"/>
      <c r="D1984" s="392"/>
      <c r="E1984" s="393"/>
      <c r="F1984" s="393"/>
      <c r="G1984" s="394"/>
      <c r="H1984" s="395"/>
      <c r="N1984" s="144"/>
      <c r="O1984" s="147" t="str">
        <f>IFERROR(IF(LEN(B1984)=0,"",INDEX(Trainings!$C$6:$C$55,MATCH(Registration!$B1984,Trainings!$B$6:$B$55,0),1)),"")</f>
        <v/>
      </c>
      <c r="P1984" s="148" t="str">
        <f>IFERROR(IF(LEN(H1984)=0,"",INDEX(Dashboard!$I$17:$I$26,MATCH($H1984,Dashboard!$J$17:$J$26,0))),"")</f>
        <v/>
      </c>
      <c r="Q1984" s="144"/>
      <c r="R1984" s="148">
        <f>IF(LEN(O1984)=0,0,IF(OR(Summary!$D$5="All",Summary!$D$5=""),1,IF(Summary!$D$5=O1984,1,0)))</f>
        <v>0</v>
      </c>
      <c r="S1984" s="148">
        <f>IF(LEN(B1984)=0,0,IF(OR(Summary!$G$5="All",Summary!$G$5=""),1,IF(Summary!$G$5=B1984,1,0)))</f>
        <v>0</v>
      </c>
      <c r="T1984" s="148">
        <f t="shared" si="120"/>
        <v>0</v>
      </c>
      <c r="U1984" s="148">
        <f>IF(LEN(C1984)=0,0,IF(C1984=Summary!$K$5,1,0))</f>
        <v>0</v>
      </c>
      <c r="V1984" s="148">
        <f t="shared" si="121"/>
        <v>0</v>
      </c>
      <c r="W1984" s="333"/>
      <c r="X1984" s="148">
        <f t="shared" si="122"/>
        <v>0</v>
      </c>
      <c r="Y1984" s="333"/>
      <c r="Z1984" s="144"/>
      <c r="AA1984" s="148">
        <f t="shared" si="123"/>
        <v>0</v>
      </c>
      <c r="AB1984" s="336"/>
      <c r="AC1984" s="144"/>
    </row>
    <row r="1985" spans="2:29" s="134" customFormat="1" ht="20.100000000000001" customHeight="1" x14ac:dyDescent="0.25">
      <c r="B1985" s="390"/>
      <c r="C1985" s="391"/>
      <c r="D1985" s="392"/>
      <c r="E1985" s="393"/>
      <c r="F1985" s="393"/>
      <c r="G1985" s="394"/>
      <c r="H1985" s="395"/>
      <c r="N1985" s="144"/>
      <c r="O1985" s="147" t="str">
        <f>IFERROR(IF(LEN(B1985)=0,"",INDEX(Trainings!$C$6:$C$55,MATCH(Registration!$B1985,Trainings!$B$6:$B$55,0),1)),"")</f>
        <v/>
      </c>
      <c r="P1985" s="148" t="str">
        <f>IFERROR(IF(LEN(H1985)=0,"",INDEX(Dashboard!$I$17:$I$26,MATCH($H1985,Dashboard!$J$17:$J$26,0))),"")</f>
        <v/>
      </c>
      <c r="Q1985" s="144"/>
      <c r="R1985" s="148">
        <f>IF(LEN(O1985)=0,0,IF(OR(Summary!$D$5="All",Summary!$D$5=""),1,IF(Summary!$D$5=O1985,1,0)))</f>
        <v>0</v>
      </c>
      <c r="S1985" s="148">
        <f>IF(LEN(B1985)=0,0,IF(OR(Summary!$G$5="All",Summary!$G$5=""),1,IF(Summary!$G$5=B1985,1,0)))</f>
        <v>0</v>
      </c>
      <c r="T1985" s="148">
        <f t="shared" si="120"/>
        <v>0</v>
      </c>
      <c r="U1985" s="148">
        <f>IF(LEN(C1985)=0,0,IF(C1985=Summary!$K$5,1,0))</f>
        <v>0</v>
      </c>
      <c r="V1985" s="148">
        <f t="shared" si="121"/>
        <v>0</v>
      </c>
      <c r="W1985" s="333"/>
      <c r="X1985" s="148">
        <f t="shared" si="122"/>
        <v>0</v>
      </c>
      <c r="Y1985" s="333"/>
      <c r="Z1985" s="144"/>
      <c r="AA1985" s="148">
        <f t="shared" si="123"/>
        <v>0</v>
      </c>
      <c r="AB1985" s="336"/>
      <c r="AC1985" s="144"/>
    </row>
    <row r="1986" spans="2:29" s="134" customFormat="1" ht="20.100000000000001" customHeight="1" x14ac:dyDescent="0.25">
      <c r="B1986" s="390"/>
      <c r="C1986" s="391"/>
      <c r="D1986" s="392"/>
      <c r="E1986" s="393"/>
      <c r="F1986" s="393"/>
      <c r="G1986" s="394"/>
      <c r="H1986" s="395"/>
      <c r="N1986" s="144"/>
      <c r="O1986" s="147" t="str">
        <f>IFERROR(IF(LEN(B1986)=0,"",INDEX(Trainings!$C$6:$C$55,MATCH(Registration!$B1986,Trainings!$B$6:$B$55,0),1)),"")</f>
        <v/>
      </c>
      <c r="P1986" s="148" t="str">
        <f>IFERROR(IF(LEN(H1986)=0,"",INDEX(Dashboard!$I$17:$I$26,MATCH($H1986,Dashboard!$J$17:$J$26,0))),"")</f>
        <v/>
      </c>
      <c r="Q1986" s="144"/>
      <c r="R1986" s="148">
        <f>IF(LEN(O1986)=0,0,IF(OR(Summary!$D$5="All",Summary!$D$5=""),1,IF(Summary!$D$5=O1986,1,0)))</f>
        <v>0</v>
      </c>
      <c r="S1986" s="148">
        <f>IF(LEN(B1986)=0,0,IF(OR(Summary!$G$5="All",Summary!$G$5=""),1,IF(Summary!$G$5=B1986,1,0)))</f>
        <v>0</v>
      </c>
      <c r="T1986" s="148">
        <f t="shared" si="120"/>
        <v>0</v>
      </c>
      <c r="U1986" s="148">
        <f>IF(LEN(C1986)=0,0,IF(C1986=Summary!$K$5,1,0))</f>
        <v>0</v>
      </c>
      <c r="V1986" s="148">
        <f t="shared" si="121"/>
        <v>0</v>
      </c>
      <c r="W1986" s="333"/>
      <c r="X1986" s="148">
        <f t="shared" si="122"/>
        <v>0</v>
      </c>
      <c r="Y1986" s="333"/>
      <c r="Z1986" s="144"/>
      <c r="AA1986" s="148">
        <f t="shared" si="123"/>
        <v>0</v>
      </c>
      <c r="AB1986" s="336"/>
      <c r="AC1986" s="144"/>
    </row>
    <row r="1987" spans="2:29" s="134" customFormat="1" ht="20.100000000000001" customHeight="1" x14ac:dyDescent="0.25">
      <c r="B1987" s="390"/>
      <c r="C1987" s="391"/>
      <c r="D1987" s="392"/>
      <c r="E1987" s="393"/>
      <c r="F1987" s="393"/>
      <c r="G1987" s="394"/>
      <c r="H1987" s="395"/>
      <c r="N1987" s="144"/>
      <c r="O1987" s="147" t="str">
        <f>IFERROR(IF(LEN(B1987)=0,"",INDEX(Trainings!$C$6:$C$55,MATCH(Registration!$B1987,Trainings!$B$6:$B$55,0),1)),"")</f>
        <v/>
      </c>
      <c r="P1987" s="148" t="str">
        <f>IFERROR(IF(LEN(H1987)=0,"",INDEX(Dashboard!$I$17:$I$26,MATCH($H1987,Dashboard!$J$17:$J$26,0))),"")</f>
        <v/>
      </c>
      <c r="Q1987" s="144"/>
      <c r="R1987" s="148">
        <f>IF(LEN(O1987)=0,0,IF(OR(Summary!$D$5="All",Summary!$D$5=""),1,IF(Summary!$D$5=O1987,1,0)))</f>
        <v>0</v>
      </c>
      <c r="S1987" s="148">
        <f>IF(LEN(B1987)=0,0,IF(OR(Summary!$G$5="All",Summary!$G$5=""),1,IF(Summary!$G$5=B1987,1,0)))</f>
        <v>0</v>
      </c>
      <c r="T1987" s="148">
        <f t="shared" si="120"/>
        <v>0</v>
      </c>
      <c r="U1987" s="148">
        <f>IF(LEN(C1987)=0,0,IF(C1987=Summary!$K$5,1,0))</f>
        <v>0</v>
      </c>
      <c r="V1987" s="148">
        <f t="shared" si="121"/>
        <v>0</v>
      </c>
      <c r="W1987" s="333"/>
      <c r="X1987" s="148">
        <f t="shared" si="122"/>
        <v>0</v>
      </c>
      <c r="Y1987" s="333"/>
      <c r="Z1987" s="144"/>
      <c r="AA1987" s="148">
        <f t="shared" si="123"/>
        <v>0</v>
      </c>
      <c r="AB1987" s="336"/>
      <c r="AC1987" s="144"/>
    </row>
    <row r="1988" spans="2:29" s="134" customFormat="1" ht="20.100000000000001" customHeight="1" x14ac:dyDescent="0.25">
      <c r="B1988" s="390"/>
      <c r="C1988" s="391"/>
      <c r="D1988" s="392"/>
      <c r="E1988" s="393"/>
      <c r="F1988" s="393"/>
      <c r="G1988" s="394"/>
      <c r="H1988" s="395"/>
      <c r="N1988" s="144"/>
      <c r="O1988" s="147" t="str">
        <f>IFERROR(IF(LEN(B1988)=0,"",INDEX(Trainings!$C$6:$C$55,MATCH(Registration!$B1988,Trainings!$B$6:$B$55,0),1)),"")</f>
        <v/>
      </c>
      <c r="P1988" s="148" t="str">
        <f>IFERROR(IF(LEN(H1988)=0,"",INDEX(Dashboard!$I$17:$I$26,MATCH($H1988,Dashboard!$J$17:$J$26,0))),"")</f>
        <v/>
      </c>
      <c r="Q1988" s="144"/>
      <c r="R1988" s="148">
        <f>IF(LEN(O1988)=0,0,IF(OR(Summary!$D$5="All",Summary!$D$5=""),1,IF(Summary!$D$5=O1988,1,0)))</f>
        <v>0</v>
      </c>
      <c r="S1988" s="148">
        <f>IF(LEN(B1988)=0,0,IF(OR(Summary!$G$5="All",Summary!$G$5=""),1,IF(Summary!$G$5=B1988,1,0)))</f>
        <v>0</v>
      </c>
      <c r="T1988" s="148">
        <f t="shared" si="120"/>
        <v>0</v>
      </c>
      <c r="U1988" s="148">
        <f>IF(LEN(C1988)=0,0,IF(C1988=Summary!$K$5,1,0))</f>
        <v>0</v>
      </c>
      <c r="V1988" s="148">
        <f t="shared" si="121"/>
        <v>0</v>
      </c>
      <c r="W1988" s="333"/>
      <c r="X1988" s="148">
        <f t="shared" si="122"/>
        <v>0</v>
      </c>
      <c r="Y1988" s="333"/>
      <c r="Z1988" s="144"/>
      <c r="AA1988" s="148">
        <f t="shared" si="123"/>
        <v>0</v>
      </c>
      <c r="AB1988" s="336"/>
      <c r="AC1988" s="144"/>
    </row>
    <row r="1989" spans="2:29" s="134" customFormat="1" ht="20.100000000000001" customHeight="1" x14ac:dyDescent="0.25">
      <c r="B1989" s="390"/>
      <c r="C1989" s="391"/>
      <c r="D1989" s="392"/>
      <c r="E1989" s="393"/>
      <c r="F1989" s="393"/>
      <c r="G1989" s="394"/>
      <c r="H1989" s="395"/>
      <c r="N1989" s="144"/>
      <c r="O1989" s="147" t="str">
        <f>IFERROR(IF(LEN(B1989)=0,"",INDEX(Trainings!$C$6:$C$55,MATCH(Registration!$B1989,Trainings!$B$6:$B$55,0),1)),"")</f>
        <v/>
      </c>
      <c r="P1989" s="148" t="str">
        <f>IFERROR(IF(LEN(H1989)=0,"",INDEX(Dashboard!$I$17:$I$26,MATCH($H1989,Dashboard!$J$17:$J$26,0))),"")</f>
        <v/>
      </c>
      <c r="Q1989" s="144"/>
      <c r="R1989" s="148">
        <f>IF(LEN(O1989)=0,0,IF(OR(Summary!$D$5="All",Summary!$D$5=""),1,IF(Summary!$D$5=O1989,1,0)))</f>
        <v>0</v>
      </c>
      <c r="S1989" s="148">
        <f>IF(LEN(B1989)=0,0,IF(OR(Summary!$G$5="All",Summary!$G$5=""),1,IF(Summary!$G$5=B1989,1,0)))</f>
        <v>0</v>
      </c>
      <c r="T1989" s="148">
        <f t="shared" si="120"/>
        <v>0</v>
      </c>
      <c r="U1989" s="148">
        <f>IF(LEN(C1989)=0,0,IF(C1989=Summary!$K$5,1,0))</f>
        <v>0</v>
      </c>
      <c r="V1989" s="148">
        <f t="shared" si="121"/>
        <v>0</v>
      </c>
      <c r="W1989" s="333"/>
      <c r="X1989" s="148">
        <f t="shared" si="122"/>
        <v>0</v>
      </c>
      <c r="Y1989" s="333"/>
      <c r="Z1989" s="144"/>
      <c r="AA1989" s="148">
        <f t="shared" si="123"/>
        <v>0</v>
      </c>
      <c r="AB1989" s="336"/>
      <c r="AC1989" s="144"/>
    </row>
    <row r="1990" spans="2:29" s="134" customFormat="1" ht="20.100000000000001" customHeight="1" x14ac:dyDescent="0.25">
      <c r="B1990" s="390"/>
      <c r="C1990" s="391"/>
      <c r="D1990" s="392"/>
      <c r="E1990" s="393"/>
      <c r="F1990" s="393"/>
      <c r="G1990" s="394"/>
      <c r="H1990" s="395"/>
      <c r="N1990" s="144"/>
      <c r="O1990" s="147" t="str">
        <f>IFERROR(IF(LEN(B1990)=0,"",INDEX(Trainings!$C$6:$C$55,MATCH(Registration!$B1990,Trainings!$B$6:$B$55,0),1)),"")</f>
        <v/>
      </c>
      <c r="P1990" s="148" t="str">
        <f>IFERROR(IF(LEN(H1990)=0,"",INDEX(Dashboard!$I$17:$I$26,MATCH($H1990,Dashboard!$J$17:$J$26,0))),"")</f>
        <v/>
      </c>
      <c r="Q1990" s="144"/>
      <c r="R1990" s="148">
        <f>IF(LEN(O1990)=0,0,IF(OR(Summary!$D$5="All",Summary!$D$5=""),1,IF(Summary!$D$5=O1990,1,0)))</f>
        <v>0</v>
      </c>
      <c r="S1990" s="148">
        <f>IF(LEN(B1990)=0,0,IF(OR(Summary!$G$5="All",Summary!$G$5=""),1,IF(Summary!$G$5=B1990,1,0)))</f>
        <v>0</v>
      </c>
      <c r="T1990" s="148">
        <f t="shared" ref="T1990:T2053" si="124">IF(G1990="Yes",1,0)</f>
        <v>0</v>
      </c>
      <c r="U1990" s="148">
        <f>IF(LEN(C1990)=0,0,IF(C1990=Summary!$K$5,1,0))</f>
        <v>0</v>
      </c>
      <c r="V1990" s="148">
        <f t="shared" si="121"/>
        <v>0</v>
      </c>
      <c r="W1990" s="333"/>
      <c r="X1990" s="148">
        <f t="shared" si="122"/>
        <v>0</v>
      </c>
      <c r="Y1990" s="333"/>
      <c r="Z1990" s="144"/>
      <c r="AA1990" s="148">
        <f t="shared" si="123"/>
        <v>0</v>
      </c>
      <c r="AB1990" s="336"/>
      <c r="AC1990" s="144"/>
    </row>
    <row r="1991" spans="2:29" s="134" customFormat="1" ht="20.100000000000001" customHeight="1" x14ac:dyDescent="0.25">
      <c r="B1991" s="390"/>
      <c r="C1991" s="391"/>
      <c r="D1991" s="392"/>
      <c r="E1991" s="393"/>
      <c r="F1991" s="393"/>
      <c r="G1991" s="394"/>
      <c r="H1991" s="395"/>
      <c r="N1991" s="144"/>
      <c r="O1991" s="147" t="str">
        <f>IFERROR(IF(LEN(B1991)=0,"",INDEX(Trainings!$C$6:$C$55,MATCH(Registration!$B1991,Trainings!$B$6:$B$55,0),1)),"")</f>
        <v/>
      </c>
      <c r="P1991" s="148" t="str">
        <f>IFERROR(IF(LEN(H1991)=0,"",INDEX(Dashboard!$I$17:$I$26,MATCH($H1991,Dashboard!$J$17:$J$26,0))),"")</f>
        <v/>
      </c>
      <c r="Q1991" s="144"/>
      <c r="R1991" s="148">
        <f>IF(LEN(O1991)=0,0,IF(OR(Summary!$D$5="All",Summary!$D$5=""),1,IF(Summary!$D$5=O1991,1,0)))</f>
        <v>0</v>
      </c>
      <c r="S1991" s="148">
        <f>IF(LEN(B1991)=0,0,IF(OR(Summary!$G$5="All",Summary!$G$5=""),1,IF(Summary!$G$5=B1991,1,0)))</f>
        <v>0</v>
      </c>
      <c r="T1991" s="148">
        <f t="shared" si="124"/>
        <v>0</v>
      </c>
      <c r="U1991" s="148">
        <f>IF(LEN(C1991)=0,0,IF(C1991=Summary!$K$5,1,0))</f>
        <v>0</v>
      </c>
      <c r="V1991" s="148">
        <f t="shared" ref="V1991:V2054" si="125">R1991*S1991*T1991*U1991</f>
        <v>0</v>
      </c>
      <c r="W1991" s="333"/>
      <c r="X1991" s="148">
        <f t="shared" ref="X1991:X2054" si="126">V1991*(IF(LEN(P1991)=0,0,1))</f>
        <v>0</v>
      </c>
      <c r="Y1991" s="333"/>
      <c r="Z1991" s="144"/>
      <c r="AA1991" s="148">
        <f t="shared" ref="AA1991:AA2054" si="127">IF(G1991="Yes",1,0)</f>
        <v>0</v>
      </c>
      <c r="AB1991" s="336"/>
      <c r="AC1991" s="144"/>
    </row>
    <row r="1992" spans="2:29" s="134" customFormat="1" ht="20.100000000000001" customHeight="1" x14ac:dyDescent="0.25">
      <c r="B1992" s="390"/>
      <c r="C1992" s="391"/>
      <c r="D1992" s="392"/>
      <c r="E1992" s="393"/>
      <c r="F1992" s="393"/>
      <c r="G1992" s="394"/>
      <c r="H1992" s="395"/>
      <c r="N1992" s="144"/>
      <c r="O1992" s="147" t="str">
        <f>IFERROR(IF(LEN(B1992)=0,"",INDEX(Trainings!$C$6:$C$55,MATCH(Registration!$B1992,Trainings!$B$6:$B$55,0),1)),"")</f>
        <v/>
      </c>
      <c r="P1992" s="148" t="str">
        <f>IFERROR(IF(LEN(H1992)=0,"",INDEX(Dashboard!$I$17:$I$26,MATCH($H1992,Dashboard!$J$17:$J$26,0))),"")</f>
        <v/>
      </c>
      <c r="Q1992" s="144"/>
      <c r="R1992" s="148">
        <f>IF(LEN(O1992)=0,0,IF(OR(Summary!$D$5="All",Summary!$D$5=""),1,IF(Summary!$D$5=O1992,1,0)))</f>
        <v>0</v>
      </c>
      <c r="S1992" s="148">
        <f>IF(LEN(B1992)=0,0,IF(OR(Summary!$G$5="All",Summary!$G$5=""),1,IF(Summary!$G$5=B1992,1,0)))</f>
        <v>0</v>
      </c>
      <c r="T1992" s="148">
        <f t="shared" si="124"/>
        <v>0</v>
      </c>
      <c r="U1992" s="148">
        <f>IF(LEN(C1992)=0,0,IF(C1992=Summary!$K$5,1,0))</f>
        <v>0</v>
      </c>
      <c r="V1992" s="148">
        <f t="shared" si="125"/>
        <v>0</v>
      </c>
      <c r="W1992" s="333"/>
      <c r="X1992" s="148">
        <f t="shared" si="126"/>
        <v>0</v>
      </c>
      <c r="Y1992" s="333"/>
      <c r="Z1992" s="144"/>
      <c r="AA1992" s="148">
        <f t="shared" si="127"/>
        <v>0</v>
      </c>
      <c r="AB1992" s="336"/>
      <c r="AC1992" s="144"/>
    </row>
    <row r="1993" spans="2:29" s="134" customFormat="1" ht="20.100000000000001" customHeight="1" x14ac:dyDescent="0.25">
      <c r="B1993" s="390"/>
      <c r="C1993" s="391"/>
      <c r="D1993" s="392"/>
      <c r="E1993" s="393"/>
      <c r="F1993" s="393"/>
      <c r="G1993" s="394"/>
      <c r="H1993" s="395"/>
      <c r="N1993" s="144"/>
      <c r="O1993" s="147" t="str">
        <f>IFERROR(IF(LEN(B1993)=0,"",INDEX(Trainings!$C$6:$C$55,MATCH(Registration!$B1993,Trainings!$B$6:$B$55,0),1)),"")</f>
        <v/>
      </c>
      <c r="P1993" s="148" t="str">
        <f>IFERROR(IF(LEN(H1993)=0,"",INDEX(Dashboard!$I$17:$I$26,MATCH($H1993,Dashboard!$J$17:$J$26,0))),"")</f>
        <v/>
      </c>
      <c r="Q1993" s="144"/>
      <c r="R1993" s="148">
        <f>IF(LEN(O1993)=0,0,IF(OR(Summary!$D$5="All",Summary!$D$5=""),1,IF(Summary!$D$5=O1993,1,0)))</f>
        <v>0</v>
      </c>
      <c r="S1993" s="148">
        <f>IF(LEN(B1993)=0,0,IF(OR(Summary!$G$5="All",Summary!$G$5=""),1,IF(Summary!$G$5=B1993,1,0)))</f>
        <v>0</v>
      </c>
      <c r="T1993" s="148">
        <f t="shared" si="124"/>
        <v>0</v>
      </c>
      <c r="U1993" s="148">
        <f>IF(LEN(C1993)=0,0,IF(C1993=Summary!$K$5,1,0))</f>
        <v>0</v>
      </c>
      <c r="V1993" s="148">
        <f t="shared" si="125"/>
        <v>0</v>
      </c>
      <c r="W1993" s="333"/>
      <c r="X1993" s="148">
        <f t="shared" si="126"/>
        <v>0</v>
      </c>
      <c r="Y1993" s="333"/>
      <c r="Z1993" s="144"/>
      <c r="AA1993" s="148">
        <f t="shared" si="127"/>
        <v>0</v>
      </c>
      <c r="AB1993" s="336"/>
      <c r="AC1993" s="144"/>
    </row>
    <row r="1994" spans="2:29" s="134" customFormat="1" ht="20.100000000000001" customHeight="1" x14ac:dyDescent="0.25">
      <c r="B1994" s="390"/>
      <c r="C1994" s="391"/>
      <c r="D1994" s="392"/>
      <c r="E1994" s="393"/>
      <c r="F1994" s="393"/>
      <c r="G1994" s="394"/>
      <c r="H1994" s="395"/>
      <c r="N1994" s="144"/>
      <c r="O1994" s="147" t="str">
        <f>IFERROR(IF(LEN(B1994)=0,"",INDEX(Trainings!$C$6:$C$55,MATCH(Registration!$B1994,Trainings!$B$6:$B$55,0),1)),"")</f>
        <v/>
      </c>
      <c r="P1994" s="148" t="str">
        <f>IFERROR(IF(LEN(H1994)=0,"",INDEX(Dashboard!$I$17:$I$26,MATCH($H1994,Dashboard!$J$17:$J$26,0))),"")</f>
        <v/>
      </c>
      <c r="Q1994" s="144"/>
      <c r="R1994" s="148">
        <f>IF(LEN(O1994)=0,0,IF(OR(Summary!$D$5="All",Summary!$D$5=""),1,IF(Summary!$D$5=O1994,1,0)))</f>
        <v>0</v>
      </c>
      <c r="S1994" s="148">
        <f>IF(LEN(B1994)=0,0,IF(OR(Summary!$G$5="All",Summary!$G$5=""),1,IF(Summary!$G$5=B1994,1,0)))</f>
        <v>0</v>
      </c>
      <c r="T1994" s="148">
        <f t="shared" si="124"/>
        <v>0</v>
      </c>
      <c r="U1994" s="148">
        <f>IF(LEN(C1994)=0,0,IF(C1994=Summary!$K$5,1,0))</f>
        <v>0</v>
      </c>
      <c r="V1994" s="148">
        <f t="shared" si="125"/>
        <v>0</v>
      </c>
      <c r="W1994" s="333"/>
      <c r="X1994" s="148">
        <f t="shared" si="126"/>
        <v>0</v>
      </c>
      <c r="Y1994" s="333"/>
      <c r="Z1994" s="144"/>
      <c r="AA1994" s="148">
        <f t="shared" si="127"/>
        <v>0</v>
      </c>
      <c r="AB1994" s="336"/>
      <c r="AC1994" s="144"/>
    </row>
    <row r="1995" spans="2:29" s="134" customFormat="1" ht="20.100000000000001" customHeight="1" x14ac:dyDescent="0.25">
      <c r="B1995" s="390"/>
      <c r="C1995" s="391"/>
      <c r="D1995" s="392"/>
      <c r="E1995" s="393"/>
      <c r="F1995" s="393"/>
      <c r="G1995" s="394"/>
      <c r="H1995" s="395"/>
      <c r="N1995" s="144"/>
      <c r="O1995" s="147" t="str">
        <f>IFERROR(IF(LEN(B1995)=0,"",INDEX(Trainings!$C$6:$C$55,MATCH(Registration!$B1995,Trainings!$B$6:$B$55,0),1)),"")</f>
        <v/>
      </c>
      <c r="P1995" s="148" t="str">
        <f>IFERROR(IF(LEN(H1995)=0,"",INDEX(Dashboard!$I$17:$I$26,MATCH($H1995,Dashboard!$J$17:$J$26,0))),"")</f>
        <v/>
      </c>
      <c r="Q1995" s="144"/>
      <c r="R1995" s="148">
        <f>IF(LEN(O1995)=0,0,IF(OR(Summary!$D$5="All",Summary!$D$5=""),1,IF(Summary!$D$5=O1995,1,0)))</f>
        <v>0</v>
      </c>
      <c r="S1995" s="148">
        <f>IF(LEN(B1995)=0,0,IF(OR(Summary!$G$5="All",Summary!$G$5=""),1,IF(Summary!$G$5=B1995,1,0)))</f>
        <v>0</v>
      </c>
      <c r="T1995" s="148">
        <f t="shared" si="124"/>
        <v>0</v>
      </c>
      <c r="U1995" s="148">
        <f>IF(LEN(C1995)=0,0,IF(C1995=Summary!$K$5,1,0))</f>
        <v>0</v>
      </c>
      <c r="V1995" s="148">
        <f t="shared" si="125"/>
        <v>0</v>
      </c>
      <c r="W1995" s="333"/>
      <c r="X1995" s="148">
        <f t="shared" si="126"/>
        <v>0</v>
      </c>
      <c r="Y1995" s="333"/>
      <c r="Z1995" s="144"/>
      <c r="AA1995" s="148">
        <f t="shared" si="127"/>
        <v>0</v>
      </c>
      <c r="AB1995" s="336"/>
      <c r="AC1995" s="144"/>
    </row>
    <row r="1996" spans="2:29" s="134" customFormat="1" ht="20.100000000000001" customHeight="1" x14ac:dyDescent="0.25">
      <c r="B1996" s="390"/>
      <c r="C1996" s="391"/>
      <c r="D1996" s="392"/>
      <c r="E1996" s="393"/>
      <c r="F1996" s="393"/>
      <c r="G1996" s="394"/>
      <c r="H1996" s="395"/>
      <c r="N1996" s="144"/>
      <c r="O1996" s="147" t="str">
        <f>IFERROR(IF(LEN(B1996)=0,"",INDEX(Trainings!$C$6:$C$55,MATCH(Registration!$B1996,Trainings!$B$6:$B$55,0),1)),"")</f>
        <v/>
      </c>
      <c r="P1996" s="148" t="str">
        <f>IFERROR(IF(LEN(H1996)=0,"",INDEX(Dashboard!$I$17:$I$26,MATCH($H1996,Dashboard!$J$17:$J$26,0))),"")</f>
        <v/>
      </c>
      <c r="Q1996" s="144"/>
      <c r="R1996" s="148">
        <f>IF(LEN(O1996)=0,0,IF(OR(Summary!$D$5="All",Summary!$D$5=""),1,IF(Summary!$D$5=O1996,1,0)))</f>
        <v>0</v>
      </c>
      <c r="S1996" s="148">
        <f>IF(LEN(B1996)=0,0,IF(OR(Summary!$G$5="All",Summary!$G$5=""),1,IF(Summary!$G$5=B1996,1,0)))</f>
        <v>0</v>
      </c>
      <c r="T1996" s="148">
        <f t="shared" si="124"/>
        <v>0</v>
      </c>
      <c r="U1996" s="148">
        <f>IF(LEN(C1996)=0,0,IF(C1996=Summary!$K$5,1,0))</f>
        <v>0</v>
      </c>
      <c r="V1996" s="148">
        <f t="shared" si="125"/>
        <v>0</v>
      </c>
      <c r="W1996" s="333"/>
      <c r="X1996" s="148">
        <f t="shared" si="126"/>
        <v>0</v>
      </c>
      <c r="Y1996" s="333"/>
      <c r="Z1996" s="144"/>
      <c r="AA1996" s="148">
        <f t="shared" si="127"/>
        <v>0</v>
      </c>
      <c r="AB1996" s="336"/>
      <c r="AC1996" s="144"/>
    </row>
    <row r="1997" spans="2:29" s="134" customFormat="1" ht="20.100000000000001" customHeight="1" x14ac:dyDescent="0.25">
      <c r="B1997" s="390"/>
      <c r="C1997" s="391"/>
      <c r="D1997" s="392"/>
      <c r="E1997" s="393"/>
      <c r="F1997" s="393"/>
      <c r="G1997" s="394"/>
      <c r="H1997" s="395"/>
      <c r="N1997" s="144"/>
      <c r="O1997" s="147" t="str">
        <f>IFERROR(IF(LEN(B1997)=0,"",INDEX(Trainings!$C$6:$C$55,MATCH(Registration!$B1997,Trainings!$B$6:$B$55,0),1)),"")</f>
        <v/>
      </c>
      <c r="P1997" s="148" t="str">
        <f>IFERROR(IF(LEN(H1997)=0,"",INDEX(Dashboard!$I$17:$I$26,MATCH($H1997,Dashboard!$J$17:$J$26,0))),"")</f>
        <v/>
      </c>
      <c r="Q1997" s="144"/>
      <c r="R1997" s="148">
        <f>IF(LEN(O1997)=0,0,IF(OR(Summary!$D$5="All",Summary!$D$5=""),1,IF(Summary!$D$5=O1997,1,0)))</f>
        <v>0</v>
      </c>
      <c r="S1997" s="148">
        <f>IF(LEN(B1997)=0,0,IF(OR(Summary!$G$5="All",Summary!$G$5=""),1,IF(Summary!$G$5=B1997,1,0)))</f>
        <v>0</v>
      </c>
      <c r="T1997" s="148">
        <f t="shared" si="124"/>
        <v>0</v>
      </c>
      <c r="U1997" s="148">
        <f>IF(LEN(C1997)=0,0,IF(C1997=Summary!$K$5,1,0))</f>
        <v>0</v>
      </c>
      <c r="V1997" s="148">
        <f t="shared" si="125"/>
        <v>0</v>
      </c>
      <c r="W1997" s="333"/>
      <c r="X1997" s="148">
        <f t="shared" si="126"/>
        <v>0</v>
      </c>
      <c r="Y1997" s="333"/>
      <c r="Z1997" s="144"/>
      <c r="AA1997" s="148">
        <f t="shared" si="127"/>
        <v>0</v>
      </c>
      <c r="AB1997" s="336"/>
      <c r="AC1997" s="144"/>
    </row>
    <row r="1998" spans="2:29" s="134" customFormat="1" ht="20.100000000000001" customHeight="1" x14ac:dyDescent="0.25">
      <c r="B1998" s="390"/>
      <c r="C1998" s="391"/>
      <c r="D1998" s="392"/>
      <c r="E1998" s="393"/>
      <c r="F1998" s="393"/>
      <c r="G1998" s="394"/>
      <c r="H1998" s="395"/>
      <c r="N1998" s="144"/>
      <c r="O1998" s="147" t="str">
        <f>IFERROR(IF(LEN(B1998)=0,"",INDEX(Trainings!$C$6:$C$55,MATCH(Registration!$B1998,Trainings!$B$6:$B$55,0),1)),"")</f>
        <v/>
      </c>
      <c r="P1998" s="148" t="str">
        <f>IFERROR(IF(LEN(H1998)=0,"",INDEX(Dashboard!$I$17:$I$26,MATCH($H1998,Dashboard!$J$17:$J$26,0))),"")</f>
        <v/>
      </c>
      <c r="Q1998" s="144"/>
      <c r="R1998" s="148">
        <f>IF(LEN(O1998)=0,0,IF(OR(Summary!$D$5="All",Summary!$D$5=""),1,IF(Summary!$D$5=O1998,1,0)))</f>
        <v>0</v>
      </c>
      <c r="S1998" s="148">
        <f>IF(LEN(B1998)=0,0,IF(OR(Summary!$G$5="All",Summary!$G$5=""),1,IF(Summary!$G$5=B1998,1,0)))</f>
        <v>0</v>
      </c>
      <c r="T1998" s="148">
        <f t="shared" si="124"/>
        <v>0</v>
      </c>
      <c r="U1998" s="148">
        <f>IF(LEN(C1998)=0,0,IF(C1998=Summary!$K$5,1,0))</f>
        <v>0</v>
      </c>
      <c r="V1998" s="148">
        <f t="shared" si="125"/>
        <v>0</v>
      </c>
      <c r="W1998" s="333"/>
      <c r="X1998" s="148">
        <f t="shared" si="126"/>
        <v>0</v>
      </c>
      <c r="Y1998" s="333"/>
      <c r="Z1998" s="144"/>
      <c r="AA1998" s="148">
        <f t="shared" si="127"/>
        <v>0</v>
      </c>
      <c r="AB1998" s="336"/>
      <c r="AC1998" s="144"/>
    </row>
    <row r="1999" spans="2:29" s="134" customFormat="1" ht="20.100000000000001" customHeight="1" x14ac:dyDescent="0.25">
      <c r="B1999" s="390"/>
      <c r="C1999" s="391"/>
      <c r="D1999" s="392"/>
      <c r="E1999" s="393"/>
      <c r="F1999" s="393"/>
      <c r="G1999" s="394"/>
      <c r="H1999" s="395"/>
      <c r="N1999" s="144"/>
      <c r="O1999" s="147" t="str">
        <f>IFERROR(IF(LEN(B1999)=0,"",INDEX(Trainings!$C$6:$C$55,MATCH(Registration!$B1999,Trainings!$B$6:$B$55,0),1)),"")</f>
        <v/>
      </c>
      <c r="P1999" s="148" t="str">
        <f>IFERROR(IF(LEN(H1999)=0,"",INDEX(Dashboard!$I$17:$I$26,MATCH($H1999,Dashboard!$J$17:$J$26,0))),"")</f>
        <v/>
      </c>
      <c r="Q1999" s="144"/>
      <c r="R1999" s="148">
        <f>IF(LEN(O1999)=0,0,IF(OR(Summary!$D$5="All",Summary!$D$5=""),1,IF(Summary!$D$5=O1999,1,0)))</f>
        <v>0</v>
      </c>
      <c r="S1999" s="148">
        <f>IF(LEN(B1999)=0,0,IF(OR(Summary!$G$5="All",Summary!$G$5=""),1,IF(Summary!$G$5=B1999,1,0)))</f>
        <v>0</v>
      </c>
      <c r="T1999" s="148">
        <f t="shared" si="124"/>
        <v>0</v>
      </c>
      <c r="U1999" s="148">
        <f>IF(LEN(C1999)=0,0,IF(C1999=Summary!$K$5,1,0))</f>
        <v>0</v>
      </c>
      <c r="V1999" s="148">
        <f t="shared" si="125"/>
        <v>0</v>
      </c>
      <c r="W1999" s="333"/>
      <c r="X1999" s="148">
        <f t="shared" si="126"/>
        <v>0</v>
      </c>
      <c r="Y1999" s="333"/>
      <c r="Z1999" s="144"/>
      <c r="AA1999" s="148">
        <f t="shared" si="127"/>
        <v>0</v>
      </c>
      <c r="AB1999" s="336"/>
      <c r="AC1999" s="144"/>
    </row>
    <row r="2000" spans="2:29" s="134" customFormat="1" ht="20.100000000000001" customHeight="1" x14ac:dyDescent="0.25">
      <c r="B2000" s="390"/>
      <c r="C2000" s="391"/>
      <c r="D2000" s="392"/>
      <c r="E2000" s="393"/>
      <c r="F2000" s="393"/>
      <c r="G2000" s="394"/>
      <c r="H2000" s="395"/>
      <c r="N2000" s="144"/>
      <c r="O2000" s="147" t="str">
        <f>IFERROR(IF(LEN(B2000)=0,"",INDEX(Trainings!$C$6:$C$55,MATCH(Registration!$B2000,Trainings!$B$6:$B$55,0),1)),"")</f>
        <v/>
      </c>
      <c r="P2000" s="148" t="str">
        <f>IFERROR(IF(LEN(H2000)=0,"",INDEX(Dashboard!$I$17:$I$26,MATCH($H2000,Dashboard!$J$17:$J$26,0))),"")</f>
        <v/>
      </c>
      <c r="Q2000" s="144"/>
      <c r="R2000" s="148">
        <f>IF(LEN(O2000)=0,0,IF(OR(Summary!$D$5="All",Summary!$D$5=""),1,IF(Summary!$D$5=O2000,1,0)))</f>
        <v>0</v>
      </c>
      <c r="S2000" s="148">
        <f>IF(LEN(B2000)=0,0,IF(OR(Summary!$G$5="All",Summary!$G$5=""),1,IF(Summary!$G$5=B2000,1,0)))</f>
        <v>0</v>
      </c>
      <c r="T2000" s="148">
        <f t="shared" si="124"/>
        <v>0</v>
      </c>
      <c r="U2000" s="148">
        <f>IF(LEN(C2000)=0,0,IF(C2000=Summary!$K$5,1,0))</f>
        <v>0</v>
      </c>
      <c r="V2000" s="148">
        <f t="shared" si="125"/>
        <v>0</v>
      </c>
      <c r="W2000" s="333"/>
      <c r="X2000" s="148">
        <f t="shared" si="126"/>
        <v>0</v>
      </c>
      <c r="Y2000" s="333"/>
      <c r="Z2000" s="144"/>
      <c r="AA2000" s="148">
        <f t="shared" si="127"/>
        <v>0</v>
      </c>
      <c r="AB2000" s="336"/>
      <c r="AC2000" s="144"/>
    </row>
    <row r="2001" spans="2:29" s="134" customFormat="1" ht="20.100000000000001" customHeight="1" x14ac:dyDescent="0.25">
      <c r="B2001" s="390"/>
      <c r="C2001" s="391"/>
      <c r="D2001" s="392"/>
      <c r="E2001" s="393"/>
      <c r="F2001" s="393"/>
      <c r="G2001" s="394"/>
      <c r="H2001" s="395"/>
      <c r="N2001" s="144"/>
      <c r="O2001" s="147" t="str">
        <f>IFERROR(IF(LEN(B2001)=0,"",INDEX(Trainings!$C$6:$C$55,MATCH(Registration!$B2001,Trainings!$B$6:$B$55,0),1)),"")</f>
        <v/>
      </c>
      <c r="P2001" s="148" t="str">
        <f>IFERROR(IF(LEN(H2001)=0,"",INDEX(Dashboard!$I$17:$I$26,MATCH($H2001,Dashboard!$J$17:$J$26,0))),"")</f>
        <v/>
      </c>
      <c r="Q2001" s="144"/>
      <c r="R2001" s="148">
        <f>IF(LEN(O2001)=0,0,IF(OR(Summary!$D$5="All",Summary!$D$5=""),1,IF(Summary!$D$5=O2001,1,0)))</f>
        <v>0</v>
      </c>
      <c r="S2001" s="148">
        <f>IF(LEN(B2001)=0,0,IF(OR(Summary!$G$5="All",Summary!$G$5=""),1,IF(Summary!$G$5=B2001,1,0)))</f>
        <v>0</v>
      </c>
      <c r="T2001" s="148">
        <f t="shared" si="124"/>
        <v>0</v>
      </c>
      <c r="U2001" s="148">
        <f>IF(LEN(C2001)=0,0,IF(C2001=Summary!$K$5,1,0))</f>
        <v>0</v>
      </c>
      <c r="V2001" s="148">
        <f t="shared" si="125"/>
        <v>0</v>
      </c>
      <c r="W2001" s="333"/>
      <c r="X2001" s="148">
        <f t="shared" si="126"/>
        <v>0</v>
      </c>
      <c r="Y2001" s="333"/>
      <c r="Z2001" s="144"/>
      <c r="AA2001" s="148">
        <f t="shared" si="127"/>
        <v>0</v>
      </c>
      <c r="AB2001" s="336"/>
      <c r="AC2001" s="144"/>
    </row>
    <row r="2002" spans="2:29" s="134" customFormat="1" ht="20.100000000000001" customHeight="1" x14ac:dyDescent="0.25">
      <c r="B2002" s="390"/>
      <c r="C2002" s="391"/>
      <c r="D2002" s="392"/>
      <c r="E2002" s="393"/>
      <c r="F2002" s="393"/>
      <c r="G2002" s="394"/>
      <c r="H2002" s="395"/>
      <c r="N2002" s="144"/>
      <c r="O2002" s="147" t="str">
        <f>IFERROR(IF(LEN(B2002)=0,"",INDEX(Trainings!$C$6:$C$55,MATCH(Registration!$B2002,Trainings!$B$6:$B$55,0),1)),"")</f>
        <v/>
      </c>
      <c r="P2002" s="148" t="str">
        <f>IFERROR(IF(LEN(H2002)=0,"",INDEX(Dashboard!$I$17:$I$26,MATCH($H2002,Dashboard!$J$17:$J$26,0))),"")</f>
        <v/>
      </c>
      <c r="Q2002" s="144"/>
      <c r="R2002" s="148">
        <f>IF(LEN(O2002)=0,0,IF(OR(Summary!$D$5="All",Summary!$D$5=""),1,IF(Summary!$D$5=O2002,1,0)))</f>
        <v>0</v>
      </c>
      <c r="S2002" s="148">
        <f>IF(LEN(B2002)=0,0,IF(OR(Summary!$G$5="All",Summary!$G$5=""),1,IF(Summary!$G$5=B2002,1,0)))</f>
        <v>0</v>
      </c>
      <c r="T2002" s="148">
        <f t="shared" si="124"/>
        <v>0</v>
      </c>
      <c r="U2002" s="148">
        <f>IF(LEN(C2002)=0,0,IF(C2002=Summary!$K$5,1,0))</f>
        <v>0</v>
      </c>
      <c r="V2002" s="148">
        <f t="shared" si="125"/>
        <v>0</v>
      </c>
      <c r="W2002" s="333"/>
      <c r="X2002" s="148">
        <f t="shared" si="126"/>
        <v>0</v>
      </c>
      <c r="Y2002" s="333"/>
      <c r="Z2002" s="144"/>
      <c r="AA2002" s="148">
        <f t="shared" si="127"/>
        <v>0</v>
      </c>
      <c r="AB2002" s="336"/>
      <c r="AC2002" s="144"/>
    </row>
    <row r="2003" spans="2:29" s="134" customFormat="1" ht="20.100000000000001" customHeight="1" x14ac:dyDescent="0.25">
      <c r="B2003" s="390"/>
      <c r="C2003" s="391"/>
      <c r="D2003" s="392"/>
      <c r="E2003" s="393"/>
      <c r="F2003" s="393"/>
      <c r="G2003" s="394"/>
      <c r="H2003" s="395"/>
      <c r="N2003" s="144"/>
      <c r="O2003" s="147" t="str">
        <f>IFERROR(IF(LEN(B2003)=0,"",INDEX(Trainings!$C$6:$C$55,MATCH(Registration!$B2003,Trainings!$B$6:$B$55,0),1)),"")</f>
        <v/>
      </c>
      <c r="P2003" s="148" t="str">
        <f>IFERROR(IF(LEN(H2003)=0,"",INDEX(Dashboard!$I$17:$I$26,MATCH($H2003,Dashboard!$J$17:$J$26,0))),"")</f>
        <v/>
      </c>
      <c r="Q2003" s="144"/>
      <c r="R2003" s="148">
        <f>IF(LEN(O2003)=0,0,IF(OR(Summary!$D$5="All",Summary!$D$5=""),1,IF(Summary!$D$5=O2003,1,0)))</f>
        <v>0</v>
      </c>
      <c r="S2003" s="148">
        <f>IF(LEN(B2003)=0,0,IF(OR(Summary!$G$5="All",Summary!$G$5=""),1,IF(Summary!$G$5=B2003,1,0)))</f>
        <v>0</v>
      </c>
      <c r="T2003" s="148">
        <f t="shared" si="124"/>
        <v>0</v>
      </c>
      <c r="U2003" s="148">
        <f>IF(LEN(C2003)=0,0,IF(C2003=Summary!$K$5,1,0))</f>
        <v>0</v>
      </c>
      <c r="V2003" s="148">
        <f t="shared" si="125"/>
        <v>0</v>
      </c>
      <c r="W2003" s="333"/>
      <c r="X2003" s="148">
        <f t="shared" si="126"/>
        <v>0</v>
      </c>
      <c r="Y2003" s="333"/>
      <c r="Z2003" s="144"/>
      <c r="AA2003" s="148">
        <f t="shared" si="127"/>
        <v>0</v>
      </c>
      <c r="AB2003" s="336"/>
      <c r="AC2003" s="144"/>
    </row>
    <row r="2004" spans="2:29" s="134" customFormat="1" ht="20.100000000000001" customHeight="1" x14ac:dyDescent="0.25">
      <c r="B2004" s="390"/>
      <c r="C2004" s="391"/>
      <c r="D2004" s="392"/>
      <c r="E2004" s="393"/>
      <c r="F2004" s="393"/>
      <c r="G2004" s="394"/>
      <c r="H2004" s="395"/>
      <c r="N2004" s="144"/>
      <c r="O2004" s="147" t="str">
        <f>IFERROR(IF(LEN(B2004)=0,"",INDEX(Trainings!$C$6:$C$55,MATCH(Registration!$B2004,Trainings!$B$6:$B$55,0),1)),"")</f>
        <v/>
      </c>
      <c r="P2004" s="148" t="str">
        <f>IFERROR(IF(LEN(H2004)=0,"",INDEX(Dashboard!$I$17:$I$26,MATCH($H2004,Dashboard!$J$17:$J$26,0))),"")</f>
        <v/>
      </c>
      <c r="Q2004" s="144"/>
      <c r="R2004" s="148">
        <f>IF(LEN(O2004)=0,0,IF(OR(Summary!$D$5="All",Summary!$D$5=""),1,IF(Summary!$D$5=O2004,1,0)))</f>
        <v>0</v>
      </c>
      <c r="S2004" s="148">
        <f>IF(LEN(B2004)=0,0,IF(OR(Summary!$G$5="All",Summary!$G$5=""),1,IF(Summary!$G$5=B2004,1,0)))</f>
        <v>0</v>
      </c>
      <c r="T2004" s="148">
        <f t="shared" si="124"/>
        <v>0</v>
      </c>
      <c r="U2004" s="148">
        <f>IF(LEN(C2004)=0,0,IF(C2004=Summary!$K$5,1,0))</f>
        <v>0</v>
      </c>
      <c r="V2004" s="148">
        <f t="shared" si="125"/>
        <v>0</v>
      </c>
      <c r="W2004" s="333"/>
      <c r="X2004" s="148">
        <f t="shared" si="126"/>
        <v>0</v>
      </c>
      <c r="Y2004" s="333"/>
      <c r="Z2004" s="144"/>
      <c r="AA2004" s="148">
        <f t="shared" si="127"/>
        <v>0</v>
      </c>
      <c r="AB2004" s="336"/>
      <c r="AC2004" s="144"/>
    </row>
    <row r="2005" spans="2:29" s="134" customFormat="1" ht="20.100000000000001" customHeight="1" x14ac:dyDescent="0.25">
      <c r="B2005" s="390"/>
      <c r="C2005" s="391"/>
      <c r="D2005" s="392"/>
      <c r="E2005" s="393"/>
      <c r="F2005" s="393"/>
      <c r="G2005" s="394"/>
      <c r="H2005" s="395"/>
      <c r="N2005" s="144"/>
      <c r="O2005" s="147" t="str">
        <f>IFERROR(IF(LEN(B2005)=0,"",INDEX(Trainings!$C$6:$C$55,MATCH(Registration!$B2005,Trainings!$B$6:$B$55,0),1)),"")</f>
        <v/>
      </c>
      <c r="P2005" s="148" t="str">
        <f>IFERROR(IF(LEN(H2005)=0,"",INDEX(Dashboard!$I$17:$I$26,MATCH($H2005,Dashboard!$J$17:$J$26,0))),"")</f>
        <v/>
      </c>
      <c r="Q2005" s="144"/>
      <c r="R2005" s="148">
        <f>IF(LEN(O2005)=0,0,IF(OR(Summary!$D$5="All",Summary!$D$5=""),1,IF(Summary!$D$5=O2005,1,0)))</f>
        <v>0</v>
      </c>
      <c r="S2005" s="148">
        <f>IF(LEN(B2005)=0,0,IF(OR(Summary!$G$5="All",Summary!$G$5=""),1,IF(Summary!$G$5=B2005,1,0)))</f>
        <v>0</v>
      </c>
      <c r="T2005" s="148">
        <f t="shared" si="124"/>
        <v>0</v>
      </c>
      <c r="U2005" s="148">
        <f>IF(LEN(C2005)=0,0,IF(C2005=Summary!$K$5,1,0))</f>
        <v>0</v>
      </c>
      <c r="V2005" s="148">
        <f t="shared" si="125"/>
        <v>0</v>
      </c>
      <c r="W2005" s="333"/>
      <c r="X2005" s="148">
        <f t="shared" si="126"/>
        <v>0</v>
      </c>
      <c r="Y2005" s="333"/>
      <c r="Z2005" s="144"/>
      <c r="AA2005" s="148">
        <f t="shared" si="127"/>
        <v>0</v>
      </c>
      <c r="AB2005" s="336"/>
      <c r="AC2005" s="144"/>
    </row>
    <row r="2006" spans="2:29" s="134" customFormat="1" ht="20.100000000000001" customHeight="1" x14ac:dyDescent="0.25">
      <c r="B2006" s="390"/>
      <c r="C2006" s="391"/>
      <c r="D2006" s="392"/>
      <c r="E2006" s="393"/>
      <c r="F2006" s="393"/>
      <c r="G2006" s="394"/>
      <c r="H2006" s="395"/>
      <c r="N2006" s="144"/>
      <c r="O2006" s="147" t="str">
        <f>IFERROR(IF(LEN(B2006)=0,"",INDEX(Trainings!$C$6:$C$55,MATCH(Registration!$B2006,Trainings!$B$6:$B$55,0),1)),"")</f>
        <v/>
      </c>
      <c r="P2006" s="148" t="str">
        <f>IFERROR(IF(LEN(H2006)=0,"",INDEX(Dashboard!$I$17:$I$26,MATCH($H2006,Dashboard!$J$17:$J$26,0))),"")</f>
        <v/>
      </c>
      <c r="Q2006" s="144"/>
      <c r="R2006" s="148">
        <f>IF(LEN(O2006)=0,0,IF(OR(Summary!$D$5="All",Summary!$D$5=""),1,IF(Summary!$D$5=O2006,1,0)))</f>
        <v>0</v>
      </c>
      <c r="S2006" s="148">
        <f>IF(LEN(B2006)=0,0,IF(OR(Summary!$G$5="All",Summary!$G$5=""),1,IF(Summary!$G$5=B2006,1,0)))</f>
        <v>0</v>
      </c>
      <c r="T2006" s="148">
        <f t="shared" si="124"/>
        <v>0</v>
      </c>
      <c r="U2006" s="148">
        <f>IF(LEN(C2006)=0,0,IF(C2006=Summary!$K$5,1,0))</f>
        <v>0</v>
      </c>
      <c r="V2006" s="148">
        <f t="shared" si="125"/>
        <v>0</v>
      </c>
      <c r="W2006" s="333"/>
      <c r="X2006" s="148">
        <f t="shared" si="126"/>
        <v>0</v>
      </c>
      <c r="Y2006" s="333"/>
      <c r="Z2006" s="144"/>
      <c r="AA2006" s="148">
        <f t="shared" si="127"/>
        <v>0</v>
      </c>
      <c r="AB2006" s="336"/>
      <c r="AC2006" s="144"/>
    </row>
    <row r="2007" spans="2:29" s="134" customFormat="1" ht="20.100000000000001" customHeight="1" x14ac:dyDescent="0.25">
      <c r="B2007" s="390"/>
      <c r="C2007" s="391"/>
      <c r="D2007" s="392"/>
      <c r="E2007" s="393"/>
      <c r="F2007" s="393"/>
      <c r="G2007" s="394"/>
      <c r="H2007" s="395"/>
      <c r="N2007" s="144"/>
      <c r="O2007" s="147" t="str">
        <f>IFERROR(IF(LEN(B2007)=0,"",INDEX(Trainings!$C$6:$C$55,MATCH(Registration!$B2007,Trainings!$B$6:$B$55,0),1)),"")</f>
        <v/>
      </c>
      <c r="P2007" s="148" t="str">
        <f>IFERROR(IF(LEN(H2007)=0,"",INDEX(Dashboard!$I$17:$I$26,MATCH($H2007,Dashboard!$J$17:$J$26,0))),"")</f>
        <v/>
      </c>
      <c r="Q2007" s="144"/>
      <c r="R2007" s="148">
        <f>IF(LEN(O2007)=0,0,IF(OR(Summary!$D$5="All",Summary!$D$5=""),1,IF(Summary!$D$5=O2007,1,0)))</f>
        <v>0</v>
      </c>
      <c r="S2007" s="148">
        <f>IF(LEN(B2007)=0,0,IF(OR(Summary!$G$5="All",Summary!$G$5=""),1,IF(Summary!$G$5=B2007,1,0)))</f>
        <v>0</v>
      </c>
      <c r="T2007" s="148">
        <f t="shared" si="124"/>
        <v>0</v>
      </c>
      <c r="U2007" s="148">
        <f>IF(LEN(C2007)=0,0,IF(C2007=Summary!$K$5,1,0))</f>
        <v>0</v>
      </c>
      <c r="V2007" s="148">
        <f t="shared" si="125"/>
        <v>0</v>
      </c>
      <c r="W2007" s="333"/>
      <c r="X2007" s="148">
        <f t="shared" si="126"/>
        <v>0</v>
      </c>
      <c r="Y2007" s="333"/>
      <c r="Z2007" s="144"/>
      <c r="AA2007" s="148">
        <f t="shared" si="127"/>
        <v>0</v>
      </c>
      <c r="AB2007" s="336"/>
      <c r="AC2007" s="144"/>
    </row>
    <row r="2008" spans="2:29" s="134" customFormat="1" ht="20.100000000000001" customHeight="1" x14ac:dyDescent="0.25">
      <c r="B2008" s="390"/>
      <c r="C2008" s="391"/>
      <c r="D2008" s="392"/>
      <c r="E2008" s="393"/>
      <c r="F2008" s="393"/>
      <c r="G2008" s="394"/>
      <c r="H2008" s="395"/>
      <c r="N2008" s="144"/>
      <c r="O2008" s="147" t="str">
        <f>IFERROR(IF(LEN(B2008)=0,"",INDEX(Trainings!$C$6:$C$55,MATCH(Registration!$B2008,Trainings!$B$6:$B$55,0),1)),"")</f>
        <v/>
      </c>
      <c r="P2008" s="148" t="str">
        <f>IFERROR(IF(LEN(H2008)=0,"",INDEX(Dashboard!$I$17:$I$26,MATCH($H2008,Dashboard!$J$17:$J$26,0))),"")</f>
        <v/>
      </c>
      <c r="Q2008" s="144"/>
      <c r="R2008" s="148">
        <f>IF(LEN(O2008)=0,0,IF(OR(Summary!$D$5="All",Summary!$D$5=""),1,IF(Summary!$D$5=O2008,1,0)))</f>
        <v>0</v>
      </c>
      <c r="S2008" s="148">
        <f>IF(LEN(B2008)=0,0,IF(OR(Summary!$G$5="All",Summary!$G$5=""),1,IF(Summary!$G$5=B2008,1,0)))</f>
        <v>0</v>
      </c>
      <c r="T2008" s="148">
        <f t="shared" si="124"/>
        <v>0</v>
      </c>
      <c r="U2008" s="148">
        <f>IF(LEN(C2008)=0,0,IF(C2008=Summary!$K$5,1,0))</f>
        <v>0</v>
      </c>
      <c r="V2008" s="148">
        <f t="shared" si="125"/>
        <v>0</v>
      </c>
      <c r="W2008" s="333"/>
      <c r="X2008" s="148">
        <f t="shared" si="126"/>
        <v>0</v>
      </c>
      <c r="Y2008" s="333"/>
      <c r="Z2008" s="144"/>
      <c r="AA2008" s="148">
        <f t="shared" si="127"/>
        <v>0</v>
      </c>
      <c r="AB2008" s="336"/>
      <c r="AC2008" s="144"/>
    </row>
    <row r="2009" spans="2:29" s="134" customFormat="1" ht="20.100000000000001" customHeight="1" x14ac:dyDescent="0.25">
      <c r="B2009" s="390"/>
      <c r="C2009" s="391"/>
      <c r="D2009" s="392"/>
      <c r="E2009" s="393"/>
      <c r="F2009" s="393"/>
      <c r="G2009" s="394"/>
      <c r="H2009" s="395"/>
      <c r="N2009" s="144"/>
      <c r="O2009" s="147" t="str">
        <f>IFERROR(IF(LEN(B2009)=0,"",INDEX(Trainings!$C$6:$C$55,MATCH(Registration!$B2009,Trainings!$B$6:$B$55,0),1)),"")</f>
        <v/>
      </c>
      <c r="P2009" s="148" t="str">
        <f>IFERROR(IF(LEN(H2009)=0,"",INDEX(Dashboard!$I$17:$I$26,MATCH($H2009,Dashboard!$J$17:$J$26,0))),"")</f>
        <v/>
      </c>
      <c r="Q2009" s="144"/>
      <c r="R2009" s="148">
        <f>IF(LEN(O2009)=0,0,IF(OR(Summary!$D$5="All",Summary!$D$5=""),1,IF(Summary!$D$5=O2009,1,0)))</f>
        <v>0</v>
      </c>
      <c r="S2009" s="148">
        <f>IF(LEN(B2009)=0,0,IF(OR(Summary!$G$5="All",Summary!$G$5=""),1,IF(Summary!$G$5=B2009,1,0)))</f>
        <v>0</v>
      </c>
      <c r="T2009" s="148">
        <f t="shared" si="124"/>
        <v>0</v>
      </c>
      <c r="U2009" s="148">
        <f>IF(LEN(C2009)=0,0,IF(C2009=Summary!$K$5,1,0))</f>
        <v>0</v>
      </c>
      <c r="V2009" s="148">
        <f t="shared" si="125"/>
        <v>0</v>
      </c>
      <c r="W2009" s="333"/>
      <c r="X2009" s="148">
        <f t="shared" si="126"/>
        <v>0</v>
      </c>
      <c r="Y2009" s="333"/>
      <c r="Z2009" s="144"/>
      <c r="AA2009" s="148">
        <f t="shared" si="127"/>
        <v>0</v>
      </c>
      <c r="AB2009" s="336"/>
      <c r="AC2009" s="144"/>
    </row>
    <row r="2010" spans="2:29" s="134" customFormat="1" ht="20.100000000000001" customHeight="1" x14ac:dyDescent="0.25">
      <c r="B2010" s="390"/>
      <c r="C2010" s="391"/>
      <c r="D2010" s="392"/>
      <c r="E2010" s="393"/>
      <c r="F2010" s="393"/>
      <c r="G2010" s="394"/>
      <c r="H2010" s="395"/>
      <c r="N2010" s="144"/>
      <c r="O2010" s="147" t="str">
        <f>IFERROR(IF(LEN(B2010)=0,"",INDEX(Trainings!$C$6:$C$55,MATCH(Registration!$B2010,Trainings!$B$6:$B$55,0),1)),"")</f>
        <v/>
      </c>
      <c r="P2010" s="148" t="str">
        <f>IFERROR(IF(LEN(H2010)=0,"",INDEX(Dashboard!$I$17:$I$26,MATCH($H2010,Dashboard!$J$17:$J$26,0))),"")</f>
        <v/>
      </c>
      <c r="Q2010" s="144"/>
      <c r="R2010" s="148">
        <f>IF(LEN(O2010)=0,0,IF(OR(Summary!$D$5="All",Summary!$D$5=""),1,IF(Summary!$D$5=O2010,1,0)))</f>
        <v>0</v>
      </c>
      <c r="S2010" s="148">
        <f>IF(LEN(B2010)=0,0,IF(OR(Summary!$G$5="All",Summary!$G$5=""),1,IF(Summary!$G$5=B2010,1,0)))</f>
        <v>0</v>
      </c>
      <c r="T2010" s="148">
        <f t="shared" si="124"/>
        <v>0</v>
      </c>
      <c r="U2010" s="148">
        <f>IF(LEN(C2010)=0,0,IF(C2010=Summary!$K$5,1,0))</f>
        <v>0</v>
      </c>
      <c r="V2010" s="148">
        <f t="shared" si="125"/>
        <v>0</v>
      </c>
      <c r="W2010" s="333"/>
      <c r="X2010" s="148">
        <f t="shared" si="126"/>
        <v>0</v>
      </c>
      <c r="Y2010" s="333"/>
      <c r="Z2010" s="144"/>
      <c r="AA2010" s="148">
        <f t="shared" si="127"/>
        <v>0</v>
      </c>
      <c r="AB2010" s="336"/>
      <c r="AC2010" s="144"/>
    </row>
    <row r="2011" spans="2:29" s="134" customFormat="1" ht="20.100000000000001" customHeight="1" x14ac:dyDescent="0.25">
      <c r="B2011" s="390"/>
      <c r="C2011" s="391"/>
      <c r="D2011" s="392"/>
      <c r="E2011" s="393"/>
      <c r="F2011" s="393"/>
      <c r="G2011" s="394"/>
      <c r="H2011" s="395"/>
      <c r="N2011" s="144"/>
      <c r="O2011" s="147" t="str">
        <f>IFERROR(IF(LEN(B2011)=0,"",INDEX(Trainings!$C$6:$C$55,MATCH(Registration!$B2011,Trainings!$B$6:$B$55,0),1)),"")</f>
        <v/>
      </c>
      <c r="P2011" s="148" t="str">
        <f>IFERROR(IF(LEN(H2011)=0,"",INDEX(Dashboard!$I$17:$I$26,MATCH($H2011,Dashboard!$J$17:$J$26,0))),"")</f>
        <v/>
      </c>
      <c r="Q2011" s="144"/>
      <c r="R2011" s="148">
        <f>IF(LEN(O2011)=0,0,IF(OR(Summary!$D$5="All",Summary!$D$5=""),1,IF(Summary!$D$5=O2011,1,0)))</f>
        <v>0</v>
      </c>
      <c r="S2011" s="148">
        <f>IF(LEN(B2011)=0,0,IF(OR(Summary!$G$5="All",Summary!$G$5=""),1,IF(Summary!$G$5=B2011,1,0)))</f>
        <v>0</v>
      </c>
      <c r="T2011" s="148">
        <f t="shared" si="124"/>
        <v>0</v>
      </c>
      <c r="U2011" s="148">
        <f>IF(LEN(C2011)=0,0,IF(C2011=Summary!$K$5,1,0))</f>
        <v>0</v>
      </c>
      <c r="V2011" s="148">
        <f t="shared" si="125"/>
        <v>0</v>
      </c>
      <c r="W2011" s="333"/>
      <c r="X2011" s="148">
        <f t="shared" si="126"/>
        <v>0</v>
      </c>
      <c r="Y2011" s="333"/>
      <c r="Z2011" s="144"/>
      <c r="AA2011" s="148">
        <f t="shared" si="127"/>
        <v>0</v>
      </c>
      <c r="AB2011" s="336"/>
      <c r="AC2011" s="144"/>
    </row>
    <row r="2012" spans="2:29" s="134" customFormat="1" ht="20.100000000000001" customHeight="1" x14ac:dyDescent="0.25">
      <c r="B2012" s="390"/>
      <c r="C2012" s="391"/>
      <c r="D2012" s="392"/>
      <c r="E2012" s="393"/>
      <c r="F2012" s="393"/>
      <c r="G2012" s="394"/>
      <c r="H2012" s="395"/>
      <c r="N2012" s="144"/>
      <c r="O2012" s="147" t="str">
        <f>IFERROR(IF(LEN(B2012)=0,"",INDEX(Trainings!$C$6:$C$55,MATCH(Registration!$B2012,Trainings!$B$6:$B$55,0),1)),"")</f>
        <v/>
      </c>
      <c r="P2012" s="148" t="str">
        <f>IFERROR(IF(LEN(H2012)=0,"",INDEX(Dashboard!$I$17:$I$26,MATCH($H2012,Dashboard!$J$17:$J$26,0))),"")</f>
        <v/>
      </c>
      <c r="Q2012" s="144"/>
      <c r="R2012" s="148">
        <f>IF(LEN(O2012)=0,0,IF(OR(Summary!$D$5="All",Summary!$D$5=""),1,IF(Summary!$D$5=O2012,1,0)))</f>
        <v>0</v>
      </c>
      <c r="S2012" s="148">
        <f>IF(LEN(B2012)=0,0,IF(OR(Summary!$G$5="All",Summary!$G$5=""),1,IF(Summary!$G$5=B2012,1,0)))</f>
        <v>0</v>
      </c>
      <c r="T2012" s="148">
        <f t="shared" si="124"/>
        <v>0</v>
      </c>
      <c r="U2012" s="148">
        <f>IF(LEN(C2012)=0,0,IF(C2012=Summary!$K$5,1,0))</f>
        <v>0</v>
      </c>
      <c r="V2012" s="148">
        <f t="shared" si="125"/>
        <v>0</v>
      </c>
      <c r="W2012" s="333"/>
      <c r="X2012" s="148">
        <f t="shared" si="126"/>
        <v>0</v>
      </c>
      <c r="Y2012" s="333"/>
      <c r="Z2012" s="144"/>
      <c r="AA2012" s="148">
        <f t="shared" si="127"/>
        <v>0</v>
      </c>
      <c r="AB2012" s="336"/>
      <c r="AC2012" s="144"/>
    </row>
    <row r="2013" spans="2:29" s="134" customFormat="1" ht="20.100000000000001" customHeight="1" x14ac:dyDescent="0.25">
      <c r="B2013" s="390"/>
      <c r="C2013" s="391"/>
      <c r="D2013" s="392"/>
      <c r="E2013" s="393"/>
      <c r="F2013" s="393"/>
      <c r="G2013" s="394"/>
      <c r="H2013" s="395"/>
      <c r="N2013" s="144"/>
      <c r="O2013" s="147" t="str">
        <f>IFERROR(IF(LEN(B2013)=0,"",INDEX(Trainings!$C$6:$C$55,MATCH(Registration!$B2013,Trainings!$B$6:$B$55,0),1)),"")</f>
        <v/>
      </c>
      <c r="P2013" s="148" t="str">
        <f>IFERROR(IF(LEN(H2013)=0,"",INDEX(Dashboard!$I$17:$I$26,MATCH($H2013,Dashboard!$J$17:$J$26,0))),"")</f>
        <v/>
      </c>
      <c r="Q2013" s="144"/>
      <c r="R2013" s="148">
        <f>IF(LEN(O2013)=0,0,IF(OR(Summary!$D$5="All",Summary!$D$5=""),1,IF(Summary!$D$5=O2013,1,0)))</f>
        <v>0</v>
      </c>
      <c r="S2013" s="148">
        <f>IF(LEN(B2013)=0,0,IF(OR(Summary!$G$5="All",Summary!$G$5=""),1,IF(Summary!$G$5=B2013,1,0)))</f>
        <v>0</v>
      </c>
      <c r="T2013" s="148">
        <f t="shared" si="124"/>
        <v>0</v>
      </c>
      <c r="U2013" s="148">
        <f>IF(LEN(C2013)=0,0,IF(C2013=Summary!$K$5,1,0))</f>
        <v>0</v>
      </c>
      <c r="V2013" s="148">
        <f t="shared" si="125"/>
        <v>0</v>
      </c>
      <c r="W2013" s="333"/>
      <c r="X2013" s="148">
        <f t="shared" si="126"/>
        <v>0</v>
      </c>
      <c r="Y2013" s="333"/>
      <c r="Z2013" s="144"/>
      <c r="AA2013" s="148">
        <f t="shared" si="127"/>
        <v>0</v>
      </c>
      <c r="AB2013" s="336"/>
      <c r="AC2013" s="144"/>
    </row>
    <row r="2014" spans="2:29" s="134" customFormat="1" ht="20.100000000000001" customHeight="1" x14ac:dyDescent="0.25">
      <c r="B2014" s="390"/>
      <c r="C2014" s="391"/>
      <c r="D2014" s="392"/>
      <c r="E2014" s="393"/>
      <c r="F2014" s="393"/>
      <c r="G2014" s="394"/>
      <c r="H2014" s="395"/>
      <c r="N2014" s="144"/>
      <c r="O2014" s="147" t="str">
        <f>IFERROR(IF(LEN(B2014)=0,"",INDEX(Trainings!$C$6:$C$55,MATCH(Registration!$B2014,Trainings!$B$6:$B$55,0),1)),"")</f>
        <v/>
      </c>
      <c r="P2014" s="148" t="str">
        <f>IFERROR(IF(LEN(H2014)=0,"",INDEX(Dashboard!$I$17:$I$26,MATCH($H2014,Dashboard!$J$17:$J$26,0))),"")</f>
        <v/>
      </c>
      <c r="Q2014" s="144"/>
      <c r="R2014" s="148">
        <f>IF(LEN(O2014)=0,0,IF(OR(Summary!$D$5="All",Summary!$D$5=""),1,IF(Summary!$D$5=O2014,1,0)))</f>
        <v>0</v>
      </c>
      <c r="S2014" s="148">
        <f>IF(LEN(B2014)=0,0,IF(OR(Summary!$G$5="All",Summary!$G$5=""),1,IF(Summary!$G$5=B2014,1,0)))</f>
        <v>0</v>
      </c>
      <c r="T2014" s="148">
        <f t="shared" si="124"/>
        <v>0</v>
      </c>
      <c r="U2014" s="148">
        <f>IF(LEN(C2014)=0,0,IF(C2014=Summary!$K$5,1,0))</f>
        <v>0</v>
      </c>
      <c r="V2014" s="148">
        <f t="shared" si="125"/>
        <v>0</v>
      </c>
      <c r="W2014" s="333"/>
      <c r="X2014" s="148">
        <f t="shared" si="126"/>
        <v>0</v>
      </c>
      <c r="Y2014" s="333"/>
      <c r="Z2014" s="144"/>
      <c r="AA2014" s="148">
        <f t="shared" si="127"/>
        <v>0</v>
      </c>
      <c r="AB2014" s="336"/>
      <c r="AC2014" s="144"/>
    </row>
    <row r="2015" spans="2:29" s="134" customFormat="1" ht="20.100000000000001" customHeight="1" x14ac:dyDescent="0.25">
      <c r="B2015" s="390"/>
      <c r="C2015" s="391"/>
      <c r="D2015" s="392"/>
      <c r="E2015" s="393"/>
      <c r="F2015" s="393"/>
      <c r="G2015" s="394"/>
      <c r="H2015" s="395"/>
      <c r="N2015" s="144"/>
      <c r="O2015" s="147" t="str">
        <f>IFERROR(IF(LEN(B2015)=0,"",INDEX(Trainings!$C$6:$C$55,MATCH(Registration!$B2015,Trainings!$B$6:$B$55,0),1)),"")</f>
        <v/>
      </c>
      <c r="P2015" s="148" t="str">
        <f>IFERROR(IF(LEN(H2015)=0,"",INDEX(Dashboard!$I$17:$I$26,MATCH($H2015,Dashboard!$J$17:$J$26,0))),"")</f>
        <v/>
      </c>
      <c r="Q2015" s="144"/>
      <c r="R2015" s="148">
        <f>IF(LEN(O2015)=0,0,IF(OR(Summary!$D$5="All",Summary!$D$5=""),1,IF(Summary!$D$5=O2015,1,0)))</f>
        <v>0</v>
      </c>
      <c r="S2015" s="148">
        <f>IF(LEN(B2015)=0,0,IF(OR(Summary!$G$5="All",Summary!$G$5=""),1,IF(Summary!$G$5=B2015,1,0)))</f>
        <v>0</v>
      </c>
      <c r="T2015" s="148">
        <f t="shared" si="124"/>
        <v>0</v>
      </c>
      <c r="U2015" s="148">
        <f>IF(LEN(C2015)=0,0,IF(C2015=Summary!$K$5,1,0))</f>
        <v>0</v>
      </c>
      <c r="V2015" s="148">
        <f t="shared" si="125"/>
        <v>0</v>
      </c>
      <c r="W2015" s="333"/>
      <c r="X2015" s="148">
        <f t="shared" si="126"/>
        <v>0</v>
      </c>
      <c r="Y2015" s="333"/>
      <c r="Z2015" s="144"/>
      <c r="AA2015" s="148">
        <f t="shared" si="127"/>
        <v>0</v>
      </c>
      <c r="AB2015" s="336"/>
      <c r="AC2015" s="144"/>
    </row>
    <row r="2016" spans="2:29" s="134" customFormat="1" ht="20.100000000000001" customHeight="1" x14ac:dyDescent="0.25">
      <c r="B2016" s="390"/>
      <c r="C2016" s="391"/>
      <c r="D2016" s="392"/>
      <c r="E2016" s="393"/>
      <c r="F2016" s="393"/>
      <c r="G2016" s="394"/>
      <c r="H2016" s="395"/>
      <c r="N2016" s="144"/>
      <c r="O2016" s="147" t="str">
        <f>IFERROR(IF(LEN(B2016)=0,"",INDEX(Trainings!$C$6:$C$55,MATCH(Registration!$B2016,Trainings!$B$6:$B$55,0),1)),"")</f>
        <v/>
      </c>
      <c r="P2016" s="148" t="str">
        <f>IFERROR(IF(LEN(H2016)=0,"",INDEX(Dashboard!$I$17:$I$26,MATCH($H2016,Dashboard!$J$17:$J$26,0))),"")</f>
        <v/>
      </c>
      <c r="Q2016" s="144"/>
      <c r="R2016" s="148">
        <f>IF(LEN(O2016)=0,0,IF(OR(Summary!$D$5="All",Summary!$D$5=""),1,IF(Summary!$D$5=O2016,1,0)))</f>
        <v>0</v>
      </c>
      <c r="S2016" s="148">
        <f>IF(LEN(B2016)=0,0,IF(OR(Summary!$G$5="All",Summary!$G$5=""),1,IF(Summary!$G$5=B2016,1,0)))</f>
        <v>0</v>
      </c>
      <c r="T2016" s="148">
        <f t="shared" si="124"/>
        <v>0</v>
      </c>
      <c r="U2016" s="148">
        <f>IF(LEN(C2016)=0,0,IF(C2016=Summary!$K$5,1,0))</f>
        <v>0</v>
      </c>
      <c r="V2016" s="148">
        <f t="shared" si="125"/>
        <v>0</v>
      </c>
      <c r="W2016" s="333"/>
      <c r="X2016" s="148">
        <f t="shared" si="126"/>
        <v>0</v>
      </c>
      <c r="Y2016" s="333"/>
      <c r="Z2016" s="144"/>
      <c r="AA2016" s="148">
        <f t="shared" si="127"/>
        <v>0</v>
      </c>
      <c r="AB2016" s="336"/>
      <c r="AC2016" s="144"/>
    </row>
    <row r="2017" spans="2:29" s="134" customFormat="1" ht="20.100000000000001" customHeight="1" x14ac:dyDescent="0.25">
      <c r="B2017" s="390"/>
      <c r="C2017" s="391"/>
      <c r="D2017" s="392"/>
      <c r="E2017" s="393"/>
      <c r="F2017" s="393"/>
      <c r="G2017" s="394"/>
      <c r="H2017" s="395"/>
      <c r="N2017" s="144"/>
      <c r="O2017" s="147" t="str">
        <f>IFERROR(IF(LEN(B2017)=0,"",INDEX(Trainings!$C$6:$C$55,MATCH(Registration!$B2017,Trainings!$B$6:$B$55,0),1)),"")</f>
        <v/>
      </c>
      <c r="P2017" s="148" t="str">
        <f>IFERROR(IF(LEN(H2017)=0,"",INDEX(Dashboard!$I$17:$I$26,MATCH($H2017,Dashboard!$J$17:$J$26,0))),"")</f>
        <v/>
      </c>
      <c r="Q2017" s="144"/>
      <c r="R2017" s="148">
        <f>IF(LEN(O2017)=0,0,IF(OR(Summary!$D$5="All",Summary!$D$5=""),1,IF(Summary!$D$5=O2017,1,0)))</f>
        <v>0</v>
      </c>
      <c r="S2017" s="148">
        <f>IF(LEN(B2017)=0,0,IF(OR(Summary!$G$5="All",Summary!$G$5=""),1,IF(Summary!$G$5=B2017,1,0)))</f>
        <v>0</v>
      </c>
      <c r="T2017" s="148">
        <f t="shared" si="124"/>
        <v>0</v>
      </c>
      <c r="U2017" s="148">
        <f>IF(LEN(C2017)=0,0,IF(C2017=Summary!$K$5,1,0))</f>
        <v>0</v>
      </c>
      <c r="V2017" s="148">
        <f t="shared" si="125"/>
        <v>0</v>
      </c>
      <c r="W2017" s="333"/>
      <c r="X2017" s="148">
        <f t="shared" si="126"/>
        <v>0</v>
      </c>
      <c r="Y2017" s="333"/>
      <c r="Z2017" s="144"/>
      <c r="AA2017" s="148">
        <f t="shared" si="127"/>
        <v>0</v>
      </c>
      <c r="AB2017" s="336"/>
      <c r="AC2017" s="144"/>
    </row>
    <row r="2018" spans="2:29" s="134" customFormat="1" ht="20.100000000000001" customHeight="1" x14ac:dyDescent="0.25">
      <c r="B2018" s="390"/>
      <c r="C2018" s="391"/>
      <c r="D2018" s="392"/>
      <c r="E2018" s="393"/>
      <c r="F2018" s="393"/>
      <c r="G2018" s="394"/>
      <c r="H2018" s="395"/>
      <c r="N2018" s="144"/>
      <c r="O2018" s="147" t="str">
        <f>IFERROR(IF(LEN(B2018)=0,"",INDEX(Trainings!$C$6:$C$55,MATCH(Registration!$B2018,Trainings!$B$6:$B$55,0),1)),"")</f>
        <v/>
      </c>
      <c r="P2018" s="148" t="str">
        <f>IFERROR(IF(LEN(H2018)=0,"",INDEX(Dashboard!$I$17:$I$26,MATCH($H2018,Dashboard!$J$17:$J$26,0))),"")</f>
        <v/>
      </c>
      <c r="Q2018" s="144"/>
      <c r="R2018" s="148">
        <f>IF(LEN(O2018)=0,0,IF(OR(Summary!$D$5="All",Summary!$D$5=""),1,IF(Summary!$D$5=O2018,1,0)))</f>
        <v>0</v>
      </c>
      <c r="S2018" s="148">
        <f>IF(LEN(B2018)=0,0,IF(OR(Summary!$G$5="All",Summary!$G$5=""),1,IF(Summary!$G$5=B2018,1,0)))</f>
        <v>0</v>
      </c>
      <c r="T2018" s="148">
        <f t="shared" si="124"/>
        <v>0</v>
      </c>
      <c r="U2018" s="148">
        <f>IF(LEN(C2018)=0,0,IF(C2018=Summary!$K$5,1,0))</f>
        <v>0</v>
      </c>
      <c r="V2018" s="148">
        <f t="shared" si="125"/>
        <v>0</v>
      </c>
      <c r="W2018" s="333"/>
      <c r="X2018" s="148">
        <f t="shared" si="126"/>
        <v>0</v>
      </c>
      <c r="Y2018" s="333"/>
      <c r="Z2018" s="144"/>
      <c r="AA2018" s="148">
        <f t="shared" si="127"/>
        <v>0</v>
      </c>
      <c r="AB2018" s="336"/>
      <c r="AC2018" s="144"/>
    </row>
    <row r="2019" spans="2:29" s="134" customFormat="1" ht="20.100000000000001" customHeight="1" x14ac:dyDescent="0.25">
      <c r="B2019" s="390"/>
      <c r="C2019" s="391"/>
      <c r="D2019" s="392"/>
      <c r="E2019" s="393"/>
      <c r="F2019" s="393"/>
      <c r="G2019" s="394"/>
      <c r="H2019" s="395"/>
      <c r="N2019" s="144"/>
      <c r="O2019" s="147" t="str">
        <f>IFERROR(IF(LEN(B2019)=0,"",INDEX(Trainings!$C$6:$C$55,MATCH(Registration!$B2019,Trainings!$B$6:$B$55,0),1)),"")</f>
        <v/>
      </c>
      <c r="P2019" s="148" t="str">
        <f>IFERROR(IF(LEN(H2019)=0,"",INDEX(Dashboard!$I$17:$I$26,MATCH($H2019,Dashboard!$J$17:$J$26,0))),"")</f>
        <v/>
      </c>
      <c r="Q2019" s="144"/>
      <c r="R2019" s="148">
        <f>IF(LEN(O2019)=0,0,IF(OR(Summary!$D$5="All",Summary!$D$5=""),1,IF(Summary!$D$5=O2019,1,0)))</f>
        <v>0</v>
      </c>
      <c r="S2019" s="148">
        <f>IF(LEN(B2019)=0,0,IF(OR(Summary!$G$5="All",Summary!$G$5=""),1,IF(Summary!$G$5=B2019,1,0)))</f>
        <v>0</v>
      </c>
      <c r="T2019" s="148">
        <f t="shared" si="124"/>
        <v>0</v>
      </c>
      <c r="U2019" s="148">
        <f>IF(LEN(C2019)=0,0,IF(C2019=Summary!$K$5,1,0))</f>
        <v>0</v>
      </c>
      <c r="V2019" s="148">
        <f t="shared" si="125"/>
        <v>0</v>
      </c>
      <c r="W2019" s="333"/>
      <c r="X2019" s="148">
        <f t="shared" si="126"/>
        <v>0</v>
      </c>
      <c r="Y2019" s="333"/>
      <c r="Z2019" s="144"/>
      <c r="AA2019" s="148">
        <f t="shared" si="127"/>
        <v>0</v>
      </c>
      <c r="AB2019" s="336"/>
      <c r="AC2019" s="144"/>
    </row>
    <row r="2020" spans="2:29" s="134" customFormat="1" ht="20.100000000000001" customHeight="1" x14ac:dyDescent="0.25">
      <c r="B2020" s="390"/>
      <c r="C2020" s="391"/>
      <c r="D2020" s="392"/>
      <c r="E2020" s="393"/>
      <c r="F2020" s="393"/>
      <c r="G2020" s="394"/>
      <c r="H2020" s="395"/>
      <c r="N2020" s="144"/>
      <c r="O2020" s="147" t="str">
        <f>IFERROR(IF(LEN(B2020)=0,"",INDEX(Trainings!$C$6:$C$55,MATCH(Registration!$B2020,Trainings!$B$6:$B$55,0),1)),"")</f>
        <v/>
      </c>
      <c r="P2020" s="148" t="str">
        <f>IFERROR(IF(LEN(H2020)=0,"",INDEX(Dashboard!$I$17:$I$26,MATCH($H2020,Dashboard!$J$17:$J$26,0))),"")</f>
        <v/>
      </c>
      <c r="Q2020" s="144"/>
      <c r="R2020" s="148">
        <f>IF(LEN(O2020)=0,0,IF(OR(Summary!$D$5="All",Summary!$D$5=""),1,IF(Summary!$D$5=O2020,1,0)))</f>
        <v>0</v>
      </c>
      <c r="S2020" s="148">
        <f>IF(LEN(B2020)=0,0,IF(OR(Summary!$G$5="All",Summary!$G$5=""),1,IF(Summary!$G$5=B2020,1,0)))</f>
        <v>0</v>
      </c>
      <c r="T2020" s="148">
        <f t="shared" si="124"/>
        <v>0</v>
      </c>
      <c r="U2020" s="148">
        <f>IF(LEN(C2020)=0,0,IF(C2020=Summary!$K$5,1,0))</f>
        <v>0</v>
      </c>
      <c r="V2020" s="148">
        <f t="shared" si="125"/>
        <v>0</v>
      </c>
      <c r="W2020" s="333"/>
      <c r="X2020" s="148">
        <f t="shared" si="126"/>
        <v>0</v>
      </c>
      <c r="Y2020" s="333"/>
      <c r="Z2020" s="144"/>
      <c r="AA2020" s="148">
        <f t="shared" si="127"/>
        <v>0</v>
      </c>
      <c r="AB2020" s="336"/>
      <c r="AC2020" s="144"/>
    </row>
    <row r="2021" spans="2:29" s="134" customFormat="1" ht="20.100000000000001" customHeight="1" x14ac:dyDescent="0.25">
      <c r="B2021" s="390"/>
      <c r="C2021" s="391"/>
      <c r="D2021" s="392"/>
      <c r="E2021" s="393"/>
      <c r="F2021" s="393"/>
      <c r="G2021" s="394"/>
      <c r="H2021" s="395"/>
      <c r="N2021" s="144"/>
      <c r="O2021" s="147" t="str">
        <f>IFERROR(IF(LEN(B2021)=0,"",INDEX(Trainings!$C$6:$C$55,MATCH(Registration!$B2021,Trainings!$B$6:$B$55,0),1)),"")</f>
        <v/>
      </c>
      <c r="P2021" s="148" t="str">
        <f>IFERROR(IF(LEN(H2021)=0,"",INDEX(Dashboard!$I$17:$I$26,MATCH($H2021,Dashboard!$J$17:$J$26,0))),"")</f>
        <v/>
      </c>
      <c r="Q2021" s="144"/>
      <c r="R2021" s="148">
        <f>IF(LEN(O2021)=0,0,IF(OR(Summary!$D$5="All",Summary!$D$5=""),1,IF(Summary!$D$5=O2021,1,0)))</f>
        <v>0</v>
      </c>
      <c r="S2021" s="148">
        <f>IF(LEN(B2021)=0,0,IF(OR(Summary!$G$5="All",Summary!$G$5=""),1,IF(Summary!$G$5=B2021,1,0)))</f>
        <v>0</v>
      </c>
      <c r="T2021" s="148">
        <f t="shared" si="124"/>
        <v>0</v>
      </c>
      <c r="U2021" s="148">
        <f>IF(LEN(C2021)=0,0,IF(C2021=Summary!$K$5,1,0))</f>
        <v>0</v>
      </c>
      <c r="V2021" s="148">
        <f t="shared" si="125"/>
        <v>0</v>
      </c>
      <c r="W2021" s="333"/>
      <c r="X2021" s="148">
        <f t="shared" si="126"/>
        <v>0</v>
      </c>
      <c r="Y2021" s="333"/>
      <c r="Z2021" s="144"/>
      <c r="AA2021" s="148">
        <f t="shared" si="127"/>
        <v>0</v>
      </c>
      <c r="AB2021" s="336"/>
      <c r="AC2021" s="144"/>
    </row>
    <row r="2022" spans="2:29" s="134" customFormat="1" ht="20.100000000000001" customHeight="1" x14ac:dyDescent="0.25">
      <c r="B2022" s="390"/>
      <c r="C2022" s="391"/>
      <c r="D2022" s="392"/>
      <c r="E2022" s="393"/>
      <c r="F2022" s="393"/>
      <c r="G2022" s="394"/>
      <c r="H2022" s="395"/>
      <c r="N2022" s="144"/>
      <c r="O2022" s="147" t="str">
        <f>IFERROR(IF(LEN(B2022)=0,"",INDEX(Trainings!$C$6:$C$55,MATCH(Registration!$B2022,Trainings!$B$6:$B$55,0),1)),"")</f>
        <v/>
      </c>
      <c r="P2022" s="148" t="str">
        <f>IFERROR(IF(LEN(H2022)=0,"",INDEX(Dashboard!$I$17:$I$26,MATCH($H2022,Dashboard!$J$17:$J$26,0))),"")</f>
        <v/>
      </c>
      <c r="Q2022" s="144"/>
      <c r="R2022" s="148">
        <f>IF(LEN(O2022)=0,0,IF(OR(Summary!$D$5="All",Summary!$D$5=""),1,IF(Summary!$D$5=O2022,1,0)))</f>
        <v>0</v>
      </c>
      <c r="S2022" s="148">
        <f>IF(LEN(B2022)=0,0,IF(OR(Summary!$G$5="All",Summary!$G$5=""),1,IF(Summary!$G$5=B2022,1,0)))</f>
        <v>0</v>
      </c>
      <c r="T2022" s="148">
        <f t="shared" si="124"/>
        <v>0</v>
      </c>
      <c r="U2022" s="148">
        <f>IF(LEN(C2022)=0,0,IF(C2022=Summary!$K$5,1,0))</f>
        <v>0</v>
      </c>
      <c r="V2022" s="148">
        <f t="shared" si="125"/>
        <v>0</v>
      </c>
      <c r="W2022" s="333"/>
      <c r="X2022" s="148">
        <f t="shared" si="126"/>
        <v>0</v>
      </c>
      <c r="Y2022" s="333"/>
      <c r="Z2022" s="144"/>
      <c r="AA2022" s="148">
        <f t="shared" si="127"/>
        <v>0</v>
      </c>
      <c r="AB2022" s="336"/>
      <c r="AC2022" s="144"/>
    </row>
    <row r="2023" spans="2:29" s="134" customFormat="1" ht="20.100000000000001" customHeight="1" x14ac:dyDescent="0.25">
      <c r="B2023" s="390"/>
      <c r="C2023" s="391"/>
      <c r="D2023" s="392"/>
      <c r="E2023" s="393"/>
      <c r="F2023" s="393"/>
      <c r="G2023" s="394"/>
      <c r="H2023" s="395"/>
      <c r="N2023" s="144"/>
      <c r="O2023" s="147" t="str">
        <f>IFERROR(IF(LEN(B2023)=0,"",INDEX(Trainings!$C$6:$C$55,MATCH(Registration!$B2023,Trainings!$B$6:$B$55,0),1)),"")</f>
        <v/>
      </c>
      <c r="P2023" s="148" t="str">
        <f>IFERROR(IF(LEN(H2023)=0,"",INDEX(Dashboard!$I$17:$I$26,MATCH($H2023,Dashboard!$J$17:$J$26,0))),"")</f>
        <v/>
      </c>
      <c r="Q2023" s="144"/>
      <c r="R2023" s="148">
        <f>IF(LEN(O2023)=0,0,IF(OR(Summary!$D$5="All",Summary!$D$5=""),1,IF(Summary!$D$5=O2023,1,0)))</f>
        <v>0</v>
      </c>
      <c r="S2023" s="148">
        <f>IF(LEN(B2023)=0,0,IF(OR(Summary!$G$5="All",Summary!$G$5=""),1,IF(Summary!$G$5=B2023,1,0)))</f>
        <v>0</v>
      </c>
      <c r="T2023" s="148">
        <f t="shared" si="124"/>
        <v>0</v>
      </c>
      <c r="U2023" s="148">
        <f>IF(LEN(C2023)=0,0,IF(C2023=Summary!$K$5,1,0))</f>
        <v>0</v>
      </c>
      <c r="V2023" s="148">
        <f t="shared" si="125"/>
        <v>0</v>
      </c>
      <c r="W2023" s="333"/>
      <c r="X2023" s="148">
        <f t="shared" si="126"/>
        <v>0</v>
      </c>
      <c r="Y2023" s="333"/>
      <c r="Z2023" s="144"/>
      <c r="AA2023" s="148">
        <f t="shared" si="127"/>
        <v>0</v>
      </c>
      <c r="AB2023" s="336"/>
      <c r="AC2023" s="144"/>
    </row>
    <row r="2024" spans="2:29" s="134" customFormat="1" ht="20.100000000000001" customHeight="1" x14ac:dyDescent="0.25">
      <c r="B2024" s="390"/>
      <c r="C2024" s="391"/>
      <c r="D2024" s="392"/>
      <c r="E2024" s="393"/>
      <c r="F2024" s="393"/>
      <c r="G2024" s="394"/>
      <c r="H2024" s="395"/>
      <c r="N2024" s="144"/>
      <c r="O2024" s="147" t="str">
        <f>IFERROR(IF(LEN(B2024)=0,"",INDEX(Trainings!$C$6:$C$55,MATCH(Registration!$B2024,Trainings!$B$6:$B$55,0),1)),"")</f>
        <v/>
      </c>
      <c r="P2024" s="148" t="str">
        <f>IFERROR(IF(LEN(H2024)=0,"",INDEX(Dashboard!$I$17:$I$26,MATCH($H2024,Dashboard!$J$17:$J$26,0))),"")</f>
        <v/>
      </c>
      <c r="Q2024" s="144"/>
      <c r="R2024" s="148">
        <f>IF(LEN(O2024)=0,0,IF(OR(Summary!$D$5="All",Summary!$D$5=""),1,IF(Summary!$D$5=O2024,1,0)))</f>
        <v>0</v>
      </c>
      <c r="S2024" s="148">
        <f>IF(LEN(B2024)=0,0,IF(OR(Summary!$G$5="All",Summary!$G$5=""),1,IF(Summary!$G$5=B2024,1,0)))</f>
        <v>0</v>
      </c>
      <c r="T2024" s="148">
        <f t="shared" si="124"/>
        <v>0</v>
      </c>
      <c r="U2024" s="148">
        <f>IF(LEN(C2024)=0,0,IF(C2024=Summary!$K$5,1,0))</f>
        <v>0</v>
      </c>
      <c r="V2024" s="148">
        <f t="shared" si="125"/>
        <v>0</v>
      </c>
      <c r="W2024" s="333"/>
      <c r="X2024" s="148">
        <f t="shared" si="126"/>
        <v>0</v>
      </c>
      <c r="Y2024" s="333"/>
      <c r="Z2024" s="144"/>
      <c r="AA2024" s="148">
        <f t="shared" si="127"/>
        <v>0</v>
      </c>
      <c r="AB2024" s="336"/>
      <c r="AC2024" s="144"/>
    </row>
    <row r="2025" spans="2:29" s="134" customFormat="1" ht="20.100000000000001" customHeight="1" x14ac:dyDescent="0.25">
      <c r="B2025" s="390"/>
      <c r="C2025" s="391"/>
      <c r="D2025" s="392"/>
      <c r="E2025" s="393"/>
      <c r="F2025" s="393"/>
      <c r="G2025" s="394"/>
      <c r="H2025" s="395"/>
      <c r="N2025" s="144"/>
      <c r="O2025" s="147" t="str">
        <f>IFERROR(IF(LEN(B2025)=0,"",INDEX(Trainings!$C$6:$C$55,MATCH(Registration!$B2025,Trainings!$B$6:$B$55,0),1)),"")</f>
        <v/>
      </c>
      <c r="P2025" s="148" t="str">
        <f>IFERROR(IF(LEN(H2025)=0,"",INDEX(Dashboard!$I$17:$I$26,MATCH($H2025,Dashboard!$J$17:$J$26,0))),"")</f>
        <v/>
      </c>
      <c r="Q2025" s="144"/>
      <c r="R2025" s="148">
        <f>IF(LEN(O2025)=0,0,IF(OR(Summary!$D$5="All",Summary!$D$5=""),1,IF(Summary!$D$5=O2025,1,0)))</f>
        <v>0</v>
      </c>
      <c r="S2025" s="148">
        <f>IF(LEN(B2025)=0,0,IF(OR(Summary!$G$5="All",Summary!$G$5=""),1,IF(Summary!$G$5=B2025,1,0)))</f>
        <v>0</v>
      </c>
      <c r="T2025" s="148">
        <f t="shared" si="124"/>
        <v>0</v>
      </c>
      <c r="U2025" s="148">
        <f>IF(LEN(C2025)=0,0,IF(C2025=Summary!$K$5,1,0))</f>
        <v>0</v>
      </c>
      <c r="V2025" s="148">
        <f t="shared" si="125"/>
        <v>0</v>
      </c>
      <c r="W2025" s="333"/>
      <c r="X2025" s="148">
        <f t="shared" si="126"/>
        <v>0</v>
      </c>
      <c r="Y2025" s="333"/>
      <c r="Z2025" s="144"/>
      <c r="AA2025" s="148">
        <f t="shared" si="127"/>
        <v>0</v>
      </c>
      <c r="AB2025" s="336"/>
      <c r="AC2025" s="144"/>
    </row>
    <row r="2026" spans="2:29" s="134" customFormat="1" ht="20.100000000000001" customHeight="1" x14ac:dyDescent="0.25">
      <c r="B2026" s="390"/>
      <c r="C2026" s="391"/>
      <c r="D2026" s="392"/>
      <c r="E2026" s="393"/>
      <c r="F2026" s="393"/>
      <c r="G2026" s="394"/>
      <c r="H2026" s="395"/>
      <c r="N2026" s="144"/>
      <c r="O2026" s="147" t="str">
        <f>IFERROR(IF(LEN(B2026)=0,"",INDEX(Trainings!$C$6:$C$55,MATCH(Registration!$B2026,Trainings!$B$6:$B$55,0),1)),"")</f>
        <v/>
      </c>
      <c r="P2026" s="148" t="str">
        <f>IFERROR(IF(LEN(H2026)=0,"",INDEX(Dashboard!$I$17:$I$26,MATCH($H2026,Dashboard!$J$17:$J$26,0))),"")</f>
        <v/>
      </c>
      <c r="Q2026" s="144"/>
      <c r="R2026" s="148">
        <f>IF(LEN(O2026)=0,0,IF(OR(Summary!$D$5="All",Summary!$D$5=""),1,IF(Summary!$D$5=O2026,1,0)))</f>
        <v>0</v>
      </c>
      <c r="S2026" s="148">
        <f>IF(LEN(B2026)=0,0,IF(OR(Summary!$G$5="All",Summary!$G$5=""),1,IF(Summary!$G$5=B2026,1,0)))</f>
        <v>0</v>
      </c>
      <c r="T2026" s="148">
        <f t="shared" si="124"/>
        <v>0</v>
      </c>
      <c r="U2026" s="148">
        <f>IF(LEN(C2026)=0,0,IF(C2026=Summary!$K$5,1,0))</f>
        <v>0</v>
      </c>
      <c r="V2026" s="148">
        <f t="shared" si="125"/>
        <v>0</v>
      </c>
      <c r="W2026" s="333"/>
      <c r="X2026" s="148">
        <f t="shared" si="126"/>
        <v>0</v>
      </c>
      <c r="Y2026" s="333"/>
      <c r="Z2026" s="144"/>
      <c r="AA2026" s="148">
        <f t="shared" si="127"/>
        <v>0</v>
      </c>
      <c r="AB2026" s="336"/>
      <c r="AC2026" s="144"/>
    </row>
    <row r="2027" spans="2:29" s="134" customFormat="1" ht="20.100000000000001" customHeight="1" x14ac:dyDescent="0.25">
      <c r="B2027" s="390"/>
      <c r="C2027" s="391"/>
      <c r="D2027" s="392"/>
      <c r="E2027" s="393"/>
      <c r="F2027" s="393"/>
      <c r="G2027" s="394"/>
      <c r="H2027" s="395"/>
      <c r="N2027" s="144"/>
      <c r="O2027" s="147" t="str">
        <f>IFERROR(IF(LEN(B2027)=0,"",INDEX(Trainings!$C$6:$C$55,MATCH(Registration!$B2027,Trainings!$B$6:$B$55,0),1)),"")</f>
        <v/>
      </c>
      <c r="P2027" s="148" t="str">
        <f>IFERROR(IF(LEN(H2027)=0,"",INDEX(Dashboard!$I$17:$I$26,MATCH($H2027,Dashboard!$J$17:$J$26,0))),"")</f>
        <v/>
      </c>
      <c r="Q2027" s="144"/>
      <c r="R2027" s="148">
        <f>IF(LEN(O2027)=0,0,IF(OR(Summary!$D$5="All",Summary!$D$5=""),1,IF(Summary!$D$5=O2027,1,0)))</f>
        <v>0</v>
      </c>
      <c r="S2027" s="148">
        <f>IF(LEN(B2027)=0,0,IF(OR(Summary!$G$5="All",Summary!$G$5=""),1,IF(Summary!$G$5=B2027,1,0)))</f>
        <v>0</v>
      </c>
      <c r="T2027" s="148">
        <f t="shared" si="124"/>
        <v>0</v>
      </c>
      <c r="U2027" s="148">
        <f>IF(LEN(C2027)=0,0,IF(C2027=Summary!$K$5,1,0))</f>
        <v>0</v>
      </c>
      <c r="V2027" s="148">
        <f t="shared" si="125"/>
        <v>0</v>
      </c>
      <c r="W2027" s="333"/>
      <c r="X2027" s="148">
        <f t="shared" si="126"/>
        <v>0</v>
      </c>
      <c r="Y2027" s="333"/>
      <c r="Z2027" s="144"/>
      <c r="AA2027" s="148">
        <f t="shared" si="127"/>
        <v>0</v>
      </c>
      <c r="AB2027" s="336"/>
      <c r="AC2027" s="144"/>
    </row>
    <row r="2028" spans="2:29" s="134" customFormat="1" ht="20.100000000000001" customHeight="1" x14ac:dyDescent="0.25">
      <c r="B2028" s="390"/>
      <c r="C2028" s="391"/>
      <c r="D2028" s="392"/>
      <c r="E2028" s="393"/>
      <c r="F2028" s="393"/>
      <c r="G2028" s="394"/>
      <c r="H2028" s="395"/>
      <c r="N2028" s="144"/>
      <c r="O2028" s="147" t="str">
        <f>IFERROR(IF(LEN(B2028)=0,"",INDEX(Trainings!$C$6:$C$55,MATCH(Registration!$B2028,Trainings!$B$6:$B$55,0),1)),"")</f>
        <v/>
      </c>
      <c r="P2028" s="148" t="str">
        <f>IFERROR(IF(LEN(H2028)=0,"",INDEX(Dashboard!$I$17:$I$26,MATCH($H2028,Dashboard!$J$17:$J$26,0))),"")</f>
        <v/>
      </c>
      <c r="Q2028" s="144"/>
      <c r="R2028" s="148">
        <f>IF(LEN(O2028)=0,0,IF(OR(Summary!$D$5="All",Summary!$D$5=""),1,IF(Summary!$D$5=O2028,1,0)))</f>
        <v>0</v>
      </c>
      <c r="S2028" s="148">
        <f>IF(LEN(B2028)=0,0,IF(OR(Summary!$G$5="All",Summary!$G$5=""),1,IF(Summary!$G$5=B2028,1,0)))</f>
        <v>0</v>
      </c>
      <c r="T2028" s="148">
        <f t="shared" si="124"/>
        <v>0</v>
      </c>
      <c r="U2028" s="148">
        <f>IF(LEN(C2028)=0,0,IF(C2028=Summary!$K$5,1,0))</f>
        <v>0</v>
      </c>
      <c r="V2028" s="148">
        <f t="shared" si="125"/>
        <v>0</v>
      </c>
      <c r="W2028" s="333"/>
      <c r="X2028" s="148">
        <f t="shared" si="126"/>
        <v>0</v>
      </c>
      <c r="Y2028" s="333"/>
      <c r="Z2028" s="144"/>
      <c r="AA2028" s="148">
        <f t="shared" si="127"/>
        <v>0</v>
      </c>
      <c r="AB2028" s="336"/>
      <c r="AC2028" s="144"/>
    </row>
    <row r="2029" spans="2:29" s="134" customFormat="1" ht="20.100000000000001" customHeight="1" x14ac:dyDescent="0.25">
      <c r="B2029" s="390"/>
      <c r="C2029" s="391"/>
      <c r="D2029" s="392"/>
      <c r="E2029" s="393"/>
      <c r="F2029" s="393"/>
      <c r="G2029" s="394"/>
      <c r="H2029" s="395"/>
      <c r="N2029" s="144"/>
      <c r="O2029" s="147" t="str">
        <f>IFERROR(IF(LEN(B2029)=0,"",INDEX(Trainings!$C$6:$C$55,MATCH(Registration!$B2029,Trainings!$B$6:$B$55,0),1)),"")</f>
        <v/>
      </c>
      <c r="P2029" s="148" t="str">
        <f>IFERROR(IF(LEN(H2029)=0,"",INDEX(Dashboard!$I$17:$I$26,MATCH($H2029,Dashboard!$J$17:$J$26,0))),"")</f>
        <v/>
      </c>
      <c r="Q2029" s="144"/>
      <c r="R2029" s="148">
        <f>IF(LEN(O2029)=0,0,IF(OR(Summary!$D$5="All",Summary!$D$5=""),1,IF(Summary!$D$5=O2029,1,0)))</f>
        <v>0</v>
      </c>
      <c r="S2029" s="148">
        <f>IF(LEN(B2029)=0,0,IF(OR(Summary!$G$5="All",Summary!$G$5=""),1,IF(Summary!$G$5=B2029,1,0)))</f>
        <v>0</v>
      </c>
      <c r="T2029" s="148">
        <f t="shared" si="124"/>
        <v>0</v>
      </c>
      <c r="U2029" s="148">
        <f>IF(LEN(C2029)=0,0,IF(C2029=Summary!$K$5,1,0))</f>
        <v>0</v>
      </c>
      <c r="V2029" s="148">
        <f t="shared" si="125"/>
        <v>0</v>
      </c>
      <c r="W2029" s="333"/>
      <c r="X2029" s="148">
        <f t="shared" si="126"/>
        <v>0</v>
      </c>
      <c r="Y2029" s="333"/>
      <c r="Z2029" s="144"/>
      <c r="AA2029" s="148">
        <f t="shared" si="127"/>
        <v>0</v>
      </c>
      <c r="AB2029" s="336"/>
      <c r="AC2029" s="144"/>
    </row>
    <row r="2030" spans="2:29" s="134" customFormat="1" ht="20.100000000000001" customHeight="1" x14ac:dyDescent="0.25">
      <c r="B2030" s="390"/>
      <c r="C2030" s="391"/>
      <c r="D2030" s="392"/>
      <c r="E2030" s="393"/>
      <c r="F2030" s="393"/>
      <c r="G2030" s="394"/>
      <c r="H2030" s="395"/>
      <c r="N2030" s="144"/>
      <c r="O2030" s="147" t="str">
        <f>IFERROR(IF(LEN(B2030)=0,"",INDEX(Trainings!$C$6:$C$55,MATCH(Registration!$B2030,Trainings!$B$6:$B$55,0),1)),"")</f>
        <v/>
      </c>
      <c r="P2030" s="148" t="str">
        <f>IFERROR(IF(LEN(H2030)=0,"",INDEX(Dashboard!$I$17:$I$26,MATCH($H2030,Dashboard!$J$17:$J$26,0))),"")</f>
        <v/>
      </c>
      <c r="Q2030" s="144"/>
      <c r="R2030" s="148">
        <f>IF(LEN(O2030)=0,0,IF(OR(Summary!$D$5="All",Summary!$D$5=""),1,IF(Summary!$D$5=O2030,1,0)))</f>
        <v>0</v>
      </c>
      <c r="S2030" s="148">
        <f>IF(LEN(B2030)=0,0,IF(OR(Summary!$G$5="All",Summary!$G$5=""),1,IF(Summary!$G$5=B2030,1,0)))</f>
        <v>0</v>
      </c>
      <c r="T2030" s="148">
        <f t="shared" si="124"/>
        <v>0</v>
      </c>
      <c r="U2030" s="148">
        <f>IF(LEN(C2030)=0,0,IF(C2030=Summary!$K$5,1,0))</f>
        <v>0</v>
      </c>
      <c r="V2030" s="148">
        <f t="shared" si="125"/>
        <v>0</v>
      </c>
      <c r="W2030" s="333"/>
      <c r="X2030" s="148">
        <f t="shared" si="126"/>
        <v>0</v>
      </c>
      <c r="Y2030" s="333"/>
      <c r="Z2030" s="144"/>
      <c r="AA2030" s="148">
        <f t="shared" si="127"/>
        <v>0</v>
      </c>
      <c r="AB2030" s="336"/>
      <c r="AC2030" s="144"/>
    </row>
    <row r="2031" spans="2:29" s="134" customFormat="1" ht="20.100000000000001" customHeight="1" x14ac:dyDescent="0.25">
      <c r="B2031" s="390"/>
      <c r="C2031" s="391"/>
      <c r="D2031" s="392"/>
      <c r="E2031" s="393"/>
      <c r="F2031" s="393"/>
      <c r="G2031" s="394"/>
      <c r="H2031" s="395"/>
      <c r="N2031" s="144"/>
      <c r="O2031" s="147" t="str">
        <f>IFERROR(IF(LEN(B2031)=0,"",INDEX(Trainings!$C$6:$C$55,MATCH(Registration!$B2031,Trainings!$B$6:$B$55,0),1)),"")</f>
        <v/>
      </c>
      <c r="P2031" s="148" t="str">
        <f>IFERROR(IF(LEN(H2031)=0,"",INDEX(Dashboard!$I$17:$I$26,MATCH($H2031,Dashboard!$J$17:$J$26,0))),"")</f>
        <v/>
      </c>
      <c r="Q2031" s="144"/>
      <c r="R2031" s="148">
        <f>IF(LEN(O2031)=0,0,IF(OR(Summary!$D$5="All",Summary!$D$5=""),1,IF(Summary!$D$5=O2031,1,0)))</f>
        <v>0</v>
      </c>
      <c r="S2031" s="148">
        <f>IF(LEN(B2031)=0,0,IF(OR(Summary!$G$5="All",Summary!$G$5=""),1,IF(Summary!$G$5=B2031,1,0)))</f>
        <v>0</v>
      </c>
      <c r="T2031" s="148">
        <f t="shared" si="124"/>
        <v>0</v>
      </c>
      <c r="U2031" s="148">
        <f>IF(LEN(C2031)=0,0,IF(C2031=Summary!$K$5,1,0))</f>
        <v>0</v>
      </c>
      <c r="V2031" s="148">
        <f t="shared" si="125"/>
        <v>0</v>
      </c>
      <c r="W2031" s="333"/>
      <c r="X2031" s="148">
        <f t="shared" si="126"/>
        <v>0</v>
      </c>
      <c r="Y2031" s="333"/>
      <c r="Z2031" s="144"/>
      <c r="AA2031" s="148">
        <f t="shared" si="127"/>
        <v>0</v>
      </c>
      <c r="AB2031" s="336"/>
      <c r="AC2031" s="144"/>
    </row>
    <row r="2032" spans="2:29" s="134" customFormat="1" ht="20.100000000000001" customHeight="1" x14ac:dyDescent="0.25">
      <c r="B2032" s="390"/>
      <c r="C2032" s="391"/>
      <c r="D2032" s="392"/>
      <c r="E2032" s="393"/>
      <c r="F2032" s="393"/>
      <c r="G2032" s="394"/>
      <c r="H2032" s="395"/>
      <c r="N2032" s="144"/>
      <c r="O2032" s="147" t="str">
        <f>IFERROR(IF(LEN(B2032)=0,"",INDEX(Trainings!$C$6:$C$55,MATCH(Registration!$B2032,Trainings!$B$6:$B$55,0),1)),"")</f>
        <v/>
      </c>
      <c r="P2032" s="148" t="str">
        <f>IFERROR(IF(LEN(H2032)=0,"",INDEX(Dashboard!$I$17:$I$26,MATCH($H2032,Dashboard!$J$17:$J$26,0))),"")</f>
        <v/>
      </c>
      <c r="Q2032" s="144"/>
      <c r="R2032" s="148">
        <f>IF(LEN(O2032)=0,0,IF(OR(Summary!$D$5="All",Summary!$D$5=""),1,IF(Summary!$D$5=O2032,1,0)))</f>
        <v>0</v>
      </c>
      <c r="S2032" s="148">
        <f>IF(LEN(B2032)=0,0,IF(OR(Summary!$G$5="All",Summary!$G$5=""),1,IF(Summary!$G$5=B2032,1,0)))</f>
        <v>0</v>
      </c>
      <c r="T2032" s="148">
        <f t="shared" si="124"/>
        <v>0</v>
      </c>
      <c r="U2032" s="148">
        <f>IF(LEN(C2032)=0,0,IF(C2032=Summary!$K$5,1,0))</f>
        <v>0</v>
      </c>
      <c r="V2032" s="148">
        <f t="shared" si="125"/>
        <v>0</v>
      </c>
      <c r="W2032" s="333"/>
      <c r="X2032" s="148">
        <f t="shared" si="126"/>
        <v>0</v>
      </c>
      <c r="Y2032" s="333"/>
      <c r="Z2032" s="144"/>
      <c r="AA2032" s="148">
        <f t="shared" si="127"/>
        <v>0</v>
      </c>
      <c r="AB2032" s="336"/>
      <c r="AC2032" s="144"/>
    </row>
    <row r="2033" spans="2:29" s="134" customFormat="1" ht="20.100000000000001" customHeight="1" x14ac:dyDescent="0.25">
      <c r="B2033" s="390"/>
      <c r="C2033" s="391"/>
      <c r="D2033" s="392"/>
      <c r="E2033" s="393"/>
      <c r="F2033" s="393"/>
      <c r="G2033" s="394"/>
      <c r="H2033" s="395"/>
      <c r="N2033" s="144"/>
      <c r="O2033" s="147" t="str">
        <f>IFERROR(IF(LEN(B2033)=0,"",INDEX(Trainings!$C$6:$C$55,MATCH(Registration!$B2033,Trainings!$B$6:$B$55,0),1)),"")</f>
        <v/>
      </c>
      <c r="P2033" s="148" t="str">
        <f>IFERROR(IF(LEN(H2033)=0,"",INDEX(Dashboard!$I$17:$I$26,MATCH($H2033,Dashboard!$J$17:$J$26,0))),"")</f>
        <v/>
      </c>
      <c r="Q2033" s="144"/>
      <c r="R2033" s="148">
        <f>IF(LEN(O2033)=0,0,IF(OR(Summary!$D$5="All",Summary!$D$5=""),1,IF(Summary!$D$5=O2033,1,0)))</f>
        <v>0</v>
      </c>
      <c r="S2033" s="148">
        <f>IF(LEN(B2033)=0,0,IF(OR(Summary!$G$5="All",Summary!$G$5=""),1,IF(Summary!$G$5=B2033,1,0)))</f>
        <v>0</v>
      </c>
      <c r="T2033" s="148">
        <f t="shared" si="124"/>
        <v>0</v>
      </c>
      <c r="U2033" s="148">
        <f>IF(LEN(C2033)=0,0,IF(C2033=Summary!$K$5,1,0))</f>
        <v>0</v>
      </c>
      <c r="V2033" s="148">
        <f t="shared" si="125"/>
        <v>0</v>
      </c>
      <c r="W2033" s="333"/>
      <c r="X2033" s="148">
        <f t="shared" si="126"/>
        <v>0</v>
      </c>
      <c r="Y2033" s="333"/>
      <c r="Z2033" s="144"/>
      <c r="AA2033" s="148">
        <f t="shared" si="127"/>
        <v>0</v>
      </c>
      <c r="AB2033" s="336"/>
      <c r="AC2033" s="144"/>
    </row>
    <row r="2034" spans="2:29" s="134" customFormat="1" ht="20.100000000000001" customHeight="1" x14ac:dyDescent="0.25">
      <c r="B2034" s="390"/>
      <c r="C2034" s="391"/>
      <c r="D2034" s="392"/>
      <c r="E2034" s="393"/>
      <c r="F2034" s="393"/>
      <c r="G2034" s="394"/>
      <c r="H2034" s="395"/>
      <c r="N2034" s="144"/>
      <c r="O2034" s="147" t="str">
        <f>IFERROR(IF(LEN(B2034)=0,"",INDEX(Trainings!$C$6:$C$55,MATCH(Registration!$B2034,Trainings!$B$6:$B$55,0),1)),"")</f>
        <v/>
      </c>
      <c r="P2034" s="148" t="str">
        <f>IFERROR(IF(LEN(H2034)=0,"",INDEX(Dashboard!$I$17:$I$26,MATCH($H2034,Dashboard!$J$17:$J$26,0))),"")</f>
        <v/>
      </c>
      <c r="Q2034" s="144"/>
      <c r="R2034" s="148">
        <f>IF(LEN(O2034)=0,0,IF(OR(Summary!$D$5="All",Summary!$D$5=""),1,IF(Summary!$D$5=O2034,1,0)))</f>
        <v>0</v>
      </c>
      <c r="S2034" s="148">
        <f>IF(LEN(B2034)=0,0,IF(OR(Summary!$G$5="All",Summary!$G$5=""),1,IF(Summary!$G$5=B2034,1,0)))</f>
        <v>0</v>
      </c>
      <c r="T2034" s="148">
        <f t="shared" si="124"/>
        <v>0</v>
      </c>
      <c r="U2034" s="148">
        <f>IF(LEN(C2034)=0,0,IF(C2034=Summary!$K$5,1,0))</f>
        <v>0</v>
      </c>
      <c r="V2034" s="148">
        <f t="shared" si="125"/>
        <v>0</v>
      </c>
      <c r="W2034" s="333"/>
      <c r="X2034" s="148">
        <f t="shared" si="126"/>
        <v>0</v>
      </c>
      <c r="Y2034" s="333"/>
      <c r="Z2034" s="144"/>
      <c r="AA2034" s="148">
        <f t="shared" si="127"/>
        <v>0</v>
      </c>
      <c r="AB2034" s="336"/>
      <c r="AC2034" s="144"/>
    </row>
    <row r="2035" spans="2:29" s="134" customFormat="1" ht="20.100000000000001" customHeight="1" x14ac:dyDescent="0.25">
      <c r="B2035" s="390"/>
      <c r="C2035" s="391"/>
      <c r="D2035" s="392"/>
      <c r="E2035" s="393"/>
      <c r="F2035" s="393"/>
      <c r="G2035" s="394"/>
      <c r="H2035" s="395"/>
      <c r="N2035" s="144"/>
      <c r="O2035" s="147" t="str">
        <f>IFERROR(IF(LEN(B2035)=0,"",INDEX(Trainings!$C$6:$C$55,MATCH(Registration!$B2035,Trainings!$B$6:$B$55,0),1)),"")</f>
        <v/>
      </c>
      <c r="P2035" s="148" t="str">
        <f>IFERROR(IF(LEN(H2035)=0,"",INDEX(Dashboard!$I$17:$I$26,MATCH($H2035,Dashboard!$J$17:$J$26,0))),"")</f>
        <v/>
      </c>
      <c r="Q2035" s="144"/>
      <c r="R2035" s="148">
        <f>IF(LEN(O2035)=0,0,IF(OR(Summary!$D$5="All",Summary!$D$5=""),1,IF(Summary!$D$5=O2035,1,0)))</f>
        <v>0</v>
      </c>
      <c r="S2035" s="148">
        <f>IF(LEN(B2035)=0,0,IF(OR(Summary!$G$5="All",Summary!$G$5=""),1,IF(Summary!$G$5=B2035,1,0)))</f>
        <v>0</v>
      </c>
      <c r="T2035" s="148">
        <f t="shared" si="124"/>
        <v>0</v>
      </c>
      <c r="U2035" s="148">
        <f>IF(LEN(C2035)=0,0,IF(C2035=Summary!$K$5,1,0))</f>
        <v>0</v>
      </c>
      <c r="V2035" s="148">
        <f t="shared" si="125"/>
        <v>0</v>
      </c>
      <c r="W2035" s="333"/>
      <c r="X2035" s="148">
        <f t="shared" si="126"/>
        <v>0</v>
      </c>
      <c r="Y2035" s="333"/>
      <c r="Z2035" s="144"/>
      <c r="AA2035" s="148">
        <f t="shared" si="127"/>
        <v>0</v>
      </c>
      <c r="AB2035" s="336"/>
      <c r="AC2035" s="144"/>
    </row>
    <row r="2036" spans="2:29" s="134" customFormat="1" ht="20.100000000000001" customHeight="1" x14ac:dyDescent="0.25">
      <c r="B2036" s="390"/>
      <c r="C2036" s="391"/>
      <c r="D2036" s="392"/>
      <c r="E2036" s="393"/>
      <c r="F2036" s="393"/>
      <c r="G2036" s="394"/>
      <c r="H2036" s="395"/>
      <c r="N2036" s="144"/>
      <c r="O2036" s="147" t="str">
        <f>IFERROR(IF(LEN(B2036)=0,"",INDEX(Trainings!$C$6:$C$55,MATCH(Registration!$B2036,Trainings!$B$6:$B$55,0),1)),"")</f>
        <v/>
      </c>
      <c r="P2036" s="148" t="str">
        <f>IFERROR(IF(LEN(H2036)=0,"",INDEX(Dashboard!$I$17:$I$26,MATCH($H2036,Dashboard!$J$17:$J$26,0))),"")</f>
        <v/>
      </c>
      <c r="Q2036" s="144"/>
      <c r="R2036" s="148">
        <f>IF(LEN(O2036)=0,0,IF(OR(Summary!$D$5="All",Summary!$D$5=""),1,IF(Summary!$D$5=O2036,1,0)))</f>
        <v>0</v>
      </c>
      <c r="S2036" s="148">
        <f>IF(LEN(B2036)=0,0,IF(OR(Summary!$G$5="All",Summary!$G$5=""),1,IF(Summary!$G$5=B2036,1,0)))</f>
        <v>0</v>
      </c>
      <c r="T2036" s="148">
        <f t="shared" si="124"/>
        <v>0</v>
      </c>
      <c r="U2036" s="148">
        <f>IF(LEN(C2036)=0,0,IF(C2036=Summary!$K$5,1,0))</f>
        <v>0</v>
      </c>
      <c r="V2036" s="148">
        <f t="shared" si="125"/>
        <v>0</v>
      </c>
      <c r="W2036" s="333"/>
      <c r="X2036" s="148">
        <f t="shared" si="126"/>
        <v>0</v>
      </c>
      <c r="Y2036" s="333"/>
      <c r="Z2036" s="144"/>
      <c r="AA2036" s="148">
        <f t="shared" si="127"/>
        <v>0</v>
      </c>
      <c r="AB2036" s="336"/>
      <c r="AC2036" s="144"/>
    </row>
    <row r="2037" spans="2:29" s="134" customFormat="1" ht="20.100000000000001" customHeight="1" x14ac:dyDescent="0.25">
      <c r="B2037" s="390"/>
      <c r="C2037" s="391"/>
      <c r="D2037" s="392"/>
      <c r="E2037" s="393"/>
      <c r="F2037" s="393"/>
      <c r="G2037" s="394"/>
      <c r="H2037" s="395"/>
      <c r="N2037" s="144"/>
      <c r="O2037" s="147" t="str">
        <f>IFERROR(IF(LEN(B2037)=0,"",INDEX(Trainings!$C$6:$C$55,MATCH(Registration!$B2037,Trainings!$B$6:$B$55,0),1)),"")</f>
        <v/>
      </c>
      <c r="P2037" s="148" t="str">
        <f>IFERROR(IF(LEN(H2037)=0,"",INDEX(Dashboard!$I$17:$I$26,MATCH($H2037,Dashboard!$J$17:$J$26,0))),"")</f>
        <v/>
      </c>
      <c r="Q2037" s="144"/>
      <c r="R2037" s="148">
        <f>IF(LEN(O2037)=0,0,IF(OR(Summary!$D$5="All",Summary!$D$5=""),1,IF(Summary!$D$5=O2037,1,0)))</f>
        <v>0</v>
      </c>
      <c r="S2037" s="148">
        <f>IF(LEN(B2037)=0,0,IF(OR(Summary!$G$5="All",Summary!$G$5=""),1,IF(Summary!$G$5=B2037,1,0)))</f>
        <v>0</v>
      </c>
      <c r="T2037" s="148">
        <f t="shared" si="124"/>
        <v>0</v>
      </c>
      <c r="U2037" s="148">
        <f>IF(LEN(C2037)=0,0,IF(C2037=Summary!$K$5,1,0))</f>
        <v>0</v>
      </c>
      <c r="V2037" s="148">
        <f t="shared" si="125"/>
        <v>0</v>
      </c>
      <c r="W2037" s="333"/>
      <c r="X2037" s="148">
        <f t="shared" si="126"/>
        <v>0</v>
      </c>
      <c r="Y2037" s="333"/>
      <c r="Z2037" s="144"/>
      <c r="AA2037" s="148">
        <f t="shared" si="127"/>
        <v>0</v>
      </c>
      <c r="AB2037" s="336"/>
      <c r="AC2037" s="144"/>
    </row>
    <row r="2038" spans="2:29" s="134" customFormat="1" ht="20.100000000000001" customHeight="1" x14ac:dyDescent="0.25">
      <c r="B2038" s="390"/>
      <c r="C2038" s="391"/>
      <c r="D2038" s="392"/>
      <c r="E2038" s="393"/>
      <c r="F2038" s="393"/>
      <c r="G2038" s="394"/>
      <c r="H2038" s="395"/>
      <c r="N2038" s="144"/>
      <c r="O2038" s="147" t="str">
        <f>IFERROR(IF(LEN(B2038)=0,"",INDEX(Trainings!$C$6:$C$55,MATCH(Registration!$B2038,Trainings!$B$6:$B$55,0),1)),"")</f>
        <v/>
      </c>
      <c r="P2038" s="148" t="str">
        <f>IFERROR(IF(LEN(H2038)=0,"",INDEX(Dashboard!$I$17:$I$26,MATCH($H2038,Dashboard!$J$17:$J$26,0))),"")</f>
        <v/>
      </c>
      <c r="Q2038" s="144"/>
      <c r="R2038" s="148">
        <f>IF(LEN(O2038)=0,0,IF(OR(Summary!$D$5="All",Summary!$D$5=""),1,IF(Summary!$D$5=O2038,1,0)))</f>
        <v>0</v>
      </c>
      <c r="S2038" s="148">
        <f>IF(LEN(B2038)=0,0,IF(OR(Summary!$G$5="All",Summary!$G$5=""),1,IF(Summary!$G$5=B2038,1,0)))</f>
        <v>0</v>
      </c>
      <c r="T2038" s="148">
        <f t="shared" si="124"/>
        <v>0</v>
      </c>
      <c r="U2038" s="148">
        <f>IF(LEN(C2038)=0,0,IF(C2038=Summary!$K$5,1,0))</f>
        <v>0</v>
      </c>
      <c r="V2038" s="148">
        <f t="shared" si="125"/>
        <v>0</v>
      </c>
      <c r="W2038" s="333"/>
      <c r="X2038" s="148">
        <f t="shared" si="126"/>
        <v>0</v>
      </c>
      <c r="Y2038" s="333"/>
      <c r="Z2038" s="144"/>
      <c r="AA2038" s="148">
        <f t="shared" si="127"/>
        <v>0</v>
      </c>
      <c r="AB2038" s="336"/>
      <c r="AC2038" s="144"/>
    </row>
    <row r="2039" spans="2:29" s="134" customFormat="1" ht="20.100000000000001" customHeight="1" x14ac:dyDescent="0.25">
      <c r="B2039" s="390"/>
      <c r="C2039" s="391"/>
      <c r="D2039" s="392"/>
      <c r="E2039" s="393"/>
      <c r="F2039" s="393"/>
      <c r="G2039" s="394"/>
      <c r="H2039" s="395"/>
      <c r="N2039" s="144"/>
      <c r="O2039" s="147" t="str">
        <f>IFERROR(IF(LEN(B2039)=0,"",INDEX(Trainings!$C$6:$C$55,MATCH(Registration!$B2039,Trainings!$B$6:$B$55,0),1)),"")</f>
        <v/>
      </c>
      <c r="P2039" s="148" t="str">
        <f>IFERROR(IF(LEN(H2039)=0,"",INDEX(Dashboard!$I$17:$I$26,MATCH($H2039,Dashboard!$J$17:$J$26,0))),"")</f>
        <v/>
      </c>
      <c r="Q2039" s="144"/>
      <c r="R2039" s="148">
        <f>IF(LEN(O2039)=0,0,IF(OR(Summary!$D$5="All",Summary!$D$5=""),1,IF(Summary!$D$5=O2039,1,0)))</f>
        <v>0</v>
      </c>
      <c r="S2039" s="148">
        <f>IF(LEN(B2039)=0,0,IF(OR(Summary!$G$5="All",Summary!$G$5=""),1,IF(Summary!$G$5=B2039,1,0)))</f>
        <v>0</v>
      </c>
      <c r="T2039" s="148">
        <f t="shared" si="124"/>
        <v>0</v>
      </c>
      <c r="U2039" s="148">
        <f>IF(LEN(C2039)=0,0,IF(C2039=Summary!$K$5,1,0))</f>
        <v>0</v>
      </c>
      <c r="V2039" s="148">
        <f t="shared" si="125"/>
        <v>0</v>
      </c>
      <c r="W2039" s="333"/>
      <c r="X2039" s="148">
        <f t="shared" si="126"/>
        <v>0</v>
      </c>
      <c r="Y2039" s="333"/>
      <c r="Z2039" s="144"/>
      <c r="AA2039" s="148">
        <f t="shared" si="127"/>
        <v>0</v>
      </c>
      <c r="AB2039" s="336"/>
      <c r="AC2039" s="144"/>
    </row>
    <row r="2040" spans="2:29" s="134" customFormat="1" ht="20.100000000000001" customHeight="1" x14ac:dyDescent="0.25">
      <c r="B2040" s="390"/>
      <c r="C2040" s="391"/>
      <c r="D2040" s="392"/>
      <c r="E2040" s="393"/>
      <c r="F2040" s="393"/>
      <c r="G2040" s="394"/>
      <c r="H2040" s="395"/>
      <c r="N2040" s="144"/>
      <c r="O2040" s="147" t="str">
        <f>IFERROR(IF(LEN(B2040)=0,"",INDEX(Trainings!$C$6:$C$55,MATCH(Registration!$B2040,Trainings!$B$6:$B$55,0),1)),"")</f>
        <v/>
      </c>
      <c r="P2040" s="148" t="str">
        <f>IFERROR(IF(LEN(H2040)=0,"",INDEX(Dashboard!$I$17:$I$26,MATCH($H2040,Dashboard!$J$17:$J$26,0))),"")</f>
        <v/>
      </c>
      <c r="Q2040" s="144"/>
      <c r="R2040" s="148">
        <f>IF(LEN(O2040)=0,0,IF(OR(Summary!$D$5="All",Summary!$D$5=""),1,IF(Summary!$D$5=O2040,1,0)))</f>
        <v>0</v>
      </c>
      <c r="S2040" s="148">
        <f>IF(LEN(B2040)=0,0,IF(OR(Summary!$G$5="All",Summary!$G$5=""),1,IF(Summary!$G$5=B2040,1,0)))</f>
        <v>0</v>
      </c>
      <c r="T2040" s="148">
        <f t="shared" si="124"/>
        <v>0</v>
      </c>
      <c r="U2040" s="148">
        <f>IF(LEN(C2040)=0,0,IF(C2040=Summary!$K$5,1,0))</f>
        <v>0</v>
      </c>
      <c r="V2040" s="148">
        <f t="shared" si="125"/>
        <v>0</v>
      </c>
      <c r="W2040" s="333"/>
      <c r="X2040" s="148">
        <f t="shared" si="126"/>
        <v>0</v>
      </c>
      <c r="Y2040" s="333"/>
      <c r="Z2040" s="144"/>
      <c r="AA2040" s="148">
        <f t="shared" si="127"/>
        <v>0</v>
      </c>
      <c r="AB2040" s="336"/>
      <c r="AC2040" s="144"/>
    </row>
    <row r="2041" spans="2:29" s="134" customFormat="1" ht="20.100000000000001" customHeight="1" x14ac:dyDescent="0.25">
      <c r="B2041" s="390"/>
      <c r="C2041" s="391"/>
      <c r="D2041" s="392"/>
      <c r="E2041" s="393"/>
      <c r="F2041" s="393"/>
      <c r="G2041" s="394"/>
      <c r="H2041" s="395"/>
      <c r="N2041" s="144"/>
      <c r="O2041" s="147" t="str">
        <f>IFERROR(IF(LEN(B2041)=0,"",INDEX(Trainings!$C$6:$C$55,MATCH(Registration!$B2041,Trainings!$B$6:$B$55,0),1)),"")</f>
        <v/>
      </c>
      <c r="P2041" s="148" t="str">
        <f>IFERROR(IF(LEN(H2041)=0,"",INDEX(Dashboard!$I$17:$I$26,MATCH($H2041,Dashboard!$J$17:$J$26,0))),"")</f>
        <v/>
      </c>
      <c r="Q2041" s="144"/>
      <c r="R2041" s="148">
        <f>IF(LEN(O2041)=0,0,IF(OR(Summary!$D$5="All",Summary!$D$5=""),1,IF(Summary!$D$5=O2041,1,0)))</f>
        <v>0</v>
      </c>
      <c r="S2041" s="148">
        <f>IF(LEN(B2041)=0,0,IF(OR(Summary!$G$5="All",Summary!$G$5=""),1,IF(Summary!$G$5=B2041,1,0)))</f>
        <v>0</v>
      </c>
      <c r="T2041" s="148">
        <f t="shared" si="124"/>
        <v>0</v>
      </c>
      <c r="U2041" s="148">
        <f>IF(LEN(C2041)=0,0,IF(C2041=Summary!$K$5,1,0))</f>
        <v>0</v>
      </c>
      <c r="V2041" s="148">
        <f t="shared" si="125"/>
        <v>0</v>
      </c>
      <c r="W2041" s="333"/>
      <c r="X2041" s="148">
        <f t="shared" si="126"/>
        <v>0</v>
      </c>
      <c r="Y2041" s="333"/>
      <c r="Z2041" s="144"/>
      <c r="AA2041" s="148">
        <f t="shared" si="127"/>
        <v>0</v>
      </c>
      <c r="AB2041" s="336"/>
      <c r="AC2041" s="144"/>
    </row>
    <row r="2042" spans="2:29" s="134" customFormat="1" ht="20.100000000000001" customHeight="1" x14ac:dyDescent="0.25">
      <c r="B2042" s="390"/>
      <c r="C2042" s="391"/>
      <c r="D2042" s="392"/>
      <c r="E2042" s="393"/>
      <c r="F2042" s="393"/>
      <c r="G2042" s="394"/>
      <c r="H2042" s="395"/>
      <c r="N2042" s="144"/>
      <c r="O2042" s="147" t="str">
        <f>IFERROR(IF(LEN(B2042)=0,"",INDEX(Trainings!$C$6:$C$55,MATCH(Registration!$B2042,Trainings!$B$6:$B$55,0),1)),"")</f>
        <v/>
      </c>
      <c r="P2042" s="148" t="str">
        <f>IFERROR(IF(LEN(H2042)=0,"",INDEX(Dashboard!$I$17:$I$26,MATCH($H2042,Dashboard!$J$17:$J$26,0))),"")</f>
        <v/>
      </c>
      <c r="Q2042" s="144"/>
      <c r="R2042" s="148">
        <f>IF(LEN(O2042)=0,0,IF(OR(Summary!$D$5="All",Summary!$D$5=""),1,IF(Summary!$D$5=O2042,1,0)))</f>
        <v>0</v>
      </c>
      <c r="S2042" s="148">
        <f>IF(LEN(B2042)=0,0,IF(OR(Summary!$G$5="All",Summary!$G$5=""),1,IF(Summary!$G$5=B2042,1,0)))</f>
        <v>0</v>
      </c>
      <c r="T2042" s="148">
        <f t="shared" si="124"/>
        <v>0</v>
      </c>
      <c r="U2042" s="148">
        <f>IF(LEN(C2042)=0,0,IF(C2042=Summary!$K$5,1,0))</f>
        <v>0</v>
      </c>
      <c r="V2042" s="148">
        <f t="shared" si="125"/>
        <v>0</v>
      </c>
      <c r="W2042" s="333"/>
      <c r="X2042" s="148">
        <f t="shared" si="126"/>
        <v>0</v>
      </c>
      <c r="Y2042" s="333"/>
      <c r="Z2042" s="144"/>
      <c r="AA2042" s="148">
        <f t="shared" si="127"/>
        <v>0</v>
      </c>
      <c r="AB2042" s="336"/>
      <c r="AC2042" s="144"/>
    </row>
    <row r="2043" spans="2:29" s="134" customFormat="1" ht="20.100000000000001" customHeight="1" x14ac:dyDescent="0.25">
      <c r="B2043" s="390"/>
      <c r="C2043" s="391"/>
      <c r="D2043" s="392"/>
      <c r="E2043" s="393"/>
      <c r="F2043" s="393"/>
      <c r="G2043" s="394"/>
      <c r="H2043" s="395"/>
      <c r="N2043" s="144"/>
      <c r="O2043" s="147" t="str">
        <f>IFERROR(IF(LEN(B2043)=0,"",INDEX(Trainings!$C$6:$C$55,MATCH(Registration!$B2043,Trainings!$B$6:$B$55,0),1)),"")</f>
        <v/>
      </c>
      <c r="P2043" s="148" t="str">
        <f>IFERROR(IF(LEN(H2043)=0,"",INDEX(Dashboard!$I$17:$I$26,MATCH($H2043,Dashboard!$J$17:$J$26,0))),"")</f>
        <v/>
      </c>
      <c r="Q2043" s="144"/>
      <c r="R2043" s="148">
        <f>IF(LEN(O2043)=0,0,IF(OR(Summary!$D$5="All",Summary!$D$5=""),1,IF(Summary!$D$5=O2043,1,0)))</f>
        <v>0</v>
      </c>
      <c r="S2043" s="148">
        <f>IF(LEN(B2043)=0,0,IF(OR(Summary!$G$5="All",Summary!$G$5=""),1,IF(Summary!$G$5=B2043,1,0)))</f>
        <v>0</v>
      </c>
      <c r="T2043" s="148">
        <f t="shared" si="124"/>
        <v>0</v>
      </c>
      <c r="U2043" s="148">
        <f>IF(LEN(C2043)=0,0,IF(C2043=Summary!$K$5,1,0))</f>
        <v>0</v>
      </c>
      <c r="V2043" s="148">
        <f t="shared" si="125"/>
        <v>0</v>
      </c>
      <c r="W2043" s="333"/>
      <c r="X2043" s="148">
        <f t="shared" si="126"/>
        <v>0</v>
      </c>
      <c r="Y2043" s="333"/>
      <c r="Z2043" s="144"/>
      <c r="AA2043" s="148">
        <f t="shared" si="127"/>
        <v>0</v>
      </c>
      <c r="AB2043" s="336"/>
      <c r="AC2043" s="144"/>
    </row>
    <row r="2044" spans="2:29" s="134" customFormat="1" ht="20.100000000000001" customHeight="1" x14ac:dyDescent="0.25">
      <c r="B2044" s="390"/>
      <c r="C2044" s="391"/>
      <c r="D2044" s="392"/>
      <c r="E2044" s="393"/>
      <c r="F2044" s="393"/>
      <c r="G2044" s="394"/>
      <c r="H2044" s="395"/>
      <c r="N2044" s="144"/>
      <c r="O2044" s="147" t="str">
        <f>IFERROR(IF(LEN(B2044)=0,"",INDEX(Trainings!$C$6:$C$55,MATCH(Registration!$B2044,Trainings!$B$6:$B$55,0),1)),"")</f>
        <v/>
      </c>
      <c r="P2044" s="148" t="str">
        <f>IFERROR(IF(LEN(H2044)=0,"",INDEX(Dashboard!$I$17:$I$26,MATCH($H2044,Dashboard!$J$17:$J$26,0))),"")</f>
        <v/>
      </c>
      <c r="Q2044" s="144"/>
      <c r="R2044" s="148">
        <f>IF(LEN(O2044)=0,0,IF(OR(Summary!$D$5="All",Summary!$D$5=""),1,IF(Summary!$D$5=O2044,1,0)))</f>
        <v>0</v>
      </c>
      <c r="S2044" s="148">
        <f>IF(LEN(B2044)=0,0,IF(OR(Summary!$G$5="All",Summary!$G$5=""),1,IF(Summary!$G$5=B2044,1,0)))</f>
        <v>0</v>
      </c>
      <c r="T2044" s="148">
        <f t="shared" si="124"/>
        <v>0</v>
      </c>
      <c r="U2044" s="148">
        <f>IF(LEN(C2044)=0,0,IF(C2044=Summary!$K$5,1,0))</f>
        <v>0</v>
      </c>
      <c r="V2044" s="148">
        <f t="shared" si="125"/>
        <v>0</v>
      </c>
      <c r="W2044" s="333"/>
      <c r="X2044" s="148">
        <f t="shared" si="126"/>
        <v>0</v>
      </c>
      <c r="Y2044" s="333"/>
      <c r="Z2044" s="144"/>
      <c r="AA2044" s="148">
        <f t="shared" si="127"/>
        <v>0</v>
      </c>
      <c r="AB2044" s="336"/>
      <c r="AC2044" s="144"/>
    </row>
    <row r="2045" spans="2:29" s="134" customFormat="1" ht="20.100000000000001" customHeight="1" x14ac:dyDescent="0.25">
      <c r="B2045" s="390"/>
      <c r="C2045" s="391"/>
      <c r="D2045" s="392"/>
      <c r="E2045" s="393"/>
      <c r="F2045" s="393"/>
      <c r="G2045" s="394"/>
      <c r="H2045" s="395"/>
      <c r="N2045" s="144"/>
      <c r="O2045" s="147" t="str">
        <f>IFERROR(IF(LEN(B2045)=0,"",INDEX(Trainings!$C$6:$C$55,MATCH(Registration!$B2045,Trainings!$B$6:$B$55,0),1)),"")</f>
        <v/>
      </c>
      <c r="P2045" s="148" t="str">
        <f>IFERROR(IF(LEN(H2045)=0,"",INDEX(Dashboard!$I$17:$I$26,MATCH($H2045,Dashboard!$J$17:$J$26,0))),"")</f>
        <v/>
      </c>
      <c r="Q2045" s="144"/>
      <c r="R2045" s="148">
        <f>IF(LEN(O2045)=0,0,IF(OR(Summary!$D$5="All",Summary!$D$5=""),1,IF(Summary!$D$5=O2045,1,0)))</f>
        <v>0</v>
      </c>
      <c r="S2045" s="148">
        <f>IF(LEN(B2045)=0,0,IF(OR(Summary!$G$5="All",Summary!$G$5=""),1,IF(Summary!$G$5=B2045,1,0)))</f>
        <v>0</v>
      </c>
      <c r="T2045" s="148">
        <f t="shared" si="124"/>
        <v>0</v>
      </c>
      <c r="U2045" s="148">
        <f>IF(LEN(C2045)=0,0,IF(C2045=Summary!$K$5,1,0))</f>
        <v>0</v>
      </c>
      <c r="V2045" s="148">
        <f t="shared" si="125"/>
        <v>0</v>
      </c>
      <c r="W2045" s="333"/>
      <c r="X2045" s="148">
        <f t="shared" si="126"/>
        <v>0</v>
      </c>
      <c r="Y2045" s="333"/>
      <c r="Z2045" s="144"/>
      <c r="AA2045" s="148">
        <f t="shared" si="127"/>
        <v>0</v>
      </c>
      <c r="AB2045" s="336"/>
      <c r="AC2045" s="144"/>
    </row>
    <row r="2046" spans="2:29" s="134" customFormat="1" ht="20.100000000000001" customHeight="1" x14ac:dyDescent="0.25">
      <c r="B2046" s="390"/>
      <c r="C2046" s="391"/>
      <c r="D2046" s="392"/>
      <c r="E2046" s="393"/>
      <c r="F2046" s="393"/>
      <c r="G2046" s="394"/>
      <c r="H2046" s="395"/>
      <c r="N2046" s="144"/>
      <c r="O2046" s="147" t="str">
        <f>IFERROR(IF(LEN(B2046)=0,"",INDEX(Trainings!$C$6:$C$55,MATCH(Registration!$B2046,Trainings!$B$6:$B$55,0),1)),"")</f>
        <v/>
      </c>
      <c r="P2046" s="148" t="str">
        <f>IFERROR(IF(LEN(H2046)=0,"",INDEX(Dashboard!$I$17:$I$26,MATCH($H2046,Dashboard!$J$17:$J$26,0))),"")</f>
        <v/>
      </c>
      <c r="Q2046" s="144"/>
      <c r="R2046" s="148">
        <f>IF(LEN(O2046)=0,0,IF(OR(Summary!$D$5="All",Summary!$D$5=""),1,IF(Summary!$D$5=O2046,1,0)))</f>
        <v>0</v>
      </c>
      <c r="S2046" s="148">
        <f>IF(LEN(B2046)=0,0,IF(OR(Summary!$G$5="All",Summary!$G$5=""),1,IF(Summary!$G$5=B2046,1,0)))</f>
        <v>0</v>
      </c>
      <c r="T2046" s="148">
        <f t="shared" si="124"/>
        <v>0</v>
      </c>
      <c r="U2046" s="148">
        <f>IF(LEN(C2046)=0,0,IF(C2046=Summary!$K$5,1,0))</f>
        <v>0</v>
      </c>
      <c r="V2046" s="148">
        <f t="shared" si="125"/>
        <v>0</v>
      </c>
      <c r="W2046" s="333"/>
      <c r="X2046" s="148">
        <f t="shared" si="126"/>
        <v>0</v>
      </c>
      <c r="Y2046" s="333"/>
      <c r="Z2046" s="144"/>
      <c r="AA2046" s="148">
        <f t="shared" si="127"/>
        <v>0</v>
      </c>
      <c r="AB2046" s="336"/>
      <c r="AC2046" s="144"/>
    </row>
    <row r="2047" spans="2:29" s="134" customFormat="1" ht="20.100000000000001" customHeight="1" x14ac:dyDescent="0.25">
      <c r="B2047" s="390"/>
      <c r="C2047" s="391"/>
      <c r="D2047" s="392"/>
      <c r="E2047" s="393"/>
      <c r="F2047" s="393"/>
      <c r="G2047" s="394"/>
      <c r="H2047" s="395"/>
      <c r="N2047" s="144"/>
      <c r="O2047" s="147" t="str">
        <f>IFERROR(IF(LEN(B2047)=0,"",INDEX(Trainings!$C$6:$C$55,MATCH(Registration!$B2047,Trainings!$B$6:$B$55,0),1)),"")</f>
        <v/>
      </c>
      <c r="P2047" s="148" t="str">
        <f>IFERROR(IF(LEN(H2047)=0,"",INDEX(Dashboard!$I$17:$I$26,MATCH($H2047,Dashboard!$J$17:$J$26,0))),"")</f>
        <v/>
      </c>
      <c r="Q2047" s="144"/>
      <c r="R2047" s="148">
        <f>IF(LEN(O2047)=0,0,IF(OR(Summary!$D$5="All",Summary!$D$5=""),1,IF(Summary!$D$5=O2047,1,0)))</f>
        <v>0</v>
      </c>
      <c r="S2047" s="148">
        <f>IF(LEN(B2047)=0,0,IF(OR(Summary!$G$5="All",Summary!$G$5=""),1,IF(Summary!$G$5=B2047,1,0)))</f>
        <v>0</v>
      </c>
      <c r="T2047" s="148">
        <f t="shared" si="124"/>
        <v>0</v>
      </c>
      <c r="U2047" s="148">
        <f>IF(LEN(C2047)=0,0,IF(C2047=Summary!$K$5,1,0))</f>
        <v>0</v>
      </c>
      <c r="V2047" s="148">
        <f t="shared" si="125"/>
        <v>0</v>
      </c>
      <c r="W2047" s="333"/>
      <c r="X2047" s="148">
        <f t="shared" si="126"/>
        <v>0</v>
      </c>
      <c r="Y2047" s="333"/>
      <c r="Z2047" s="144"/>
      <c r="AA2047" s="148">
        <f t="shared" si="127"/>
        <v>0</v>
      </c>
      <c r="AB2047" s="336"/>
      <c r="AC2047" s="144"/>
    </row>
    <row r="2048" spans="2:29" s="134" customFormat="1" ht="20.100000000000001" customHeight="1" x14ac:dyDescent="0.25">
      <c r="B2048" s="390"/>
      <c r="C2048" s="391"/>
      <c r="D2048" s="392"/>
      <c r="E2048" s="393"/>
      <c r="F2048" s="393"/>
      <c r="G2048" s="394"/>
      <c r="H2048" s="395"/>
      <c r="N2048" s="144"/>
      <c r="O2048" s="147" t="str">
        <f>IFERROR(IF(LEN(B2048)=0,"",INDEX(Trainings!$C$6:$C$55,MATCH(Registration!$B2048,Trainings!$B$6:$B$55,0),1)),"")</f>
        <v/>
      </c>
      <c r="P2048" s="148" t="str">
        <f>IFERROR(IF(LEN(H2048)=0,"",INDEX(Dashboard!$I$17:$I$26,MATCH($H2048,Dashboard!$J$17:$J$26,0))),"")</f>
        <v/>
      </c>
      <c r="Q2048" s="144"/>
      <c r="R2048" s="148">
        <f>IF(LEN(O2048)=0,0,IF(OR(Summary!$D$5="All",Summary!$D$5=""),1,IF(Summary!$D$5=O2048,1,0)))</f>
        <v>0</v>
      </c>
      <c r="S2048" s="148">
        <f>IF(LEN(B2048)=0,0,IF(OR(Summary!$G$5="All",Summary!$G$5=""),1,IF(Summary!$G$5=B2048,1,0)))</f>
        <v>0</v>
      </c>
      <c r="T2048" s="148">
        <f t="shared" si="124"/>
        <v>0</v>
      </c>
      <c r="U2048" s="148">
        <f>IF(LEN(C2048)=0,0,IF(C2048=Summary!$K$5,1,0))</f>
        <v>0</v>
      </c>
      <c r="V2048" s="148">
        <f t="shared" si="125"/>
        <v>0</v>
      </c>
      <c r="W2048" s="333"/>
      <c r="X2048" s="148">
        <f t="shared" si="126"/>
        <v>0</v>
      </c>
      <c r="Y2048" s="333"/>
      <c r="Z2048" s="144"/>
      <c r="AA2048" s="148">
        <f t="shared" si="127"/>
        <v>0</v>
      </c>
      <c r="AB2048" s="336"/>
      <c r="AC2048" s="144"/>
    </row>
    <row r="2049" spans="2:29" s="134" customFormat="1" ht="20.100000000000001" customHeight="1" x14ac:dyDescent="0.25">
      <c r="B2049" s="390"/>
      <c r="C2049" s="391"/>
      <c r="D2049" s="392"/>
      <c r="E2049" s="393"/>
      <c r="F2049" s="393"/>
      <c r="G2049" s="394"/>
      <c r="H2049" s="395"/>
      <c r="N2049" s="144"/>
      <c r="O2049" s="147" t="str">
        <f>IFERROR(IF(LEN(B2049)=0,"",INDEX(Trainings!$C$6:$C$55,MATCH(Registration!$B2049,Trainings!$B$6:$B$55,0),1)),"")</f>
        <v/>
      </c>
      <c r="P2049" s="148" t="str">
        <f>IFERROR(IF(LEN(H2049)=0,"",INDEX(Dashboard!$I$17:$I$26,MATCH($H2049,Dashboard!$J$17:$J$26,0))),"")</f>
        <v/>
      </c>
      <c r="Q2049" s="144"/>
      <c r="R2049" s="148">
        <f>IF(LEN(O2049)=0,0,IF(OR(Summary!$D$5="All",Summary!$D$5=""),1,IF(Summary!$D$5=O2049,1,0)))</f>
        <v>0</v>
      </c>
      <c r="S2049" s="148">
        <f>IF(LEN(B2049)=0,0,IF(OR(Summary!$G$5="All",Summary!$G$5=""),1,IF(Summary!$G$5=B2049,1,0)))</f>
        <v>0</v>
      </c>
      <c r="T2049" s="148">
        <f t="shared" si="124"/>
        <v>0</v>
      </c>
      <c r="U2049" s="148">
        <f>IF(LEN(C2049)=0,0,IF(C2049=Summary!$K$5,1,0))</f>
        <v>0</v>
      </c>
      <c r="V2049" s="148">
        <f t="shared" si="125"/>
        <v>0</v>
      </c>
      <c r="W2049" s="333"/>
      <c r="X2049" s="148">
        <f t="shared" si="126"/>
        <v>0</v>
      </c>
      <c r="Y2049" s="333"/>
      <c r="Z2049" s="144"/>
      <c r="AA2049" s="148">
        <f t="shared" si="127"/>
        <v>0</v>
      </c>
      <c r="AB2049" s="336"/>
      <c r="AC2049" s="144"/>
    </row>
    <row r="2050" spans="2:29" s="134" customFormat="1" ht="20.100000000000001" customHeight="1" x14ac:dyDescent="0.25">
      <c r="B2050" s="390"/>
      <c r="C2050" s="391"/>
      <c r="D2050" s="392"/>
      <c r="E2050" s="393"/>
      <c r="F2050" s="393"/>
      <c r="G2050" s="394"/>
      <c r="H2050" s="395"/>
      <c r="N2050" s="144"/>
      <c r="O2050" s="147" t="str">
        <f>IFERROR(IF(LEN(B2050)=0,"",INDEX(Trainings!$C$6:$C$55,MATCH(Registration!$B2050,Trainings!$B$6:$B$55,0),1)),"")</f>
        <v/>
      </c>
      <c r="P2050" s="148" t="str">
        <f>IFERROR(IF(LEN(H2050)=0,"",INDEX(Dashboard!$I$17:$I$26,MATCH($H2050,Dashboard!$J$17:$J$26,0))),"")</f>
        <v/>
      </c>
      <c r="Q2050" s="144"/>
      <c r="R2050" s="148">
        <f>IF(LEN(O2050)=0,0,IF(OR(Summary!$D$5="All",Summary!$D$5=""),1,IF(Summary!$D$5=O2050,1,0)))</f>
        <v>0</v>
      </c>
      <c r="S2050" s="148">
        <f>IF(LEN(B2050)=0,0,IF(OR(Summary!$G$5="All",Summary!$G$5=""),1,IF(Summary!$G$5=B2050,1,0)))</f>
        <v>0</v>
      </c>
      <c r="T2050" s="148">
        <f t="shared" si="124"/>
        <v>0</v>
      </c>
      <c r="U2050" s="148">
        <f>IF(LEN(C2050)=0,0,IF(C2050=Summary!$K$5,1,0))</f>
        <v>0</v>
      </c>
      <c r="V2050" s="148">
        <f t="shared" si="125"/>
        <v>0</v>
      </c>
      <c r="W2050" s="333"/>
      <c r="X2050" s="148">
        <f t="shared" si="126"/>
        <v>0</v>
      </c>
      <c r="Y2050" s="333"/>
      <c r="Z2050" s="144"/>
      <c r="AA2050" s="148">
        <f t="shared" si="127"/>
        <v>0</v>
      </c>
      <c r="AB2050" s="336"/>
      <c r="AC2050" s="144"/>
    </row>
    <row r="2051" spans="2:29" s="134" customFormat="1" ht="20.100000000000001" customHeight="1" x14ac:dyDescent="0.25">
      <c r="B2051" s="390"/>
      <c r="C2051" s="391"/>
      <c r="D2051" s="392"/>
      <c r="E2051" s="393"/>
      <c r="F2051" s="393"/>
      <c r="G2051" s="394"/>
      <c r="H2051" s="395"/>
      <c r="N2051" s="144"/>
      <c r="O2051" s="147" t="str">
        <f>IFERROR(IF(LEN(B2051)=0,"",INDEX(Trainings!$C$6:$C$55,MATCH(Registration!$B2051,Trainings!$B$6:$B$55,0),1)),"")</f>
        <v/>
      </c>
      <c r="P2051" s="148" t="str">
        <f>IFERROR(IF(LEN(H2051)=0,"",INDEX(Dashboard!$I$17:$I$26,MATCH($H2051,Dashboard!$J$17:$J$26,0))),"")</f>
        <v/>
      </c>
      <c r="Q2051" s="144"/>
      <c r="R2051" s="148">
        <f>IF(LEN(O2051)=0,0,IF(OR(Summary!$D$5="All",Summary!$D$5=""),1,IF(Summary!$D$5=O2051,1,0)))</f>
        <v>0</v>
      </c>
      <c r="S2051" s="148">
        <f>IF(LEN(B2051)=0,0,IF(OR(Summary!$G$5="All",Summary!$G$5=""),1,IF(Summary!$G$5=B2051,1,0)))</f>
        <v>0</v>
      </c>
      <c r="T2051" s="148">
        <f t="shared" si="124"/>
        <v>0</v>
      </c>
      <c r="U2051" s="148">
        <f>IF(LEN(C2051)=0,0,IF(C2051=Summary!$K$5,1,0))</f>
        <v>0</v>
      </c>
      <c r="V2051" s="148">
        <f t="shared" si="125"/>
        <v>0</v>
      </c>
      <c r="W2051" s="333"/>
      <c r="X2051" s="148">
        <f t="shared" si="126"/>
        <v>0</v>
      </c>
      <c r="Y2051" s="333"/>
      <c r="Z2051" s="144"/>
      <c r="AA2051" s="148">
        <f t="shared" si="127"/>
        <v>0</v>
      </c>
      <c r="AB2051" s="336"/>
      <c r="AC2051" s="144"/>
    </row>
    <row r="2052" spans="2:29" s="134" customFormat="1" ht="20.100000000000001" customHeight="1" x14ac:dyDescent="0.25">
      <c r="B2052" s="390"/>
      <c r="C2052" s="391"/>
      <c r="D2052" s="392"/>
      <c r="E2052" s="393"/>
      <c r="F2052" s="393"/>
      <c r="G2052" s="394"/>
      <c r="H2052" s="395"/>
      <c r="N2052" s="144"/>
      <c r="O2052" s="147" t="str">
        <f>IFERROR(IF(LEN(B2052)=0,"",INDEX(Trainings!$C$6:$C$55,MATCH(Registration!$B2052,Trainings!$B$6:$B$55,0),1)),"")</f>
        <v/>
      </c>
      <c r="P2052" s="148" t="str">
        <f>IFERROR(IF(LEN(H2052)=0,"",INDEX(Dashboard!$I$17:$I$26,MATCH($H2052,Dashboard!$J$17:$J$26,0))),"")</f>
        <v/>
      </c>
      <c r="Q2052" s="144"/>
      <c r="R2052" s="148">
        <f>IF(LEN(O2052)=0,0,IF(OR(Summary!$D$5="All",Summary!$D$5=""),1,IF(Summary!$D$5=O2052,1,0)))</f>
        <v>0</v>
      </c>
      <c r="S2052" s="148">
        <f>IF(LEN(B2052)=0,0,IF(OR(Summary!$G$5="All",Summary!$G$5=""),1,IF(Summary!$G$5=B2052,1,0)))</f>
        <v>0</v>
      </c>
      <c r="T2052" s="148">
        <f t="shared" si="124"/>
        <v>0</v>
      </c>
      <c r="U2052" s="148">
        <f>IF(LEN(C2052)=0,0,IF(C2052=Summary!$K$5,1,0))</f>
        <v>0</v>
      </c>
      <c r="V2052" s="148">
        <f t="shared" si="125"/>
        <v>0</v>
      </c>
      <c r="W2052" s="333"/>
      <c r="X2052" s="148">
        <f t="shared" si="126"/>
        <v>0</v>
      </c>
      <c r="Y2052" s="333"/>
      <c r="Z2052" s="144"/>
      <c r="AA2052" s="148">
        <f t="shared" si="127"/>
        <v>0</v>
      </c>
      <c r="AB2052" s="336"/>
      <c r="AC2052" s="144"/>
    </row>
    <row r="2053" spans="2:29" s="134" customFormat="1" ht="20.100000000000001" customHeight="1" x14ac:dyDescent="0.25">
      <c r="B2053" s="390"/>
      <c r="C2053" s="391"/>
      <c r="D2053" s="392"/>
      <c r="E2053" s="393"/>
      <c r="F2053" s="393"/>
      <c r="G2053" s="394"/>
      <c r="H2053" s="395"/>
      <c r="N2053" s="144"/>
      <c r="O2053" s="147" t="str">
        <f>IFERROR(IF(LEN(B2053)=0,"",INDEX(Trainings!$C$6:$C$55,MATCH(Registration!$B2053,Trainings!$B$6:$B$55,0),1)),"")</f>
        <v/>
      </c>
      <c r="P2053" s="148" t="str">
        <f>IFERROR(IF(LEN(H2053)=0,"",INDEX(Dashboard!$I$17:$I$26,MATCH($H2053,Dashboard!$J$17:$J$26,0))),"")</f>
        <v/>
      </c>
      <c r="Q2053" s="144"/>
      <c r="R2053" s="148">
        <f>IF(LEN(O2053)=0,0,IF(OR(Summary!$D$5="All",Summary!$D$5=""),1,IF(Summary!$D$5=O2053,1,0)))</f>
        <v>0</v>
      </c>
      <c r="S2053" s="148">
        <f>IF(LEN(B2053)=0,0,IF(OR(Summary!$G$5="All",Summary!$G$5=""),1,IF(Summary!$G$5=B2053,1,0)))</f>
        <v>0</v>
      </c>
      <c r="T2053" s="148">
        <f t="shared" si="124"/>
        <v>0</v>
      </c>
      <c r="U2053" s="148">
        <f>IF(LEN(C2053)=0,0,IF(C2053=Summary!$K$5,1,0))</f>
        <v>0</v>
      </c>
      <c r="V2053" s="148">
        <f t="shared" si="125"/>
        <v>0</v>
      </c>
      <c r="W2053" s="333"/>
      <c r="X2053" s="148">
        <f t="shared" si="126"/>
        <v>0</v>
      </c>
      <c r="Y2053" s="333"/>
      <c r="Z2053" s="144"/>
      <c r="AA2053" s="148">
        <f t="shared" si="127"/>
        <v>0</v>
      </c>
      <c r="AB2053" s="336"/>
      <c r="AC2053" s="144"/>
    </row>
    <row r="2054" spans="2:29" s="134" customFormat="1" ht="20.100000000000001" customHeight="1" x14ac:dyDescent="0.25">
      <c r="B2054" s="390"/>
      <c r="C2054" s="391"/>
      <c r="D2054" s="392"/>
      <c r="E2054" s="393"/>
      <c r="F2054" s="393"/>
      <c r="G2054" s="394"/>
      <c r="H2054" s="395"/>
      <c r="N2054" s="144"/>
      <c r="O2054" s="147" t="str">
        <f>IFERROR(IF(LEN(B2054)=0,"",INDEX(Trainings!$C$6:$C$55,MATCH(Registration!$B2054,Trainings!$B$6:$B$55,0),1)),"")</f>
        <v/>
      </c>
      <c r="P2054" s="148" t="str">
        <f>IFERROR(IF(LEN(H2054)=0,"",INDEX(Dashboard!$I$17:$I$26,MATCH($H2054,Dashboard!$J$17:$J$26,0))),"")</f>
        <v/>
      </c>
      <c r="Q2054" s="144"/>
      <c r="R2054" s="148">
        <f>IF(LEN(O2054)=0,0,IF(OR(Summary!$D$5="All",Summary!$D$5=""),1,IF(Summary!$D$5=O2054,1,0)))</f>
        <v>0</v>
      </c>
      <c r="S2054" s="148">
        <f>IF(LEN(B2054)=0,0,IF(OR(Summary!$G$5="All",Summary!$G$5=""),1,IF(Summary!$G$5=B2054,1,0)))</f>
        <v>0</v>
      </c>
      <c r="T2054" s="148">
        <f t="shared" ref="T2054:T2117" si="128">IF(G2054="Yes",1,0)</f>
        <v>0</v>
      </c>
      <c r="U2054" s="148">
        <f>IF(LEN(C2054)=0,0,IF(C2054=Summary!$K$5,1,0))</f>
        <v>0</v>
      </c>
      <c r="V2054" s="148">
        <f t="shared" si="125"/>
        <v>0</v>
      </c>
      <c r="W2054" s="333"/>
      <c r="X2054" s="148">
        <f t="shared" si="126"/>
        <v>0</v>
      </c>
      <c r="Y2054" s="333"/>
      <c r="Z2054" s="144"/>
      <c r="AA2054" s="148">
        <f t="shared" si="127"/>
        <v>0</v>
      </c>
      <c r="AB2054" s="336"/>
      <c r="AC2054" s="144"/>
    </row>
    <row r="2055" spans="2:29" s="134" customFormat="1" ht="20.100000000000001" customHeight="1" x14ac:dyDescent="0.25">
      <c r="B2055" s="390"/>
      <c r="C2055" s="391"/>
      <c r="D2055" s="392"/>
      <c r="E2055" s="393"/>
      <c r="F2055" s="393"/>
      <c r="G2055" s="394"/>
      <c r="H2055" s="395"/>
      <c r="N2055" s="144"/>
      <c r="O2055" s="147" t="str">
        <f>IFERROR(IF(LEN(B2055)=0,"",INDEX(Trainings!$C$6:$C$55,MATCH(Registration!$B2055,Trainings!$B$6:$B$55,0),1)),"")</f>
        <v/>
      </c>
      <c r="P2055" s="148" t="str">
        <f>IFERROR(IF(LEN(H2055)=0,"",INDEX(Dashboard!$I$17:$I$26,MATCH($H2055,Dashboard!$J$17:$J$26,0))),"")</f>
        <v/>
      </c>
      <c r="Q2055" s="144"/>
      <c r="R2055" s="148">
        <f>IF(LEN(O2055)=0,0,IF(OR(Summary!$D$5="All",Summary!$D$5=""),1,IF(Summary!$D$5=O2055,1,0)))</f>
        <v>0</v>
      </c>
      <c r="S2055" s="148">
        <f>IF(LEN(B2055)=0,0,IF(OR(Summary!$G$5="All",Summary!$G$5=""),1,IF(Summary!$G$5=B2055,1,0)))</f>
        <v>0</v>
      </c>
      <c r="T2055" s="148">
        <f t="shared" si="128"/>
        <v>0</v>
      </c>
      <c r="U2055" s="148">
        <f>IF(LEN(C2055)=0,0,IF(C2055=Summary!$K$5,1,0))</f>
        <v>0</v>
      </c>
      <c r="V2055" s="148">
        <f t="shared" ref="V2055:V2118" si="129">R2055*S2055*T2055*U2055</f>
        <v>0</v>
      </c>
      <c r="W2055" s="333"/>
      <c r="X2055" s="148">
        <f t="shared" ref="X2055:X2118" si="130">V2055*(IF(LEN(P2055)=0,0,1))</f>
        <v>0</v>
      </c>
      <c r="Y2055" s="333"/>
      <c r="Z2055" s="144"/>
      <c r="AA2055" s="148">
        <f t="shared" ref="AA2055:AA2118" si="131">IF(G2055="Yes",1,0)</f>
        <v>0</v>
      </c>
      <c r="AB2055" s="336"/>
      <c r="AC2055" s="144"/>
    </row>
    <row r="2056" spans="2:29" s="134" customFormat="1" ht="20.100000000000001" customHeight="1" x14ac:dyDescent="0.25">
      <c r="B2056" s="390"/>
      <c r="C2056" s="391"/>
      <c r="D2056" s="392"/>
      <c r="E2056" s="393"/>
      <c r="F2056" s="393"/>
      <c r="G2056" s="394"/>
      <c r="H2056" s="395"/>
      <c r="N2056" s="144"/>
      <c r="O2056" s="147" t="str">
        <f>IFERROR(IF(LEN(B2056)=0,"",INDEX(Trainings!$C$6:$C$55,MATCH(Registration!$B2056,Trainings!$B$6:$B$55,0),1)),"")</f>
        <v/>
      </c>
      <c r="P2056" s="148" t="str">
        <f>IFERROR(IF(LEN(H2056)=0,"",INDEX(Dashboard!$I$17:$I$26,MATCH($H2056,Dashboard!$J$17:$J$26,0))),"")</f>
        <v/>
      </c>
      <c r="Q2056" s="144"/>
      <c r="R2056" s="148">
        <f>IF(LEN(O2056)=0,0,IF(OR(Summary!$D$5="All",Summary!$D$5=""),1,IF(Summary!$D$5=O2056,1,0)))</f>
        <v>0</v>
      </c>
      <c r="S2056" s="148">
        <f>IF(LEN(B2056)=0,0,IF(OR(Summary!$G$5="All",Summary!$G$5=""),1,IF(Summary!$G$5=B2056,1,0)))</f>
        <v>0</v>
      </c>
      <c r="T2056" s="148">
        <f t="shared" si="128"/>
        <v>0</v>
      </c>
      <c r="U2056" s="148">
        <f>IF(LEN(C2056)=0,0,IF(C2056=Summary!$K$5,1,0))</f>
        <v>0</v>
      </c>
      <c r="V2056" s="148">
        <f t="shared" si="129"/>
        <v>0</v>
      </c>
      <c r="W2056" s="333"/>
      <c r="X2056" s="148">
        <f t="shared" si="130"/>
        <v>0</v>
      </c>
      <c r="Y2056" s="333"/>
      <c r="Z2056" s="144"/>
      <c r="AA2056" s="148">
        <f t="shared" si="131"/>
        <v>0</v>
      </c>
      <c r="AB2056" s="336"/>
      <c r="AC2056" s="144"/>
    </row>
    <row r="2057" spans="2:29" s="134" customFormat="1" ht="20.100000000000001" customHeight="1" x14ac:dyDescent="0.25">
      <c r="B2057" s="390"/>
      <c r="C2057" s="391"/>
      <c r="D2057" s="392"/>
      <c r="E2057" s="393"/>
      <c r="F2057" s="393"/>
      <c r="G2057" s="394"/>
      <c r="H2057" s="395"/>
      <c r="N2057" s="144"/>
      <c r="O2057" s="147" t="str">
        <f>IFERROR(IF(LEN(B2057)=0,"",INDEX(Trainings!$C$6:$C$55,MATCH(Registration!$B2057,Trainings!$B$6:$B$55,0),1)),"")</f>
        <v/>
      </c>
      <c r="P2057" s="148" t="str">
        <f>IFERROR(IF(LEN(H2057)=0,"",INDEX(Dashboard!$I$17:$I$26,MATCH($H2057,Dashboard!$J$17:$J$26,0))),"")</f>
        <v/>
      </c>
      <c r="Q2057" s="144"/>
      <c r="R2057" s="148">
        <f>IF(LEN(O2057)=0,0,IF(OR(Summary!$D$5="All",Summary!$D$5=""),1,IF(Summary!$D$5=O2057,1,0)))</f>
        <v>0</v>
      </c>
      <c r="S2057" s="148">
        <f>IF(LEN(B2057)=0,0,IF(OR(Summary!$G$5="All",Summary!$G$5=""),1,IF(Summary!$G$5=B2057,1,0)))</f>
        <v>0</v>
      </c>
      <c r="T2057" s="148">
        <f t="shared" si="128"/>
        <v>0</v>
      </c>
      <c r="U2057" s="148">
        <f>IF(LEN(C2057)=0,0,IF(C2057=Summary!$K$5,1,0))</f>
        <v>0</v>
      </c>
      <c r="V2057" s="148">
        <f t="shared" si="129"/>
        <v>0</v>
      </c>
      <c r="W2057" s="333"/>
      <c r="X2057" s="148">
        <f t="shared" si="130"/>
        <v>0</v>
      </c>
      <c r="Y2057" s="333"/>
      <c r="Z2057" s="144"/>
      <c r="AA2057" s="148">
        <f t="shared" si="131"/>
        <v>0</v>
      </c>
      <c r="AB2057" s="336"/>
      <c r="AC2057" s="144"/>
    </row>
    <row r="2058" spans="2:29" s="134" customFormat="1" ht="20.100000000000001" customHeight="1" x14ac:dyDescent="0.25">
      <c r="B2058" s="390"/>
      <c r="C2058" s="391"/>
      <c r="D2058" s="392"/>
      <c r="E2058" s="393"/>
      <c r="F2058" s="393"/>
      <c r="G2058" s="394"/>
      <c r="H2058" s="395"/>
      <c r="N2058" s="144"/>
      <c r="O2058" s="147" t="str">
        <f>IFERROR(IF(LEN(B2058)=0,"",INDEX(Trainings!$C$6:$C$55,MATCH(Registration!$B2058,Trainings!$B$6:$B$55,0),1)),"")</f>
        <v/>
      </c>
      <c r="P2058" s="148" t="str">
        <f>IFERROR(IF(LEN(H2058)=0,"",INDEX(Dashboard!$I$17:$I$26,MATCH($H2058,Dashboard!$J$17:$J$26,0))),"")</f>
        <v/>
      </c>
      <c r="Q2058" s="144"/>
      <c r="R2058" s="148">
        <f>IF(LEN(O2058)=0,0,IF(OR(Summary!$D$5="All",Summary!$D$5=""),1,IF(Summary!$D$5=O2058,1,0)))</f>
        <v>0</v>
      </c>
      <c r="S2058" s="148">
        <f>IF(LEN(B2058)=0,0,IF(OR(Summary!$G$5="All",Summary!$G$5=""),1,IF(Summary!$G$5=B2058,1,0)))</f>
        <v>0</v>
      </c>
      <c r="T2058" s="148">
        <f t="shared" si="128"/>
        <v>0</v>
      </c>
      <c r="U2058" s="148">
        <f>IF(LEN(C2058)=0,0,IF(C2058=Summary!$K$5,1,0))</f>
        <v>0</v>
      </c>
      <c r="V2058" s="148">
        <f t="shared" si="129"/>
        <v>0</v>
      </c>
      <c r="W2058" s="333"/>
      <c r="X2058" s="148">
        <f t="shared" si="130"/>
        <v>0</v>
      </c>
      <c r="Y2058" s="333"/>
      <c r="Z2058" s="144"/>
      <c r="AA2058" s="148">
        <f t="shared" si="131"/>
        <v>0</v>
      </c>
      <c r="AB2058" s="336"/>
      <c r="AC2058" s="144"/>
    </row>
    <row r="2059" spans="2:29" s="134" customFormat="1" ht="20.100000000000001" customHeight="1" x14ac:dyDescent="0.25">
      <c r="B2059" s="390"/>
      <c r="C2059" s="391"/>
      <c r="D2059" s="392"/>
      <c r="E2059" s="393"/>
      <c r="F2059" s="393"/>
      <c r="G2059" s="394"/>
      <c r="H2059" s="395"/>
      <c r="N2059" s="144"/>
      <c r="O2059" s="147" t="str">
        <f>IFERROR(IF(LEN(B2059)=0,"",INDEX(Trainings!$C$6:$C$55,MATCH(Registration!$B2059,Trainings!$B$6:$B$55,0),1)),"")</f>
        <v/>
      </c>
      <c r="P2059" s="148" t="str">
        <f>IFERROR(IF(LEN(H2059)=0,"",INDEX(Dashboard!$I$17:$I$26,MATCH($H2059,Dashboard!$J$17:$J$26,0))),"")</f>
        <v/>
      </c>
      <c r="Q2059" s="144"/>
      <c r="R2059" s="148">
        <f>IF(LEN(O2059)=0,0,IF(OR(Summary!$D$5="All",Summary!$D$5=""),1,IF(Summary!$D$5=O2059,1,0)))</f>
        <v>0</v>
      </c>
      <c r="S2059" s="148">
        <f>IF(LEN(B2059)=0,0,IF(OR(Summary!$G$5="All",Summary!$G$5=""),1,IF(Summary!$G$5=B2059,1,0)))</f>
        <v>0</v>
      </c>
      <c r="T2059" s="148">
        <f t="shared" si="128"/>
        <v>0</v>
      </c>
      <c r="U2059" s="148">
        <f>IF(LEN(C2059)=0,0,IF(C2059=Summary!$K$5,1,0))</f>
        <v>0</v>
      </c>
      <c r="V2059" s="148">
        <f t="shared" si="129"/>
        <v>0</v>
      </c>
      <c r="W2059" s="333"/>
      <c r="X2059" s="148">
        <f t="shared" si="130"/>
        <v>0</v>
      </c>
      <c r="Y2059" s="333"/>
      <c r="Z2059" s="144"/>
      <c r="AA2059" s="148">
        <f t="shared" si="131"/>
        <v>0</v>
      </c>
      <c r="AB2059" s="336"/>
      <c r="AC2059" s="144"/>
    </row>
    <row r="2060" spans="2:29" s="134" customFormat="1" ht="20.100000000000001" customHeight="1" x14ac:dyDescent="0.25">
      <c r="B2060" s="390"/>
      <c r="C2060" s="391"/>
      <c r="D2060" s="392"/>
      <c r="E2060" s="393"/>
      <c r="F2060" s="393"/>
      <c r="G2060" s="394"/>
      <c r="H2060" s="395"/>
      <c r="N2060" s="144"/>
      <c r="O2060" s="147" t="str">
        <f>IFERROR(IF(LEN(B2060)=0,"",INDEX(Trainings!$C$6:$C$55,MATCH(Registration!$B2060,Trainings!$B$6:$B$55,0),1)),"")</f>
        <v/>
      </c>
      <c r="P2060" s="148" t="str">
        <f>IFERROR(IF(LEN(H2060)=0,"",INDEX(Dashboard!$I$17:$I$26,MATCH($H2060,Dashboard!$J$17:$J$26,0))),"")</f>
        <v/>
      </c>
      <c r="Q2060" s="144"/>
      <c r="R2060" s="148">
        <f>IF(LEN(O2060)=0,0,IF(OR(Summary!$D$5="All",Summary!$D$5=""),1,IF(Summary!$D$5=O2060,1,0)))</f>
        <v>0</v>
      </c>
      <c r="S2060" s="148">
        <f>IF(LEN(B2060)=0,0,IF(OR(Summary!$G$5="All",Summary!$G$5=""),1,IF(Summary!$G$5=B2060,1,0)))</f>
        <v>0</v>
      </c>
      <c r="T2060" s="148">
        <f t="shared" si="128"/>
        <v>0</v>
      </c>
      <c r="U2060" s="148">
        <f>IF(LEN(C2060)=0,0,IF(C2060=Summary!$K$5,1,0))</f>
        <v>0</v>
      </c>
      <c r="V2060" s="148">
        <f t="shared" si="129"/>
        <v>0</v>
      </c>
      <c r="W2060" s="333"/>
      <c r="X2060" s="148">
        <f t="shared" si="130"/>
        <v>0</v>
      </c>
      <c r="Y2060" s="333"/>
      <c r="Z2060" s="144"/>
      <c r="AA2060" s="148">
        <f t="shared" si="131"/>
        <v>0</v>
      </c>
      <c r="AB2060" s="336"/>
      <c r="AC2060" s="144"/>
    </row>
    <row r="2061" spans="2:29" s="134" customFormat="1" ht="20.100000000000001" customHeight="1" x14ac:dyDescent="0.25">
      <c r="B2061" s="390"/>
      <c r="C2061" s="391"/>
      <c r="D2061" s="392"/>
      <c r="E2061" s="393"/>
      <c r="F2061" s="393"/>
      <c r="G2061" s="394"/>
      <c r="H2061" s="395"/>
      <c r="N2061" s="144"/>
      <c r="O2061" s="147" t="str">
        <f>IFERROR(IF(LEN(B2061)=0,"",INDEX(Trainings!$C$6:$C$55,MATCH(Registration!$B2061,Trainings!$B$6:$B$55,0),1)),"")</f>
        <v/>
      </c>
      <c r="P2061" s="148" t="str">
        <f>IFERROR(IF(LEN(H2061)=0,"",INDEX(Dashboard!$I$17:$I$26,MATCH($H2061,Dashboard!$J$17:$J$26,0))),"")</f>
        <v/>
      </c>
      <c r="Q2061" s="144"/>
      <c r="R2061" s="148">
        <f>IF(LEN(O2061)=0,0,IF(OR(Summary!$D$5="All",Summary!$D$5=""),1,IF(Summary!$D$5=O2061,1,0)))</f>
        <v>0</v>
      </c>
      <c r="S2061" s="148">
        <f>IF(LEN(B2061)=0,0,IF(OR(Summary!$G$5="All",Summary!$G$5=""),1,IF(Summary!$G$5=B2061,1,0)))</f>
        <v>0</v>
      </c>
      <c r="T2061" s="148">
        <f t="shared" si="128"/>
        <v>0</v>
      </c>
      <c r="U2061" s="148">
        <f>IF(LEN(C2061)=0,0,IF(C2061=Summary!$K$5,1,0))</f>
        <v>0</v>
      </c>
      <c r="V2061" s="148">
        <f t="shared" si="129"/>
        <v>0</v>
      </c>
      <c r="W2061" s="333"/>
      <c r="X2061" s="148">
        <f t="shared" si="130"/>
        <v>0</v>
      </c>
      <c r="Y2061" s="333"/>
      <c r="Z2061" s="144"/>
      <c r="AA2061" s="148">
        <f t="shared" si="131"/>
        <v>0</v>
      </c>
      <c r="AB2061" s="336"/>
      <c r="AC2061" s="144"/>
    </row>
    <row r="2062" spans="2:29" s="134" customFormat="1" ht="20.100000000000001" customHeight="1" x14ac:dyDescent="0.25">
      <c r="B2062" s="390"/>
      <c r="C2062" s="391"/>
      <c r="D2062" s="392"/>
      <c r="E2062" s="393"/>
      <c r="F2062" s="393"/>
      <c r="G2062" s="394"/>
      <c r="H2062" s="395"/>
      <c r="N2062" s="144"/>
      <c r="O2062" s="147" t="str">
        <f>IFERROR(IF(LEN(B2062)=0,"",INDEX(Trainings!$C$6:$C$55,MATCH(Registration!$B2062,Trainings!$B$6:$B$55,0),1)),"")</f>
        <v/>
      </c>
      <c r="P2062" s="148" t="str">
        <f>IFERROR(IF(LEN(H2062)=0,"",INDEX(Dashboard!$I$17:$I$26,MATCH($H2062,Dashboard!$J$17:$J$26,0))),"")</f>
        <v/>
      </c>
      <c r="Q2062" s="144"/>
      <c r="R2062" s="148">
        <f>IF(LEN(O2062)=0,0,IF(OR(Summary!$D$5="All",Summary!$D$5=""),1,IF(Summary!$D$5=O2062,1,0)))</f>
        <v>0</v>
      </c>
      <c r="S2062" s="148">
        <f>IF(LEN(B2062)=0,0,IF(OR(Summary!$G$5="All",Summary!$G$5=""),1,IF(Summary!$G$5=B2062,1,0)))</f>
        <v>0</v>
      </c>
      <c r="T2062" s="148">
        <f t="shared" si="128"/>
        <v>0</v>
      </c>
      <c r="U2062" s="148">
        <f>IF(LEN(C2062)=0,0,IF(C2062=Summary!$K$5,1,0))</f>
        <v>0</v>
      </c>
      <c r="V2062" s="148">
        <f t="shared" si="129"/>
        <v>0</v>
      </c>
      <c r="W2062" s="333"/>
      <c r="X2062" s="148">
        <f t="shared" si="130"/>
        <v>0</v>
      </c>
      <c r="Y2062" s="333"/>
      <c r="Z2062" s="144"/>
      <c r="AA2062" s="148">
        <f t="shared" si="131"/>
        <v>0</v>
      </c>
      <c r="AB2062" s="336"/>
      <c r="AC2062" s="144"/>
    </row>
    <row r="2063" spans="2:29" s="134" customFormat="1" ht="20.100000000000001" customHeight="1" x14ac:dyDescent="0.25">
      <c r="B2063" s="390"/>
      <c r="C2063" s="391"/>
      <c r="D2063" s="392"/>
      <c r="E2063" s="393"/>
      <c r="F2063" s="393"/>
      <c r="G2063" s="394"/>
      <c r="H2063" s="395"/>
      <c r="N2063" s="144"/>
      <c r="O2063" s="147" t="str">
        <f>IFERROR(IF(LEN(B2063)=0,"",INDEX(Trainings!$C$6:$C$55,MATCH(Registration!$B2063,Trainings!$B$6:$B$55,0),1)),"")</f>
        <v/>
      </c>
      <c r="P2063" s="148" t="str">
        <f>IFERROR(IF(LEN(H2063)=0,"",INDEX(Dashboard!$I$17:$I$26,MATCH($H2063,Dashboard!$J$17:$J$26,0))),"")</f>
        <v/>
      </c>
      <c r="Q2063" s="144"/>
      <c r="R2063" s="148">
        <f>IF(LEN(O2063)=0,0,IF(OR(Summary!$D$5="All",Summary!$D$5=""),1,IF(Summary!$D$5=O2063,1,0)))</f>
        <v>0</v>
      </c>
      <c r="S2063" s="148">
        <f>IF(LEN(B2063)=0,0,IF(OR(Summary!$G$5="All",Summary!$G$5=""),1,IF(Summary!$G$5=B2063,1,0)))</f>
        <v>0</v>
      </c>
      <c r="T2063" s="148">
        <f t="shared" si="128"/>
        <v>0</v>
      </c>
      <c r="U2063" s="148">
        <f>IF(LEN(C2063)=0,0,IF(C2063=Summary!$K$5,1,0))</f>
        <v>0</v>
      </c>
      <c r="V2063" s="148">
        <f t="shared" si="129"/>
        <v>0</v>
      </c>
      <c r="W2063" s="333"/>
      <c r="X2063" s="148">
        <f t="shared" si="130"/>
        <v>0</v>
      </c>
      <c r="Y2063" s="333"/>
      <c r="Z2063" s="144"/>
      <c r="AA2063" s="148">
        <f t="shared" si="131"/>
        <v>0</v>
      </c>
      <c r="AB2063" s="336"/>
      <c r="AC2063" s="144"/>
    </row>
    <row r="2064" spans="2:29" s="134" customFormat="1" ht="20.100000000000001" customHeight="1" x14ac:dyDescent="0.25">
      <c r="B2064" s="390"/>
      <c r="C2064" s="391"/>
      <c r="D2064" s="392"/>
      <c r="E2064" s="393"/>
      <c r="F2064" s="393"/>
      <c r="G2064" s="394"/>
      <c r="H2064" s="395"/>
      <c r="N2064" s="144"/>
      <c r="O2064" s="147" t="str">
        <f>IFERROR(IF(LEN(B2064)=0,"",INDEX(Trainings!$C$6:$C$55,MATCH(Registration!$B2064,Trainings!$B$6:$B$55,0),1)),"")</f>
        <v/>
      </c>
      <c r="P2064" s="148" t="str">
        <f>IFERROR(IF(LEN(H2064)=0,"",INDEX(Dashboard!$I$17:$I$26,MATCH($H2064,Dashboard!$J$17:$J$26,0))),"")</f>
        <v/>
      </c>
      <c r="Q2064" s="144"/>
      <c r="R2064" s="148">
        <f>IF(LEN(O2064)=0,0,IF(OR(Summary!$D$5="All",Summary!$D$5=""),1,IF(Summary!$D$5=O2064,1,0)))</f>
        <v>0</v>
      </c>
      <c r="S2064" s="148">
        <f>IF(LEN(B2064)=0,0,IF(OR(Summary!$G$5="All",Summary!$G$5=""),1,IF(Summary!$G$5=B2064,1,0)))</f>
        <v>0</v>
      </c>
      <c r="T2064" s="148">
        <f t="shared" si="128"/>
        <v>0</v>
      </c>
      <c r="U2064" s="148">
        <f>IF(LEN(C2064)=0,0,IF(C2064=Summary!$K$5,1,0))</f>
        <v>0</v>
      </c>
      <c r="V2064" s="148">
        <f t="shared" si="129"/>
        <v>0</v>
      </c>
      <c r="W2064" s="333"/>
      <c r="X2064" s="148">
        <f t="shared" si="130"/>
        <v>0</v>
      </c>
      <c r="Y2064" s="333"/>
      <c r="Z2064" s="144"/>
      <c r="AA2064" s="148">
        <f t="shared" si="131"/>
        <v>0</v>
      </c>
      <c r="AB2064" s="336"/>
      <c r="AC2064" s="144"/>
    </row>
    <row r="2065" spans="2:29" s="134" customFormat="1" ht="20.100000000000001" customHeight="1" x14ac:dyDescent="0.25">
      <c r="B2065" s="390"/>
      <c r="C2065" s="391"/>
      <c r="D2065" s="392"/>
      <c r="E2065" s="393"/>
      <c r="F2065" s="393"/>
      <c r="G2065" s="394"/>
      <c r="H2065" s="395"/>
      <c r="N2065" s="144"/>
      <c r="O2065" s="147" t="str">
        <f>IFERROR(IF(LEN(B2065)=0,"",INDEX(Trainings!$C$6:$C$55,MATCH(Registration!$B2065,Trainings!$B$6:$B$55,0),1)),"")</f>
        <v/>
      </c>
      <c r="P2065" s="148" t="str">
        <f>IFERROR(IF(LEN(H2065)=0,"",INDEX(Dashboard!$I$17:$I$26,MATCH($H2065,Dashboard!$J$17:$J$26,0))),"")</f>
        <v/>
      </c>
      <c r="Q2065" s="144"/>
      <c r="R2065" s="148">
        <f>IF(LEN(O2065)=0,0,IF(OR(Summary!$D$5="All",Summary!$D$5=""),1,IF(Summary!$D$5=O2065,1,0)))</f>
        <v>0</v>
      </c>
      <c r="S2065" s="148">
        <f>IF(LEN(B2065)=0,0,IF(OR(Summary!$G$5="All",Summary!$G$5=""),1,IF(Summary!$G$5=B2065,1,0)))</f>
        <v>0</v>
      </c>
      <c r="T2065" s="148">
        <f t="shared" si="128"/>
        <v>0</v>
      </c>
      <c r="U2065" s="148">
        <f>IF(LEN(C2065)=0,0,IF(C2065=Summary!$K$5,1,0))</f>
        <v>0</v>
      </c>
      <c r="V2065" s="148">
        <f t="shared" si="129"/>
        <v>0</v>
      </c>
      <c r="W2065" s="333"/>
      <c r="X2065" s="148">
        <f t="shared" si="130"/>
        <v>0</v>
      </c>
      <c r="Y2065" s="333"/>
      <c r="Z2065" s="144"/>
      <c r="AA2065" s="148">
        <f t="shared" si="131"/>
        <v>0</v>
      </c>
      <c r="AB2065" s="336"/>
      <c r="AC2065" s="144"/>
    </row>
    <row r="2066" spans="2:29" s="134" customFormat="1" ht="20.100000000000001" customHeight="1" x14ac:dyDescent="0.25">
      <c r="B2066" s="390"/>
      <c r="C2066" s="391"/>
      <c r="D2066" s="392"/>
      <c r="E2066" s="393"/>
      <c r="F2066" s="393"/>
      <c r="G2066" s="394"/>
      <c r="H2066" s="395"/>
      <c r="N2066" s="144"/>
      <c r="O2066" s="147" t="str">
        <f>IFERROR(IF(LEN(B2066)=0,"",INDEX(Trainings!$C$6:$C$55,MATCH(Registration!$B2066,Trainings!$B$6:$B$55,0),1)),"")</f>
        <v/>
      </c>
      <c r="P2066" s="148" t="str">
        <f>IFERROR(IF(LEN(H2066)=0,"",INDEX(Dashboard!$I$17:$I$26,MATCH($H2066,Dashboard!$J$17:$J$26,0))),"")</f>
        <v/>
      </c>
      <c r="Q2066" s="144"/>
      <c r="R2066" s="148">
        <f>IF(LEN(O2066)=0,0,IF(OR(Summary!$D$5="All",Summary!$D$5=""),1,IF(Summary!$D$5=O2066,1,0)))</f>
        <v>0</v>
      </c>
      <c r="S2066" s="148">
        <f>IF(LEN(B2066)=0,0,IF(OR(Summary!$G$5="All",Summary!$G$5=""),1,IF(Summary!$G$5=B2066,1,0)))</f>
        <v>0</v>
      </c>
      <c r="T2066" s="148">
        <f t="shared" si="128"/>
        <v>0</v>
      </c>
      <c r="U2066" s="148">
        <f>IF(LEN(C2066)=0,0,IF(C2066=Summary!$K$5,1,0))</f>
        <v>0</v>
      </c>
      <c r="V2066" s="148">
        <f t="shared" si="129"/>
        <v>0</v>
      </c>
      <c r="W2066" s="333"/>
      <c r="X2066" s="148">
        <f t="shared" si="130"/>
        <v>0</v>
      </c>
      <c r="Y2066" s="333"/>
      <c r="Z2066" s="144"/>
      <c r="AA2066" s="148">
        <f t="shared" si="131"/>
        <v>0</v>
      </c>
      <c r="AB2066" s="336"/>
      <c r="AC2066" s="144"/>
    </row>
    <row r="2067" spans="2:29" s="134" customFormat="1" ht="20.100000000000001" customHeight="1" x14ac:dyDescent="0.25">
      <c r="B2067" s="390"/>
      <c r="C2067" s="391"/>
      <c r="D2067" s="392"/>
      <c r="E2067" s="393"/>
      <c r="F2067" s="393"/>
      <c r="G2067" s="394"/>
      <c r="H2067" s="395"/>
      <c r="N2067" s="144"/>
      <c r="O2067" s="147" t="str">
        <f>IFERROR(IF(LEN(B2067)=0,"",INDEX(Trainings!$C$6:$C$55,MATCH(Registration!$B2067,Trainings!$B$6:$B$55,0),1)),"")</f>
        <v/>
      </c>
      <c r="P2067" s="148" t="str">
        <f>IFERROR(IF(LEN(H2067)=0,"",INDEX(Dashboard!$I$17:$I$26,MATCH($H2067,Dashboard!$J$17:$J$26,0))),"")</f>
        <v/>
      </c>
      <c r="Q2067" s="144"/>
      <c r="R2067" s="148">
        <f>IF(LEN(O2067)=0,0,IF(OR(Summary!$D$5="All",Summary!$D$5=""),1,IF(Summary!$D$5=O2067,1,0)))</f>
        <v>0</v>
      </c>
      <c r="S2067" s="148">
        <f>IF(LEN(B2067)=0,0,IF(OR(Summary!$G$5="All",Summary!$G$5=""),1,IF(Summary!$G$5=B2067,1,0)))</f>
        <v>0</v>
      </c>
      <c r="T2067" s="148">
        <f t="shared" si="128"/>
        <v>0</v>
      </c>
      <c r="U2067" s="148">
        <f>IF(LEN(C2067)=0,0,IF(C2067=Summary!$K$5,1,0))</f>
        <v>0</v>
      </c>
      <c r="V2067" s="148">
        <f t="shared" si="129"/>
        <v>0</v>
      </c>
      <c r="W2067" s="333"/>
      <c r="X2067" s="148">
        <f t="shared" si="130"/>
        <v>0</v>
      </c>
      <c r="Y2067" s="333"/>
      <c r="Z2067" s="144"/>
      <c r="AA2067" s="148">
        <f t="shared" si="131"/>
        <v>0</v>
      </c>
      <c r="AB2067" s="336"/>
      <c r="AC2067" s="144"/>
    </row>
    <row r="2068" spans="2:29" s="134" customFormat="1" ht="20.100000000000001" customHeight="1" x14ac:dyDescent="0.25">
      <c r="B2068" s="390"/>
      <c r="C2068" s="391"/>
      <c r="D2068" s="392"/>
      <c r="E2068" s="393"/>
      <c r="F2068" s="393"/>
      <c r="G2068" s="394"/>
      <c r="H2068" s="395"/>
      <c r="N2068" s="144"/>
      <c r="O2068" s="147" t="str">
        <f>IFERROR(IF(LEN(B2068)=0,"",INDEX(Trainings!$C$6:$C$55,MATCH(Registration!$B2068,Trainings!$B$6:$B$55,0),1)),"")</f>
        <v/>
      </c>
      <c r="P2068" s="148" t="str">
        <f>IFERROR(IF(LEN(H2068)=0,"",INDEX(Dashboard!$I$17:$I$26,MATCH($H2068,Dashboard!$J$17:$J$26,0))),"")</f>
        <v/>
      </c>
      <c r="Q2068" s="144"/>
      <c r="R2068" s="148">
        <f>IF(LEN(O2068)=0,0,IF(OR(Summary!$D$5="All",Summary!$D$5=""),1,IF(Summary!$D$5=O2068,1,0)))</f>
        <v>0</v>
      </c>
      <c r="S2068" s="148">
        <f>IF(LEN(B2068)=0,0,IF(OR(Summary!$G$5="All",Summary!$G$5=""),1,IF(Summary!$G$5=B2068,1,0)))</f>
        <v>0</v>
      </c>
      <c r="T2068" s="148">
        <f t="shared" si="128"/>
        <v>0</v>
      </c>
      <c r="U2068" s="148">
        <f>IF(LEN(C2068)=0,0,IF(C2068=Summary!$K$5,1,0))</f>
        <v>0</v>
      </c>
      <c r="V2068" s="148">
        <f t="shared" si="129"/>
        <v>0</v>
      </c>
      <c r="W2068" s="333"/>
      <c r="X2068" s="148">
        <f t="shared" si="130"/>
        <v>0</v>
      </c>
      <c r="Y2068" s="333"/>
      <c r="Z2068" s="144"/>
      <c r="AA2068" s="148">
        <f t="shared" si="131"/>
        <v>0</v>
      </c>
      <c r="AB2068" s="336"/>
      <c r="AC2068" s="144"/>
    </row>
    <row r="2069" spans="2:29" s="134" customFormat="1" ht="20.100000000000001" customHeight="1" x14ac:dyDescent="0.25">
      <c r="B2069" s="390"/>
      <c r="C2069" s="391"/>
      <c r="D2069" s="392"/>
      <c r="E2069" s="393"/>
      <c r="F2069" s="393"/>
      <c r="G2069" s="394"/>
      <c r="H2069" s="395"/>
      <c r="N2069" s="144"/>
      <c r="O2069" s="147" t="str">
        <f>IFERROR(IF(LEN(B2069)=0,"",INDEX(Trainings!$C$6:$C$55,MATCH(Registration!$B2069,Trainings!$B$6:$B$55,0),1)),"")</f>
        <v/>
      </c>
      <c r="P2069" s="148" t="str">
        <f>IFERROR(IF(LEN(H2069)=0,"",INDEX(Dashboard!$I$17:$I$26,MATCH($H2069,Dashboard!$J$17:$J$26,0))),"")</f>
        <v/>
      </c>
      <c r="Q2069" s="144"/>
      <c r="R2069" s="148">
        <f>IF(LEN(O2069)=0,0,IF(OR(Summary!$D$5="All",Summary!$D$5=""),1,IF(Summary!$D$5=O2069,1,0)))</f>
        <v>0</v>
      </c>
      <c r="S2069" s="148">
        <f>IF(LEN(B2069)=0,0,IF(OR(Summary!$G$5="All",Summary!$G$5=""),1,IF(Summary!$G$5=B2069,1,0)))</f>
        <v>0</v>
      </c>
      <c r="T2069" s="148">
        <f t="shared" si="128"/>
        <v>0</v>
      </c>
      <c r="U2069" s="148">
        <f>IF(LEN(C2069)=0,0,IF(C2069=Summary!$K$5,1,0))</f>
        <v>0</v>
      </c>
      <c r="V2069" s="148">
        <f t="shared" si="129"/>
        <v>0</v>
      </c>
      <c r="W2069" s="333"/>
      <c r="X2069" s="148">
        <f t="shared" si="130"/>
        <v>0</v>
      </c>
      <c r="Y2069" s="333"/>
      <c r="Z2069" s="144"/>
      <c r="AA2069" s="148">
        <f t="shared" si="131"/>
        <v>0</v>
      </c>
      <c r="AB2069" s="336"/>
      <c r="AC2069" s="144"/>
    </row>
    <row r="2070" spans="2:29" s="134" customFormat="1" ht="20.100000000000001" customHeight="1" x14ac:dyDescent="0.25">
      <c r="B2070" s="390"/>
      <c r="C2070" s="391"/>
      <c r="D2070" s="392"/>
      <c r="E2070" s="393"/>
      <c r="F2070" s="393"/>
      <c r="G2070" s="394"/>
      <c r="H2070" s="395"/>
      <c r="N2070" s="144"/>
      <c r="O2070" s="147" t="str">
        <f>IFERROR(IF(LEN(B2070)=0,"",INDEX(Trainings!$C$6:$C$55,MATCH(Registration!$B2070,Trainings!$B$6:$B$55,0),1)),"")</f>
        <v/>
      </c>
      <c r="P2070" s="148" t="str">
        <f>IFERROR(IF(LEN(H2070)=0,"",INDEX(Dashboard!$I$17:$I$26,MATCH($H2070,Dashboard!$J$17:$J$26,0))),"")</f>
        <v/>
      </c>
      <c r="Q2070" s="144"/>
      <c r="R2070" s="148">
        <f>IF(LEN(O2070)=0,0,IF(OR(Summary!$D$5="All",Summary!$D$5=""),1,IF(Summary!$D$5=O2070,1,0)))</f>
        <v>0</v>
      </c>
      <c r="S2070" s="148">
        <f>IF(LEN(B2070)=0,0,IF(OR(Summary!$G$5="All",Summary!$G$5=""),1,IF(Summary!$G$5=B2070,1,0)))</f>
        <v>0</v>
      </c>
      <c r="T2070" s="148">
        <f t="shared" si="128"/>
        <v>0</v>
      </c>
      <c r="U2070" s="148">
        <f>IF(LEN(C2070)=0,0,IF(C2070=Summary!$K$5,1,0))</f>
        <v>0</v>
      </c>
      <c r="V2070" s="148">
        <f t="shared" si="129"/>
        <v>0</v>
      </c>
      <c r="W2070" s="333"/>
      <c r="X2070" s="148">
        <f t="shared" si="130"/>
        <v>0</v>
      </c>
      <c r="Y2070" s="333"/>
      <c r="Z2070" s="144"/>
      <c r="AA2070" s="148">
        <f t="shared" si="131"/>
        <v>0</v>
      </c>
      <c r="AB2070" s="336"/>
      <c r="AC2070" s="144"/>
    </row>
    <row r="2071" spans="2:29" s="134" customFormat="1" ht="20.100000000000001" customHeight="1" x14ac:dyDescent="0.25">
      <c r="B2071" s="390"/>
      <c r="C2071" s="391"/>
      <c r="D2071" s="392"/>
      <c r="E2071" s="393"/>
      <c r="F2071" s="393"/>
      <c r="G2071" s="394"/>
      <c r="H2071" s="395"/>
      <c r="N2071" s="144"/>
      <c r="O2071" s="147" t="str">
        <f>IFERROR(IF(LEN(B2071)=0,"",INDEX(Trainings!$C$6:$C$55,MATCH(Registration!$B2071,Trainings!$B$6:$B$55,0),1)),"")</f>
        <v/>
      </c>
      <c r="P2071" s="148" t="str">
        <f>IFERROR(IF(LEN(H2071)=0,"",INDEX(Dashboard!$I$17:$I$26,MATCH($H2071,Dashboard!$J$17:$J$26,0))),"")</f>
        <v/>
      </c>
      <c r="Q2071" s="144"/>
      <c r="R2071" s="148">
        <f>IF(LEN(O2071)=0,0,IF(OR(Summary!$D$5="All",Summary!$D$5=""),1,IF(Summary!$D$5=O2071,1,0)))</f>
        <v>0</v>
      </c>
      <c r="S2071" s="148">
        <f>IF(LEN(B2071)=0,0,IF(OR(Summary!$G$5="All",Summary!$G$5=""),1,IF(Summary!$G$5=B2071,1,0)))</f>
        <v>0</v>
      </c>
      <c r="T2071" s="148">
        <f t="shared" si="128"/>
        <v>0</v>
      </c>
      <c r="U2071" s="148">
        <f>IF(LEN(C2071)=0,0,IF(C2071=Summary!$K$5,1,0))</f>
        <v>0</v>
      </c>
      <c r="V2071" s="148">
        <f t="shared" si="129"/>
        <v>0</v>
      </c>
      <c r="W2071" s="333"/>
      <c r="X2071" s="148">
        <f t="shared" si="130"/>
        <v>0</v>
      </c>
      <c r="Y2071" s="333"/>
      <c r="Z2071" s="144"/>
      <c r="AA2071" s="148">
        <f t="shared" si="131"/>
        <v>0</v>
      </c>
      <c r="AB2071" s="336"/>
      <c r="AC2071" s="144"/>
    </row>
    <row r="2072" spans="2:29" s="134" customFormat="1" ht="20.100000000000001" customHeight="1" x14ac:dyDescent="0.25">
      <c r="B2072" s="390"/>
      <c r="C2072" s="391"/>
      <c r="D2072" s="392"/>
      <c r="E2072" s="393"/>
      <c r="F2072" s="393"/>
      <c r="G2072" s="394"/>
      <c r="H2072" s="395"/>
      <c r="N2072" s="144"/>
      <c r="O2072" s="147" t="str">
        <f>IFERROR(IF(LEN(B2072)=0,"",INDEX(Trainings!$C$6:$C$55,MATCH(Registration!$B2072,Trainings!$B$6:$B$55,0),1)),"")</f>
        <v/>
      </c>
      <c r="P2072" s="148" t="str">
        <f>IFERROR(IF(LEN(H2072)=0,"",INDEX(Dashboard!$I$17:$I$26,MATCH($H2072,Dashboard!$J$17:$J$26,0))),"")</f>
        <v/>
      </c>
      <c r="Q2072" s="144"/>
      <c r="R2072" s="148">
        <f>IF(LEN(O2072)=0,0,IF(OR(Summary!$D$5="All",Summary!$D$5=""),1,IF(Summary!$D$5=O2072,1,0)))</f>
        <v>0</v>
      </c>
      <c r="S2072" s="148">
        <f>IF(LEN(B2072)=0,0,IF(OR(Summary!$G$5="All",Summary!$G$5=""),1,IF(Summary!$G$5=B2072,1,0)))</f>
        <v>0</v>
      </c>
      <c r="T2072" s="148">
        <f t="shared" si="128"/>
        <v>0</v>
      </c>
      <c r="U2072" s="148">
        <f>IF(LEN(C2072)=0,0,IF(C2072=Summary!$K$5,1,0))</f>
        <v>0</v>
      </c>
      <c r="V2072" s="148">
        <f t="shared" si="129"/>
        <v>0</v>
      </c>
      <c r="W2072" s="333"/>
      <c r="X2072" s="148">
        <f t="shared" si="130"/>
        <v>0</v>
      </c>
      <c r="Y2072" s="333"/>
      <c r="Z2072" s="144"/>
      <c r="AA2072" s="148">
        <f t="shared" si="131"/>
        <v>0</v>
      </c>
      <c r="AB2072" s="336"/>
      <c r="AC2072" s="144"/>
    </row>
    <row r="2073" spans="2:29" s="134" customFormat="1" ht="20.100000000000001" customHeight="1" x14ac:dyDescent="0.25">
      <c r="B2073" s="390"/>
      <c r="C2073" s="391"/>
      <c r="D2073" s="392"/>
      <c r="E2073" s="393"/>
      <c r="F2073" s="393"/>
      <c r="G2073" s="394"/>
      <c r="H2073" s="395"/>
      <c r="N2073" s="144"/>
      <c r="O2073" s="147" t="str">
        <f>IFERROR(IF(LEN(B2073)=0,"",INDEX(Trainings!$C$6:$C$55,MATCH(Registration!$B2073,Trainings!$B$6:$B$55,0),1)),"")</f>
        <v/>
      </c>
      <c r="P2073" s="148" t="str">
        <f>IFERROR(IF(LEN(H2073)=0,"",INDEX(Dashboard!$I$17:$I$26,MATCH($H2073,Dashboard!$J$17:$J$26,0))),"")</f>
        <v/>
      </c>
      <c r="Q2073" s="144"/>
      <c r="R2073" s="148">
        <f>IF(LEN(O2073)=0,0,IF(OR(Summary!$D$5="All",Summary!$D$5=""),1,IF(Summary!$D$5=O2073,1,0)))</f>
        <v>0</v>
      </c>
      <c r="S2073" s="148">
        <f>IF(LEN(B2073)=0,0,IF(OR(Summary!$G$5="All",Summary!$G$5=""),1,IF(Summary!$G$5=B2073,1,0)))</f>
        <v>0</v>
      </c>
      <c r="T2073" s="148">
        <f t="shared" si="128"/>
        <v>0</v>
      </c>
      <c r="U2073" s="148">
        <f>IF(LEN(C2073)=0,0,IF(C2073=Summary!$K$5,1,0))</f>
        <v>0</v>
      </c>
      <c r="V2073" s="148">
        <f t="shared" si="129"/>
        <v>0</v>
      </c>
      <c r="W2073" s="333"/>
      <c r="X2073" s="148">
        <f t="shared" si="130"/>
        <v>0</v>
      </c>
      <c r="Y2073" s="333"/>
      <c r="Z2073" s="144"/>
      <c r="AA2073" s="148">
        <f t="shared" si="131"/>
        <v>0</v>
      </c>
      <c r="AB2073" s="336"/>
      <c r="AC2073" s="144"/>
    </row>
    <row r="2074" spans="2:29" s="134" customFormat="1" ht="20.100000000000001" customHeight="1" x14ac:dyDescent="0.25">
      <c r="B2074" s="390"/>
      <c r="C2074" s="391"/>
      <c r="D2074" s="392"/>
      <c r="E2074" s="393"/>
      <c r="F2074" s="393"/>
      <c r="G2074" s="394"/>
      <c r="H2074" s="395"/>
      <c r="N2074" s="144"/>
      <c r="O2074" s="147" t="str">
        <f>IFERROR(IF(LEN(B2074)=0,"",INDEX(Trainings!$C$6:$C$55,MATCH(Registration!$B2074,Trainings!$B$6:$B$55,0),1)),"")</f>
        <v/>
      </c>
      <c r="P2074" s="148" t="str">
        <f>IFERROR(IF(LEN(H2074)=0,"",INDEX(Dashboard!$I$17:$I$26,MATCH($H2074,Dashboard!$J$17:$J$26,0))),"")</f>
        <v/>
      </c>
      <c r="Q2074" s="144"/>
      <c r="R2074" s="148">
        <f>IF(LEN(O2074)=0,0,IF(OR(Summary!$D$5="All",Summary!$D$5=""),1,IF(Summary!$D$5=O2074,1,0)))</f>
        <v>0</v>
      </c>
      <c r="S2074" s="148">
        <f>IF(LEN(B2074)=0,0,IF(OR(Summary!$G$5="All",Summary!$G$5=""),1,IF(Summary!$G$5=B2074,1,0)))</f>
        <v>0</v>
      </c>
      <c r="T2074" s="148">
        <f t="shared" si="128"/>
        <v>0</v>
      </c>
      <c r="U2074" s="148">
        <f>IF(LEN(C2074)=0,0,IF(C2074=Summary!$K$5,1,0))</f>
        <v>0</v>
      </c>
      <c r="V2074" s="148">
        <f t="shared" si="129"/>
        <v>0</v>
      </c>
      <c r="W2074" s="333"/>
      <c r="X2074" s="148">
        <f t="shared" si="130"/>
        <v>0</v>
      </c>
      <c r="Y2074" s="333"/>
      <c r="Z2074" s="144"/>
      <c r="AA2074" s="148">
        <f t="shared" si="131"/>
        <v>0</v>
      </c>
      <c r="AB2074" s="336"/>
      <c r="AC2074" s="144"/>
    </row>
    <row r="2075" spans="2:29" s="134" customFormat="1" ht="20.100000000000001" customHeight="1" x14ac:dyDescent="0.25">
      <c r="B2075" s="390"/>
      <c r="C2075" s="391"/>
      <c r="D2075" s="392"/>
      <c r="E2075" s="393"/>
      <c r="F2075" s="393"/>
      <c r="G2075" s="394"/>
      <c r="H2075" s="395"/>
      <c r="N2075" s="144"/>
      <c r="O2075" s="147" t="str">
        <f>IFERROR(IF(LEN(B2075)=0,"",INDEX(Trainings!$C$6:$C$55,MATCH(Registration!$B2075,Trainings!$B$6:$B$55,0),1)),"")</f>
        <v/>
      </c>
      <c r="P2075" s="148" t="str">
        <f>IFERROR(IF(LEN(H2075)=0,"",INDEX(Dashboard!$I$17:$I$26,MATCH($H2075,Dashboard!$J$17:$J$26,0))),"")</f>
        <v/>
      </c>
      <c r="Q2075" s="144"/>
      <c r="R2075" s="148">
        <f>IF(LEN(O2075)=0,0,IF(OR(Summary!$D$5="All",Summary!$D$5=""),1,IF(Summary!$D$5=O2075,1,0)))</f>
        <v>0</v>
      </c>
      <c r="S2075" s="148">
        <f>IF(LEN(B2075)=0,0,IF(OR(Summary!$G$5="All",Summary!$G$5=""),1,IF(Summary!$G$5=B2075,1,0)))</f>
        <v>0</v>
      </c>
      <c r="T2075" s="148">
        <f t="shared" si="128"/>
        <v>0</v>
      </c>
      <c r="U2075" s="148">
        <f>IF(LEN(C2075)=0,0,IF(C2075=Summary!$K$5,1,0))</f>
        <v>0</v>
      </c>
      <c r="V2075" s="148">
        <f t="shared" si="129"/>
        <v>0</v>
      </c>
      <c r="W2075" s="333"/>
      <c r="X2075" s="148">
        <f t="shared" si="130"/>
        <v>0</v>
      </c>
      <c r="Y2075" s="333"/>
      <c r="Z2075" s="144"/>
      <c r="AA2075" s="148">
        <f t="shared" si="131"/>
        <v>0</v>
      </c>
      <c r="AB2075" s="336"/>
      <c r="AC2075" s="144"/>
    </row>
    <row r="2076" spans="2:29" s="134" customFormat="1" ht="20.100000000000001" customHeight="1" x14ac:dyDescent="0.25">
      <c r="B2076" s="390"/>
      <c r="C2076" s="391"/>
      <c r="D2076" s="392"/>
      <c r="E2076" s="393"/>
      <c r="F2076" s="393"/>
      <c r="G2076" s="394"/>
      <c r="H2076" s="395"/>
      <c r="N2076" s="144"/>
      <c r="O2076" s="147" t="str">
        <f>IFERROR(IF(LEN(B2076)=0,"",INDEX(Trainings!$C$6:$C$55,MATCH(Registration!$B2076,Trainings!$B$6:$B$55,0),1)),"")</f>
        <v/>
      </c>
      <c r="P2076" s="148" t="str">
        <f>IFERROR(IF(LEN(H2076)=0,"",INDEX(Dashboard!$I$17:$I$26,MATCH($H2076,Dashboard!$J$17:$J$26,0))),"")</f>
        <v/>
      </c>
      <c r="Q2076" s="144"/>
      <c r="R2076" s="148">
        <f>IF(LEN(O2076)=0,0,IF(OR(Summary!$D$5="All",Summary!$D$5=""),1,IF(Summary!$D$5=O2076,1,0)))</f>
        <v>0</v>
      </c>
      <c r="S2076" s="148">
        <f>IF(LEN(B2076)=0,0,IF(OR(Summary!$G$5="All",Summary!$G$5=""),1,IF(Summary!$G$5=B2076,1,0)))</f>
        <v>0</v>
      </c>
      <c r="T2076" s="148">
        <f t="shared" si="128"/>
        <v>0</v>
      </c>
      <c r="U2076" s="148">
        <f>IF(LEN(C2076)=0,0,IF(C2076=Summary!$K$5,1,0))</f>
        <v>0</v>
      </c>
      <c r="V2076" s="148">
        <f t="shared" si="129"/>
        <v>0</v>
      </c>
      <c r="W2076" s="333"/>
      <c r="X2076" s="148">
        <f t="shared" si="130"/>
        <v>0</v>
      </c>
      <c r="Y2076" s="333"/>
      <c r="Z2076" s="144"/>
      <c r="AA2076" s="148">
        <f t="shared" si="131"/>
        <v>0</v>
      </c>
      <c r="AB2076" s="336"/>
      <c r="AC2076" s="144"/>
    </row>
    <row r="2077" spans="2:29" s="134" customFormat="1" ht="20.100000000000001" customHeight="1" x14ac:dyDescent="0.25">
      <c r="B2077" s="390"/>
      <c r="C2077" s="391"/>
      <c r="D2077" s="392"/>
      <c r="E2077" s="393"/>
      <c r="F2077" s="393"/>
      <c r="G2077" s="394"/>
      <c r="H2077" s="395"/>
      <c r="N2077" s="144"/>
      <c r="O2077" s="147" t="str">
        <f>IFERROR(IF(LEN(B2077)=0,"",INDEX(Trainings!$C$6:$C$55,MATCH(Registration!$B2077,Trainings!$B$6:$B$55,0),1)),"")</f>
        <v/>
      </c>
      <c r="P2077" s="148" t="str">
        <f>IFERROR(IF(LEN(H2077)=0,"",INDEX(Dashboard!$I$17:$I$26,MATCH($H2077,Dashboard!$J$17:$J$26,0))),"")</f>
        <v/>
      </c>
      <c r="Q2077" s="144"/>
      <c r="R2077" s="148">
        <f>IF(LEN(O2077)=0,0,IF(OR(Summary!$D$5="All",Summary!$D$5=""),1,IF(Summary!$D$5=O2077,1,0)))</f>
        <v>0</v>
      </c>
      <c r="S2077" s="148">
        <f>IF(LEN(B2077)=0,0,IF(OR(Summary!$G$5="All",Summary!$G$5=""),1,IF(Summary!$G$5=B2077,1,0)))</f>
        <v>0</v>
      </c>
      <c r="T2077" s="148">
        <f t="shared" si="128"/>
        <v>0</v>
      </c>
      <c r="U2077" s="148">
        <f>IF(LEN(C2077)=0,0,IF(C2077=Summary!$K$5,1,0))</f>
        <v>0</v>
      </c>
      <c r="V2077" s="148">
        <f t="shared" si="129"/>
        <v>0</v>
      </c>
      <c r="W2077" s="333"/>
      <c r="X2077" s="148">
        <f t="shared" si="130"/>
        <v>0</v>
      </c>
      <c r="Y2077" s="333"/>
      <c r="Z2077" s="144"/>
      <c r="AA2077" s="148">
        <f t="shared" si="131"/>
        <v>0</v>
      </c>
      <c r="AB2077" s="336"/>
      <c r="AC2077" s="144"/>
    </row>
    <row r="2078" spans="2:29" s="134" customFormat="1" ht="20.100000000000001" customHeight="1" x14ac:dyDescent="0.25">
      <c r="B2078" s="390"/>
      <c r="C2078" s="391"/>
      <c r="D2078" s="392"/>
      <c r="E2078" s="393"/>
      <c r="F2078" s="393"/>
      <c r="G2078" s="394"/>
      <c r="H2078" s="395"/>
      <c r="N2078" s="144"/>
      <c r="O2078" s="147" t="str">
        <f>IFERROR(IF(LEN(B2078)=0,"",INDEX(Trainings!$C$6:$C$55,MATCH(Registration!$B2078,Trainings!$B$6:$B$55,0),1)),"")</f>
        <v/>
      </c>
      <c r="P2078" s="148" t="str">
        <f>IFERROR(IF(LEN(H2078)=0,"",INDEX(Dashboard!$I$17:$I$26,MATCH($H2078,Dashboard!$J$17:$J$26,0))),"")</f>
        <v/>
      </c>
      <c r="Q2078" s="144"/>
      <c r="R2078" s="148">
        <f>IF(LEN(O2078)=0,0,IF(OR(Summary!$D$5="All",Summary!$D$5=""),1,IF(Summary!$D$5=O2078,1,0)))</f>
        <v>0</v>
      </c>
      <c r="S2078" s="148">
        <f>IF(LEN(B2078)=0,0,IF(OR(Summary!$G$5="All",Summary!$G$5=""),1,IF(Summary!$G$5=B2078,1,0)))</f>
        <v>0</v>
      </c>
      <c r="T2078" s="148">
        <f t="shared" si="128"/>
        <v>0</v>
      </c>
      <c r="U2078" s="148">
        <f>IF(LEN(C2078)=0,0,IF(C2078=Summary!$K$5,1,0))</f>
        <v>0</v>
      </c>
      <c r="V2078" s="148">
        <f t="shared" si="129"/>
        <v>0</v>
      </c>
      <c r="W2078" s="333"/>
      <c r="X2078" s="148">
        <f t="shared" si="130"/>
        <v>0</v>
      </c>
      <c r="Y2078" s="333"/>
      <c r="Z2078" s="144"/>
      <c r="AA2078" s="148">
        <f t="shared" si="131"/>
        <v>0</v>
      </c>
      <c r="AB2078" s="336"/>
      <c r="AC2078" s="144"/>
    </row>
    <row r="2079" spans="2:29" s="134" customFormat="1" ht="20.100000000000001" customHeight="1" x14ac:dyDescent="0.25">
      <c r="B2079" s="390"/>
      <c r="C2079" s="391"/>
      <c r="D2079" s="392"/>
      <c r="E2079" s="393"/>
      <c r="F2079" s="393"/>
      <c r="G2079" s="394"/>
      <c r="H2079" s="395"/>
      <c r="N2079" s="144"/>
      <c r="O2079" s="147" t="str">
        <f>IFERROR(IF(LEN(B2079)=0,"",INDEX(Trainings!$C$6:$C$55,MATCH(Registration!$B2079,Trainings!$B$6:$B$55,0),1)),"")</f>
        <v/>
      </c>
      <c r="P2079" s="148" t="str">
        <f>IFERROR(IF(LEN(H2079)=0,"",INDEX(Dashboard!$I$17:$I$26,MATCH($H2079,Dashboard!$J$17:$J$26,0))),"")</f>
        <v/>
      </c>
      <c r="Q2079" s="144"/>
      <c r="R2079" s="148">
        <f>IF(LEN(O2079)=0,0,IF(OR(Summary!$D$5="All",Summary!$D$5=""),1,IF(Summary!$D$5=O2079,1,0)))</f>
        <v>0</v>
      </c>
      <c r="S2079" s="148">
        <f>IF(LEN(B2079)=0,0,IF(OR(Summary!$G$5="All",Summary!$G$5=""),1,IF(Summary!$G$5=B2079,1,0)))</f>
        <v>0</v>
      </c>
      <c r="T2079" s="148">
        <f t="shared" si="128"/>
        <v>0</v>
      </c>
      <c r="U2079" s="148">
        <f>IF(LEN(C2079)=0,0,IF(C2079=Summary!$K$5,1,0))</f>
        <v>0</v>
      </c>
      <c r="V2079" s="148">
        <f t="shared" si="129"/>
        <v>0</v>
      </c>
      <c r="W2079" s="333"/>
      <c r="X2079" s="148">
        <f t="shared" si="130"/>
        <v>0</v>
      </c>
      <c r="Y2079" s="333"/>
      <c r="Z2079" s="144"/>
      <c r="AA2079" s="148">
        <f t="shared" si="131"/>
        <v>0</v>
      </c>
      <c r="AB2079" s="336"/>
      <c r="AC2079" s="144"/>
    </row>
    <row r="2080" spans="2:29" s="134" customFormat="1" ht="20.100000000000001" customHeight="1" x14ac:dyDescent="0.25">
      <c r="B2080" s="390"/>
      <c r="C2080" s="391"/>
      <c r="D2080" s="392"/>
      <c r="E2080" s="393"/>
      <c r="F2080" s="393"/>
      <c r="G2080" s="394"/>
      <c r="H2080" s="395"/>
      <c r="N2080" s="144"/>
      <c r="O2080" s="147" t="str">
        <f>IFERROR(IF(LEN(B2080)=0,"",INDEX(Trainings!$C$6:$C$55,MATCH(Registration!$B2080,Trainings!$B$6:$B$55,0),1)),"")</f>
        <v/>
      </c>
      <c r="P2080" s="148" t="str">
        <f>IFERROR(IF(LEN(H2080)=0,"",INDEX(Dashboard!$I$17:$I$26,MATCH($H2080,Dashboard!$J$17:$J$26,0))),"")</f>
        <v/>
      </c>
      <c r="Q2080" s="144"/>
      <c r="R2080" s="148">
        <f>IF(LEN(O2080)=0,0,IF(OR(Summary!$D$5="All",Summary!$D$5=""),1,IF(Summary!$D$5=O2080,1,0)))</f>
        <v>0</v>
      </c>
      <c r="S2080" s="148">
        <f>IF(LEN(B2080)=0,0,IF(OR(Summary!$G$5="All",Summary!$G$5=""),1,IF(Summary!$G$5=B2080,1,0)))</f>
        <v>0</v>
      </c>
      <c r="T2080" s="148">
        <f t="shared" si="128"/>
        <v>0</v>
      </c>
      <c r="U2080" s="148">
        <f>IF(LEN(C2080)=0,0,IF(C2080=Summary!$K$5,1,0))</f>
        <v>0</v>
      </c>
      <c r="V2080" s="148">
        <f t="shared" si="129"/>
        <v>0</v>
      </c>
      <c r="W2080" s="333"/>
      <c r="X2080" s="148">
        <f t="shared" si="130"/>
        <v>0</v>
      </c>
      <c r="Y2080" s="333"/>
      <c r="Z2080" s="144"/>
      <c r="AA2080" s="148">
        <f t="shared" si="131"/>
        <v>0</v>
      </c>
      <c r="AB2080" s="336"/>
      <c r="AC2080" s="144"/>
    </row>
    <row r="2081" spans="2:29" s="134" customFormat="1" ht="20.100000000000001" customHeight="1" x14ac:dyDescent="0.25">
      <c r="B2081" s="390"/>
      <c r="C2081" s="391"/>
      <c r="D2081" s="392"/>
      <c r="E2081" s="393"/>
      <c r="F2081" s="393"/>
      <c r="G2081" s="394"/>
      <c r="H2081" s="395"/>
      <c r="N2081" s="144"/>
      <c r="O2081" s="147" t="str">
        <f>IFERROR(IF(LEN(B2081)=0,"",INDEX(Trainings!$C$6:$C$55,MATCH(Registration!$B2081,Trainings!$B$6:$B$55,0),1)),"")</f>
        <v/>
      </c>
      <c r="P2081" s="148" t="str">
        <f>IFERROR(IF(LEN(H2081)=0,"",INDEX(Dashboard!$I$17:$I$26,MATCH($H2081,Dashboard!$J$17:$J$26,0))),"")</f>
        <v/>
      </c>
      <c r="Q2081" s="144"/>
      <c r="R2081" s="148">
        <f>IF(LEN(O2081)=0,0,IF(OR(Summary!$D$5="All",Summary!$D$5=""),1,IF(Summary!$D$5=O2081,1,0)))</f>
        <v>0</v>
      </c>
      <c r="S2081" s="148">
        <f>IF(LEN(B2081)=0,0,IF(OR(Summary!$G$5="All",Summary!$G$5=""),1,IF(Summary!$G$5=B2081,1,0)))</f>
        <v>0</v>
      </c>
      <c r="T2081" s="148">
        <f t="shared" si="128"/>
        <v>0</v>
      </c>
      <c r="U2081" s="148">
        <f>IF(LEN(C2081)=0,0,IF(C2081=Summary!$K$5,1,0))</f>
        <v>0</v>
      </c>
      <c r="V2081" s="148">
        <f t="shared" si="129"/>
        <v>0</v>
      </c>
      <c r="W2081" s="333"/>
      <c r="X2081" s="148">
        <f t="shared" si="130"/>
        <v>0</v>
      </c>
      <c r="Y2081" s="333"/>
      <c r="Z2081" s="144"/>
      <c r="AA2081" s="148">
        <f t="shared" si="131"/>
        <v>0</v>
      </c>
      <c r="AB2081" s="336"/>
      <c r="AC2081" s="144"/>
    </row>
    <row r="2082" spans="2:29" s="134" customFormat="1" ht="20.100000000000001" customHeight="1" x14ac:dyDescent="0.25">
      <c r="B2082" s="390"/>
      <c r="C2082" s="391"/>
      <c r="D2082" s="392"/>
      <c r="E2082" s="393"/>
      <c r="F2082" s="393"/>
      <c r="G2082" s="394"/>
      <c r="H2082" s="395"/>
      <c r="N2082" s="144"/>
      <c r="O2082" s="147" t="str">
        <f>IFERROR(IF(LEN(B2082)=0,"",INDEX(Trainings!$C$6:$C$55,MATCH(Registration!$B2082,Trainings!$B$6:$B$55,0),1)),"")</f>
        <v/>
      </c>
      <c r="P2082" s="148" t="str">
        <f>IFERROR(IF(LEN(H2082)=0,"",INDEX(Dashboard!$I$17:$I$26,MATCH($H2082,Dashboard!$J$17:$J$26,0))),"")</f>
        <v/>
      </c>
      <c r="Q2082" s="144"/>
      <c r="R2082" s="148">
        <f>IF(LEN(O2082)=0,0,IF(OR(Summary!$D$5="All",Summary!$D$5=""),1,IF(Summary!$D$5=O2082,1,0)))</f>
        <v>0</v>
      </c>
      <c r="S2082" s="148">
        <f>IF(LEN(B2082)=0,0,IF(OR(Summary!$G$5="All",Summary!$G$5=""),1,IF(Summary!$G$5=B2082,1,0)))</f>
        <v>0</v>
      </c>
      <c r="T2082" s="148">
        <f t="shared" si="128"/>
        <v>0</v>
      </c>
      <c r="U2082" s="148">
        <f>IF(LEN(C2082)=0,0,IF(C2082=Summary!$K$5,1,0))</f>
        <v>0</v>
      </c>
      <c r="V2082" s="148">
        <f t="shared" si="129"/>
        <v>0</v>
      </c>
      <c r="W2082" s="333"/>
      <c r="X2082" s="148">
        <f t="shared" si="130"/>
        <v>0</v>
      </c>
      <c r="Y2082" s="333"/>
      <c r="Z2082" s="144"/>
      <c r="AA2082" s="148">
        <f t="shared" si="131"/>
        <v>0</v>
      </c>
      <c r="AB2082" s="336"/>
      <c r="AC2082" s="144"/>
    </row>
    <row r="2083" spans="2:29" s="134" customFormat="1" ht="20.100000000000001" customHeight="1" x14ac:dyDescent="0.25">
      <c r="B2083" s="390"/>
      <c r="C2083" s="391"/>
      <c r="D2083" s="392"/>
      <c r="E2083" s="393"/>
      <c r="F2083" s="393"/>
      <c r="G2083" s="394"/>
      <c r="H2083" s="395"/>
      <c r="N2083" s="144"/>
      <c r="O2083" s="147" t="str">
        <f>IFERROR(IF(LEN(B2083)=0,"",INDEX(Trainings!$C$6:$C$55,MATCH(Registration!$B2083,Trainings!$B$6:$B$55,0),1)),"")</f>
        <v/>
      </c>
      <c r="P2083" s="148" t="str">
        <f>IFERROR(IF(LEN(H2083)=0,"",INDEX(Dashboard!$I$17:$I$26,MATCH($H2083,Dashboard!$J$17:$J$26,0))),"")</f>
        <v/>
      </c>
      <c r="Q2083" s="144"/>
      <c r="R2083" s="148">
        <f>IF(LEN(O2083)=0,0,IF(OR(Summary!$D$5="All",Summary!$D$5=""),1,IF(Summary!$D$5=O2083,1,0)))</f>
        <v>0</v>
      </c>
      <c r="S2083" s="148">
        <f>IF(LEN(B2083)=0,0,IF(OR(Summary!$G$5="All",Summary!$G$5=""),1,IF(Summary!$G$5=B2083,1,0)))</f>
        <v>0</v>
      </c>
      <c r="T2083" s="148">
        <f t="shared" si="128"/>
        <v>0</v>
      </c>
      <c r="U2083" s="148">
        <f>IF(LEN(C2083)=0,0,IF(C2083=Summary!$K$5,1,0))</f>
        <v>0</v>
      </c>
      <c r="V2083" s="148">
        <f t="shared" si="129"/>
        <v>0</v>
      </c>
      <c r="W2083" s="333"/>
      <c r="X2083" s="148">
        <f t="shared" si="130"/>
        <v>0</v>
      </c>
      <c r="Y2083" s="333"/>
      <c r="Z2083" s="144"/>
      <c r="AA2083" s="148">
        <f t="shared" si="131"/>
        <v>0</v>
      </c>
      <c r="AB2083" s="336"/>
      <c r="AC2083" s="144"/>
    </row>
    <row r="2084" spans="2:29" s="134" customFormat="1" ht="20.100000000000001" customHeight="1" x14ac:dyDescent="0.25">
      <c r="B2084" s="390"/>
      <c r="C2084" s="391"/>
      <c r="D2084" s="392"/>
      <c r="E2084" s="393"/>
      <c r="F2084" s="393"/>
      <c r="G2084" s="394"/>
      <c r="H2084" s="395"/>
      <c r="N2084" s="144"/>
      <c r="O2084" s="147" t="str">
        <f>IFERROR(IF(LEN(B2084)=0,"",INDEX(Trainings!$C$6:$C$55,MATCH(Registration!$B2084,Trainings!$B$6:$B$55,0),1)),"")</f>
        <v/>
      </c>
      <c r="P2084" s="148" t="str">
        <f>IFERROR(IF(LEN(H2084)=0,"",INDEX(Dashboard!$I$17:$I$26,MATCH($H2084,Dashboard!$J$17:$J$26,0))),"")</f>
        <v/>
      </c>
      <c r="Q2084" s="144"/>
      <c r="R2084" s="148">
        <f>IF(LEN(O2084)=0,0,IF(OR(Summary!$D$5="All",Summary!$D$5=""),1,IF(Summary!$D$5=O2084,1,0)))</f>
        <v>0</v>
      </c>
      <c r="S2084" s="148">
        <f>IF(LEN(B2084)=0,0,IF(OR(Summary!$G$5="All",Summary!$G$5=""),1,IF(Summary!$G$5=B2084,1,0)))</f>
        <v>0</v>
      </c>
      <c r="T2084" s="148">
        <f t="shared" si="128"/>
        <v>0</v>
      </c>
      <c r="U2084" s="148">
        <f>IF(LEN(C2084)=0,0,IF(C2084=Summary!$K$5,1,0))</f>
        <v>0</v>
      </c>
      <c r="V2084" s="148">
        <f t="shared" si="129"/>
        <v>0</v>
      </c>
      <c r="W2084" s="333"/>
      <c r="X2084" s="148">
        <f t="shared" si="130"/>
        <v>0</v>
      </c>
      <c r="Y2084" s="333"/>
      <c r="Z2084" s="144"/>
      <c r="AA2084" s="148">
        <f t="shared" si="131"/>
        <v>0</v>
      </c>
      <c r="AB2084" s="336"/>
      <c r="AC2084" s="144"/>
    </row>
    <row r="2085" spans="2:29" s="134" customFormat="1" ht="20.100000000000001" customHeight="1" x14ac:dyDescent="0.25">
      <c r="B2085" s="390"/>
      <c r="C2085" s="391"/>
      <c r="D2085" s="392"/>
      <c r="E2085" s="393"/>
      <c r="F2085" s="393"/>
      <c r="G2085" s="394"/>
      <c r="H2085" s="395"/>
      <c r="N2085" s="144"/>
      <c r="O2085" s="147" t="str">
        <f>IFERROR(IF(LEN(B2085)=0,"",INDEX(Trainings!$C$6:$C$55,MATCH(Registration!$B2085,Trainings!$B$6:$B$55,0),1)),"")</f>
        <v/>
      </c>
      <c r="P2085" s="148" t="str">
        <f>IFERROR(IF(LEN(H2085)=0,"",INDEX(Dashboard!$I$17:$I$26,MATCH($H2085,Dashboard!$J$17:$J$26,0))),"")</f>
        <v/>
      </c>
      <c r="Q2085" s="144"/>
      <c r="R2085" s="148">
        <f>IF(LEN(O2085)=0,0,IF(OR(Summary!$D$5="All",Summary!$D$5=""),1,IF(Summary!$D$5=O2085,1,0)))</f>
        <v>0</v>
      </c>
      <c r="S2085" s="148">
        <f>IF(LEN(B2085)=0,0,IF(OR(Summary!$G$5="All",Summary!$G$5=""),1,IF(Summary!$G$5=B2085,1,0)))</f>
        <v>0</v>
      </c>
      <c r="T2085" s="148">
        <f t="shared" si="128"/>
        <v>0</v>
      </c>
      <c r="U2085" s="148">
        <f>IF(LEN(C2085)=0,0,IF(C2085=Summary!$K$5,1,0))</f>
        <v>0</v>
      </c>
      <c r="V2085" s="148">
        <f t="shared" si="129"/>
        <v>0</v>
      </c>
      <c r="W2085" s="333"/>
      <c r="X2085" s="148">
        <f t="shared" si="130"/>
        <v>0</v>
      </c>
      <c r="Y2085" s="333"/>
      <c r="Z2085" s="144"/>
      <c r="AA2085" s="148">
        <f t="shared" si="131"/>
        <v>0</v>
      </c>
      <c r="AB2085" s="336"/>
      <c r="AC2085" s="144"/>
    </row>
    <row r="2086" spans="2:29" s="134" customFormat="1" ht="20.100000000000001" customHeight="1" x14ac:dyDescent="0.25">
      <c r="B2086" s="390"/>
      <c r="C2086" s="391"/>
      <c r="D2086" s="392"/>
      <c r="E2086" s="393"/>
      <c r="F2086" s="393"/>
      <c r="G2086" s="394"/>
      <c r="H2086" s="395"/>
      <c r="N2086" s="144"/>
      <c r="O2086" s="147" t="str">
        <f>IFERROR(IF(LEN(B2086)=0,"",INDEX(Trainings!$C$6:$C$55,MATCH(Registration!$B2086,Trainings!$B$6:$B$55,0),1)),"")</f>
        <v/>
      </c>
      <c r="P2086" s="148" t="str">
        <f>IFERROR(IF(LEN(H2086)=0,"",INDEX(Dashboard!$I$17:$I$26,MATCH($H2086,Dashboard!$J$17:$J$26,0))),"")</f>
        <v/>
      </c>
      <c r="Q2086" s="144"/>
      <c r="R2086" s="148">
        <f>IF(LEN(O2086)=0,0,IF(OR(Summary!$D$5="All",Summary!$D$5=""),1,IF(Summary!$D$5=O2086,1,0)))</f>
        <v>0</v>
      </c>
      <c r="S2086" s="148">
        <f>IF(LEN(B2086)=0,0,IF(OR(Summary!$G$5="All",Summary!$G$5=""),1,IF(Summary!$G$5=B2086,1,0)))</f>
        <v>0</v>
      </c>
      <c r="T2086" s="148">
        <f t="shared" si="128"/>
        <v>0</v>
      </c>
      <c r="U2086" s="148">
        <f>IF(LEN(C2086)=0,0,IF(C2086=Summary!$K$5,1,0))</f>
        <v>0</v>
      </c>
      <c r="V2086" s="148">
        <f t="shared" si="129"/>
        <v>0</v>
      </c>
      <c r="W2086" s="333"/>
      <c r="X2086" s="148">
        <f t="shared" si="130"/>
        <v>0</v>
      </c>
      <c r="Y2086" s="333"/>
      <c r="Z2086" s="144"/>
      <c r="AA2086" s="148">
        <f t="shared" si="131"/>
        <v>0</v>
      </c>
      <c r="AB2086" s="336"/>
      <c r="AC2086" s="144"/>
    </row>
    <row r="2087" spans="2:29" s="134" customFormat="1" ht="20.100000000000001" customHeight="1" x14ac:dyDescent="0.25">
      <c r="B2087" s="390"/>
      <c r="C2087" s="391"/>
      <c r="D2087" s="392"/>
      <c r="E2087" s="393"/>
      <c r="F2087" s="393"/>
      <c r="G2087" s="394"/>
      <c r="H2087" s="395"/>
      <c r="N2087" s="144"/>
      <c r="O2087" s="147" t="str">
        <f>IFERROR(IF(LEN(B2087)=0,"",INDEX(Trainings!$C$6:$C$55,MATCH(Registration!$B2087,Trainings!$B$6:$B$55,0),1)),"")</f>
        <v/>
      </c>
      <c r="P2087" s="148" t="str">
        <f>IFERROR(IF(LEN(H2087)=0,"",INDEX(Dashboard!$I$17:$I$26,MATCH($H2087,Dashboard!$J$17:$J$26,0))),"")</f>
        <v/>
      </c>
      <c r="Q2087" s="144"/>
      <c r="R2087" s="148">
        <f>IF(LEN(O2087)=0,0,IF(OR(Summary!$D$5="All",Summary!$D$5=""),1,IF(Summary!$D$5=O2087,1,0)))</f>
        <v>0</v>
      </c>
      <c r="S2087" s="148">
        <f>IF(LEN(B2087)=0,0,IF(OR(Summary!$G$5="All",Summary!$G$5=""),1,IF(Summary!$G$5=B2087,1,0)))</f>
        <v>0</v>
      </c>
      <c r="T2087" s="148">
        <f t="shared" si="128"/>
        <v>0</v>
      </c>
      <c r="U2087" s="148">
        <f>IF(LEN(C2087)=0,0,IF(C2087=Summary!$K$5,1,0))</f>
        <v>0</v>
      </c>
      <c r="V2087" s="148">
        <f t="shared" si="129"/>
        <v>0</v>
      </c>
      <c r="W2087" s="333"/>
      <c r="X2087" s="148">
        <f t="shared" si="130"/>
        <v>0</v>
      </c>
      <c r="Y2087" s="333"/>
      <c r="Z2087" s="144"/>
      <c r="AA2087" s="148">
        <f t="shared" si="131"/>
        <v>0</v>
      </c>
      <c r="AB2087" s="336"/>
      <c r="AC2087" s="144"/>
    </row>
    <row r="2088" spans="2:29" s="134" customFormat="1" ht="20.100000000000001" customHeight="1" x14ac:dyDescent="0.25">
      <c r="B2088" s="390"/>
      <c r="C2088" s="391"/>
      <c r="D2088" s="392"/>
      <c r="E2088" s="393"/>
      <c r="F2088" s="393"/>
      <c r="G2088" s="394"/>
      <c r="H2088" s="395"/>
      <c r="N2088" s="144"/>
      <c r="O2088" s="147" t="str">
        <f>IFERROR(IF(LEN(B2088)=0,"",INDEX(Trainings!$C$6:$C$55,MATCH(Registration!$B2088,Trainings!$B$6:$B$55,0),1)),"")</f>
        <v/>
      </c>
      <c r="P2088" s="148" t="str">
        <f>IFERROR(IF(LEN(H2088)=0,"",INDEX(Dashboard!$I$17:$I$26,MATCH($H2088,Dashboard!$J$17:$J$26,0))),"")</f>
        <v/>
      </c>
      <c r="Q2088" s="144"/>
      <c r="R2088" s="148">
        <f>IF(LEN(O2088)=0,0,IF(OR(Summary!$D$5="All",Summary!$D$5=""),1,IF(Summary!$D$5=O2088,1,0)))</f>
        <v>0</v>
      </c>
      <c r="S2088" s="148">
        <f>IF(LEN(B2088)=0,0,IF(OR(Summary!$G$5="All",Summary!$G$5=""),1,IF(Summary!$G$5=B2088,1,0)))</f>
        <v>0</v>
      </c>
      <c r="T2088" s="148">
        <f t="shared" si="128"/>
        <v>0</v>
      </c>
      <c r="U2088" s="148">
        <f>IF(LEN(C2088)=0,0,IF(C2088=Summary!$K$5,1,0))</f>
        <v>0</v>
      </c>
      <c r="V2088" s="148">
        <f t="shared" si="129"/>
        <v>0</v>
      </c>
      <c r="W2088" s="333"/>
      <c r="X2088" s="148">
        <f t="shared" si="130"/>
        <v>0</v>
      </c>
      <c r="Y2088" s="333"/>
      <c r="Z2088" s="144"/>
      <c r="AA2088" s="148">
        <f t="shared" si="131"/>
        <v>0</v>
      </c>
      <c r="AB2088" s="336"/>
      <c r="AC2088" s="144"/>
    </row>
    <row r="2089" spans="2:29" s="134" customFormat="1" ht="20.100000000000001" customHeight="1" x14ac:dyDescent="0.25">
      <c r="B2089" s="390"/>
      <c r="C2089" s="391"/>
      <c r="D2089" s="392"/>
      <c r="E2089" s="393"/>
      <c r="F2089" s="393"/>
      <c r="G2089" s="394"/>
      <c r="H2089" s="395"/>
      <c r="N2089" s="144"/>
      <c r="O2089" s="147" t="str">
        <f>IFERROR(IF(LEN(B2089)=0,"",INDEX(Trainings!$C$6:$C$55,MATCH(Registration!$B2089,Trainings!$B$6:$B$55,0),1)),"")</f>
        <v/>
      </c>
      <c r="P2089" s="148" t="str">
        <f>IFERROR(IF(LEN(H2089)=0,"",INDEX(Dashboard!$I$17:$I$26,MATCH($H2089,Dashboard!$J$17:$J$26,0))),"")</f>
        <v/>
      </c>
      <c r="Q2089" s="144"/>
      <c r="R2089" s="148">
        <f>IF(LEN(O2089)=0,0,IF(OR(Summary!$D$5="All",Summary!$D$5=""),1,IF(Summary!$D$5=O2089,1,0)))</f>
        <v>0</v>
      </c>
      <c r="S2089" s="148">
        <f>IF(LEN(B2089)=0,0,IF(OR(Summary!$G$5="All",Summary!$G$5=""),1,IF(Summary!$G$5=B2089,1,0)))</f>
        <v>0</v>
      </c>
      <c r="T2089" s="148">
        <f t="shared" si="128"/>
        <v>0</v>
      </c>
      <c r="U2089" s="148">
        <f>IF(LEN(C2089)=0,0,IF(C2089=Summary!$K$5,1,0))</f>
        <v>0</v>
      </c>
      <c r="V2089" s="148">
        <f t="shared" si="129"/>
        <v>0</v>
      </c>
      <c r="W2089" s="333"/>
      <c r="X2089" s="148">
        <f t="shared" si="130"/>
        <v>0</v>
      </c>
      <c r="Y2089" s="333"/>
      <c r="Z2089" s="144"/>
      <c r="AA2089" s="148">
        <f t="shared" si="131"/>
        <v>0</v>
      </c>
      <c r="AB2089" s="336"/>
      <c r="AC2089" s="144"/>
    </row>
    <row r="2090" spans="2:29" s="134" customFormat="1" ht="20.100000000000001" customHeight="1" x14ac:dyDescent="0.25">
      <c r="B2090" s="390"/>
      <c r="C2090" s="391"/>
      <c r="D2090" s="392"/>
      <c r="E2090" s="393"/>
      <c r="F2090" s="393"/>
      <c r="G2090" s="394"/>
      <c r="H2090" s="395"/>
      <c r="N2090" s="144"/>
      <c r="O2090" s="147" t="str">
        <f>IFERROR(IF(LEN(B2090)=0,"",INDEX(Trainings!$C$6:$C$55,MATCH(Registration!$B2090,Trainings!$B$6:$B$55,0),1)),"")</f>
        <v/>
      </c>
      <c r="P2090" s="148" t="str">
        <f>IFERROR(IF(LEN(H2090)=0,"",INDEX(Dashboard!$I$17:$I$26,MATCH($H2090,Dashboard!$J$17:$J$26,0))),"")</f>
        <v/>
      </c>
      <c r="Q2090" s="144"/>
      <c r="R2090" s="148">
        <f>IF(LEN(O2090)=0,0,IF(OR(Summary!$D$5="All",Summary!$D$5=""),1,IF(Summary!$D$5=O2090,1,0)))</f>
        <v>0</v>
      </c>
      <c r="S2090" s="148">
        <f>IF(LEN(B2090)=0,0,IF(OR(Summary!$G$5="All",Summary!$G$5=""),1,IF(Summary!$G$5=B2090,1,0)))</f>
        <v>0</v>
      </c>
      <c r="T2090" s="148">
        <f t="shared" si="128"/>
        <v>0</v>
      </c>
      <c r="U2090" s="148">
        <f>IF(LEN(C2090)=0,0,IF(C2090=Summary!$K$5,1,0))</f>
        <v>0</v>
      </c>
      <c r="V2090" s="148">
        <f t="shared" si="129"/>
        <v>0</v>
      </c>
      <c r="W2090" s="333"/>
      <c r="X2090" s="148">
        <f t="shared" si="130"/>
        <v>0</v>
      </c>
      <c r="Y2090" s="333"/>
      <c r="Z2090" s="144"/>
      <c r="AA2090" s="148">
        <f t="shared" si="131"/>
        <v>0</v>
      </c>
      <c r="AB2090" s="336"/>
      <c r="AC2090" s="144"/>
    </row>
    <row r="2091" spans="2:29" s="134" customFormat="1" ht="20.100000000000001" customHeight="1" x14ac:dyDescent="0.25">
      <c r="B2091" s="390"/>
      <c r="C2091" s="391"/>
      <c r="D2091" s="392"/>
      <c r="E2091" s="393"/>
      <c r="F2091" s="393"/>
      <c r="G2091" s="394"/>
      <c r="H2091" s="395"/>
      <c r="N2091" s="144"/>
      <c r="O2091" s="147" t="str">
        <f>IFERROR(IF(LEN(B2091)=0,"",INDEX(Trainings!$C$6:$C$55,MATCH(Registration!$B2091,Trainings!$B$6:$B$55,0),1)),"")</f>
        <v/>
      </c>
      <c r="P2091" s="148" t="str">
        <f>IFERROR(IF(LEN(H2091)=0,"",INDEX(Dashboard!$I$17:$I$26,MATCH($H2091,Dashboard!$J$17:$J$26,0))),"")</f>
        <v/>
      </c>
      <c r="Q2091" s="144"/>
      <c r="R2091" s="148">
        <f>IF(LEN(O2091)=0,0,IF(OR(Summary!$D$5="All",Summary!$D$5=""),1,IF(Summary!$D$5=O2091,1,0)))</f>
        <v>0</v>
      </c>
      <c r="S2091" s="148">
        <f>IF(LEN(B2091)=0,0,IF(OR(Summary!$G$5="All",Summary!$G$5=""),1,IF(Summary!$G$5=B2091,1,0)))</f>
        <v>0</v>
      </c>
      <c r="T2091" s="148">
        <f t="shared" si="128"/>
        <v>0</v>
      </c>
      <c r="U2091" s="148">
        <f>IF(LEN(C2091)=0,0,IF(C2091=Summary!$K$5,1,0))</f>
        <v>0</v>
      </c>
      <c r="V2091" s="148">
        <f t="shared" si="129"/>
        <v>0</v>
      </c>
      <c r="W2091" s="333"/>
      <c r="X2091" s="148">
        <f t="shared" si="130"/>
        <v>0</v>
      </c>
      <c r="Y2091" s="333"/>
      <c r="Z2091" s="144"/>
      <c r="AA2091" s="148">
        <f t="shared" si="131"/>
        <v>0</v>
      </c>
      <c r="AB2091" s="336"/>
      <c r="AC2091" s="144"/>
    </row>
    <row r="2092" spans="2:29" s="134" customFormat="1" ht="20.100000000000001" customHeight="1" x14ac:dyDescent="0.25">
      <c r="B2092" s="390"/>
      <c r="C2092" s="391"/>
      <c r="D2092" s="392"/>
      <c r="E2092" s="393"/>
      <c r="F2092" s="393"/>
      <c r="G2092" s="394"/>
      <c r="H2092" s="395"/>
      <c r="N2092" s="144"/>
      <c r="O2092" s="147" t="str">
        <f>IFERROR(IF(LEN(B2092)=0,"",INDEX(Trainings!$C$6:$C$55,MATCH(Registration!$B2092,Trainings!$B$6:$B$55,0),1)),"")</f>
        <v/>
      </c>
      <c r="P2092" s="148" t="str">
        <f>IFERROR(IF(LEN(H2092)=0,"",INDEX(Dashboard!$I$17:$I$26,MATCH($H2092,Dashboard!$J$17:$J$26,0))),"")</f>
        <v/>
      </c>
      <c r="Q2092" s="144"/>
      <c r="R2092" s="148">
        <f>IF(LEN(O2092)=0,0,IF(OR(Summary!$D$5="All",Summary!$D$5=""),1,IF(Summary!$D$5=O2092,1,0)))</f>
        <v>0</v>
      </c>
      <c r="S2092" s="148">
        <f>IF(LEN(B2092)=0,0,IF(OR(Summary!$G$5="All",Summary!$G$5=""),1,IF(Summary!$G$5=B2092,1,0)))</f>
        <v>0</v>
      </c>
      <c r="T2092" s="148">
        <f t="shared" si="128"/>
        <v>0</v>
      </c>
      <c r="U2092" s="148">
        <f>IF(LEN(C2092)=0,0,IF(C2092=Summary!$K$5,1,0))</f>
        <v>0</v>
      </c>
      <c r="V2092" s="148">
        <f t="shared" si="129"/>
        <v>0</v>
      </c>
      <c r="W2092" s="333"/>
      <c r="X2092" s="148">
        <f t="shared" si="130"/>
        <v>0</v>
      </c>
      <c r="Y2092" s="333"/>
      <c r="Z2092" s="144"/>
      <c r="AA2092" s="148">
        <f t="shared" si="131"/>
        <v>0</v>
      </c>
      <c r="AB2092" s="336"/>
      <c r="AC2092" s="144"/>
    </row>
    <row r="2093" spans="2:29" s="134" customFormat="1" ht="20.100000000000001" customHeight="1" x14ac:dyDescent="0.25">
      <c r="B2093" s="390"/>
      <c r="C2093" s="391"/>
      <c r="D2093" s="392"/>
      <c r="E2093" s="393"/>
      <c r="F2093" s="393"/>
      <c r="G2093" s="394"/>
      <c r="H2093" s="395"/>
      <c r="N2093" s="144"/>
      <c r="O2093" s="147" t="str">
        <f>IFERROR(IF(LEN(B2093)=0,"",INDEX(Trainings!$C$6:$C$55,MATCH(Registration!$B2093,Trainings!$B$6:$B$55,0),1)),"")</f>
        <v/>
      </c>
      <c r="P2093" s="148" t="str">
        <f>IFERROR(IF(LEN(H2093)=0,"",INDEX(Dashboard!$I$17:$I$26,MATCH($H2093,Dashboard!$J$17:$J$26,0))),"")</f>
        <v/>
      </c>
      <c r="Q2093" s="144"/>
      <c r="R2093" s="148">
        <f>IF(LEN(O2093)=0,0,IF(OR(Summary!$D$5="All",Summary!$D$5=""),1,IF(Summary!$D$5=O2093,1,0)))</f>
        <v>0</v>
      </c>
      <c r="S2093" s="148">
        <f>IF(LEN(B2093)=0,0,IF(OR(Summary!$G$5="All",Summary!$G$5=""),1,IF(Summary!$G$5=B2093,1,0)))</f>
        <v>0</v>
      </c>
      <c r="T2093" s="148">
        <f t="shared" si="128"/>
        <v>0</v>
      </c>
      <c r="U2093" s="148">
        <f>IF(LEN(C2093)=0,0,IF(C2093=Summary!$K$5,1,0))</f>
        <v>0</v>
      </c>
      <c r="V2093" s="148">
        <f t="shared" si="129"/>
        <v>0</v>
      </c>
      <c r="W2093" s="333"/>
      <c r="X2093" s="148">
        <f t="shared" si="130"/>
        <v>0</v>
      </c>
      <c r="Y2093" s="333"/>
      <c r="Z2093" s="144"/>
      <c r="AA2093" s="148">
        <f t="shared" si="131"/>
        <v>0</v>
      </c>
      <c r="AB2093" s="336"/>
      <c r="AC2093" s="144"/>
    </row>
    <row r="2094" spans="2:29" s="134" customFormat="1" ht="20.100000000000001" customHeight="1" x14ac:dyDescent="0.25">
      <c r="B2094" s="390"/>
      <c r="C2094" s="391"/>
      <c r="D2094" s="392"/>
      <c r="E2094" s="393"/>
      <c r="F2094" s="393"/>
      <c r="G2094" s="394"/>
      <c r="H2094" s="395"/>
      <c r="N2094" s="144"/>
      <c r="O2094" s="147" t="str">
        <f>IFERROR(IF(LEN(B2094)=0,"",INDEX(Trainings!$C$6:$C$55,MATCH(Registration!$B2094,Trainings!$B$6:$B$55,0),1)),"")</f>
        <v/>
      </c>
      <c r="P2094" s="148" t="str">
        <f>IFERROR(IF(LEN(H2094)=0,"",INDEX(Dashboard!$I$17:$I$26,MATCH($H2094,Dashboard!$J$17:$J$26,0))),"")</f>
        <v/>
      </c>
      <c r="Q2094" s="144"/>
      <c r="R2094" s="148">
        <f>IF(LEN(O2094)=0,0,IF(OR(Summary!$D$5="All",Summary!$D$5=""),1,IF(Summary!$D$5=O2094,1,0)))</f>
        <v>0</v>
      </c>
      <c r="S2094" s="148">
        <f>IF(LEN(B2094)=0,0,IF(OR(Summary!$G$5="All",Summary!$G$5=""),1,IF(Summary!$G$5=B2094,1,0)))</f>
        <v>0</v>
      </c>
      <c r="T2094" s="148">
        <f t="shared" si="128"/>
        <v>0</v>
      </c>
      <c r="U2094" s="148">
        <f>IF(LEN(C2094)=0,0,IF(C2094=Summary!$K$5,1,0))</f>
        <v>0</v>
      </c>
      <c r="V2094" s="148">
        <f t="shared" si="129"/>
        <v>0</v>
      </c>
      <c r="W2094" s="333"/>
      <c r="X2094" s="148">
        <f t="shared" si="130"/>
        <v>0</v>
      </c>
      <c r="Y2094" s="333"/>
      <c r="Z2094" s="144"/>
      <c r="AA2094" s="148">
        <f t="shared" si="131"/>
        <v>0</v>
      </c>
      <c r="AB2094" s="336"/>
      <c r="AC2094" s="144"/>
    </row>
    <row r="2095" spans="2:29" s="134" customFormat="1" ht="20.100000000000001" customHeight="1" x14ac:dyDescent="0.25">
      <c r="B2095" s="390"/>
      <c r="C2095" s="391"/>
      <c r="D2095" s="392"/>
      <c r="E2095" s="393"/>
      <c r="F2095" s="393"/>
      <c r="G2095" s="394"/>
      <c r="H2095" s="395"/>
      <c r="N2095" s="144"/>
      <c r="O2095" s="147" t="str">
        <f>IFERROR(IF(LEN(B2095)=0,"",INDEX(Trainings!$C$6:$C$55,MATCH(Registration!$B2095,Trainings!$B$6:$B$55,0),1)),"")</f>
        <v/>
      </c>
      <c r="P2095" s="148" t="str">
        <f>IFERROR(IF(LEN(H2095)=0,"",INDEX(Dashboard!$I$17:$I$26,MATCH($H2095,Dashboard!$J$17:$J$26,0))),"")</f>
        <v/>
      </c>
      <c r="Q2095" s="144"/>
      <c r="R2095" s="148">
        <f>IF(LEN(O2095)=0,0,IF(OR(Summary!$D$5="All",Summary!$D$5=""),1,IF(Summary!$D$5=O2095,1,0)))</f>
        <v>0</v>
      </c>
      <c r="S2095" s="148">
        <f>IF(LEN(B2095)=0,0,IF(OR(Summary!$G$5="All",Summary!$G$5=""),1,IF(Summary!$G$5=B2095,1,0)))</f>
        <v>0</v>
      </c>
      <c r="T2095" s="148">
        <f t="shared" si="128"/>
        <v>0</v>
      </c>
      <c r="U2095" s="148">
        <f>IF(LEN(C2095)=0,0,IF(C2095=Summary!$K$5,1,0))</f>
        <v>0</v>
      </c>
      <c r="V2095" s="148">
        <f t="shared" si="129"/>
        <v>0</v>
      </c>
      <c r="W2095" s="333"/>
      <c r="X2095" s="148">
        <f t="shared" si="130"/>
        <v>0</v>
      </c>
      <c r="Y2095" s="333"/>
      <c r="Z2095" s="144"/>
      <c r="AA2095" s="148">
        <f t="shared" si="131"/>
        <v>0</v>
      </c>
      <c r="AB2095" s="336"/>
      <c r="AC2095" s="144"/>
    </row>
    <row r="2096" spans="2:29" s="134" customFormat="1" ht="20.100000000000001" customHeight="1" x14ac:dyDescent="0.25">
      <c r="B2096" s="390"/>
      <c r="C2096" s="391"/>
      <c r="D2096" s="392"/>
      <c r="E2096" s="393"/>
      <c r="F2096" s="393"/>
      <c r="G2096" s="394"/>
      <c r="H2096" s="395"/>
      <c r="N2096" s="144"/>
      <c r="O2096" s="147" t="str">
        <f>IFERROR(IF(LEN(B2096)=0,"",INDEX(Trainings!$C$6:$C$55,MATCH(Registration!$B2096,Trainings!$B$6:$B$55,0),1)),"")</f>
        <v/>
      </c>
      <c r="P2096" s="148" t="str">
        <f>IFERROR(IF(LEN(H2096)=0,"",INDEX(Dashboard!$I$17:$I$26,MATCH($H2096,Dashboard!$J$17:$J$26,0))),"")</f>
        <v/>
      </c>
      <c r="Q2096" s="144"/>
      <c r="R2096" s="148">
        <f>IF(LEN(O2096)=0,0,IF(OR(Summary!$D$5="All",Summary!$D$5=""),1,IF(Summary!$D$5=O2096,1,0)))</f>
        <v>0</v>
      </c>
      <c r="S2096" s="148">
        <f>IF(LEN(B2096)=0,0,IF(OR(Summary!$G$5="All",Summary!$G$5=""),1,IF(Summary!$G$5=B2096,1,0)))</f>
        <v>0</v>
      </c>
      <c r="T2096" s="148">
        <f t="shared" si="128"/>
        <v>0</v>
      </c>
      <c r="U2096" s="148">
        <f>IF(LEN(C2096)=0,0,IF(C2096=Summary!$K$5,1,0))</f>
        <v>0</v>
      </c>
      <c r="V2096" s="148">
        <f t="shared" si="129"/>
        <v>0</v>
      </c>
      <c r="W2096" s="333"/>
      <c r="X2096" s="148">
        <f t="shared" si="130"/>
        <v>0</v>
      </c>
      <c r="Y2096" s="333"/>
      <c r="Z2096" s="144"/>
      <c r="AA2096" s="148">
        <f t="shared" si="131"/>
        <v>0</v>
      </c>
      <c r="AB2096" s="336"/>
      <c r="AC2096" s="144"/>
    </row>
    <row r="2097" spans="2:29" s="134" customFormat="1" ht="20.100000000000001" customHeight="1" x14ac:dyDescent="0.25">
      <c r="B2097" s="390"/>
      <c r="C2097" s="391"/>
      <c r="D2097" s="392"/>
      <c r="E2097" s="393"/>
      <c r="F2097" s="393"/>
      <c r="G2097" s="394"/>
      <c r="H2097" s="395"/>
      <c r="N2097" s="144"/>
      <c r="O2097" s="147" t="str">
        <f>IFERROR(IF(LEN(B2097)=0,"",INDEX(Trainings!$C$6:$C$55,MATCH(Registration!$B2097,Trainings!$B$6:$B$55,0),1)),"")</f>
        <v/>
      </c>
      <c r="P2097" s="148" t="str">
        <f>IFERROR(IF(LEN(H2097)=0,"",INDEX(Dashboard!$I$17:$I$26,MATCH($H2097,Dashboard!$J$17:$J$26,0))),"")</f>
        <v/>
      </c>
      <c r="Q2097" s="144"/>
      <c r="R2097" s="148">
        <f>IF(LEN(O2097)=0,0,IF(OR(Summary!$D$5="All",Summary!$D$5=""),1,IF(Summary!$D$5=O2097,1,0)))</f>
        <v>0</v>
      </c>
      <c r="S2097" s="148">
        <f>IF(LEN(B2097)=0,0,IF(OR(Summary!$G$5="All",Summary!$G$5=""),1,IF(Summary!$G$5=B2097,1,0)))</f>
        <v>0</v>
      </c>
      <c r="T2097" s="148">
        <f t="shared" si="128"/>
        <v>0</v>
      </c>
      <c r="U2097" s="148">
        <f>IF(LEN(C2097)=0,0,IF(C2097=Summary!$K$5,1,0))</f>
        <v>0</v>
      </c>
      <c r="V2097" s="148">
        <f t="shared" si="129"/>
        <v>0</v>
      </c>
      <c r="W2097" s="333"/>
      <c r="X2097" s="148">
        <f t="shared" si="130"/>
        <v>0</v>
      </c>
      <c r="Y2097" s="333"/>
      <c r="Z2097" s="144"/>
      <c r="AA2097" s="148">
        <f t="shared" si="131"/>
        <v>0</v>
      </c>
      <c r="AB2097" s="336"/>
      <c r="AC2097" s="144"/>
    </row>
    <row r="2098" spans="2:29" s="134" customFormat="1" ht="20.100000000000001" customHeight="1" x14ac:dyDescent="0.25">
      <c r="B2098" s="390"/>
      <c r="C2098" s="391"/>
      <c r="D2098" s="392"/>
      <c r="E2098" s="393"/>
      <c r="F2098" s="393"/>
      <c r="G2098" s="394"/>
      <c r="H2098" s="395"/>
      <c r="N2098" s="144"/>
      <c r="O2098" s="147" t="str">
        <f>IFERROR(IF(LEN(B2098)=0,"",INDEX(Trainings!$C$6:$C$55,MATCH(Registration!$B2098,Trainings!$B$6:$B$55,0),1)),"")</f>
        <v/>
      </c>
      <c r="P2098" s="148" t="str">
        <f>IFERROR(IF(LEN(H2098)=0,"",INDEX(Dashboard!$I$17:$I$26,MATCH($H2098,Dashboard!$J$17:$J$26,0))),"")</f>
        <v/>
      </c>
      <c r="Q2098" s="144"/>
      <c r="R2098" s="148">
        <f>IF(LEN(O2098)=0,0,IF(OR(Summary!$D$5="All",Summary!$D$5=""),1,IF(Summary!$D$5=O2098,1,0)))</f>
        <v>0</v>
      </c>
      <c r="S2098" s="148">
        <f>IF(LEN(B2098)=0,0,IF(OR(Summary!$G$5="All",Summary!$G$5=""),1,IF(Summary!$G$5=B2098,1,0)))</f>
        <v>0</v>
      </c>
      <c r="T2098" s="148">
        <f t="shared" si="128"/>
        <v>0</v>
      </c>
      <c r="U2098" s="148">
        <f>IF(LEN(C2098)=0,0,IF(C2098=Summary!$K$5,1,0))</f>
        <v>0</v>
      </c>
      <c r="V2098" s="148">
        <f t="shared" si="129"/>
        <v>0</v>
      </c>
      <c r="W2098" s="333"/>
      <c r="X2098" s="148">
        <f t="shared" si="130"/>
        <v>0</v>
      </c>
      <c r="Y2098" s="333"/>
      <c r="Z2098" s="144"/>
      <c r="AA2098" s="148">
        <f t="shared" si="131"/>
        <v>0</v>
      </c>
      <c r="AB2098" s="336"/>
      <c r="AC2098" s="144"/>
    </row>
    <row r="2099" spans="2:29" s="134" customFormat="1" ht="20.100000000000001" customHeight="1" x14ac:dyDescent="0.25">
      <c r="B2099" s="390"/>
      <c r="C2099" s="391"/>
      <c r="D2099" s="392"/>
      <c r="E2099" s="393"/>
      <c r="F2099" s="393"/>
      <c r="G2099" s="394"/>
      <c r="H2099" s="395"/>
      <c r="N2099" s="144"/>
      <c r="O2099" s="147" t="str">
        <f>IFERROR(IF(LEN(B2099)=0,"",INDEX(Trainings!$C$6:$C$55,MATCH(Registration!$B2099,Trainings!$B$6:$B$55,0),1)),"")</f>
        <v/>
      </c>
      <c r="P2099" s="148" t="str">
        <f>IFERROR(IF(LEN(H2099)=0,"",INDEX(Dashboard!$I$17:$I$26,MATCH($H2099,Dashboard!$J$17:$J$26,0))),"")</f>
        <v/>
      </c>
      <c r="Q2099" s="144"/>
      <c r="R2099" s="148">
        <f>IF(LEN(O2099)=0,0,IF(OR(Summary!$D$5="All",Summary!$D$5=""),1,IF(Summary!$D$5=O2099,1,0)))</f>
        <v>0</v>
      </c>
      <c r="S2099" s="148">
        <f>IF(LEN(B2099)=0,0,IF(OR(Summary!$G$5="All",Summary!$G$5=""),1,IF(Summary!$G$5=B2099,1,0)))</f>
        <v>0</v>
      </c>
      <c r="T2099" s="148">
        <f t="shared" si="128"/>
        <v>0</v>
      </c>
      <c r="U2099" s="148">
        <f>IF(LEN(C2099)=0,0,IF(C2099=Summary!$K$5,1,0))</f>
        <v>0</v>
      </c>
      <c r="V2099" s="148">
        <f t="shared" si="129"/>
        <v>0</v>
      </c>
      <c r="W2099" s="333"/>
      <c r="X2099" s="148">
        <f t="shared" si="130"/>
        <v>0</v>
      </c>
      <c r="Y2099" s="333"/>
      <c r="Z2099" s="144"/>
      <c r="AA2099" s="148">
        <f t="shared" si="131"/>
        <v>0</v>
      </c>
      <c r="AB2099" s="336"/>
      <c r="AC2099" s="144"/>
    </row>
    <row r="2100" spans="2:29" s="134" customFormat="1" ht="20.100000000000001" customHeight="1" x14ac:dyDescent="0.25">
      <c r="B2100" s="390"/>
      <c r="C2100" s="391"/>
      <c r="D2100" s="392"/>
      <c r="E2100" s="393"/>
      <c r="F2100" s="393"/>
      <c r="G2100" s="394"/>
      <c r="H2100" s="395"/>
      <c r="N2100" s="144"/>
      <c r="O2100" s="147" t="str">
        <f>IFERROR(IF(LEN(B2100)=0,"",INDEX(Trainings!$C$6:$C$55,MATCH(Registration!$B2100,Trainings!$B$6:$B$55,0),1)),"")</f>
        <v/>
      </c>
      <c r="P2100" s="148" t="str">
        <f>IFERROR(IF(LEN(H2100)=0,"",INDEX(Dashboard!$I$17:$I$26,MATCH($H2100,Dashboard!$J$17:$J$26,0))),"")</f>
        <v/>
      </c>
      <c r="Q2100" s="144"/>
      <c r="R2100" s="148">
        <f>IF(LEN(O2100)=0,0,IF(OR(Summary!$D$5="All",Summary!$D$5=""),1,IF(Summary!$D$5=O2100,1,0)))</f>
        <v>0</v>
      </c>
      <c r="S2100" s="148">
        <f>IF(LEN(B2100)=0,0,IF(OR(Summary!$G$5="All",Summary!$G$5=""),1,IF(Summary!$G$5=B2100,1,0)))</f>
        <v>0</v>
      </c>
      <c r="T2100" s="148">
        <f t="shared" si="128"/>
        <v>0</v>
      </c>
      <c r="U2100" s="148">
        <f>IF(LEN(C2100)=0,0,IF(C2100=Summary!$K$5,1,0))</f>
        <v>0</v>
      </c>
      <c r="V2100" s="148">
        <f t="shared" si="129"/>
        <v>0</v>
      </c>
      <c r="W2100" s="333"/>
      <c r="X2100" s="148">
        <f t="shared" si="130"/>
        <v>0</v>
      </c>
      <c r="Y2100" s="333"/>
      <c r="Z2100" s="144"/>
      <c r="AA2100" s="148">
        <f t="shared" si="131"/>
        <v>0</v>
      </c>
      <c r="AB2100" s="336"/>
      <c r="AC2100" s="144"/>
    </row>
    <row r="2101" spans="2:29" s="134" customFormat="1" ht="20.100000000000001" customHeight="1" x14ac:dyDescent="0.25">
      <c r="B2101" s="390"/>
      <c r="C2101" s="391"/>
      <c r="D2101" s="392"/>
      <c r="E2101" s="393"/>
      <c r="F2101" s="393"/>
      <c r="G2101" s="394"/>
      <c r="H2101" s="395"/>
      <c r="N2101" s="144"/>
      <c r="O2101" s="147" t="str">
        <f>IFERROR(IF(LEN(B2101)=0,"",INDEX(Trainings!$C$6:$C$55,MATCH(Registration!$B2101,Trainings!$B$6:$B$55,0),1)),"")</f>
        <v/>
      </c>
      <c r="P2101" s="148" t="str">
        <f>IFERROR(IF(LEN(H2101)=0,"",INDEX(Dashboard!$I$17:$I$26,MATCH($H2101,Dashboard!$J$17:$J$26,0))),"")</f>
        <v/>
      </c>
      <c r="Q2101" s="144"/>
      <c r="R2101" s="148">
        <f>IF(LEN(O2101)=0,0,IF(OR(Summary!$D$5="All",Summary!$D$5=""),1,IF(Summary!$D$5=O2101,1,0)))</f>
        <v>0</v>
      </c>
      <c r="S2101" s="148">
        <f>IF(LEN(B2101)=0,0,IF(OR(Summary!$G$5="All",Summary!$G$5=""),1,IF(Summary!$G$5=B2101,1,0)))</f>
        <v>0</v>
      </c>
      <c r="T2101" s="148">
        <f t="shared" si="128"/>
        <v>0</v>
      </c>
      <c r="U2101" s="148">
        <f>IF(LEN(C2101)=0,0,IF(C2101=Summary!$K$5,1,0))</f>
        <v>0</v>
      </c>
      <c r="V2101" s="148">
        <f t="shared" si="129"/>
        <v>0</v>
      </c>
      <c r="W2101" s="333"/>
      <c r="X2101" s="148">
        <f t="shared" si="130"/>
        <v>0</v>
      </c>
      <c r="Y2101" s="333"/>
      <c r="Z2101" s="144"/>
      <c r="AA2101" s="148">
        <f t="shared" si="131"/>
        <v>0</v>
      </c>
      <c r="AB2101" s="336"/>
      <c r="AC2101" s="144"/>
    </row>
    <row r="2102" spans="2:29" s="134" customFormat="1" ht="20.100000000000001" customHeight="1" x14ac:dyDescent="0.25">
      <c r="B2102" s="390"/>
      <c r="C2102" s="391"/>
      <c r="D2102" s="392"/>
      <c r="E2102" s="393"/>
      <c r="F2102" s="393"/>
      <c r="G2102" s="394"/>
      <c r="H2102" s="395"/>
      <c r="N2102" s="144"/>
      <c r="O2102" s="147" t="str">
        <f>IFERROR(IF(LEN(B2102)=0,"",INDEX(Trainings!$C$6:$C$55,MATCH(Registration!$B2102,Trainings!$B$6:$B$55,0),1)),"")</f>
        <v/>
      </c>
      <c r="P2102" s="148" t="str">
        <f>IFERROR(IF(LEN(H2102)=0,"",INDEX(Dashboard!$I$17:$I$26,MATCH($H2102,Dashboard!$J$17:$J$26,0))),"")</f>
        <v/>
      </c>
      <c r="Q2102" s="144"/>
      <c r="R2102" s="148">
        <f>IF(LEN(O2102)=0,0,IF(OR(Summary!$D$5="All",Summary!$D$5=""),1,IF(Summary!$D$5=O2102,1,0)))</f>
        <v>0</v>
      </c>
      <c r="S2102" s="148">
        <f>IF(LEN(B2102)=0,0,IF(OR(Summary!$G$5="All",Summary!$G$5=""),1,IF(Summary!$G$5=B2102,1,0)))</f>
        <v>0</v>
      </c>
      <c r="T2102" s="148">
        <f t="shared" si="128"/>
        <v>0</v>
      </c>
      <c r="U2102" s="148">
        <f>IF(LEN(C2102)=0,0,IF(C2102=Summary!$K$5,1,0))</f>
        <v>0</v>
      </c>
      <c r="V2102" s="148">
        <f t="shared" si="129"/>
        <v>0</v>
      </c>
      <c r="W2102" s="333"/>
      <c r="X2102" s="148">
        <f t="shared" si="130"/>
        <v>0</v>
      </c>
      <c r="Y2102" s="333"/>
      <c r="Z2102" s="144"/>
      <c r="AA2102" s="148">
        <f t="shared" si="131"/>
        <v>0</v>
      </c>
      <c r="AB2102" s="336"/>
      <c r="AC2102" s="144"/>
    </row>
    <row r="2103" spans="2:29" s="134" customFormat="1" ht="20.100000000000001" customHeight="1" x14ac:dyDescent="0.25">
      <c r="B2103" s="390"/>
      <c r="C2103" s="391"/>
      <c r="D2103" s="392"/>
      <c r="E2103" s="393"/>
      <c r="F2103" s="393"/>
      <c r="G2103" s="394"/>
      <c r="H2103" s="395"/>
      <c r="N2103" s="144"/>
      <c r="O2103" s="147" t="str">
        <f>IFERROR(IF(LEN(B2103)=0,"",INDEX(Trainings!$C$6:$C$55,MATCH(Registration!$B2103,Trainings!$B$6:$B$55,0),1)),"")</f>
        <v/>
      </c>
      <c r="P2103" s="148" t="str">
        <f>IFERROR(IF(LEN(H2103)=0,"",INDEX(Dashboard!$I$17:$I$26,MATCH($H2103,Dashboard!$J$17:$J$26,0))),"")</f>
        <v/>
      </c>
      <c r="Q2103" s="144"/>
      <c r="R2103" s="148">
        <f>IF(LEN(O2103)=0,0,IF(OR(Summary!$D$5="All",Summary!$D$5=""),1,IF(Summary!$D$5=O2103,1,0)))</f>
        <v>0</v>
      </c>
      <c r="S2103" s="148">
        <f>IF(LEN(B2103)=0,0,IF(OR(Summary!$G$5="All",Summary!$G$5=""),1,IF(Summary!$G$5=B2103,1,0)))</f>
        <v>0</v>
      </c>
      <c r="T2103" s="148">
        <f t="shared" si="128"/>
        <v>0</v>
      </c>
      <c r="U2103" s="148">
        <f>IF(LEN(C2103)=0,0,IF(C2103=Summary!$K$5,1,0))</f>
        <v>0</v>
      </c>
      <c r="V2103" s="148">
        <f t="shared" si="129"/>
        <v>0</v>
      </c>
      <c r="W2103" s="333"/>
      <c r="X2103" s="148">
        <f t="shared" si="130"/>
        <v>0</v>
      </c>
      <c r="Y2103" s="333"/>
      <c r="Z2103" s="144"/>
      <c r="AA2103" s="148">
        <f t="shared" si="131"/>
        <v>0</v>
      </c>
      <c r="AB2103" s="336"/>
      <c r="AC2103" s="144"/>
    </row>
    <row r="2104" spans="2:29" s="134" customFormat="1" ht="20.100000000000001" customHeight="1" x14ac:dyDescent="0.25">
      <c r="B2104" s="390"/>
      <c r="C2104" s="391"/>
      <c r="D2104" s="392"/>
      <c r="E2104" s="393"/>
      <c r="F2104" s="393"/>
      <c r="G2104" s="394"/>
      <c r="H2104" s="395"/>
      <c r="N2104" s="144"/>
      <c r="O2104" s="147" t="str">
        <f>IFERROR(IF(LEN(B2104)=0,"",INDEX(Trainings!$C$6:$C$55,MATCH(Registration!$B2104,Trainings!$B$6:$B$55,0),1)),"")</f>
        <v/>
      </c>
      <c r="P2104" s="148" t="str">
        <f>IFERROR(IF(LEN(H2104)=0,"",INDEX(Dashboard!$I$17:$I$26,MATCH($H2104,Dashboard!$J$17:$J$26,0))),"")</f>
        <v/>
      </c>
      <c r="Q2104" s="144"/>
      <c r="R2104" s="148">
        <f>IF(LEN(O2104)=0,0,IF(OR(Summary!$D$5="All",Summary!$D$5=""),1,IF(Summary!$D$5=O2104,1,0)))</f>
        <v>0</v>
      </c>
      <c r="S2104" s="148">
        <f>IF(LEN(B2104)=0,0,IF(OR(Summary!$G$5="All",Summary!$G$5=""),1,IF(Summary!$G$5=B2104,1,0)))</f>
        <v>0</v>
      </c>
      <c r="T2104" s="148">
        <f t="shared" si="128"/>
        <v>0</v>
      </c>
      <c r="U2104" s="148">
        <f>IF(LEN(C2104)=0,0,IF(C2104=Summary!$K$5,1,0))</f>
        <v>0</v>
      </c>
      <c r="V2104" s="148">
        <f t="shared" si="129"/>
        <v>0</v>
      </c>
      <c r="W2104" s="333"/>
      <c r="X2104" s="148">
        <f t="shared" si="130"/>
        <v>0</v>
      </c>
      <c r="Y2104" s="333"/>
      <c r="Z2104" s="144"/>
      <c r="AA2104" s="148">
        <f t="shared" si="131"/>
        <v>0</v>
      </c>
      <c r="AB2104" s="336"/>
      <c r="AC2104" s="144"/>
    </row>
    <row r="2105" spans="2:29" s="134" customFormat="1" ht="20.100000000000001" customHeight="1" x14ac:dyDescent="0.25">
      <c r="B2105" s="390"/>
      <c r="C2105" s="391"/>
      <c r="D2105" s="392"/>
      <c r="E2105" s="393"/>
      <c r="F2105" s="393"/>
      <c r="G2105" s="394"/>
      <c r="H2105" s="395"/>
      <c r="N2105" s="144"/>
      <c r="O2105" s="147" t="str">
        <f>IFERROR(IF(LEN(B2105)=0,"",INDEX(Trainings!$C$6:$C$55,MATCH(Registration!$B2105,Trainings!$B$6:$B$55,0),1)),"")</f>
        <v/>
      </c>
      <c r="P2105" s="148" t="str">
        <f>IFERROR(IF(LEN(H2105)=0,"",INDEX(Dashboard!$I$17:$I$26,MATCH($H2105,Dashboard!$J$17:$J$26,0))),"")</f>
        <v/>
      </c>
      <c r="Q2105" s="144"/>
      <c r="R2105" s="148">
        <f>IF(LEN(O2105)=0,0,IF(OR(Summary!$D$5="All",Summary!$D$5=""),1,IF(Summary!$D$5=O2105,1,0)))</f>
        <v>0</v>
      </c>
      <c r="S2105" s="148">
        <f>IF(LEN(B2105)=0,0,IF(OR(Summary!$G$5="All",Summary!$G$5=""),1,IF(Summary!$G$5=B2105,1,0)))</f>
        <v>0</v>
      </c>
      <c r="T2105" s="148">
        <f t="shared" si="128"/>
        <v>0</v>
      </c>
      <c r="U2105" s="148">
        <f>IF(LEN(C2105)=0,0,IF(C2105=Summary!$K$5,1,0))</f>
        <v>0</v>
      </c>
      <c r="V2105" s="148">
        <f t="shared" si="129"/>
        <v>0</v>
      </c>
      <c r="W2105" s="333"/>
      <c r="X2105" s="148">
        <f t="shared" si="130"/>
        <v>0</v>
      </c>
      <c r="Y2105" s="333"/>
      <c r="Z2105" s="144"/>
      <c r="AA2105" s="148">
        <f t="shared" si="131"/>
        <v>0</v>
      </c>
      <c r="AB2105" s="336"/>
      <c r="AC2105" s="144"/>
    </row>
    <row r="2106" spans="2:29" s="134" customFormat="1" ht="20.100000000000001" customHeight="1" x14ac:dyDescent="0.25">
      <c r="B2106" s="390"/>
      <c r="C2106" s="391"/>
      <c r="D2106" s="392"/>
      <c r="E2106" s="393"/>
      <c r="F2106" s="393"/>
      <c r="G2106" s="394"/>
      <c r="H2106" s="395"/>
      <c r="N2106" s="144"/>
      <c r="O2106" s="147" t="str">
        <f>IFERROR(IF(LEN(B2106)=0,"",INDEX(Trainings!$C$6:$C$55,MATCH(Registration!$B2106,Trainings!$B$6:$B$55,0),1)),"")</f>
        <v/>
      </c>
      <c r="P2106" s="148" t="str">
        <f>IFERROR(IF(LEN(H2106)=0,"",INDEX(Dashboard!$I$17:$I$26,MATCH($H2106,Dashboard!$J$17:$J$26,0))),"")</f>
        <v/>
      </c>
      <c r="Q2106" s="144"/>
      <c r="R2106" s="148">
        <f>IF(LEN(O2106)=0,0,IF(OR(Summary!$D$5="All",Summary!$D$5=""),1,IF(Summary!$D$5=O2106,1,0)))</f>
        <v>0</v>
      </c>
      <c r="S2106" s="148">
        <f>IF(LEN(B2106)=0,0,IF(OR(Summary!$G$5="All",Summary!$G$5=""),1,IF(Summary!$G$5=B2106,1,0)))</f>
        <v>0</v>
      </c>
      <c r="T2106" s="148">
        <f t="shared" si="128"/>
        <v>0</v>
      </c>
      <c r="U2106" s="148">
        <f>IF(LEN(C2106)=0,0,IF(C2106=Summary!$K$5,1,0))</f>
        <v>0</v>
      </c>
      <c r="V2106" s="148">
        <f t="shared" si="129"/>
        <v>0</v>
      </c>
      <c r="W2106" s="333"/>
      <c r="X2106" s="148">
        <f t="shared" si="130"/>
        <v>0</v>
      </c>
      <c r="Y2106" s="333"/>
      <c r="Z2106" s="144"/>
      <c r="AA2106" s="148">
        <f t="shared" si="131"/>
        <v>0</v>
      </c>
      <c r="AB2106" s="336"/>
      <c r="AC2106" s="144"/>
    </row>
    <row r="2107" spans="2:29" s="134" customFormat="1" ht="20.100000000000001" customHeight="1" x14ac:dyDescent="0.25">
      <c r="B2107" s="390"/>
      <c r="C2107" s="391"/>
      <c r="D2107" s="392"/>
      <c r="E2107" s="393"/>
      <c r="F2107" s="393"/>
      <c r="G2107" s="394"/>
      <c r="H2107" s="395"/>
      <c r="N2107" s="144"/>
      <c r="O2107" s="147" t="str">
        <f>IFERROR(IF(LEN(B2107)=0,"",INDEX(Trainings!$C$6:$C$55,MATCH(Registration!$B2107,Trainings!$B$6:$B$55,0),1)),"")</f>
        <v/>
      </c>
      <c r="P2107" s="148" t="str">
        <f>IFERROR(IF(LEN(H2107)=0,"",INDEX(Dashboard!$I$17:$I$26,MATCH($H2107,Dashboard!$J$17:$J$26,0))),"")</f>
        <v/>
      </c>
      <c r="Q2107" s="144"/>
      <c r="R2107" s="148">
        <f>IF(LEN(O2107)=0,0,IF(OR(Summary!$D$5="All",Summary!$D$5=""),1,IF(Summary!$D$5=O2107,1,0)))</f>
        <v>0</v>
      </c>
      <c r="S2107" s="148">
        <f>IF(LEN(B2107)=0,0,IF(OR(Summary!$G$5="All",Summary!$G$5=""),1,IF(Summary!$G$5=B2107,1,0)))</f>
        <v>0</v>
      </c>
      <c r="T2107" s="148">
        <f t="shared" si="128"/>
        <v>0</v>
      </c>
      <c r="U2107" s="148">
        <f>IF(LEN(C2107)=0,0,IF(C2107=Summary!$K$5,1,0))</f>
        <v>0</v>
      </c>
      <c r="V2107" s="148">
        <f t="shared" si="129"/>
        <v>0</v>
      </c>
      <c r="W2107" s="333"/>
      <c r="X2107" s="148">
        <f t="shared" si="130"/>
        <v>0</v>
      </c>
      <c r="Y2107" s="333"/>
      <c r="Z2107" s="144"/>
      <c r="AA2107" s="148">
        <f t="shared" si="131"/>
        <v>0</v>
      </c>
      <c r="AB2107" s="336"/>
      <c r="AC2107" s="144"/>
    </row>
    <row r="2108" spans="2:29" s="134" customFormat="1" ht="20.100000000000001" customHeight="1" x14ac:dyDescent="0.25">
      <c r="B2108" s="390"/>
      <c r="C2108" s="391"/>
      <c r="D2108" s="392"/>
      <c r="E2108" s="393"/>
      <c r="F2108" s="393"/>
      <c r="G2108" s="394"/>
      <c r="H2108" s="395"/>
      <c r="N2108" s="144"/>
      <c r="O2108" s="147" t="str">
        <f>IFERROR(IF(LEN(B2108)=0,"",INDEX(Trainings!$C$6:$C$55,MATCH(Registration!$B2108,Trainings!$B$6:$B$55,0),1)),"")</f>
        <v/>
      </c>
      <c r="P2108" s="148" t="str">
        <f>IFERROR(IF(LEN(H2108)=0,"",INDEX(Dashboard!$I$17:$I$26,MATCH($H2108,Dashboard!$J$17:$J$26,0))),"")</f>
        <v/>
      </c>
      <c r="Q2108" s="144"/>
      <c r="R2108" s="148">
        <f>IF(LEN(O2108)=0,0,IF(OR(Summary!$D$5="All",Summary!$D$5=""),1,IF(Summary!$D$5=O2108,1,0)))</f>
        <v>0</v>
      </c>
      <c r="S2108" s="148">
        <f>IF(LEN(B2108)=0,0,IF(OR(Summary!$G$5="All",Summary!$G$5=""),1,IF(Summary!$G$5=B2108,1,0)))</f>
        <v>0</v>
      </c>
      <c r="T2108" s="148">
        <f t="shared" si="128"/>
        <v>0</v>
      </c>
      <c r="U2108" s="148">
        <f>IF(LEN(C2108)=0,0,IF(C2108=Summary!$K$5,1,0))</f>
        <v>0</v>
      </c>
      <c r="V2108" s="148">
        <f t="shared" si="129"/>
        <v>0</v>
      </c>
      <c r="W2108" s="333"/>
      <c r="X2108" s="148">
        <f t="shared" si="130"/>
        <v>0</v>
      </c>
      <c r="Y2108" s="333"/>
      <c r="Z2108" s="144"/>
      <c r="AA2108" s="148">
        <f t="shared" si="131"/>
        <v>0</v>
      </c>
      <c r="AB2108" s="336"/>
      <c r="AC2108" s="144"/>
    </row>
    <row r="2109" spans="2:29" s="134" customFormat="1" ht="20.100000000000001" customHeight="1" x14ac:dyDescent="0.25">
      <c r="B2109" s="390"/>
      <c r="C2109" s="391"/>
      <c r="D2109" s="392"/>
      <c r="E2109" s="393"/>
      <c r="F2109" s="393"/>
      <c r="G2109" s="394"/>
      <c r="H2109" s="395"/>
      <c r="N2109" s="144"/>
      <c r="O2109" s="147" t="str">
        <f>IFERROR(IF(LEN(B2109)=0,"",INDEX(Trainings!$C$6:$C$55,MATCH(Registration!$B2109,Trainings!$B$6:$B$55,0),1)),"")</f>
        <v/>
      </c>
      <c r="P2109" s="148" t="str">
        <f>IFERROR(IF(LEN(H2109)=0,"",INDEX(Dashboard!$I$17:$I$26,MATCH($H2109,Dashboard!$J$17:$J$26,0))),"")</f>
        <v/>
      </c>
      <c r="Q2109" s="144"/>
      <c r="R2109" s="148">
        <f>IF(LEN(O2109)=0,0,IF(OR(Summary!$D$5="All",Summary!$D$5=""),1,IF(Summary!$D$5=O2109,1,0)))</f>
        <v>0</v>
      </c>
      <c r="S2109" s="148">
        <f>IF(LEN(B2109)=0,0,IF(OR(Summary!$G$5="All",Summary!$G$5=""),1,IF(Summary!$G$5=B2109,1,0)))</f>
        <v>0</v>
      </c>
      <c r="T2109" s="148">
        <f t="shared" si="128"/>
        <v>0</v>
      </c>
      <c r="U2109" s="148">
        <f>IF(LEN(C2109)=0,0,IF(C2109=Summary!$K$5,1,0))</f>
        <v>0</v>
      </c>
      <c r="V2109" s="148">
        <f t="shared" si="129"/>
        <v>0</v>
      </c>
      <c r="W2109" s="333"/>
      <c r="X2109" s="148">
        <f t="shared" si="130"/>
        <v>0</v>
      </c>
      <c r="Y2109" s="333"/>
      <c r="Z2109" s="144"/>
      <c r="AA2109" s="148">
        <f t="shared" si="131"/>
        <v>0</v>
      </c>
      <c r="AB2109" s="336"/>
      <c r="AC2109" s="144"/>
    </row>
    <row r="2110" spans="2:29" s="134" customFormat="1" ht="20.100000000000001" customHeight="1" x14ac:dyDescent="0.25">
      <c r="B2110" s="390"/>
      <c r="C2110" s="391"/>
      <c r="D2110" s="392"/>
      <c r="E2110" s="393"/>
      <c r="F2110" s="393"/>
      <c r="G2110" s="394"/>
      <c r="H2110" s="395"/>
      <c r="N2110" s="144"/>
      <c r="O2110" s="147" t="str">
        <f>IFERROR(IF(LEN(B2110)=0,"",INDEX(Trainings!$C$6:$C$55,MATCH(Registration!$B2110,Trainings!$B$6:$B$55,0),1)),"")</f>
        <v/>
      </c>
      <c r="P2110" s="148" t="str">
        <f>IFERROR(IF(LEN(H2110)=0,"",INDEX(Dashboard!$I$17:$I$26,MATCH($H2110,Dashboard!$J$17:$J$26,0))),"")</f>
        <v/>
      </c>
      <c r="Q2110" s="144"/>
      <c r="R2110" s="148">
        <f>IF(LEN(O2110)=0,0,IF(OR(Summary!$D$5="All",Summary!$D$5=""),1,IF(Summary!$D$5=O2110,1,0)))</f>
        <v>0</v>
      </c>
      <c r="S2110" s="148">
        <f>IF(LEN(B2110)=0,0,IF(OR(Summary!$G$5="All",Summary!$G$5=""),1,IF(Summary!$G$5=B2110,1,0)))</f>
        <v>0</v>
      </c>
      <c r="T2110" s="148">
        <f t="shared" si="128"/>
        <v>0</v>
      </c>
      <c r="U2110" s="148">
        <f>IF(LEN(C2110)=0,0,IF(C2110=Summary!$K$5,1,0))</f>
        <v>0</v>
      </c>
      <c r="V2110" s="148">
        <f t="shared" si="129"/>
        <v>0</v>
      </c>
      <c r="W2110" s="333"/>
      <c r="X2110" s="148">
        <f t="shared" si="130"/>
        <v>0</v>
      </c>
      <c r="Y2110" s="333"/>
      <c r="Z2110" s="144"/>
      <c r="AA2110" s="148">
        <f t="shared" si="131"/>
        <v>0</v>
      </c>
      <c r="AB2110" s="336"/>
      <c r="AC2110" s="144"/>
    </row>
    <row r="2111" spans="2:29" s="134" customFormat="1" ht="20.100000000000001" customHeight="1" x14ac:dyDescent="0.25">
      <c r="B2111" s="390"/>
      <c r="C2111" s="391"/>
      <c r="D2111" s="392"/>
      <c r="E2111" s="393"/>
      <c r="F2111" s="393"/>
      <c r="G2111" s="394"/>
      <c r="H2111" s="395"/>
      <c r="N2111" s="144"/>
      <c r="O2111" s="147" t="str">
        <f>IFERROR(IF(LEN(B2111)=0,"",INDEX(Trainings!$C$6:$C$55,MATCH(Registration!$B2111,Trainings!$B$6:$B$55,0),1)),"")</f>
        <v/>
      </c>
      <c r="P2111" s="148" t="str">
        <f>IFERROR(IF(LEN(H2111)=0,"",INDEX(Dashboard!$I$17:$I$26,MATCH($H2111,Dashboard!$J$17:$J$26,0))),"")</f>
        <v/>
      </c>
      <c r="Q2111" s="144"/>
      <c r="R2111" s="148">
        <f>IF(LEN(O2111)=0,0,IF(OR(Summary!$D$5="All",Summary!$D$5=""),1,IF(Summary!$D$5=O2111,1,0)))</f>
        <v>0</v>
      </c>
      <c r="S2111" s="148">
        <f>IF(LEN(B2111)=0,0,IF(OR(Summary!$G$5="All",Summary!$G$5=""),1,IF(Summary!$G$5=B2111,1,0)))</f>
        <v>0</v>
      </c>
      <c r="T2111" s="148">
        <f t="shared" si="128"/>
        <v>0</v>
      </c>
      <c r="U2111" s="148">
        <f>IF(LEN(C2111)=0,0,IF(C2111=Summary!$K$5,1,0))</f>
        <v>0</v>
      </c>
      <c r="V2111" s="148">
        <f t="shared" si="129"/>
        <v>0</v>
      </c>
      <c r="W2111" s="333"/>
      <c r="X2111" s="148">
        <f t="shared" si="130"/>
        <v>0</v>
      </c>
      <c r="Y2111" s="333"/>
      <c r="Z2111" s="144"/>
      <c r="AA2111" s="148">
        <f t="shared" si="131"/>
        <v>0</v>
      </c>
      <c r="AB2111" s="336"/>
      <c r="AC2111" s="144"/>
    </row>
    <row r="2112" spans="2:29" s="134" customFormat="1" ht="20.100000000000001" customHeight="1" x14ac:dyDescent="0.25">
      <c r="B2112" s="390"/>
      <c r="C2112" s="391"/>
      <c r="D2112" s="392"/>
      <c r="E2112" s="393"/>
      <c r="F2112" s="393"/>
      <c r="G2112" s="394"/>
      <c r="H2112" s="395"/>
      <c r="N2112" s="144"/>
      <c r="O2112" s="147" t="str">
        <f>IFERROR(IF(LEN(B2112)=0,"",INDEX(Trainings!$C$6:$C$55,MATCH(Registration!$B2112,Trainings!$B$6:$B$55,0),1)),"")</f>
        <v/>
      </c>
      <c r="P2112" s="148" t="str">
        <f>IFERROR(IF(LEN(H2112)=0,"",INDEX(Dashboard!$I$17:$I$26,MATCH($H2112,Dashboard!$J$17:$J$26,0))),"")</f>
        <v/>
      </c>
      <c r="Q2112" s="144"/>
      <c r="R2112" s="148">
        <f>IF(LEN(O2112)=0,0,IF(OR(Summary!$D$5="All",Summary!$D$5=""),1,IF(Summary!$D$5=O2112,1,0)))</f>
        <v>0</v>
      </c>
      <c r="S2112" s="148">
        <f>IF(LEN(B2112)=0,0,IF(OR(Summary!$G$5="All",Summary!$G$5=""),1,IF(Summary!$G$5=B2112,1,0)))</f>
        <v>0</v>
      </c>
      <c r="T2112" s="148">
        <f t="shared" si="128"/>
        <v>0</v>
      </c>
      <c r="U2112" s="148">
        <f>IF(LEN(C2112)=0,0,IF(C2112=Summary!$K$5,1,0))</f>
        <v>0</v>
      </c>
      <c r="V2112" s="148">
        <f t="shared" si="129"/>
        <v>0</v>
      </c>
      <c r="W2112" s="333"/>
      <c r="X2112" s="148">
        <f t="shared" si="130"/>
        <v>0</v>
      </c>
      <c r="Y2112" s="333"/>
      <c r="Z2112" s="144"/>
      <c r="AA2112" s="148">
        <f t="shared" si="131"/>
        <v>0</v>
      </c>
      <c r="AB2112" s="336"/>
      <c r="AC2112" s="144"/>
    </row>
    <row r="2113" spans="2:29" s="134" customFormat="1" ht="20.100000000000001" customHeight="1" x14ac:dyDescent="0.25">
      <c r="B2113" s="390"/>
      <c r="C2113" s="391"/>
      <c r="D2113" s="392"/>
      <c r="E2113" s="393"/>
      <c r="F2113" s="393"/>
      <c r="G2113" s="394"/>
      <c r="H2113" s="395"/>
      <c r="N2113" s="144"/>
      <c r="O2113" s="147" t="str">
        <f>IFERROR(IF(LEN(B2113)=0,"",INDEX(Trainings!$C$6:$C$55,MATCH(Registration!$B2113,Trainings!$B$6:$B$55,0),1)),"")</f>
        <v/>
      </c>
      <c r="P2113" s="148" t="str">
        <f>IFERROR(IF(LEN(H2113)=0,"",INDEX(Dashboard!$I$17:$I$26,MATCH($H2113,Dashboard!$J$17:$J$26,0))),"")</f>
        <v/>
      </c>
      <c r="Q2113" s="144"/>
      <c r="R2113" s="148">
        <f>IF(LEN(O2113)=0,0,IF(OR(Summary!$D$5="All",Summary!$D$5=""),1,IF(Summary!$D$5=O2113,1,0)))</f>
        <v>0</v>
      </c>
      <c r="S2113" s="148">
        <f>IF(LEN(B2113)=0,0,IF(OR(Summary!$G$5="All",Summary!$G$5=""),1,IF(Summary!$G$5=B2113,1,0)))</f>
        <v>0</v>
      </c>
      <c r="T2113" s="148">
        <f t="shared" si="128"/>
        <v>0</v>
      </c>
      <c r="U2113" s="148">
        <f>IF(LEN(C2113)=0,0,IF(C2113=Summary!$K$5,1,0))</f>
        <v>0</v>
      </c>
      <c r="V2113" s="148">
        <f t="shared" si="129"/>
        <v>0</v>
      </c>
      <c r="W2113" s="333"/>
      <c r="X2113" s="148">
        <f t="shared" si="130"/>
        <v>0</v>
      </c>
      <c r="Y2113" s="333"/>
      <c r="Z2113" s="144"/>
      <c r="AA2113" s="148">
        <f t="shared" si="131"/>
        <v>0</v>
      </c>
      <c r="AB2113" s="336"/>
      <c r="AC2113" s="144"/>
    </row>
    <row r="2114" spans="2:29" s="134" customFormat="1" ht="20.100000000000001" customHeight="1" x14ac:dyDescent="0.25">
      <c r="B2114" s="390"/>
      <c r="C2114" s="391"/>
      <c r="D2114" s="392"/>
      <c r="E2114" s="393"/>
      <c r="F2114" s="393"/>
      <c r="G2114" s="394"/>
      <c r="H2114" s="395"/>
      <c r="N2114" s="144"/>
      <c r="O2114" s="147" t="str">
        <f>IFERROR(IF(LEN(B2114)=0,"",INDEX(Trainings!$C$6:$C$55,MATCH(Registration!$B2114,Trainings!$B$6:$B$55,0),1)),"")</f>
        <v/>
      </c>
      <c r="P2114" s="148" t="str">
        <f>IFERROR(IF(LEN(H2114)=0,"",INDEX(Dashboard!$I$17:$I$26,MATCH($H2114,Dashboard!$J$17:$J$26,0))),"")</f>
        <v/>
      </c>
      <c r="Q2114" s="144"/>
      <c r="R2114" s="148">
        <f>IF(LEN(O2114)=0,0,IF(OR(Summary!$D$5="All",Summary!$D$5=""),1,IF(Summary!$D$5=O2114,1,0)))</f>
        <v>0</v>
      </c>
      <c r="S2114" s="148">
        <f>IF(LEN(B2114)=0,0,IF(OR(Summary!$G$5="All",Summary!$G$5=""),1,IF(Summary!$G$5=B2114,1,0)))</f>
        <v>0</v>
      </c>
      <c r="T2114" s="148">
        <f t="shared" si="128"/>
        <v>0</v>
      </c>
      <c r="U2114" s="148">
        <f>IF(LEN(C2114)=0,0,IF(C2114=Summary!$K$5,1,0))</f>
        <v>0</v>
      </c>
      <c r="V2114" s="148">
        <f t="shared" si="129"/>
        <v>0</v>
      </c>
      <c r="W2114" s="333"/>
      <c r="X2114" s="148">
        <f t="shared" si="130"/>
        <v>0</v>
      </c>
      <c r="Y2114" s="333"/>
      <c r="Z2114" s="144"/>
      <c r="AA2114" s="148">
        <f t="shared" si="131"/>
        <v>0</v>
      </c>
      <c r="AB2114" s="336"/>
      <c r="AC2114" s="144"/>
    </row>
    <row r="2115" spans="2:29" s="134" customFormat="1" ht="20.100000000000001" customHeight="1" x14ac:dyDescent="0.25">
      <c r="B2115" s="390"/>
      <c r="C2115" s="391"/>
      <c r="D2115" s="392"/>
      <c r="E2115" s="393"/>
      <c r="F2115" s="393"/>
      <c r="G2115" s="394"/>
      <c r="H2115" s="395"/>
      <c r="N2115" s="144"/>
      <c r="O2115" s="147" t="str">
        <f>IFERROR(IF(LEN(B2115)=0,"",INDEX(Trainings!$C$6:$C$55,MATCH(Registration!$B2115,Trainings!$B$6:$B$55,0),1)),"")</f>
        <v/>
      </c>
      <c r="P2115" s="148" t="str">
        <f>IFERROR(IF(LEN(H2115)=0,"",INDEX(Dashboard!$I$17:$I$26,MATCH($H2115,Dashboard!$J$17:$J$26,0))),"")</f>
        <v/>
      </c>
      <c r="Q2115" s="144"/>
      <c r="R2115" s="148">
        <f>IF(LEN(O2115)=0,0,IF(OR(Summary!$D$5="All",Summary!$D$5=""),1,IF(Summary!$D$5=O2115,1,0)))</f>
        <v>0</v>
      </c>
      <c r="S2115" s="148">
        <f>IF(LEN(B2115)=0,0,IF(OR(Summary!$G$5="All",Summary!$G$5=""),1,IF(Summary!$G$5=B2115,1,0)))</f>
        <v>0</v>
      </c>
      <c r="T2115" s="148">
        <f t="shared" si="128"/>
        <v>0</v>
      </c>
      <c r="U2115" s="148">
        <f>IF(LEN(C2115)=0,0,IF(C2115=Summary!$K$5,1,0))</f>
        <v>0</v>
      </c>
      <c r="V2115" s="148">
        <f t="shared" si="129"/>
        <v>0</v>
      </c>
      <c r="W2115" s="333"/>
      <c r="X2115" s="148">
        <f t="shared" si="130"/>
        <v>0</v>
      </c>
      <c r="Y2115" s="333"/>
      <c r="Z2115" s="144"/>
      <c r="AA2115" s="148">
        <f t="shared" si="131"/>
        <v>0</v>
      </c>
      <c r="AB2115" s="336"/>
      <c r="AC2115" s="144"/>
    </row>
    <row r="2116" spans="2:29" s="134" customFormat="1" ht="20.100000000000001" customHeight="1" x14ac:dyDescent="0.25">
      <c r="B2116" s="390"/>
      <c r="C2116" s="391"/>
      <c r="D2116" s="392"/>
      <c r="E2116" s="393"/>
      <c r="F2116" s="393"/>
      <c r="G2116" s="394"/>
      <c r="H2116" s="395"/>
      <c r="N2116" s="144"/>
      <c r="O2116" s="147" t="str">
        <f>IFERROR(IF(LEN(B2116)=0,"",INDEX(Trainings!$C$6:$C$55,MATCH(Registration!$B2116,Trainings!$B$6:$B$55,0),1)),"")</f>
        <v/>
      </c>
      <c r="P2116" s="148" t="str">
        <f>IFERROR(IF(LEN(H2116)=0,"",INDEX(Dashboard!$I$17:$I$26,MATCH($H2116,Dashboard!$J$17:$J$26,0))),"")</f>
        <v/>
      </c>
      <c r="Q2116" s="144"/>
      <c r="R2116" s="148">
        <f>IF(LEN(O2116)=0,0,IF(OR(Summary!$D$5="All",Summary!$D$5=""),1,IF(Summary!$D$5=O2116,1,0)))</f>
        <v>0</v>
      </c>
      <c r="S2116" s="148">
        <f>IF(LEN(B2116)=0,0,IF(OR(Summary!$G$5="All",Summary!$G$5=""),1,IF(Summary!$G$5=B2116,1,0)))</f>
        <v>0</v>
      </c>
      <c r="T2116" s="148">
        <f t="shared" si="128"/>
        <v>0</v>
      </c>
      <c r="U2116" s="148">
        <f>IF(LEN(C2116)=0,0,IF(C2116=Summary!$K$5,1,0))</f>
        <v>0</v>
      </c>
      <c r="V2116" s="148">
        <f t="shared" si="129"/>
        <v>0</v>
      </c>
      <c r="W2116" s="333"/>
      <c r="X2116" s="148">
        <f t="shared" si="130"/>
        <v>0</v>
      </c>
      <c r="Y2116" s="333"/>
      <c r="Z2116" s="144"/>
      <c r="AA2116" s="148">
        <f t="shared" si="131"/>
        <v>0</v>
      </c>
      <c r="AB2116" s="336"/>
      <c r="AC2116" s="144"/>
    </row>
    <row r="2117" spans="2:29" s="134" customFormat="1" ht="20.100000000000001" customHeight="1" x14ac:dyDescent="0.25">
      <c r="B2117" s="390"/>
      <c r="C2117" s="391"/>
      <c r="D2117" s="392"/>
      <c r="E2117" s="393"/>
      <c r="F2117" s="393"/>
      <c r="G2117" s="394"/>
      <c r="H2117" s="395"/>
      <c r="N2117" s="144"/>
      <c r="O2117" s="147" t="str">
        <f>IFERROR(IF(LEN(B2117)=0,"",INDEX(Trainings!$C$6:$C$55,MATCH(Registration!$B2117,Trainings!$B$6:$B$55,0),1)),"")</f>
        <v/>
      </c>
      <c r="P2117" s="148" t="str">
        <f>IFERROR(IF(LEN(H2117)=0,"",INDEX(Dashboard!$I$17:$I$26,MATCH($H2117,Dashboard!$J$17:$J$26,0))),"")</f>
        <v/>
      </c>
      <c r="Q2117" s="144"/>
      <c r="R2117" s="148">
        <f>IF(LEN(O2117)=0,0,IF(OR(Summary!$D$5="All",Summary!$D$5=""),1,IF(Summary!$D$5=O2117,1,0)))</f>
        <v>0</v>
      </c>
      <c r="S2117" s="148">
        <f>IF(LEN(B2117)=0,0,IF(OR(Summary!$G$5="All",Summary!$G$5=""),1,IF(Summary!$G$5=B2117,1,0)))</f>
        <v>0</v>
      </c>
      <c r="T2117" s="148">
        <f t="shared" si="128"/>
        <v>0</v>
      </c>
      <c r="U2117" s="148">
        <f>IF(LEN(C2117)=0,0,IF(C2117=Summary!$K$5,1,0))</f>
        <v>0</v>
      </c>
      <c r="V2117" s="148">
        <f t="shared" si="129"/>
        <v>0</v>
      </c>
      <c r="W2117" s="333"/>
      <c r="X2117" s="148">
        <f t="shared" si="130"/>
        <v>0</v>
      </c>
      <c r="Y2117" s="333"/>
      <c r="Z2117" s="144"/>
      <c r="AA2117" s="148">
        <f t="shared" si="131"/>
        <v>0</v>
      </c>
      <c r="AB2117" s="336"/>
      <c r="AC2117" s="144"/>
    </row>
    <row r="2118" spans="2:29" s="134" customFormat="1" ht="20.100000000000001" customHeight="1" x14ac:dyDescent="0.25">
      <c r="B2118" s="390"/>
      <c r="C2118" s="391"/>
      <c r="D2118" s="392"/>
      <c r="E2118" s="393"/>
      <c r="F2118" s="393"/>
      <c r="G2118" s="394"/>
      <c r="H2118" s="395"/>
      <c r="N2118" s="144"/>
      <c r="O2118" s="147" t="str">
        <f>IFERROR(IF(LEN(B2118)=0,"",INDEX(Trainings!$C$6:$C$55,MATCH(Registration!$B2118,Trainings!$B$6:$B$55,0),1)),"")</f>
        <v/>
      </c>
      <c r="P2118" s="148" t="str">
        <f>IFERROR(IF(LEN(H2118)=0,"",INDEX(Dashboard!$I$17:$I$26,MATCH($H2118,Dashboard!$J$17:$J$26,0))),"")</f>
        <v/>
      </c>
      <c r="Q2118" s="144"/>
      <c r="R2118" s="148">
        <f>IF(LEN(O2118)=0,0,IF(OR(Summary!$D$5="All",Summary!$D$5=""),1,IF(Summary!$D$5=O2118,1,0)))</f>
        <v>0</v>
      </c>
      <c r="S2118" s="148">
        <f>IF(LEN(B2118)=0,0,IF(OR(Summary!$G$5="All",Summary!$G$5=""),1,IF(Summary!$G$5=B2118,1,0)))</f>
        <v>0</v>
      </c>
      <c r="T2118" s="148">
        <f t="shared" ref="T2118:T2181" si="132">IF(G2118="Yes",1,0)</f>
        <v>0</v>
      </c>
      <c r="U2118" s="148">
        <f>IF(LEN(C2118)=0,0,IF(C2118=Summary!$K$5,1,0))</f>
        <v>0</v>
      </c>
      <c r="V2118" s="148">
        <f t="shared" si="129"/>
        <v>0</v>
      </c>
      <c r="W2118" s="333"/>
      <c r="X2118" s="148">
        <f t="shared" si="130"/>
        <v>0</v>
      </c>
      <c r="Y2118" s="333"/>
      <c r="Z2118" s="144"/>
      <c r="AA2118" s="148">
        <f t="shared" si="131"/>
        <v>0</v>
      </c>
      <c r="AB2118" s="336"/>
      <c r="AC2118" s="144"/>
    </row>
    <row r="2119" spans="2:29" s="134" customFormat="1" ht="20.100000000000001" customHeight="1" x14ac:dyDescent="0.25">
      <c r="B2119" s="390"/>
      <c r="C2119" s="391"/>
      <c r="D2119" s="392"/>
      <c r="E2119" s="393"/>
      <c r="F2119" s="393"/>
      <c r="G2119" s="394"/>
      <c r="H2119" s="395"/>
      <c r="N2119" s="144"/>
      <c r="O2119" s="147" t="str">
        <f>IFERROR(IF(LEN(B2119)=0,"",INDEX(Trainings!$C$6:$C$55,MATCH(Registration!$B2119,Trainings!$B$6:$B$55,0),1)),"")</f>
        <v/>
      </c>
      <c r="P2119" s="148" t="str">
        <f>IFERROR(IF(LEN(H2119)=0,"",INDEX(Dashboard!$I$17:$I$26,MATCH($H2119,Dashboard!$J$17:$J$26,0))),"")</f>
        <v/>
      </c>
      <c r="Q2119" s="144"/>
      <c r="R2119" s="148">
        <f>IF(LEN(O2119)=0,0,IF(OR(Summary!$D$5="All",Summary!$D$5=""),1,IF(Summary!$D$5=O2119,1,0)))</f>
        <v>0</v>
      </c>
      <c r="S2119" s="148">
        <f>IF(LEN(B2119)=0,0,IF(OR(Summary!$G$5="All",Summary!$G$5=""),1,IF(Summary!$G$5=B2119,1,0)))</f>
        <v>0</v>
      </c>
      <c r="T2119" s="148">
        <f t="shared" si="132"/>
        <v>0</v>
      </c>
      <c r="U2119" s="148">
        <f>IF(LEN(C2119)=0,0,IF(C2119=Summary!$K$5,1,0))</f>
        <v>0</v>
      </c>
      <c r="V2119" s="148">
        <f t="shared" ref="V2119:V2182" si="133">R2119*S2119*T2119*U2119</f>
        <v>0</v>
      </c>
      <c r="W2119" s="333"/>
      <c r="X2119" s="148">
        <f t="shared" ref="X2119:X2182" si="134">V2119*(IF(LEN(P2119)=0,0,1))</f>
        <v>0</v>
      </c>
      <c r="Y2119" s="333"/>
      <c r="Z2119" s="144"/>
      <c r="AA2119" s="148">
        <f t="shared" ref="AA2119:AA2182" si="135">IF(G2119="Yes",1,0)</f>
        <v>0</v>
      </c>
      <c r="AB2119" s="336"/>
      <c r="AC2119" s="144"/>
    </row>
    <row r="2120" spans="2:29" s="134" customFormat="1" ht="20.100000000000001" customHeight="1" x14ac:dyDescent="0.25">
      <c r="B2120" s="390"/>
      <c r="C2120" s="391"/>
      <c r="D2120" s="392"/>
      <c r="E2120" s="393"/>
      <c r="F2120" s="393"/>
      <c r="G2120" s="394"/>
      <c r="H2120" s="395"/>
      <c r="N2120" s="144"/>
      <c r="O2120" s="147" t="str">
        <f>IFERROR(IF(LEN(B2120)=0,"",INDEX(Trainings!$C$6:$C$55,MATCH(Registration!$B2120,Trainings!$B$6:$B$55,0),1)),"")</f>
        <v/>
      </c>
      <c r="P2120" s="148" t="str">
        <f>IFERROR(IF(LEN(H2120)=0,"",INDEX(Dashboard!$I$17:$I$26,MATCH($H2120,Dashboard!$J$17:$J$26,0))),"")</f>
        <v/>
      </c>
      <c r="Q2120" s="144"/>
      <c r="R2120" s="148">
        <f>IF(LEN(O2120)=0,0,IF(OR(Summary!$D$5="All",Summary!$D$5=""),1,IF(Summary!$D$5=O2120,1,0)))</f>
        <v>0</v>
      </c>
      <c r="S2120" s="148">
        <f>IF(LEN(B2120)=0,0,IF(OR(Summary!$G$5="All",Summary!$G$5=""),1,IF(Summary!$G$5=B2120,1,0)))</f>
        <v>0</v>
      </c>
      <c r="T2120" s="148">
        <f t="shared" si="132"/>
        <v>0</v>
      </c>
      <c r="U2120" s="148">
        <f>IF(LEN(C2120)=0,0,IF(C2120=Summary!$K$5,1,0))</f>
        <v>0</v>
      </c>
      <c r="V2120" s="148">
        <f t="shared" si="133"/>
        <v>0</v>
      </c>
      <c r="W2120" s="333"/>
      <c r="X2120" s="148">
        <f t="shared" si="134"/>
        <v>0</v>
      </c>
      <c r="Y2120" s="333"/>
      <c r="Z2120" s="144"/>
      <c r="AA2120" s="148">
        <f t="shared" si="135"/>
        <v>0</v>
      </c>
      <c r="AB2120" s="336"/>
      <c r="AC2120" s="144"/>
    </row>
    <row r="2121" spans="2:29" s="134" customFormat="1" ht="20.100000000000001" customHeight="1" x14ac:dyDescent="0.25">
      <c r="B2121" s="390"/>
      <c r="C2121" s="391"/>
      <c r="D2121" s="392"/>
      <c r="E2121" s="393"/>
      <c r="F2121" s="393"/>
      <c r="G2121" s="394"/>
      <c r="H2121" s="395"/>
      <c r="N2121" s="144"/>
      <c r="O2121" s="147" t="str">
        <f>IFERROR(IF(LEN(B2121)=0,"",INDEX(Trainings!$C$6:$C$55,MATCH(Registration!$B2121,Trainings!$B$6:$B$55,0),1)),"")</f>
        <v/>
      </c>
      <c r="P2121" s="148" t="str">
        <f>IFERROR(IF(LEN(H2121)=0,"",INDEX(Dashboard!$I$17:$I$26,MATCH($H2121,Dashboard!$J$17:$J$26,0))),"")</f>
        <v/>
      </c>
      <c r="Q2121" s="144"/>
      <c r="R2121" s="148">
        <f>IF(LEN(O2121)=0,0,IF(OR(Summary!$D$5="All",Summary!$D$5=""),1,IF(Summary!$D$5=O2121,1,0)))</f>
        <v>0</v>
      </c>
      <c r="S2121" s="148">
        <f>IF(LEN(B2121)=0,0,IF(OR(Summary!$G$5="All",Summary!$G$5=""),1,IF(Summary!$G$5=B2121,1,0)))</f>
        <v>0</v>
      </c>
      <c r="T2121" s="148">
        <f t="shared" si="132"/>
        <v>0</v>
      </c>
      <c r="U2121" s="148">
        <f>IF(LEN(C2121)=0,0,IF(C2121=Summary!$K$5,1,0))</f>
        <v>0</v>
      </c>
      <c r="V2121" s="148">
        <f t="shared" si="133"/>
        <v>0</v>
      </c>
      <c r="W2121" s="333"/>
      <c r="X2121" s="148">
        <f t="shared" si="134"/>
        <v>0</v>
      </c>
      <c r="Y2121" s="333"/>
      <c r="Z2121" s="144"/>
      <c r="AA2121" s="148">
        <f t="shared" si="135"/>
        <v>0</v>
      </c>
      <c r="AB2121" s="336"/>
      <c r="AC2121" s="144"/>
    </row>
    <row r="2122" spans="2:29" s="134" customFormat="1" ht="20.100000000000001" customHeight="1" x14ac:dyDescent="0.25">
      <c r="B2122" s="390"/>
      <c r="C2122" s="391"/>
      <c r="D2122" s="392"/>
      <c r="E2122" s="393"/>
      <c r="F2122" s="393"/>
      <c r="G2122" s="394"/>
      <c r="H2122" s="395"/>
      <c r="N2122" s="144"/>
      <c r="O2122" s="147" t="str">
        <f>IFERROR(IF(LEN(B2122)=0,"",INDEX(Trainings!$C$6:$C$55,MATCH(Registration!$B2122,Trainings!$B$6:$B$55,0),1)),"")</f>
        <v/>
      </c>
      <c r="P2122" s="148" t="str">
        <f>IFERROR(IF(LEN(H2122)=0,"",INDEX(Dashboard!$I$17:$I$26,MATCH($H2122,Dashboard!$J$17:$J$26,0))),"")</f>
        <v/>
      </c>
      <c r="Q2122" s="144"/>
      <c r="R2122" s="148">
        <f>IF(LEN(O2122)=0,0,IF(OR(Summary!$D$5="All",Summary!$D$5=""),1,IF(Summary!$D$5=O2122,1,0)))</f>
        <v>0</v>
      </c>
      <c r="S2122" s="148">
        <f>IF(LEN(B2122)=0,0,IF(OR(Summary!$G$5="All",Summary!$G$5=""),1,IF(Summary!$G$5=B2122,1,0)))</f>
        <v>0</v>
      </c>
      <c r="T2122" s="148">
        <f t="shared" si="132"/>
        <v>0</v>
      </c>
      <c r="U2122" s="148">
        <f>IF(LEN(C2122)=0,0,IF(C2122=Summary!$K$5,1,0))</f>
        <v>0</v>
      </c>
      <c r="V2122" s="148">
        <f t="shared" si="133"/>
        <v>0</v>
      </c>
      <c r="W2122" s="333"/>
      <c r="X2122" s="148">
        <f t="shared" si="134"/>
        <v>0</v>
      </c>
      <c r="Y2122" s="333"/>
      <c r="Z2122" s="144"/>
      <c r="AA2122" s="148">
        <f t="shared" si="135"/>
        <v>0</v>
      </c>
      <c r="AB2122" s="336"/>
      <c r="AC2122" s="144"/>
    </row>
    <row r="2123" spans="2:29" s="134" customFormat="1" ht="20.100000000000001" customHeight="1" x14ac:dyDescent="0.25">
      <c r="B2123" s="390"/>
      <c r="C2123" s="391"/>
      <c r="D2123" s="392"/>
      <c r="E2123" s="393"/>
      <c r="F2123" s="393"/>
      <c r="G2123" s="394"/>
      <c r="H2123" s="395"/>
      <c r="N2123" s="144"/>
      <c r="O2123" s="147" t="str">
        <f>IFERROR(IF(LEN(B2123)=0,"",INDEX(Trainings!$C$6:$C$55,MATCH(Registration!$B2123,Trainings!$B$6:$B$55,0),1)),"")</f>
        <v/>
      </c>
      <c r="P2123" s="148" t="str">
        <f>IFERROR(IF(LEN(H2123)=0,"",INDEX(Dashboard!$I$17:$I$26,MATCH($H2123,Dashboard!$J$17:$J$26,0))),"")</f>
        <v/>
      </c>
      <c r="Q2123" s="144"/>
      <c r="R2123" s="148">
        <f>IF(LEN(O2123)=0,0,IF(OR(Summary!$D$5="All",Summary!$D$5=""),1,IF(Summary!$D$5=O2123,1,0)))</f>
        <v>0</v>
      </c>
      <c r="S2123" s="148">
        <f>IF(LEN(B2123)=0,0,IF(OR(Summary!$G$5="All",Summary!$G$5=""),1,IF(Summary!$G$5=B2123,1,0)))</f>
        <v>0</v>
      </c>
      <c r="T2123" s="148">
        <f t="shared" si="132"/>
        <v>0</v>
      </c>
      <c r="U2123" s="148">
        <f>IF(LEN(C2123)=0,0,IF(C2123=Summary!$K$5,1,0))</f>
        <v>0</v>
      </c>
      <c r="V2123" s="148">
        <f t="shared" si="133"/>
        <v>0</v>
      </c>
      <c r="W2123" s="333"/>
      <c r="X2123" s="148">
        <f t="shared" si="134"/>
        <v>0</v>
      </c>
      <c r="Y2123" s="333"/>
      <c r="Z2123" s="144"/>
      <c r="AA2123" s="148">
        <f t="shared" si="135"/>
        <v>0</v>
      </c>
      <c r="AB2123" s="336"/>
      <c r="AC2123" s="144"/>
    </row>
    <row r="2124" spans="2:29" s="134" customFormat="1" ht="20.100000000000001" customHeight="1" x14ac:dyDescent="0.25">
      <c r="B2124" s="390"/>
      <c r="C2124" s="391"/>
      <c r="D2124" s="392"/>
      <c r="E2124" s="393"/>
      <c r="F2124" s="393"/>
      <c r="G2124" s="394"/>
      <c r="H2124" s="395"/>
      <c r="N2124" s="144"/>
      <c r="O2124" s="147" t="str">
        <f>IFERROR(IF(LEN(B2124)=0,"",INDEX(Trainings!$C$6:$C$55,MATCH(Registration!$B2124,Trainings!$B$6:$B$55,0),1)),"")</f>
        <v/>
      </c>
      <c r="P2124" s="148" t="str">
        <f>IFERROR(IF(LEN(H2124)=0,"",INDEX(Dashboard!$I$17:$I$26,MATCH($H2124,Dashboard!$J$17:$J$26,0))),"")</f>
        <v/>
      </c>
      <c r="Q2124" s="144"/>
      <c r="R2124" s="148">
        <f>IF(LEN(O2124)=0,0,IF(OR(Summary!$D$5="All",Summary!$D$5=""),1,IF(Summary!$D$5=O2124,1,0)))</f>
        <v>0</v>
      </c>
      <c r="S2124" s="148">
        <f>IF(LEN(B2124)=0,0,IF(OR(Summary!$G$5="All",Summary!$G$5=""),1,IF(Summary!$G$5=B2124,1,0)))</f>
        <v>0</v>
      </c>
      <c r="T2124" s="148">
        <f t="shared" si="132"/>
        <v>0</v>
      </c>
      <c r="U2124" s="148">
        <f>IF(LEN(C2124)=0,0,IF(C2124=Summary!$K$5,1,0))</f>
        <v>0</v>
      </c>
      <c r="V2124" s="148">
        <f t="shared" si="133"/>
        <v>0</v>
      </c>
      <c r="W2124" s="333"/>
      <c r="X2124" s="148">
        <f t="shared" si="134"/>
        <v>0</v>
      </c>
      <c r="Y2124" s="333"/>
      <c r="Z2124" s="144"/>
      <c r="AA2124" s="148">
        <f t="shared" si="135"/>
        <v>0</v>
      </c>
      <c r="AB2124" s="336"/>
      <c r="AC2124" s="144"/>
    </row>
    <row r="2125" spans="2:29" s="134" customFormat="1" ht="20.100000000000001" customHeight="1" x14ac:dyDescent="0.25">
      <c r="B2125" s="390"/>
      <c r="C2125" s="391"/>
      <c r="D2125" s="392"/>
      <c r="E2125" s="393"/>
      <c r="F2125" s="393"/>
      <c r="G2125" s="394"/>
      <c r="H2125" s="395"/>
      <c r="N2125" s="144"/>
      <c r="O2125" s="147" t="str">
        <f>IFERROR(IF(LEN(B2125)=0,"",INDEX(Trainings!$C$6:$C$55,MATCH(Registration!$B2125,Trainings!$B$6:$B$55,0),1)),"")</f>
        <v/>
      </c>
      <c r="P2125" s="148" t="str">
        <f>IFERROR(IF(LEN(H2125)=0,"",INDEX(Dashboard!$I$17:$I$26,MATCH($H2125,Dashboard!$J$17:$J$26,0))),"")</f>
        <v/>
      </c>
      <c r="Q2125" s="144"/>
      <c r="R2125" s="148">
        <f>IF(LEN(O2125)=0,0,IF(OR(Summary!$D$5="All",Summary!$D$5=""),1,IF(Summary!$D$5=O2125,1,0)))</f>
        <v>0</v>
      </c>
      <c r="S2125" s="148">
        <f>IF(LEN(B2125)=0,0,IF(OR(Summary!$G$5="All",Summary!$G$5=""),1,IF(Summary!$G$5=B2125,1,0)))</f>
        <v>0</v>
      </c>
      <c r="T2125" s="148">
        <f t="shared" si="132"/>
        <v>0</v>
      </c>
      <c r="U2125" s="148">
        <f>IF(LEN(C2125)=0,0,IF(C2125=Summary!$K$5,1,0))</f>
        <v>0</v>
      </c>
      <c r="V2125" s="148">
        <f t="shared" si="133"/>
        <v>0</v>
      </c>
      <c r="W2125" s="333"/>
      <c r="X2125" s="148">
        <f t="shared" si="134"/>
        <v>0</v>
      </c>
      <c r="Y2125" s="333"/>
      <c r="Z2125" s="144"/>
      <c r="AA2125" s="148">
        <f t="shared" si="135"/>
        <v>0</v>
      </c>
      <c r="AB2125" s="336"/>
      <c r="AC2125" s="144"/>
    </row>
    <row r="2126" spans="2:29" s="134" customFormat="1" ht="20.100000000000001" customHeight="1" x14ac:dyDescent="0.25">
      <c r="B2126" s="390"/>
      <c r="C2126" s="391"/>
      <c r="D2126" s="392"/>
      <c r="E2126" s="393"/>
      <c r="F2126" s="393"/>
      <c r="G2126" s="394"/>
      <c r="H2126" s="395"/>
      <c r="N2126" s="144"/>
      <c r="O2126" s="147" t="str">
        <f>IFERROR(IF(LEN(B2126)=0,"",INDEX(Trainings!$C$6:$C$55,MATCH(Registration!$B2126,Trainings!$B$6:$B$55,0),1)),"")</f>
        <v/>
      </c>
      <c r="P2126" s="148" t="str">
        <f>IFERROR(IF(LEN(H2126)=0,"",INDEX(Dashboard!$I$17:$I$26,MATCH($H2126,Dashboard!$J$17:$J$26,0))),"")</f>
        <v/>
      </c>
      <c r="Q2126" s="144"/>
      <c r="R2126" s="148">
        <f>IF(LEN(O2126)=0,0,IF(OR(Summary!$D$5="All",Summary!$D$5=""),1,IF(Summary!$D$5=O2126,1,0)))</f>
        <v>0</v>
      </c>
      <c r="S2126" s="148">
        <f>IF(LEN(B2126)=0,0,IF(OR(Summary!$G$5="All",Summary!$G$5=""),1,IF(Summary!$G$5=B2126,1,0)))</f>
        <v>0</v>
      </c>
      <c r="T2126" s="148">
        <f t="shared" si="132"/>
        <v>0</v>
      </c>
      <c r="U2126" s="148">
        <f>IF(LEN(C2126)=0,0,IF(C2126=Summary!$K$5,1,0))</f>
        <v>0</v>
      </c>
      <c r="V2126" s="148">
        <f t="shared" si="133"/>
        <v>0</v>
      </c>
      <c r="W2126" s="333"/>
      <c r="X2126" s="148">
        <f t="shared" si="134"/>
        <v>0</v>
      </c>
      <c r="Y2126" s="333"/>
      <c r="Z2126" s="144"/>
      <c r="AA2126" s="148">
        <f t="shared" si="135"/>
        <v>0</v>
      </c>
      <c r="AB2126" s="336"/>
      <c r="AC2126" s="144"/>
    </row>
    <row r="2127" spans="2:29" s="134" customFormat="1" ht="20.100000000000001" customHeight="1" x14ac:dyDescent="0.25">
      <c r="B2127" s="390"/>
      <c r="C2127" s="391"/>
      <c r="D2127" s="392"/>
      <c r="E2127" s="393"/>
      <c r="F2127" s="393"/>
      <c r="G2127" s="394"/>
      <c r="H2127" s="395"/>
      <c r="N2127" s="144"/>
      <c r="O2127" s="147" t="str">
        <f>IFERROR(IF(LEN(B2127)=0,"",INDEX(Trainings!$C$6:$C$55,MATCH(Registration!$B2127,Trainings!$B$6:$B$55,0),1)),"")</f>
        <v/>
      </c>
      <c r="P2127" s="148" t="str">
        <f>IFERROR(IF(LEN(H2127)=0,"",INDEX(Dashboard!$I$17:$I$26,MATCH($H2127,Dashboard!$J$17:$J$26,0))),"")</f>
        <v/>
      </c>
      <c r="Q2127" s="144"/>
      <c r="R2127" s="148">
        <f>IF(LEN(O2127)=0,0,IF(OR(Summary!$D$5="All",Summary!$D$5=""),1,IF(Summary!$D$5=O2127,1,0)))</f>
        <v>0</v>
      </c>
      <c r="S2127" s="148">
        <f>IF(LEN(B2127)=0,0,IF(OR(Summary!$G$5="All",Summary!$G$5=""),1,IF(Summary!$G$5=B2127,1,0)))</f>
        <v>0</v>
      </c>
      <c r="T2127" s="148">
        <f t="shared" si="132"/>
        <v>0</v>
      </c>
      <c r="U2127" s="148">
        <f>IF(LEN(C2127)=0,0,IF(C2127=Summary!$K$5,1,0))</f>
        <v>0</v>
      </c>
      <c r="V2127" s="148">
        <f t="shared" si="133"/>
        <v>0</v>
      </c>
      <c r="W2127" s="333"/>
      <c r="X2127" s="148">
        <f t="shared" si="134"/>
        <v>0</v>
      </c>
      <c r="Y2127" s="333"/>
      <c r="Z2127" s="144"/>
      <c r="AA2127" s="148">
        <f t="shared" si="135"/>
        <v>0</v>
      </c>
      <c r="AB2127" s="336"/>
      <c r="AC2127" s="144"/>
    </row>
    <row r="2128" spans="2:29" s="134" customFormat="1" ht="20.100000000000001" customHeight="1" x14ac:dyDescent="0.25">
      <c r="B2128" s="390"/>
      <c r="C2128" s="391"/>
      <c r="D2128" s="392"/>
      <c r="E2128" s="393"/>
      <c r="F2128" s="393"/>
      <c r="G2128" s="394"/>
      <c r="H2128" s="395"/>
      <c r="N2128" s="144"/>
      <c r="O2128" s="147" t="str">
        <f>IFERROR(IF(LEN(B2128)=0,"",INDEX(Trainings!$C$6:$C$55,MATCH(Registration!$B2128,Trainings!$B$6:$B$55,0),1)),"")</f>
        <v/>
      </c>
      <c r="P2128" s="148" t="str">
        <f>IFERROR(IF(LEN(H2128)=0,"",INDEX(Dashboard!$I$17:$I$26,MATCH($H2128,Dashboard!$J$17:$J$26,0))),"")</f>
        <v/>
      </c>
      <c r="Q2128" s="144"/>
      <c r="R2128" s="148">
        <f>IF(LEN(O2128)=0,0,IF(OR(Summary!$D$5="All",Summary!$D$5=""),1,IF(Summary!$D$5=O2128,1,0)))</f>
        <v>0</v>
      </c>
      <c r="S2128" s="148">
        <f>IF(LEN(B2128)=0,0,IF(OR(Summary!$G$5="All",Summary!$G$5=""),1,IF(Summary!$G$5=B2128,1,0)))</f>
        <v>0</v>
      </c>
      <c r="T2128" s="148">
        <f t="shared" si="132"/>
        <v>0</v>
      </c>
      <c r="U2128" s="148">
        <f>IF(LEN(C2128)=0,0,IF(C2128=Summary!$K$5,1,0))</f>
        <v>0</v>
      </c>
      <c r="V2128" s="148">
        <f t="shared" si="133"/>
        <v>0</v>
      </c>
      <c r="W2128" s="333"/>
      <c r="X2128" s="148">
        <f t="shared" si="134"/>
        <v>0</v>
      </c>
      <c r="Y2128" s="333"/>
      <c r="Z2128" s="144"/>
      <c r="AA2128" s="148">
        <f t="shared" si="135"/>
        <v>0</v>
      </c>
      <c r="AB2128" s="336"/>
      <c r="AC2128" s="144"/>
    </row>
    <row r="2129" spans="2:29" s="134" customFormat="1" ht="20.100000000000001" customHeight="1" x14ac:dyDescent="0.25">
      <c r="B2129" s="390"/>
      <c r="C2129" s="391"/>
      <c r="D2129" s="392"/>
      <c r="E2129" s="393"/>
      <c r="F2129" s="393"/>
      <c r="G2129" s="394"/>
      <c r="H2129" s="395"/>
      <c r="N2129" s="144"/>
      <c r="O2129" s="147" t="str">
        <f>IFERROR(IF(LEN(B2129)=0,"",INDEX(Trainings!$C$6:$C$55,MATCH(Registration!$B2129,Trainings!$B$6:$B$55,0),1)),"")</f>
        <v/>
      </c>
      <c r="P2129" s="148" t="str">
        <f>IFERROR(IF(LEN(H2129)=0,"",INDEX(Dashboard!$I$17:$I$26,MATCH($H2129,Dashboard!$J$17:$J$26,0))),"")</f>
        <v/>
      </c>
      <c r="Q2129" s="144"/>
      <c r="R2129" s="148">
        <f>IF(LEN(O2129)=0,0,IF(OR(Summary!$D$5="All",Summary!$D$5=""),1,IF(Summary!$D$5=O2129,1,0)))</f>
        <v>0</v>
      </c>
      <c r="S2129" s="148">
        <f>IF(LEN(B2129)=0,0,IF(OR(Summary!$G$5="All",Summary!$G$5=""),1,IF(Summary!$G$5=B2129,1,0)))</f>
        <v>0</v>
      </c>
      <c r="T2129" s="148">
        <f t="shared" si="132"/>
        <v>0</v>
      </c>
      <c r="U2129" s="148">
        <f>IF(LEN(C2129)=0,0,IF(C2129=Summary!$K$5,1,0))</f>
        <v>0</v>
      </c>
      <c r="V2129" s="148">
        <f t="shared" si="133"/>
        <v>0</v>
      </c>
      <c r="W2129" s="333"/>
      <c r="X2129" s="148">
        <f t="shared" si="134"/>
        <v>0</v>
      </c>
      <c r="Y2129" s="333"/>
      <c r="Z2129" s="144"/>
      <c r="AA2129" s="148">
        <f t="shared" si="135"/>
        <v>0</v>
      </c>
      <c r="AB2129" s="336"/>
      <c r="AC2129" s="144"/>
    </row>
    <row r="2130" spans="2:29" s="134" customFormat="1" ht="20.100000000000001" customHeight="1" x14ac:dyDescent="0.25">
      <c r="B2130" s="390"/>
      <c r="C2130" s="391"/>
      <c r="D2130" s="392"/>
      <c r="E2130" s="393"/>
      <c r="F2130" s="393"/>
      <c r="G2130" s="394"/>
      <c r="H2130" s="395"/>
      <c r="N2130" s="144"/>
      <c r="O2130" s="147" t="str">
        <f>IFERROR(IF(LEN(B2130)=0,"",INDEX(Trainings!$C$6:$C$55,MATCH(Registration!$B2130,Trainings!$B$6:$B$55,0),1)),"")</f>
        <v/>
      </c>
      <c r="P2130" s="148" t="str">
        <f>IFERROR(IF(LEN(H2130)=0,"",INDEX(Dashboard!$I$17:$I$26,MATCH($H2130,Dashboard!$J$17:$J$26,0))),"")</f>
        <v/>
      </c>
      <c r="Q2130" s="144"/>
      <c r="R2130" s="148">
        <f>IF(LEN(O2130)=0,0,IF(OR(Summary!$D$5="All",Summary!$D$5=""),1,IF(Summary!$D$5=O2130,1,0)))</f>
        <v>0</v>
      </c>
      <c r="S2130" s="148">
        <f>IF(LEN(B2130)=0,0,IF(OR(Summary!$G$5="All",Summary!$G$5=""),1,IF(Summary!$G$5=B2130,1,0)))</f>
        <v>0</v>
      </c>
      <c r="T2130" s="148">
        <f t="shared" si="132"/>
        <v>0</v>
      </c>
      <c r="U2130" s="148">
        <f>IF(LEN(C2130)=0,0,IF(C2130=Summary!$K$5,1,0))</f>
        <v>0</v>
      </c>
      <c r="V2130" s="148">
        <f t="shared" si="133"/>
        <v>0</v>
      </c>
      <c r="W2130" s="333"/>
      <c r="X2130" s="148">
        <f t="shared" si="134"/>
        <v>0</v>
      </c>
      <c r="Y2130" s="333"/>
      <c r="Z2130" s="144"/>
      <c r="AA2130" s="148">
        <f t="shared" si="135"/>
        <v>0</v>
      </c>
      <c r="AB2130" s="336"/>
      <c r="AC2130" s="144"/>
    </row>
    <row r="2131" spans="2:29" s="134" customFormat="1" ht="20.100000000000001" customHeight="1" x14ac:dyDescent="0.25">
      <c r="B2131" s="390"/>
      <c r="C2131" s="391"/>
      <c r="D2131" s="392"/>
      <c r="E2131" s="393"/>
      <c r="F2131" s="393"/>
      <c r="G2131" s="394"/>
      <c r="H2131" s="395"/>
      <c r="N2131" s="144"/>
      <c r="O2131" s="147" t="str">
        <f>IFERROR(IF(LEN(B2131)=0,"",INDEX(Trainings!$C$6:$C$55,MATCH(Registration!$B2131,Trainings!$B$6:$B$55,0),1)),"")</f>
        <v/>
      </c>
      <c r="P2131" s="148" t="str">
        <f>IFERROR(IF(LEN(H2131)=0,"",INDEX(Dashboard!$I$17:$I$26,MATCH($H2131,Dashboard!$J$17:$J$26,0))),"")</f>
        <v/>
      </c>
      <c r="Q2131" s="144"/>
      <c r="R2131" s="148">
        <f>IF(LEN(O2131)=0,0,IF(OR(Summary!$D$5="All",Summary!$D$5=""),1,IF(Summary!$D$5=O2131,1,0)))</f>
        <v>0</v>
      </c>
      <c r="S2131" s="148">
        <f>IF(LEN(B2131)=0,0,IF(OR(Summary!$G$5="All",Summary!$G$5=""),1,IF(Summary!$G$5=B2131,1,0)))</f>
        <v>0</v>
      </c>
      <c r="T2131" s="148">
        <f t="shared" si="132"/>
        <v>0</v>
      </c>
      <c r="U2131" s="148">
        <f>IF(LEN(C2131)=0,0,IF(C2131=Summary!$K$5,1,0))</f>
        <v>0</v>
      </c>
      <c r="V2131" s="148">
        <f t="shared" si="133"/>
        <v>0</v>
      </c>
      <c r="W2131" s="333"/>
      <c r="X2131" s="148">
        <f t="shared" si="134"/>
        <v>0</v>
      </c>
      <c r="Y2131" s="333"/>
      <c r="Z2131" s="144"/>
      <c r="AA2131" s="148">
        <f t="shared" si="135"/>
        <v>0</v>
      </c>
      <c r="AB2131" s="336"/>
      <c r="AC2131" s="144"/>
    </row>
    <row r="2132" spans="2:29" s="134" customFormat="1" ht="20.100000000000001" customHeight="1" x14ac:dyDescent="0.25">
      <c r="B2132" s="390"/>
      <c r="C2132" s="391"/>
      <c r="D2132" s="392"/>
      <c r="E2132" s="393"/>
      <c r="F2132" s="393"/>
      <c r="G2132" s="394"/>
      <c r="H2132" s="395"/>
      <c r="N2132" s="144"/>
      <c r="O2132" s="147" t="str">
        <f>IFERROR(IF(LEN(B2132)=0,"",INDEX(Trainings!$C$6:$C$55,MATCH(Registration!$B2132,Trainings!$B$6:$B$55,0),1)),"")</f>
        <v/>
      </c>
      <c r="P2132" s="148" t="str">
        <f>IFERROR(IF(LEN(H2132)=0,"",INDEX(Dashboard!$I$17:$I$26,MATCH($H2132,Dashboard!$J$17:$J$26,0))),"")</f>
        <v/>
      </c>
      <c r="Q2132" s="144"/>
      <c r="R2132" s="148">
        <f>IF(LEN(O2132)=0,0,IF(OR(Summary!$D$5="All",Summary!$D$5=""),1,IF(Summary!$D$5=O2132,1,0)))</f>
        <v>0</v>
      </c>
      <c r="S2132" s="148">
        <f>IF(LEN(B2132)=0,0,IF(OR(Summary!$G$5="All",Summary!$G$5=""),1,IF(Summary!$G$5=B2132,1,0)))</f>
        <v>0</v>
      </c>
      <c r="T2132" s="148">
        <f t="shared" si="132"/>
        <v>0</v>
      </c>
      <c r="U2132" s="148">
        <f>IF(LEN(C2132)=0,0,IF(C2132=Summary!$K$5,1,0))</f>
        <v>0</v>
      </c>
      <c r="V2132" s="148">
        <f t="shared" si="133"/>
        <v>0</v>
      </c>
      <c r="W2132" s="333"/>
      <c r="X2132" s="148">
        <f t="shared" si="134"/>
        <v>0</v>
      </c>
      <c r="Y2132" s="333"/>
      <c r="Z2132" s="144"/>
      <c r="AA2132" s="148">
        <f t="shared" si="135"/>
        <v>0</v>
      </c>
      <c r="AB2132" s="336"/>
      <c r="AC2132" s="144"/>
    </row>
    <row r="2133" spans="2:29" s="134" customFormat="1" ht="20.100000000000001" customHeight="1" x14ac:dyDescent="0.25">
      <c r="B2133" s="390"/>
      <c r="C2133" s="391"/>
      <c r="D2133" s="392"/>
      <c r="E2133" s="393"/>
      <c r="F2133" s="393"/>
      <c r="G2133" s="394"/>
      <c r="H2133" s="395"/>
      <c r="N2133" s="144"/>
      <c r="O2133" s="147" t="str">
        <f>IFERROR(IF(LEN(B2133)=0,"",INDEX(Trainings!$C$6:$C$55,MATCH(Registration!$B2133,Trainings!$B$6:$B$55,0),1)),"")</f>
        <v/>
      </c>
      <c r="P2133" s="148" t="str">
        <f>IFERROR(IF(LEN(H2133)=0,"",INDEX(Dashboard!$I$17:$I$26,MATCH($H2133,Dashboard!$J$17:$J$26,0))),"")</f>
        <v/>
      </c>
      <c r="Q2133" s="144"/>
      <c r="R2133" s="148">
        <f>IF(LEN(O2133)=0,0,IF(OR(Summary!$D$5="All",Summary!$D$5=""),1,IF(Summary!$D$5=O2133,1,0)))</f>
        <v>0</v>
      </c>
      <c r="S2133" s="148">
        <f>IF(LEN(B2133)=0,0,IF(OR(Summary!$G$5="All",Summary!$G$5=""),1,IF(Summary!$G$5=B2133,1,0)))</f>
        <v>0</v>
      </c>
      <c r="T2133" s="148">
        <f t="shared" si="132"/>
        <v>0</v>
      </c>
      <c r="U2133" s="148">
        <f>IF(LEN(C2133)=0,0,IF(C2133=Summary!$K$5,1,0))</f>
        <v>0</v>
      </c>
      <c r="V2133" s="148">
        <f t="shared" si="133"/>
        <v>0</v>
      </c>
      <c r="W2133" s="333"/>
      <c r="X2133" s="148">
        <f t="shared" si="134"/>
        <v>0</v>
      </c>
      <c r="Y2133" s="333"/>
      <c r="Z2133" s="144"/>
      <c r="AA2133" s="148">
        <f t="shared" si="135"/>
        <v>0</v>
      </c>
      <c r="AB2133" s="336"/>
      <c r="AC2133" s="144"/>
    </row>
    <row r="2134" spans="2:29" s="134" customFormat="1" ht="20.100000000000001" customHeight="1" x14ac:dyDescent="0.25">
      <c r="B2134" s="390"/>
      <c r="C2134" s="391"/>
      <c r="D2134" s="392"/>
      <c r="E2134" s="393"/>
      <c r="F2134" s="393"/>
      <c r="G2134" s="394"/>
      <c r="H2134" s="395"/>
      <c r="N2134" s="144"/>
      <c r="O2134" s="147" t="str">
        <f>IFERROR(IF(LEN(B2134)=0,"",INDEX(Trainings!$C$6:$C$55,MATCH(Registration!$B2134,Trainings!$B$6:$B$55,0),1)),"")</f>
        <v/>
      </c>
      <c r="P2134" s="148" t="str">
        <f>IFERROR(IF(LEN(H2134)=0,"",INDEX(Dashboard!$I$17:$I$26,MATCH($H2134,Dashboard!$J$17:$J$26,0))),"")</f>
        <v/>
      </c>
      <c r="Q2134" s="144"/>
      <c r="R2134" s="148">
        <f>IF(LEN(O2134)=0,0,IF(OR(Summary!$D$5="All",Summary!$D$5=""),1,IF(Summary!$D$5=O2134,1,0)))</f>
        <v>0</v>
      </c>
      <c r="S2134" s="148">
        <f>IF(LEN(B2134)=0,0,IF(OR(Summary!$G$5="All",Summary!$G$5=""),1,IF(Summary!$G$5=B2134,1,0)))</f>
        <v>0</v>
      </c>
      <c r="T2134" s="148">
        <f t="shared" si="132"/>
        <v>0</v>
      </c>
      <c r="U2134" s="148">
        <f>IF(LEN(C2134)=0,0,IF(C2134=Summary!$K$5,1,0))</f>
        <v>0</v>
      </c>
      <c r="V2134" s="148">
        <f t="shared" si="133"/>
        <v>0</v>
      </c>
      <c r="W2134" s="333"/>
      <c r="X2134" s="148">
        <f t="shared" si="134"/>
        <v>0</v>
      </c>
      <c r="Y2134" s="333"/>
      <c r="Z2134" s="144"/>
      <c r="AA2134" s="148">
        <f t="shared" si="135"/>
        <v>0</v>
      </c>
      <c r="AB2134" s="336"/>
      <c r="AC2134" s="144"/>
    </row>
    <row r="2135" spans="2:29" s="134" customFormat="1" ht="20.100000000000001" customHeight="1" x14ac:dyDescent="0.25">
      <c r="B2135" s="390"/>
      <c r="C2135" s="391"/>
      <c r="D2135" s="392"/>
      <c r="E2135" s="393"/>
      <c r="F2135" s="393"/>
      <c r="G2135" s="394"/>
      <c r="H2135" s="395"/>
      <c r="N2135" s="144"/>
      <c r="O2135" s="147" t="str">
        <f>IFERROR(IF(LEN(B2135)=0,"",INDEX(Trainings!$C$6:$C$55,MATCH(Registration!$B2135,Trainings!$B$6:$B$55,0),1)),"")</f>
        <v/>
      </c>
      <c r="P2135" s="148" t="str">
        <f>IFERROR(IF(LEN(H2135)=0,"",INDEX(Dashboard!$I$17:$I$26,MATCH($H2135,Dashboard!$J$17:$J$26,0))),"")</f>
        <v/>
      </c>
      <c r="Q2135" s="144"/>
      <c r="R2135" s="148">
        <f>IF(LEN(O2135)=0,0,IF(OR(Summary!$D$5="All",Summary!$D$5=""),1,IF(Summary!$D$5=O2135,1,0)))</f>
        <v>0</v>
      </c>
      <c r="S2135" s="148">
        <f>IF(LEN(B2135)=0,0,IF(OR(Summary!$G$5="All",Summary!$G$5=""),1,IF(Summary!$G$5=B2135,1,0)))</f>
        <v>0</v>
      </c>
      <c r="T2135" s="148">
        <f t="shared" si="132"/>
        <v>0</v>
      </c>
      <c r="U2135" s="148">
        <f>IF(LEN(C2135)=0,0,IF(C2135=Summary!$K$5,1,0))</f>
        <v>0</v>
      </c>
      <c r="V2135" s="148">
        <f t="shared" si="133"/>
        <v>0</v>
      </c>
      <c r="W2135" s="333"/>
      <c r="X2135" s="148">
        <f t="shared" si="134"/>
        <v>0</v>
      </c>
      <c r="Y2135" s="333"/>
      <c r="Z2135" s="144"/>
      <c r="AA2135" s="148">
        <f t="shared" si="135"/>
        <v>0</v>
      </c>
      <c r="AB2135" s="336"/>
      <c r="AC2135" s="144"/>
    </row>
    <row r="2136" spans="2:29" s="134" customFormat="1" ht="20.100000000000001" customHeight="1" x14ac:dyDescent="0.25">
      <c r="B2136" s="390"/>
      <c r="C2136" s="391"/>
      <c r="D2136" s="392"/>
      <c r="E2136" s="393"/>
      <c r="F2136" s="393"/>
      <c r="G2136" s="394"/>
      <c r="H2136" s="395"/>
      <c r="N2136" s="144"/>
      <c r="O2136" s="147" t="str">
        <f>IFERROR(IF(LEN(B2136)=0,"",INDEX(Trainings!$C$6:$C$55,MATCH(Registration!$B2136,Trainings!$B$6:$B$55,0),1)),"")</f>
        <v/>
      </c>
      <c r="P2136" s="148" t="str">
        <f>IFERROR(IF(LEN(H2136)=0,"",INDEX(Dashboard!$I$17:$I$26,MATCH($H2136,Dashboard!$J$17:$J$26,0))),"")</f>
        <v/>
      </c>
      <c r="Q2136" s="144"/>
      <c r="R2136" s="148">
        <f>IF(LEN(O2136)=0,0,IF(OR(Summary!$D$5="All",Summary!$D$5=""),1,IF(Summary!$D$5=O2136,1,0)))</f>
        <v>0</v>
      </c>
      <c r="S2136" s="148">
        <f>IF(LEN(B2136)=0,0,IF(OR(Summary!$G$5="All",Summary!$G$5=""),1,IF(Summary!$G$5=B2136,1,0)))</f>
        <v>0</v>
      </c>
      <c r="T2136" s="148">
        <f t="shared" si="132"/>
        <v>0</v>
      </c>
      <c r="U2136" s="148">
        <f>IF(LEN(C2136)=0,0,IF(C2136=Summary!$K$5,1,0))</f>
        <v>0</v>
      </c>
      <c r="V2136" s="148">
        <f t="shared" si="133"/>
        <v>0</v>
      </c>
      <c r="W2136" s="333"/>
      <c r="X2136" s="148">
        <f t="shared" si="134"/>
        <v>0</v>
      </c>
      <c r="Y2136" s="333"/>
      <c r="Z2136" s="144"/>
      <c r="AA2136" s="148">
        <f t="shared" si="135"/>
        <v>0</v>
      </c>
      <c r="AB2136" s="336"/>
      <c r="AC2136" s="144"/>
    </row>
    <row r="2137" spans="2:29" s="134" customFormat="1" ht="20.100000000000001" customHeight="1" x14ac:dyDescent="0.25">
      <c r="B2137" s="390"/>
      <c r="C2137" s="391"/>
      <c r="D2137" s="392"/>
      <c r="E2137" s="393"/>
      <c r="F2137" s="393"/>
      <c r="G2137" s="394"/>
      <c r="H2137" s="395"/>
      <c r="N2137" s="144"/>
      <c r="O2137" s="147" t="str">
        <f>IFERROR(IF(LEN(B2137)=0,"",INDEX(Trainings!$C$6:$C$55,MATCH(Registration!$B2137,Trainings!$B$6:$B$55,0),1)),"")</f>
        <v/>
      </c>
      <c r="P2137" s="148" t="str">
        <f>IFERROR(IF(LEN(H2137)=0,"",INDEX(Dashboard!$I$17:$I$26,MATCH($H2137,Dashboard!$J$17:$J$26,0))),"")</f>
        <v/>
      </c>
      <c r="Q2137" s="144"/>
      <c r="R2137" s="148">
        <f>IF(LEN(O2137)=0,0,IF(OR(Summary!$D$5="All",Summary!$D$5=""),1,IF(Summary!$D$5=O2137,1,0)))</f>
        <v>0</v>
      </c>
      <c r="S2137" s="148">
        <f>IF(LEN(B2137)=0,0,IF(OR(Summary!$G$5="All",Summary!$G$5=""),1,IF(Summary!$G$5=B2137,1,0)))</f>
        <v>0</v>
      </c>
      <c r="T2137" s="148">
        <f t="shared" si="132"/>
        <v>0</v>
      </c>
      <c r="U2137" s="148">
        <f>IF(LEN(C2137)=0,0,IF(C2137=Summary!$K$5,1,0))</f>
        <v>0</v>
      </c>
      <c r="V2137" s="148">
        <f t="shared" si="133"/>
        <v>0</v>
      </c>
      <c r="W2137" s="333"/>
      <c r="X2137" s="148">
        <f t="shared" si="134"/>
        <v>0</v>
      </c>
      <c r="Y2137" s="333"/>
      <c r="Z2137" s="144"/>
      <c r="AA2137" s="148">
        <f t="shared" si="135"/>
        <v>0</v>
      </c>
      <c r="AB2137" s="336"/>
      <c r="AC2137" s="144"/>
    </row>
    <row r="2138" spans="2:29" s="134" customFormat="1" ht="20.100000000000001" customHeight="1" x14ac:dyDescent="0.25">
      <c r="B2138" s="390"/>
      <c r="C2138" s="391"/>
      <c r="D2138" s="392"/>
      <c r="E2138" s="393"/>
      <c r="F2138" s="393"/>
      <c r="G2138" s="394"/>
      <c r="H2138" s="395"/>
      <c r="N2138" s="144"/>
      <c r="O2138" s="147" t="str">
        <f>IFERROR(IF(LEN(B2138)=0,"",INDEX(Trainings!$C$6:$C$55,MATCH(Registration!$B2138,Trainings!$B$6:$B$55,0),1)),"")</f>
        <v/>
      </c>
      <c r="P2138" s="148" t="str">
        <f>IFERROR(IF(LEN(H2138)=0,"",INDEX(Dashboard!$I$17:$I$26,MATCH($H2138,Dashboard!$J$17:$J$26,0))),"")</f>
        <v/>
      </c>
      <c r="Q2138" s="144"/>
      <c r="R2138" s="148">
        <f>IF(LEN(O2138)=0,0,IF(OR(Summary!$D$5="All",Summary!$D$5=""),1,IF(Summary!$D$5=O2138,1,0)))</f>
        <v>0</v>
      </c>
      <c r="S2138" s="148">
        <f>IF(LEN(B2138)=0,0,IF(OR(Summary!$G$5="All",Summary!$G$5=""),1,IF(Summary!$G$5=B2138,1,0)))</f>
        <v>0</v>
      </c>
      <c r="T2138" s="148">
        <f t="shared" si="132"/>
        <v>0</v>
      </c>
      <c r="U2138" s="148">
        <f>IF(LEN(C2138)=0,0,IF(C2138=Summary!$K$5,1,0))</f>
        <v>0</v>
      </c>
      <c r="V2138" s="148">
        <f t="shared" si="133"/>
        <v>0</v>
      </c>
      <c r="W2138" s="333"/>
      <c r="X2138" s="148">
        <f t="shared" si="134"/>
        <v>0</v>
      </c>
      <c r="Y2138" s="333"/>
      <c r="Z2138" s="144"/>
      <c r="AA2138" s="148">
        <f t="shared" si="135"/>
        <v>0</v>
      </c>
      <c r="AB2138" s="336"/>
      <c r="AC2138" s="144"/>
    </row>
    <row r="2139" spans="2:29" s="134" customFormat="1" ht="20.100000000000001" customHeight="1" x14ac:dyDescent="0.25">
      <c r="B2139" s="390"/>
      <c r="C2139" s="391"/>
      <c r="D2139" s="392"/>
      <c r="E2139" s="393"/>
      <c r="F2139" s="393"/>
      <c r="G2139" s="394"/>
      <c r="H2139" s="395"/>
      <c r="N2139" s="144"/>
      <c r="O2139" s="147" t="str">
        <f>IFERROR(IF(LEN(B2139)=0,"",INDEX(Trainings!$C$6:$C$55,MATCH(Registration!$B2139,Trainings!$B$6:$B$55,0),1)),"")</f>
        <v/>
      </c>
      <c r="P2139" s="148" t="str">
        <f>IFERROR(IF(LEN(H2139)=0,"",INDEX(Dashboard!$I$17:$I$26,MATCH($H2139,Dashboard!$J$17:$J$26,0))),"")</f>
        <v/>
      </c>
      <c r="Q2139" s="144"/>
      <c r="R2139" s="148">
        <f>IF(LEN(O2139)=0,0,IF(OR(Summary!$D$5="All",Summary!$D$5=""),1,IF(Summary!$D$5=O2139,1,0)))</f>
        <v>0</v>
      </c>
      <c r="S2139" s="148">
        <f>IF(LEN(B2139)=0,0,IF(OR(Summary!$G$5="All",Summary!$G$5=""),1,IF(Summary!$G$5=B2139,1,0)))</f>
        <v>0</v>
      </c>
      <c r="T2139" s="148">
        <f t="shared" si="132"/>
        <v>0</v>
      </c>
      <c r="U2139" s="148">
        <f>IF(LEN(C2139)=0,0,IF(C2139=Summary!$K$5,1,0))</f>
        <v>0</v>
      </c>
      <c r="V2139" s="148">
        <f t="shared" si="133"/>
        <v>0</v>
      </c>
      <c r="W2139" s="333"/>
      <c r="X2139" s="148">
        <f t="shared" si="134"/>
        <v>0</v>
      </c>
      <c r="Y2139" s="333"/>
      <c r="Z2139" s="144"/>
      <c r="AA2139" s="148">
        <f t="shared" si="135"/>
        <v>0</v>
      </c>
      <c r="AB2139" s="336"/>
      <c r="AC2139" s="144"/>
    </row>
    <row r="2140" spans="2:29" s="134" customFormat="1" ht="20.100000000000001" customHeight="1" x14ac:dyDescent="0.25">
      <c r="B2140" s="390"/>
      <c r="C2140" s="391"/>
      <c r="D2140" s="392"/>
      <c r="E2140" s="393"/>
      <c r="F2140" s="393"/>
      <c r="G2140" s="394"/>
      <c r="H2140" s="395"/>
      <c r="N2140" s="144"/>
      <c r="O2140" s="147" t="str">
        <f>IFERROR(IF(LEN(B2140)=0,"",INDEX(Trainings!$C$6:$C$55,MATCH(Registration!$B2140,Trainings!$B$6:$B$55,0),1)),"")</f>
        <v/>
      </c>
      <c r="P2140" s="148" t="str">
        <f>IFERROR(IF(LEN(H2140)=0,"",INDEX(Dashboard!$I$17:$I$26,MATCH($H2140,Dashboard!$J$17:$J$26,0))),"")</f>
        <v/>
      </c>
      <c r="Q2140" s="144"/>
      <c r="R2140" s="148">
        <f>IF(LEN(O2140)=0,0,IF(OR(Summary!$D$5="All",Summary!$D$5=""),1,IF(Summary!$D$5=O2140,1,0)))</f>
        <v>0</v>
      </c>
      <c r="S2140" s="148">
        <f>IF(LEN(B2140)=0,0,IF(OR(Summary!$G$5="All",Summary!$G$5=""),1,IF(Summary!$G$5=B2140,1,0)))</f>
        <v>0</v>
      </c>
      <c r="T2140" s="148">
        <f t="shared" si="132"/>
        <v>0</v>
      </c>
      <c r="U2140" s="148">
        <f>IF(LEN(C2140)=0,0,IF(C2140=Summary!$K$5,1,0))</f>
        <v>0</v>
      </c>
      <c r="V2140" s="148">
        <f t="shared" si="133"/>
        <v>0</v>
      </c>
      <c r="W2140" s="333"/>
      <c r="X2140" s="148">
        <f t="shared" si="134"/>
        <v>0</v>
      </c>
      <c r="Y2140" s="333"/>
      <c r="Z2140" s="144"/>
      <c r="AA2140" s="148">
        <f t="shared" si="135"/>
        <v>0</v>
      </c>
      <c r="AB2140" s="336"/>
      <c r="AC2140" s="144"/>
    </row>
    <row r="2141" spans="2:29" s="134" customFormat="1" ht="20.100000000000001" customHeight="1" x14ac:dyDescent="0.25">
      <c r="B2141" s="390"/>
      <c r="C2141" s="391"/>
      <c r="D2141" s="392"/>
      <c r="E2141" s="393"/>
      <c r="F2141" s="393"/>
      <c r="G2141" s="394"/>
      <c r="H2141" s="395"/>
      <c r="N2141" s="144"/>
      <c r="O2141" s="147" t="str">
        <f>IFERROR(IF(LEN(B2141)=0,"",INDEX(Trainings!$C$6:$C$55,MATCH(Registration!$B2141,Trainings!$B$6:$B$55,0),1)),"")</f>
        <v/>
      </c>
      <c r="P2141" s="148" t="str">
        <f>IFERROR(IF(LEN(H2141)=0,"",INDEX(Dashboard!$I$17:$I$26,MATCH($H2141,Dashboard!$J$17:$J$26,0))),"")</f>
        <v/>
      </c>
      <c r="Q2141" s="144"/>
      <c r="R2141" s="148">
        <f>IF(LEN(O2141)=0,0,IF(OR(Summary!$D$5="All",Summary!$D$5=""),1,IF(Summary!$D$5=O2141,1,0)))</f>
        <v>0</v>
      </c>
      <c r="S2141" s="148">
        <f>IF(LEN(B2141)=0,0,IF(OR(Summary!$G$5="All",Summary!$G$5=""),1,IF(Summary!$G$5=B2141,1,0)))</f>
        <v>0</v>
      </c>
      <c r="T2141" s="148">
        <f t="shared" si="132"/>
        <v>0</v>
      </c>
      <c r="U2141" s="148">
        <f>IF(LEN(C2141)=0,0,IF(C2141=Summary!$K$5,1,0))</f>
        <v>0</v>
      </c>
      <c r="V2141" s="148">
        <f t="shared" si="133"/>
        <v>0</v>
      </c>
      <c r="W2141" s="333"/>
      <c r="X2141" s="148">
        <f t="shared" si="134"/>
        <v>0</v>
      </c>
      <c r="Y2141" s="333"/>
      <c r="Z2141" s="144"/>
      <c r="AA2141" s="148">
        <f t="shared" si="135"/>
        <v>0</v>
      </c>
      <c r="AB2141" s="336"/>
      <c r="AC2141" s="144"/>
    </row>
    <row r="2142" spans="2:29" s="134" customFormat="1" ht="20.100000000000001" customHeight="1" x14ac:dyDescent="0.25">
      <c r="B2142" s="390"/>
      <c r="C2142" s="391"/>
      <c r="D2142" s="392"/>
      <c r="E2142" s="393"/>
      <c r="F2142" s="393"/>
      <c r="G2142" s="394"/>
      <c r="H2142" s="395"/>
      <c r="N2142" s="144"/>
      <c r="O2142" s="147" t="str">
        <f>IFERROR(IF(LEN(B2142)=0,"",INDEX(Trainings!$C$6:$C$55,MATCH(Registration!$B2142,Trainings!$B$6:$B$55,0),1)),"")</f>
        <v/>
      </c>
      <c r="P2142" s="148" t="str">
        <f>IFERROR(IF(LEN(H2142)=0,"",INDEX(Dashboard!$I$17:$I$26,MATCH($H2142,Dashboard!$J$17:$J$26,0))),"")</f>
        <v/>
      </c>
      <c r="Q2142" s="144"/>
      <c r="R2142" s="148">
        <f>IF(LEN(O2142)=0,0,IF(OR(Summary!$D$5="All",Summary!$D$5=""),1,IF(Summary!$D$5=O2142,1,0)))</f>
        <v>0</v>
      </c>
      <c r="S2142" s="148">
        <f>IF(LEN(B2142)=0,0,IF(OR(Summary!$G$5="All",Summary!$G$5=""),1,IF(Summary!$G$5=B2142,1,0)))</f>
        <v>0</v>
      </c>
      <c r="T2142" s="148">
        <f t="shared" si="132"/>
        <v>0</v>
      </c>
      <c r="U2142" s="148">
        <f>IF(LEN(C2142)=0,0,IF(C2142=Summary!$K$5,1,0))</f>
        <v>0</v>
      </c>
      <c r="V2142" s="148">
        <f t="shared" si="133"/>
        <v>0</v>
      </c>
      <c r="W2142" s="333"/>
      <c r="X2142" s="148">
        <f t="shared" si="134"/>
        <v>0</v>
      </c>
      <c r="Y2142" s="333"/>
      <c r="Z2142" s="144"/>
      <c r="AA2142" s="148">
        <f t="shared" si="135"/>
        <v>0</v>
      </c>
      <c r="AB2142" s="336"/>
      <c r="AC2142" s="144"/>
    </row>
    <row r="2143" spans="2:29" s="134" customFormat="1" ht="20.100000000000001" customHeight="1" x14ac:dyDescent="0.25">
      <c r="B2143" s="390"/>
      <c r="C2143" s="391"/>
      <c r="D2143" s="392"/>
      <c r="E2143" s="393"/>
      <c r="F2143" s="393"/>
      <c r="G2143" s="394"/>
      <c r="H2143" s="395"/>
      <c r="N2143" s="144"/>
      <c r="O2143" s="147" t="str">
        <f>IFERROR(IF(LEN(B2143)=0,"",INDEX(Trainings!$C$6:$C$55,MATCH(Registration!$B2143,Trainings!$B$6:$B$55,0),1)),"")</f>
        <v/>
      </c>
      <c r="P2143" s="148" t="str">
        <f>IFERROR(IF(LEN(H2143)=0,"",INDEX(Dashboard!$I$17:$I$26,MATCH($H2143,Dashboard!$J$17:$J$26,0))),"")</f>
        <v/>
      </c>
      <c r="Q2143" s="144"/>
      <c r="R2143" s="148">
        <f>IF(LEN(O2143)=0,0,IF(OR(Summary!$D$5="All",Summary!$D$5=""),1,IF(Summary!$D$5=O2143,1,0)))</f>
        <v>0</v>
      </c>
      <c r="S2143" s="148">
        <f>IF(LEN(B2143)=0,0,IF(OR(Summary!$G$5="All",Summary!$G$5=""),1,IF(Summary!$G$5=B2143,1,0)))</f>
        <v>0</v>
      </c>
      <c r="T2143" s="148">
        <f t="shared" si="132"/>
        <v>0</v>
      </c>
      <c r="U2143" s="148">
        <f>IF(LEN(C2143)=0,0,IF(C2143=Summary!$K$5,1,0))</f>
        <v>0</v>
      </c>
      <c r="V2143" s="148">
        <f t="shared" si="133"/>
        <v>0</v>
      </c>
      <c r="W2143" s="333"/>
      <c r="X2143" s="148">
        <f t="shared" si="134"/>
        <v>0</v>
      </c>
      <c r="Y2143" s="333"/>
      <c r="Z2143" s="144"/>
      <c r="AA2143" s="148">
        <f t="shared" si="135"/>
        <v>0</v>
      </c>
      <c r="AB2143" s="336"/>
      <c r="AC2143" s="144"/>
    </row>
    <row r="2144" spans="2:29" s="134" customFormat="1" ht="20.100000000000001" customHeight="1" x14ac:dyDescent="0.25">
      <c r="B2144" s="390"/>
      <c r="C2144" s="391"/>
      <c r="D2144" s="392"/>
      <c r="E2144" s="393"/>
      <c r="F2144" s="393"/>
      <c r="G2144" s="394"/>
      <c r="H2144" s="395"/>
      <c r="N2144" s="144"/>
      <c r="O2144" s="147" t="str">
        <f>IFERROR(IF(LEN(B2144)=0,"",INDEX(Trainings!$C$6:$C$55,MATCH(Registration!$B2144,Trainings!$B$6:$B$55,0),1)),"")</f>
        <v/>
      </c>
      <c r="P2144" s="148" t="str">
        <f>IFERROR(IF(LEN(H2144)=0,"",INDEX(Dashboard!$I$17:$I$26,MATCH($H2144,Dashboard!$J$17:$J$26,0))),"")</f>
        <v/>
      </c>
      <c r="Q2144" s="144"/>
      <c r="R2144" s="148">
        <f>IF(LEN(O2144)=0,0,IF(OR(Summary!$D$5="All",Summary!$D$5=""),1,IF(Summary!$D$5=O2144,1,0)))</f>
        <v>0</v>
      </c>
      <c r="S2144" s="148">
        <f>IF(LEN(B2144)=0,0,IF(OR(Summary!$G$5="All",Summary!$G$5=""),1,IF(Summary!$G$5=B2144,1,0)))</f>
        <v>0</v>
      </c>
      <c r="T2144" s="148">
        <f t="shared" si="132"/>
        <v>0</v>
      </c>
      <c r="U2144" s="148">
        <f>IF(LEN(C2144)=0,0,IF(C2144=Summary!$K$5,1,0))</f>
        <v>0</v>
      </c>
      <c r="V2144" s="148">
        <f t="shared" si="133"/>
        <v>0</v>
      </c>
      <c r="W2144" s="333"/>
      <c r="X2144" s="148">
        <f t="shared" si="134"/>
        <v>0</v>
      </c>
      <c r="Y2144" s="333"/>
      <c r="Z2144" s="144"/>
      <c r="AA2144" s="148">
        <f t="shared" si="135"/>
        <v>0</v>
      </c>
      <c r="AB2144" s="336"/>
      <c r="AC2144" s="144"/>
    </row>
    <row r="2145" spans="2:29" s="134" customFormat="1" ht="20.100000000000001" customHeight="1" x14ac:dyDescent="0.25">
      <c r="B2145" s="390"/>
      <c r="C2145" s="391"/>
      <c r="D2145" s="392"/>
      <c r="E2145" s="393"/>
      <c r="F2145" s="393"/>
      <c r="G2145" s="394"/>
      <c r="H2145" s="395"/>
      <c r="N2145" s="144"/>
      <c r="O2145" s="147" t="str">
        <f>IFERROR(IF(LEN(B2145)=0,"",INDEX(Trainings!$C$6:$C$55,MATCH(Registration!$B2145,Trainings!$B$6:$B$55,0),1)),"")</f>
        <v/>
      </c>
      <c r="P2145" s="148" t="str">
        <f>IFERROR(IF(LEN(H2145)=0,"",INDEX(Dashboard!$I$17:$I$26,MATCH($H2145,Dashboard!$J$17:$J$26,0))),"")</f>
        <v/>
      </c>
      <c r="Q2145" s="144"/>
      <c r="R2145" s="148">
        <f>IF(LEN(O2145)=0,0,IF(OR(Summary!$D$5="All",Summary!$D$5=""),1,IF(Summary!$D$5=O2145,1,0)))</f>
        <v>0</v>
      </c>
      <c r="S2145" s="148">
        <f>IF(LEN(B2145)=0,0,IF(OR(Summary!$G$5="All",Summary!$G$5=""),1,IF(Summary!$G$5=B2145,1,0)))</f>
        <v>0</v>
      </c>
      <c r="T2145" s="148">
        <f t="shared" si="132"/>
        <v>0</v>
      </c>
      <c r="U2145" s="148">
        <f>IF(LEN(C2145)=0,0,IF(C2145=Summary!$K$5,1,0))</f>
        <v>0</v>
      </c>
      <c r="V2145" s="148">
        <f t="shared" si="133"/>
        <v>0</v>
      </c>
      <c r="W2145" s="333"/>
      <c r="X2145" s="148">
        <f t="shared" si="134"/>
        <v>0</v>
      </c>
      <c r="Y2145" s="333"/>
      <c r="Z2145" s="144"/>
      <c r="AA2145" s="148">
        <f t="shared" si="135"/>
        <v>0</v>
      </c>
      <c r="AB2145" s="336"/>
      <c r="AC2145" s="144"/>
    </row>
    <row r="2146" spans="2:29" s="134" customFormat="1" ht="20.100000000000001" customHeight="1" x14ac:dyDescent="0.25">
      <c r="B2146" s="390"/>
      <c r="C2146" s="391"/>
      <c r="D2146" s="392"/>
      <c r="E2146" s="393"/>
      <c r="F2146" s="393"/>
      <c r="G2146" s="394"/>
      <c r="H2146" s="395"/>
      <c r="N2146" s="144"/>
      <c r="O2146" s="147" t="str">
        <f>IFERROR(IF(LEN(B2146)=0,"",INDEX(Trainings!$C$6:$C$55,MATCH(Registration!$B2146,Trainings!$B$6:$B$55,0),1)),"")</f>
        <v/>
      </c>
      <c r="P2146" s="148" t="str">
        <f>IFERROR(IF(LEN(H2146)=0,"",INDEX(Dashboard!$I$17:$I$26,MATCH($H2146,Dashboard!$J$17:$J$26,0))),"")</f>
        <v/>
      </c>
      <c r="Q2146" s="144"/>
      <c r="R2146" s="148">
        <f>IF(LEN(O2146)=0,0,IF(OR(Summary!$D$5="All",Summary!$D$5=""),1,IF(Summary!$D$5=O2146,1,0)))</f>
        <v>0</v>
      </c>
      <c r="S2146" s="148">
        <f>IF(LEN(B2146)=0,0,IF(OR(Summary!$G$5="All",Summary!$G$5=""),1,IF(Summary!$G$5=B2146,1,0)))</f>
        <v>0</v>
      </c>
      <c r="T2146" s="148">
        <f t="shared" si="132"/>
        <v>0</v>
      </c>
      <c r="U2146" s="148">
        <f>IF(LEN(C2146)=0,0,IF(C2146=Summary!$K$5,1,0))</f>
        <v>0</v>
      </c>
      <c r="V2146" s="148">
        <f t="shared" si="133"/>
        <v>0</v>
      </c>
      <c r="W2146" s="333"/>
      <c r="X2146" s="148">
        <f t="shared" si="134"/>
        <v>0</v>
      </c>
      <c r="Y2146" s="333"/>
      <c r="Z2146" s="144"/>
      <c r="AA2146" s="148">
        <f t="shared" si="135"/>
        <v>0</v>
      </c>
      <c r="AB2146" s="336"/>
      <c r="AC2146" s="144"/>
    </row>
    <row r="2147" spans="2:29" s="134" customFormat="1" ht="20.100000000000001" customHeight="1" x14ac:dyDescent="0.25">
      <c r="B2147" s="390"/>
      <c r="C2147" s="391"/>
      <c r="D2147" s="392"/>
      <c r="E2147" s="393"/>
      <c r="F2147" s="393"/>
      <c r="G2147" s="394"/>
      <c r="H2147" s="395"/>
      <c r="N2147" s="144"/>
      <c r="O2147" s="147" t="str">
        <f>IFERROR(IF(LEN(B2147)=0,"",INDEX(Trainings!$C$6:$C$55,MATCH(Registration!$B2147,Trainings!$B$6:$B$55,0),1)),"")</f>
        <v/>
      </c>
      <c r="P2147" s="148" t="str">
        <f>IFERROR(IF(LEN(H2147)=0,"",INDEX(Dashboard!$I$17:$I$26,MATCH($H2147,Dashboard!$J$17:$J$26,0))),"")</f>
        <v/>
      </c>
      <c r="Q2147" s="144"/>
      <c r="R2147" s="148">
        <f>IF(LEN(O2147)=0,0,IF(OR(Summary!$D$5="All",Summary!$D$5=""),1,IF(Summary!$D$5=O2147,1,0)))</f>
        <v>0</v>
      </c>
      <c r="S2147" s="148">
        <f>IF(LEN(B2147)=0,0,IF(OR(Summary!$G$5="All",Summary!$G$5=""),1,IF(Summary!$G$5=B2147,1,0)))</f>
        <v>0</v>
      </c>
      <c r="T2147" s="148">
        <f t="shared" si="132"/>
        <v>0</v>
      </c>
      <c r="U2147" s="148">
        <f>IF(LEN(C2147)=0,0,IF(C2147=Summary!$K$5,1,0))</f>
        <v>0</v>
      </c>
      <c r="V2147" s="148">
        <f t="shared" si="133"/>
        <v>0</v>
      </c>
      <c r="W2147" s="333"/>
      <c r="X2147" s="148">
        <f t="shared" si="134"/>
        <v>0</v>
      </c>
      <c r="Y2147" s="333"/>
      <c r="Z2147" s="144"/>
      <c r="AA2147" s="148">
        <f t="shared" si="135"/>
        <v>0</v>
      </c>
      <c r="AB2147" s="336"/>
      <c r="AC2147" s="144"/>
    </row>
    <row r="2148" spans="2:29" s="134" customFormat="1" ht="20.100000000000001" customHeight="1" x14ac:dyDescent="0.25">
      <c r="B2148" s="390"/>
      <c r="C2148" s="391"/>
      <c r="D2148" s="392"/>
      <c r="E2148" s="393"/>
      <c r="F2148" s="393"/>
      <c r="G2148" s="394"/>
      <c r="H2148" s="395"/>
      <c r="N2148" s="144"/>
      <c r="O2148" s="147" t="str">
        <f>IFERROR(IF(LEN(B2148)=0,"",INDEX(Trainings!$C$6:$C$55,MATCH(Registration!$B2148,Trainings!$B$6:$B$55,0),1)),"")</f>
        <v/>
      </c>
      <c r="P2148" s="148" t="str">
        <f>IFERROR(IF(LEN(H2148)=0,"",INDEX(Dashboard!$I$17:$I$26,MATCH($H2148,Dashboard!$J$17:$J$26,0))),"")</f>
        <v/>
      </c>
      <c r="Q2148" s="144"/>
      <c r="R2148" s="148">
        <f>IF(LEN(O2148)=0,0,IF(OR(Summary!$D$5="All",Summary!$D$5=""),1,IF(Summary!$D$5=O2148,1,0)))</f>
        <v>0</v>
      </c>
      <c r="S2148" s="148">
        <f>IF(LEN(B2148)=0,0,IF(OR(Summary!$G$5="All",Summary!$G$5=""),1,IF(Summary!$G$5=B2148,1,0)))</f>
        <v>0</v>
      </c>
      <c r="T2148" s="148">
        <f t="shared" si="132"/>
        <v>0</v>
      </c>
      <c r="U2148" s="148">
        <f>IF(LEN(C2148)=0,0,IF(C2148=Summary!$K$5,1,0))</f>
        <v>0</v>
      </c>
      <c r="V2148" s="148">
        <f t="shared" si="133"/>
        <v>0</v>
      </c>
      <c r="W2148" s="333"/>
      <c r="X2148" s="148">
        <f t="shared" si="134"/>
        <v>0</v>
      </c>
      <c r="Y2148" s="333"/>
      <c r="Z2148" s="144"/>
      <c r="AA2148" s="148">
        <f t="shared" si="135"/>
        <v>0</v>
      </c>
      <c r="AB2148" s="336"/>
      <c r="AC2148" s="144"/>
    </row>
    <row r="2149" spans="2:29" s="134" customFormat="1" ht="20.100000000000001" customHeight="1" x14ac:dyDescent="0.25">
      <c r="B2149" s="390"/>
      <c r="C2149" s="391"/>
      <c r="D2149" s="392"/>
      <c r="E2149" s="393"/>
      <c r="F2149" s="393"/>
      <c r="G2149" s="394"/>
      <c r="H2149" s="395"/>
      <c r="N2149" s="144"/>
      <c r="O2149" s="147" t="str">
        <f>IFERROR(IF(LEN(B2149)=0,"",INDEX(Trainings!$C$6:$C$55,MATCH(Registration!$B2149,Trainings!$B$6:$B$55,0),1)),"")</f>
        <v/>
      </c>
      <c r="P2149" s="148" t="str">
        <f>IFERROR(IF(LEN(H2149)=0,"",INDEX(Dashboard!$I$17:$I$26,MATCH($H2149,Dashboard!$J$17:$J$26,0))),"")</f>
        <v/>
      </c>
      <c r="Q2149" s="144"/>
      <c r="R2149" s="148">
        <f>IF(LEN(O2149)=0,0,IF(OR(Summary!$D$5="All",Summary!$D$5=""),1,IF(Summary!$D$5=O2149,1,0)))</f>
        <v>0</v>
      </c>
      <c r="S2149" s="148">
        <f>IF(LEN(B2149)=0,0,IF(OR(Summary!$G$5="All",Summary!$G$5=""),1,IF(Summary!$G$5=B2149,1,0)))</f>
        <v>0</v>
      </c>
      <c r="T2149" s="148">
        <f t="shared" si="132"/>
        <v>0</v>
      </c>
      <c r="U2149" s="148">
        <f>IF(LEN(C2149)=0,0,IF(C2149=Summary!$K$5,1,0))</f>
        <v>0</v>
      </c>
      <c r="V2149" s="148">
        <f t="shared" si="133"/>
        <v>0</v>
      </c>
      <c r="W2149" s="333"/>
      <c r="X2149" s="148">
        <f t="shared" si="134"/>
        <v>0</v>
      </c>
      <c r="Y2149" s="333"/>
      <c r="Z2149" s="144"/>
      <c r="AA2149" s="148">
        <f t="shared" si="135"/>
        <v>0</v>
      </c>
      <c r="AB2149" s="336"/>
      <c r="AC2149" s="144"/>
    </row>
    <row r="2150" spans="2:29" s="134" customFormat="1" ht="20.100000000000001" customHeight="1" x14ac:dyDescent="0.25">
      <c r="B2150" s="390"/>
      <c r="C2150" s="391"/>
      <c r="D2150" s="392"/>
      <c r="E2150" s="393"/>
      <c r="F2150" s="393"/>
      <c r="G2150" s="394"/>
      <c r="H2150" s="395"/>
      <c r="N2150" s="144"/>
      <c r="O2150" s="147" t="str">
        <f>IFERROR(IF(LEN(B2150)=0,"",INDEX(Trainings!$C$6:$C$55,MATCH(Registration!$B2150,Trainings!$B$6:$B$55,0),1)),"")</f>
        <v/>
      </c>
      <c r="P2150" s="148" t="str">
        <f>IFERROR(IF(LEN(H2150)=0,"",INDEX(Dashboard!$I$17:$I$26,MATCH($H2150,Dashboard!$J$17:$J$26,0))),"")</f>
        <v/>
      </c>
      <c r="Q2150" s="144"/>
      <c r="R2150" s="148">
        <f>IF(LEN(O2150)=0,0,IF(OR(Summary!$D$5="All",Summary!$D$5=""),1,IF(Summary!$D$5=O2150,1,0)))</f>
        <v>0</v>
      </c>
      <c r="S2150" s="148">
        <f>IF(LEN(B2150)=0,0,IF(OR(Summary!$G$5="All",Summary!$G$5=""),1,IF(Summary!$G$5=B2150,1,0)))</f>
        <v>0</v>
      </c>
      <c r="T2150" s="148">
        <f t="shared" si="132"/>
        <v>0</v>
      </c>
      <c r="U2150" s="148">
        <f>IF(LEN(C2150)=0,0,IF(C2150=Summary!$K$5,1,0))</f>
        <v>0</v>
      </c>
      <c r="V2150" s="148">
        <f t="shared" si="133"/>
        <v>0</v>
      </c>
      <c r="W2150" s="333"/>
      <c r="X2150" s="148">
        <f t="shared" si="134"/>
        <v>0</v>
      </c>
      <c r="Y2150" s="333"/>
      <c r="Z2150" s="144"/>
      <c r="AA2150" s="148">
        <f t="shared" si="135"/>
        <v>0</v>
      </c>
      <c r="AB2150" s="336"/>
      <c r="AC2150" s="144"/>
    </row>
    <row r="2151" spans="2:29" s="134" customFormat="1" ht="20.100000000000001" customHeight="1" x14ac:dyDescent="0.25">
      <c r="B2151" s="390"/>
      <c r="C2151" s="391"/>
      <c r="D2151" s="392"/>
      <c r="E2151" s="393"/>
      <c r="F2151" s="393"/>
      <c r="G2151" s="394"/>
      <c r="H2151" s="395"/>
      <c r="N2151" s="144"/>
      <c r="O2151" s="147" t="str">
        <f>IFERROR(IF(LEN(B2151)=0,"",INDEX(Trainings!$C$6:$C$55,MATCH(Registration!$B2151,Trainings!$B$6:$B$55,0),1)),"")</f>
        <v/>
      </c>
      <c r="P2151" s="148" t="str">
        <f>IFERROR(IF(LEN(H2151)=0,"",INDEX(Dashboard!$I$17:$I$26,MATCH($H2151,Dashboard!$J$17:$J$26,0))),"")</f>
        <v/>
      </c>
      <c r="Q2151" s="144"/>
      <c r="R2151" s="148">
        <f>IF(LEN(O2151)=0,0,IF(OR(Summary!$D$5="All",Summary!$D$5=""),1,IF(Summary!$D$5=O2151,1,0)))</f>
        <v>0</v>
      </c>
      <c r="S2151" s="148">
        <f>IF(LEN(B2151)=0,0,IF(OR(Summary!$G$5="All",Summary!$G$5=""),1,IF(Summary!$G$5=B2151,1,0)))</f>
        <v>0</v>
      </c>
      <c r="T2151" s="148">
        <f t="shared" si="132"/>
        <v>0</v>
      </c>
      <c r="U2151" s="148">
        <f>IF(LEN(C2151)=0,0,IF(C2151=Summary!$K$5,1,0))</f>
        <v>0</v>
      </c>
      <c r="V2151" s="148">
        <f t="shared" si="133"/>
        <v>0</v>
      </c>
      <c r="W2151" s="333"/>
      <c r="X2151" s="148">
        <f t="shared" si="134"/>
        <v>0</v>
      </c>
      <c r="Y2151" s="333"/>
      <c r="Z2151" s="144"/>
      <c r="AA2151" s="148">
        <f t="shared" si="135"/>
        <v>0</v>
      </c>
      <c r="AB2151" s="336"/>
      <c r="AC2151" s="144"/>
    </row>
    <row r="2152" spans="2:29" s="134" customFormat="1" ht="20.100000000000001" customHeight="1" x14ac:dyDescent="0.25">
      <c r="B2152" s="390"/>
      <c r="C2152" s="391"/>
      <c r="D2152" s="392"/>
      <c r="E2152" s="393"/>
      <c r="F2152" s="393"/>
      <c r="G2152" s="394"/>
      <c r="H2152" s="395"/>
      <c r="N2152" s="144"/>
      <c r="O2152" s="147" t="str">
        <f>IFERROR(IF(LEN(B2152)=0,"",INDEX(Trainings!$C$6:$C$55,MATCH(Registration!$B2152,Trainings!$B$6:$B$55,0),1)),"")</f>
        <v/>
      </c>
      <c r="P2152" s="148" t="str">
        <f>IFERROR(IF(LEN(H2152)=0,"",INDEX(Dashboard!$I$17:$I$26,MATCH($H2152,Dashboard!$J$17:$J$26,0))),"")</f>
        <v/>
      </c>
      <c r="Q2152" s="144"/>
      <c r="R2152" s="148">
        <f>IF(LEN(O2152)=0,0,IF(OR(Summary!$D$5="All",Summary!$D$5=""),1,IF(Summary!$D$5=O2152,1,0)))</f>
        <v>0</v>
      </c>
      <c r="S2152" s="148">
        <f>IF(LEN(B2152)=0,0,IF(OR(Summary!$G$5="All",Summary!$G$5=""),1,IF(Summary!$G$5=B2152,1,0)))</f>
        <v>0</v>
      </c>
      <c r="T2152" s="148">
        <f t="shared" si="132"/>
        <v>0</v>
      </c>
      <c r="U2152" s="148">
        <f>IF(LEN(C2152)=0,0,IF(C2152=Summary!$K$5,1,0))</f>
        <v>0</v>
      </c>
      <c r="V2152" s="148">
        <f t="shared" si="133"/>
        <v>0</v>
      </c>
      <c r="W2152" s="333"/>
      <c r="X2152" s="148">
        <f t="shared" si="134"/>
        <v>0</v>
      </c>
      <c r="Y2152" s="333"/>
      <c r="Z2152" s="144"/>
      <c r="AA2152" s="148">
        <f t="shared" si="135"/>
        <v>0</v>
      </c>
      <c r="AB2152" s="336"/>
      <c r="AC2152" s="144"/>
    </row>
    <row r="2153" spans="2:29" s="134" customFormat="1" ht="20.100000000000001" customHeight="1" x14ac:dyDescent="0.25">
      <c r="B2153" s="390"/>
      <c r="C2153" s="391"/>
      <c r="D2153" s="392"/>
      <c r="E2153" s="393"/>
      <c r="F2153" s="393"/>
      <c r="G2153" s="394"/>
      <c r="H2153" s="395"/>
      <c r="N2153" s="144"/>
      <c r="O2153" s="147" t="str">
        <f>IFERROR(IF(LEN(B2153)=0,"",INDEX(Trainings!$C$6:$C$55,MATCH(Registration!$B2153,Trainings!$B$6:$B$55,0),1)),"")</f>
        <v/>
      </c>
      <c r="P2153" s="148" t="str">
        <f>IFERROR(IF(LEN(H2153)=0,"",INDEX(Dashboard!$I$17:$I$26,MATCH($H2153,Dashboard!$J$17:$J$26,0))),"")</f>
        <v/>
      </c>
      <c r="Q2153" s="144"/>
      <c r="R2153" s="148">
        <f>IF(LEN(O2153)=0,0,IF(OR(Summary!$D$5="All",Summary!$D$5=""),1,IF(Summary!$D$5=O2153,1,0)))</f>
        <v>0</v>
      </c>
      <c r="S2153" s="148">
        <f>IF(LEN(B2153)=0,0,IF(OR(Summary!$G$5="All",Summary!$G$5=""),1,IF(Summary!$G$5=B2153,1,0)))</f>
        <v>0</v>
      </c>
      <c r="T2153" s="148">
        <f t="shared" si="132"/>
        <v>0</v>
      </c>
      <c r="U2153" s="148">
        <f>IF(LEN(C2153)=0,0,IF(C2153=Summary!$K$5,1,0))</f>
        <v>0</v>
      </c>
      <c r="V2153" s="148">
        <f t="shared" si="133"/>
        <v>0</v>
      </c>
      <c r="W2153" s="333"/>
      <c r="X2153" s="148">
        <f t="shared" si="134"/>
        <v>0</v>
      </c>
      <c r="Y2153" s="333"/>
      <c r="Z2153" s="144"/>
      <c r="AA2153" s="148">
        <f t="shared" si="135"/>
        <v>0</v>
      </c>
      <c r="AB2153" s="336"/>
      <c r="AC2153" s="144"/>
    </row>
    <row r="2154" spans="2:29" s="134" customFormat="1" ht="20.100000000000001" customHeight="1" x14ac:dyDescent="0.25">
      <c r="B2154" s="390"/>
      <c r="C2154" s="391"/>
      <c r="D2154" s="392"/>
      <c r="E2154" s="393"/>
      <c r="F2154" s="393"/>
      <c r="G2154" s="394"/>
      <c r="H2154" s="395"/>
      <c r="N2154" s="144"/>
      <c r="O2154" s="147" t="str">
        <f>IFERROR(IF(LEN(B2154)=0,"",INDEX(Trainings!$C$6:$C$55,MATCH(Registration!$B2154,Trainings!$B$6:$B$55,0),1)),"")</f>
        <v/>
      </c>
      <c r="P2154" s="148" t="str">
        <f>IFERROR(IF(LEN(H2154)=0,"",INDEX(Dashboard!$I$17:$I$26,MATCH($H2154,Dashboard!$J$17:$J$26,0))),"")</f>
        <v/>
      </c>
      <c r="Q2154" s="144"/>
      <c r="R2154" s="148">
        <f>IF(LEN(O2154)=0,0,IF(OR(Summary!$D$5="All",Summary!$D$5=""),1,IF(Summary!$D$5=O2154,1,0)))</f>
        <v>0</v>
      </c>
      <c r="S2154" s="148">
        <f>IF(LEN(B2154)=0,0,IF(OR(Summary!$G$5="All",Summary!$G$5=""),1,IF(Summary!$G$5=B2154,1,0)))</f>
        <v>0</v>
      </c>
      <c r="T2154" s="148">
        <f t="shared" si="132"/>
        <v>0</v>
      </c>
      <c r="U2154" s="148">
        <f>IF(LEN(C2154)=0,0,IF(C2154=Summary!$K$5,1,0))</f>
        <v>0</v>
      </c>
      <c r="V2154" s="148">
        <f t="shared" si="133"/>
        <v>0</v>
      </c>
      <c r="W2154" s="333"/>
      <c r="X2154" s="148">
        <f t="shared" si="134"/>
        <v>0</v>
      </c>
      <c r="Y2154" s="333"/>
      <c r="Z2154" s="144"/>
      <c r="AA2154" s="148">
        <f t="shared" si="135"/>
        <v>0</v>
      </c>
      <c r="AB2154" s="336"/>
      <c r="AC2154" s="144"/>
    </row>
    <row r="2155" spans="2:29" s="134" customFormat="1" ht="20.100000000000001" customHeight="1" x14ac:dyDescent="0.25">
      <c r="B2155" s="390"/>
      <c r="C2155" s="391"/>
      <c r="D2155" s="392"/>
      <c r="E2155" s="393"/>
      <c r="F2155" s="393"/>
      <c r="G2155" s="394"/>
      <c r="H2155" s="395"/>
      <c r="N2155" s="144"/>
      <c r="O2155" s="147" t="str">
        <f>IFERROR(IF(LEN(B2155)=0,"",INDEX(Trainings!$C$6:$C$55,MATCH(Registration!$B2155,Trainings!$B$6:$B$55,0),1)),"")</f>
        <v/>
      </c>
      <c r="P2155" s="148" t="str">
        <f>IFERROR(IF(LEN(H2155)=0,"",INDEX(Dashboard!$I$17:$I$26,MATCH($H2155,Dashboard!$J$17:$J$26,0))),"")</f>
        <v/>
      </c>
      <c r="Q2155" s="144"/>
      <c r="R2155" s="148">
        <f>IF(LEN(O2155)=0,0,IF(OR(Summary!$D$5="All",Summary!$D$5=""),1,IF(Summary!$D$5=O2155,1,0)))</f>
        <v>0</v>
      </c>
      <c r="S2155" s="148">
        <f>IF(LEN(B2155)=0,0,IF(OR(Summary!$G$5="All",Summary!$G$5=""),1,IF(Summary!$G$5=B2155,1,0)))</f>
        <v>0</v>
      </c>
      <c r="T2155" s="148">
        <f t="shared" si="132"/>
        <v>0</v>
      </c>
      <c r="U2155" s="148">
        <f>IF(LEN(C2155)=0,0,IF(C2155=Summary!$K$5,1,0))</f>
        <v>0</v>
      </c>
      <c r="V2155" s="148">
        <f t="shared" si="133"/>
        <v>0</v>
      </c>
      <c r="W2155" s="333"/>
      <c r="X2155" s="148">
        <f t="shared" si="134"/>
        <v>0</v>
      </c>
      <c r="Y2155" s="333"/>
      <c r="Z2155" s="144"/>
      <c r="AA2155" s="148">
        <f t="shared" si="135"/>
        <v>0</v>
      </c>
      <c r="AB2155" s="336"/>
      <c r="AC2155" s="144"/>
    </row>
    <row r="2156" spans="2:29" s="134" customFormat="1" ht="20.100000000000001" customHeight="1" x14ac:dyDescent="0.25">
      <c r="B2156" s="390"/>
      <c r="C2156" s="391"/>
      <c r="D2156" s="392"/>
      <c r="E2156" s="393"/>
      <c r="F2156" s="393"/>
      <c r="G2156" s="394"/>
      <c r="H2156" s="395"/>
      <c r="N2156" s="144"/>
      <c r="O2156" s="147" t="str">
        <f>IFERROR(IF(LEN(B2156)=0,"",INDEX(Trainings!$C$6:$C$55,MATCH(Registration!$B2156,Trainings!$B$6:$B$55,0),1)),"")</f>
        <v/>
      </c>
      <c r="P2156" s="148" t="str">
        <f>IFERROR(IF(LEN(H2156)=0,"",INDEX(Dashboard!$I$17:$I$26,MATCH($H2156,Dashboard!$J$17:$J$26,0))),"")</f>
        <v/>
      </c>
      <c r="Q2156" s="144"/>
      <c r="R2156" s="148">
        <f>IF(LEN(O2156)=0,0,IF(OR(Summary!$D$5="All",Summary!$D$5=""),1,IF(Summary!$D$5=O2156,1,0)))</f>
        <v>0</v>
      </c>
      <c r="S2156" s="148">
        <f>IF(LEN(B2156)=0,0,IF(OR(Summary!$G$5="All",Summary!$G$5=""),1,IF(Summary!$G$5=B2156,1,0)))</f>
        <v>0</v>
      </c>
      <c r="T2156" s="148">
        <f t="shared" si="132"/>
        <v>0</v>
      </c>
      <c r="U2156" s="148">
        <f>IF(LEN(C2156)=0,0,IF(C2156=Summary!$K$5,1,0))</f>
        <v>0</v>
      </c>
      <c r="V2156" s="148">
        <f t="shared" si="133"/>
        <v>0</v>
      </c>
      <c r="W2156" s="333"/>
      <c r="X2156" s="148">
        <f t="shared" si="134"/>
        <v>0</v>
      </c>
      <c r="Y2156" s="333"/>
      <c r="Z2156" s="144"/>
      <c r="AA2156" s="148">
        <f t="shared" si="135"/>
        <v>0</v>
      </c>
      <c r="AB2156" s="336"/>
      <c r="AC2156" s="144"/>
    </row>
    <row r="2157" spans="2:29" s="134" customFormat="1" ht="20.100000000000001" customHeight="1" x14ac:dyDescent="0.25">
      <c r="B2157" s="390"/>
      <c r="C2157" s="391"/>
      <c r="D2157" s="392"/>
      <c r="E2157" s="393"/>
      <c r="F2157" s="393"/>
      <c r="G2157" s="394"/>
      <c r="H2157" s="395"/>
      <c r="N2157" s="144"/>
      <c r="O2157" s="147" t="str">
        <f>IFERROR(IF(LEN(B2157)=0,"",INDEX(Trainings!$C$6:$C$55,MATCH(Registration!$B2157,Trainings!$B$6:$B$55,0),1)),"")</f>
        <v/>
      </c>
      <c r="P2157" s="148" t="str">
        <f>IFERROR(IF(LEN(H2157)=0,"",INDEX(Dashboard!$I$17:$I$26,MATCH($H2157,Dashboard!$J$17:$J$26,0))),"")</f>
        <v/>
      </c>
      <c r="Q2157" s="144"/>
      <c r="R2157" s="148">
        <f>IF(LEN(O2157)=0,0,IF(OR(Summary!$D$5="All",Summary!$D$5=""),1,IF(Summary!$D$5=O2157,1,0)))</f>
        <v>0</v>
      </c>
      <c r="S2157" s="148">
        <f>IF(LEN(B2157)=0,0,IF(OR(Summary!$G$5="All",Summary!$G$5=""),1,IF(Summary!$G$5=B2157,1,0)))</f>
        <v>0</v>
      </c>
      <c r="T2157" s="148">
        <f t="shared" si="132"/>
        <v>0</v>
      </c>
      <c r="U2157" s="148">
        <f>IF(LEN(C2157)=0,0,IF(C2157=Summary!$K$5,1,0))</f>
        <v>0</v>
      </c>
      <c r="V2157" s="148">
        <f t="shared" si="133"/>
        <v>0</v>
      </c>
      <c r="W2157" s="333"/>
      <c r="X2157" s="148">
        <f t="shared" si="134"/>
        <v>0</v>
      </c>
      <c r="Y2157" s="333"/>
      <c r="Z2157" s="144"/>
      <c r="AA2157" s="148">
        <f t="shared" si="135"/>
        <v>0</v>
      </c>
      <c r="AB2157" s="336"/>
      <c r="AC2157" s="144"/>
    </row>
    <row r="2158" spans="2:29" s="134" customFormat="1" ht="20.100000000000001" customHeight="1" x14ac:dyDescent="0.25">
      <c r="B2158" s="390"/>
      <c r="C2158" s="391"/>
      <c r="D2158" s="392"/>
      <c r="E2158" s="393"/>
      <c r="F2158" s="393"/>
      <c r="G2158" s="394"/>
      <c r="H2158" s="395"/>
      <c r="N2158" s="144"/>
      <c r="O2158" s="147" t="str">
        <f>IFERROR(IF(LEN(B2158)=0,"",INDEX(Trainings!$C$6:$C$55,MATCH(Registration!$B2158,Trainings!$B$6:$B$55,0),1)),"")</f>
        <v/>
      </c>
      <c r="P2158" s="148" t="str">
        <f>IFERROR(IF(LEN(H2158)=0,"",INDEX(Dashboard!$I$17:$I$26,MATCH($H2158,Dashboard!$J$17:$J$26,0))),"")</f>
        <v/>
      </c>
      <c r="Q2158" s="144"/>
      <c r="R2158" s="148">
        <f>IF(LEN(O2158)=0,0,IF(OR(Summary!$D$5="All",Summary!$D$5=""),1,IF(Summary!$D$5=O2158,1,0)))</f>
        <v>0</v>
      </c>
      <c r="S2158" s="148">
        <f>IF(LEN(B2158)=0,0,IF(OR(Summary!$G$5="All",Summary!$G$5=""),1,IF(Summary!$G$5=B2158,1,0)))</f>
        <v>0</v>
      </c>
      <c r="T2158" s="148">
        <f t="shared" si="132"/>
        <v>0</v>
      </c>
      <c r="U2158" s="148">
        <f>IF(LEN(C2158)=0,0,IF(C2158=Summary!$K$5,1,0))</f>
        <v>0</v>
      </c>
      <c r="V2158" s="148">
        <f t="shared" si="133"/>
        <v>0</v>
      </c>
      <c r="W2158" s="333"/>
      <c r="X2158" s="148">
        <f t="shared" si="134"/>
        <v>0</v>
      </c>
      <c r="Y2158" s="333"/>
      <c r="Z2158" s="144"/>
      <c r="AA2158" s="148">
        <f t="shared" si="135"/>
        <v>0</v>
      </c>
      <c r="AB2158" s="336"/>
      <c r="AC2158" s="144"/>
    </row>
    <row r="2159" spans="2:29" s="134" customFormat="1" ht="20.100000000000001" customHeight="1" x14ac:dyDescent="0.25">
      <c r="B2159" s="390"/>
      <c r="C2159" s="391"/>
      <c r="D2159" s="392"/>
      <c r="E2159" s="393"/>
      <c r="F2159" s="393"/>
      <c r="G2159" s="394"/>
      <c r="H2159" s="395"/>
      <c r="N2159" s="144"/>
      <c r="O2159" s="147" t="str">
        <f>IFERROR(IF(LEN(B2159)=0,"",INDEX(Trainings!$C$6:$C$55,MATCH(Registration!$B2159,Trainings!$B$6:$B$55,0),1)),"")</f>
        <v/>
      </c>
      <c r="P2159" s="148" t="str">
        <f>IFERROR(IF(LEN(H2159)=0,"",INDEX(Dashboard!$I$17:$I$26,MATCH($H2159,Dashboard!$J$17:$J$26,0))),"")</f>
        <v/>
      </c>
      <c r="Q2159" s="144"/>
      <c r="R2159" s="148">
        <f>IF(LEN(O2159)=0,0,IF(OR(Summary!$D$5="All",Summary!$D$5=""),1,IF(Summary!$D$5=O2159,1,0)))</f>
        <v>0</v>
      </c>
      <c r="S2159" s="148">
        <f>IF(LEN(B2159)=0,0,IF(OR(Summary!$G$5="All",Summary!$G$5=""),1,IF(Summary!$G$5=B2159,1,0)))</f>
        <v>0</v>
      </c>
      <c r="T2159" s="148">
        <f t="shared" si="132"/>
        <v>0</v>
      </c>
      <c r="U2159" s="148">
        <f>IF(LEN(C2159)=0,0,IF(C2159=Summary!$K$5,1,0))</f>
        <v>0</v>
      </c>
      <c r="V2159" s="148">
        <f t="shared" si="133"/>
        <v>0</v>
      </c>
      <c r="W2159" s="333"/>
      <c r="X2159" s="148">
        <f t="shared" si="134"/>
        <v>0</v>
      </c>
      <c r="Y2159" s="333"/>
      <c r="Z2159" s="144"/>
      <c r="AA2159" s="148">
        <f t="shared" si="135"/>
        <v>0</v>
      </c>
      <c r="AB2159" s="336"/>
      <c r="AC2159" s="144"/>
    </row>
    <row r="2160" spans="2:29" s="134" customFormat="1" ht="20.100000000000001" customHeight="1" x14ac:dyDescent="0.25">
      <c r="B2160" s="390"/>
      <c r="C2160" s="391"/>
      <c r="D2160" s="392"/>
      <c r="E2160" s="393"/>
      <c r="F2160" s="393"/>
      <c r="G2160" s="394"/>
      <c r="H2160" s="395"/>
      <c r="N2160" s="144"/>
      <c r="O2160" s="147" t="str">
        <f>IFERROR(IF(LEN(B2160)=0,"",INDEX(Trainings!$C$6:$C$55,MATCH(Registration!$B2160,Trainings!$B$6:$B$55,0),1)),"")</f>
        <v/>
      </c>
      <c r="P2160" s="148" t="str">
        <f>IFERROR(IF(LEN(H2160)=0,"",INDEX(Dashboard!$I$17:$I$26,MATCH($H2160,Dashboard!$J$17:$J$26,0))),"")</f>
        <v/>
      </c>
      <c r="Q2160" s="144"/>
      <c r="R2160" s="148">
        <f>IF(LEN(O2160)=0,0,IF(OR(Summary!$D$5="All",Summary!$D$5=""),1,IF(Summary!$D$5=O2160,1,0)))</f>
        <v>0</v>
      </c>
      <c r="S2160" s="148">
        <f>IF(LEN(B2160)=0,0,IF(OR(Summary!$G$5="All",Summary!$G$5=""),1,IF(Summary!$G$5=B2160,1,0)))</f>
        <v>0</v>
      </c>
      <c r="T2160" s="148">
        <f t="shared" si="132"/>
        <v>0</v>
      </c>
      <c r="U2160" s="148">
        <f>IF(LEN(C2160)=0,0,IF(C2160=Summary!$K$5,1,0))</f>
        <v>0</v>
      </c>
      <c r="V2160" s="148">
        <f t="shared" si="133"/>
        <v>0</v>
      </c>
      <c r="W2160" s="333"/>
      <c r="X2160" s="148">
        <f t="shared" si="134"/>
        <v>0</v>
      </c>
      <c r="Y2160" s="333"/>
      <c r="Z2160" s="144"/>
      <c r="AA2160" s="148">
        <f t="shared" si="135"/>
        <v>0</v>
      </c>
      <c r="AB2160" s="336"/>
      <c r="AC2160" s="144"/>
    </row>
    <row r="2161" spans="2:29" s="134" customFormat="1" ht="20.100000000000001" customHeight="1" x14ac:dyDescent="0.25">
      <c r="B2161" s="390"/>
      <c r="C2161" s="391"/>
      <c r="D2161" s="392"/>
      <c r="E2161" s="393"/>
      <c r="F2161" s="393"/>
      <c r="G2161" s="394"/>
      <c r="H2161" s="395"/>
      <c r="N2161" s="144"/>
      <c r="O2161" s="147" t="str">
        <f>IFERROR(IF(LEN(B2161)=0,"",INDEX(Trainings!$C$6:$C$55,MATCH(Registration!$B2161,Trainings!$B$6:$B$55,0),1)),"")</f>
        <v/>
      </c>
      <c r="P2161" s="148" t="str">
        <f>IFERROR(IF(LEN(H2161)=0,"",INDEX(Dashboard!$I$17:$I$26,MATCH($H2161,Dashboard!$J$17:$J$26,0))),"")</f>
        <v/>
      </c>
      <c r="Q2161" s="144"/>
      <c r="R2161" s="148">
        <f>IF(LEN(O2161)=0,0,IF(OR(Summary!$D$5="All",Summary!$D$5=""),1,IF(Summary!$D$5=O2161,1,0)))</f>
        <v>0</v>
      </c>
      <c r="S2161" s="148">
        <f>IF(LEN(B2161)=0,0,IF(OR(Summary!$G$5="All",Summary!$G$5=""),1,IF(Summary!$G$5=B2161,1,0)))</f>
        <v>0</v>
      </c>
      <c r="T2161" s="148">
        <f t="shared" si="132"/>
        <v>0</v>
      </c>
      <c r="U2161" s="148">
        <f>IF(LEN(C2161)=0,0,IF(C2161=Summary!$K$5,1,0))</f>
        <v>0</v>
      </c>
      <c r="V2161" s="148">
        <f t="shared" si="133"/>
        <v>0</v>
      </c>
      <c r="W2161" s="333"/>
      <c r="X2161" s="148">
        <f t="shared" si="134"/>
        <v>0</v>
      </c>
      <c r="Y2161" s="333"/>
      <c r="Z2161" s="144"/>
      <c r="AA2161" s="148">
        <f t="shared" si="135"/>
        <v>0</v>
      </c>
      <c r="AB2161" s="336"/>
      <c r="AC2161" s="144"/>
    </row>
    <row r="2162" spans="2:29" s="134" customFormat="1" ht="20.100000000000001" customHeight="1" x14ac:dyDescent="0.25">
      <c r="B2162" s="390"/>
      <c r="C2162" s="391"/>
      <c r="D2162" s="392"/>
      <c r="E2162" s="393"/>
      <c r="F2162" s="393"/>
      <c r="G2162" s="394"/>
      <c r="H2162" s="395"/>
      <c r="N2162" s="144"/>
      <c r="O2162" s="147" t="str">
        <f>IFERROR(IF(LEN(B2162)=0,"",INDEX(Trainings!$C$6:$C$55,MATCH(Registration!$B2162,Trainings!$B$6:$B$55,0),1)),"")</f>
        <v/>
      </c>
      <c r="P2162" s="148" t="str">
        <f>IFERROR(IF(LEN(H2162)=0,"",INDEX(Dashboard!$I$17:$I$26,MATCH($H2162,Dashboard!$J$17:$J$26,0))),"")</f>
        <v/>
      </c>
      <c r="Q2162" s="144"/>
      <c r="R2162" s="148">
        <f>IF(LEN(O2162)=0,0,IF(OR(Summary!$D$5="All",Summary!$D$5=""),1,IF(Summary!$D$5=O2162,1,0)))</f>
        <v>0</v>
      </c>
      <c r="S2162" s="148">
        <f>IF(LEN(B2162)=0,0,IF(OR(Summary!$G$5="All",Summary!$G$5=""),1,IF(Summary!$G$5=B2162,1,0)))</f>
        <v>0</v>
      </c>
      <c r="T2162" s="148">
        <f t="shared" si="132"/>
        <v>0</v>
      </c>
      <c r="U2162" s="148">
        <f>IF(LEN(C2162)=0,0,IF(C2162=Summary!$K$5,1,0))</f>
        <v>0</v>
      </c>
      <c r="V2162" s="148">
        <f t="shared" si="133"/>
        <v>0</v>
      </c>
      <c r="W2162" s="333"/>
      <c r="X2162" s="148">
        <f t="shared" si="134"/>
        <v>0</v>
      </c>
      <c r="Y2162" s="333"/>
      <c r="Z2162" s="144"/>
      <c r="AA2162" s="148">
        <f t="shared" si="135"/>
        <v>0</v>
      </c>
      <c r="AB2162" s="336"/>
      <c r="AC2162" s="144"/>
    </row>
    <row r="2163" spans="2:29" s="134" customFormat="1" ht="20.100000000000001" customHeight="1" x14ac:dyDescent="0.25">
      <c r="B2163" s="390"/>
      <c r="C2163" s="391"/>
      <c r="D2163" s="392"/>
      <c r="E2163" s="393"/>
      <c r="F2163" s="393"/>
      <c r="G2163" s="394"/>
      <c r="H2163" s="395"/>
      <c r="N2163" s="144"/>
      <c r="O2163" s="147" t="str">
        <f>IFERROR(IF(LEN(B2163)=0,"",INDEX(Trainings!$C$6:$C$55,MATCH(Registration!$B2163,Trainings!$B$6:$B$55,0),1)),"")</f>
        <v/>
      </c>
      <c r="P2163" s="148" t="str">
        <f>IFERROR(IF(LEN(H2163)=0,"",INDEX(Dashboard!$I$17:$I$26,MATCH($H2163,Dashboard!$J$17:$J$26,0))),"")</f>
        <v/>
      </c>
      <c r="Q2163" s="144"/>
      <c r="R2163" s="148">
        <f>IF(LEN(O2163)=0,0,IF(OR(Summary!$D$5="All",Summary!$D$5=""),1,IF(Summary!$D$5=O2163,1,0)))</f>
        <v>0</v>
      </c>
      <c r="S2163" s="148">
        <f>IF(LEN(B2163)=0,0,IF(OR(Summary!$G$5="All",Summary!$G$5=""),1,IF(Summary!$G$5=B2163,1,0)))</f>
        <v>0</v>
      </c>
      <c r="T2163" s="148">
        <f t="shared" si="132"/>
        <v>0</v>
      </c>
      <c r="U2163" s="148">
        <f>IF(LEN(C2163)=0,0,IF(C2163=Summary!$K$5,1,0))</f>
        <v>0</v>
      </c>
      <c r="V2163" s="148">
        <f t="shared" si="133"/>
        <v>0</v>
      </c>
      <c r="W2163" s="333"/>
      <c r="X2163" s="148">
        <f t="shared" si="134"/>
        <v>0</v>
      </c>
      <c r="Y2163" s="333"/>
      <c r="Z2163" s="144"/>
      <c r="AA2163" s="148">
        <f t="shared" si="135"/>
        <v>0</v>
      </c>
      <c r="AB2163" s="336"/>
      <c r="AC2163" s="144"/>
    </row>
    <row r="2164" spans="2:29" s="134" customFormat="1" ht="20.100000000000001" customHeight="1" x14ac:dyDescent="0.25">
      <c r="B2164" s="390"/>
      <c r="C2164" s="391"/>
      <c r="D2164" s="392"/>
      <c r="E2164" s="393"/>
      <c r="F2164" s="393"/>
      <c r="G2164" s="394"/>
      <c r="H2164" s="395"/>
      <c r="N2164" s="144"/>
      <c r="O2164" s="147" t="str">
        <f>IFERROR(IF(LEN(B2164)=0,"",INDEX(Trainings!$C$6:$C$55,MATCH(Registration!$B2164,Trainings!$B$6:$B$55,0),1)),"")</f>
        <v/>
      </c>
      <c r="P2164" s="148" t="str">
        <f>IFERROR(IF(LEN(H2164)=0,"",INDEX(Dashboard!$I$17:$I$26,MATCH($H2164,Dashboard!$J$17:$J$26,0))),"")</f>
        <v/>
      </c>
      <c r="Q2164" s="144"/>
      <c r="R2164" s="148">
        <f>IF(LEN(O2164)=0,0,IF(OR(Summary!$D$5="All",Summary!$D$5=""),1,IF(Summary!$D$5=O2164,1,0)))</f>
        <v>0</v>
      </c>
      <c r="S2164" s="148">
        <f>IF(LEN(B2164)=0,0,IF(OR(Summary!$G$5="All",Summary!$G$5=""),1,IF(Summary!$G$5=B2164,1,0)))</f>
        <v>0</v>
      </c>
      <c r="T2164" s="148">
        <f t="shared" si="132"/>
        <v>0</v>
      </c>
      <c r="U2164" s="148">
        <f>IF(LEN(C2164)=0,0,IF(C2164=Summary!$K$5,1,0))</f>
        <v>0</v>
      </c>
      <c r="V2164" s="148">
        <f t="shared" si="133"/>
        <v>0</v>
      </c>
      <c r="W2164" s="333"/>
      <c r="X2164" s="148">
        <f t="shared" si="134"/>
        <v>0</v>
      </c>
      <c r="Y2164" s="333"/>
      <c r="Z2164" s="144"/>
      <c r="AA2164" s="148">
        <f t="shared" si="135"/>
        <v>0</v>
      </c>
      <c r="AB2164" s="336"/>
      <c r="AC2164" s="144"/>
    </row>
    <row r="2165" spans="2:29" s="134" customFormat="1" ht="20.100000000000001" customHeight="1" x14ac:dyDescent="0.25">
      <c r="B2165" s="390"/>
      <c r="C2165" s="391"/>
      <c r="D2165" s="392"/>
      <c r="E2165" s="393"/>
      <c r="F2165" s="393"/>
      <c r="G2165" s="394"/>
      <c r="H2165" s="395"/>
      <c r="N2165" s="144"/>
      <c r="O2165" s="147" t="str">
        <f>IFERROR(IF(LEN(B2165)=0,"",INDEX(Trainings!$C$6:$C$55,MATCH(Registration!$B2165,Trainings!$B$6:$B$55,0),1)),"")</f>
        <v/>
      </c>
      <c r="P2165" s="148" t="str">
        <f>IFERROR(IF(LEN(H2165)=0,"",INDEX(Dashboard!$I$17:$I$26,MATCH($H2165,Dashboard!$J$17:$J$26,0))),"")</f>
        <v/>
      </c>
      <c r="Q2165" s="144"/>
      <c r="R2165" s="148">
        <f>IF(LEN(O2165)=0,0,IF(OR(Summary!$D$5="All",Summary!$D$5=""),1,IF(Summary!$D$5=O2165,1,0)))</f>
        <v>0</v>
      </c>
      <c r="S2165" s="148">
        <f>IF(LEN(B2165)=0,0,IF(OR(Summary!$G$5="All",Summary!$G$5=""),1,IF(Summary!$G$5=B2165,1,0)))</f>
        <v>0</v>
      </c>
      <c r="T2165" s="148">
        <f t="shared" si="132"/>
        <v>0</v>
      </c>
      <c r="U2165" s="148">
        <f>IF(LEN(C2165)=0,0,IF(C2165=Summary!$K$5,1,0))</f>
        <v>0</v>
      </c>
      <c r="V2165" s="148">
        <f t="shared" si="133"/>
        <v>0</v>
      </c>
      <c r="W2165" s="333"/>
      <c r="X2165" s="148">
        <f t="shared" si="134"/>
        <v>0</v>
      </c>
      <c r="Y2165" s="333"/>
      <c r="Z2165" s="144"/>
      <c r="AA2165" s="148">
        <f t="shared" si="135"/>
        <v>0</v>
      </c>
      <c r="AB2165" s="336"/>
      <c r="AC2165" s="144"/>
    </row>
    <row r="2166" spans="2:29" s="134" customFormat="1" ht="20.100000000000001" customHeight="1" x14ac:dyDescent="0.25">
      <c r="B2166" s="390"/>
      <c r="C2166" s="391"/>
      <c r="D2166" s="392"/>
      <c r="E2166" s="393"/>
      <c r="F2166" s="393"/>
      <c r="G2166" s="394"/>
      <c r="H2166" s="395"/>
      <c r="N2166" s="144"/>
      <c r="O2166" s="147" t="str">
        <f>IFERROR(IF(LEN(B2166)=0,"",INDEX(Trainings!$C$6:$C$55,MATCH(Registration!$B2166,Trainings!$B$6:$B$55,0),1)),"")</f>
        <v/>
      </c>
      <c r="P2166" s="148" t="str">
        <f>IFERROR(IF(LEN(H2166)=0,"",INDEX(Dashboard!$I$17:$I$26,MATCH($H2166,Dashboard!$J$17:$J$26,0))),"")</f>
        <v/>
      </c>
      <c r="Q2166" s="144"/>
      <c r="R2166" s="148">
        <f>IF(LEN(O2166)=0,0,IF(OR(Summary!$D$5="All",Summary!$D$5=""),1,IF(Summary!$D$5=O2166,1,0)))</f>
        <v>0</v>
      </c>
      <c r="S2166" s="148">
        <f>IF(LEN(B2166)=0,0,IF(OR(Summary!$G$5="All",Summary!$G$5=""),1,IF(Summary!$G$5=B2166,1,0)))</f>
        <v>0</v>
      </c>
      <c r="T2166" s="148">
        <f t="shared" si="132"/>
        <v>0</v>
      </c>
      <c r="U2166" s="148">
        <f>IF(LEN(C2166)=0,0,IF(C2166=Summary!$K$5,1,0))</f>
        <v>0</v>
      </c>
      <c r="V2166" s="148">
        <f t="shared" si="133"/>
        <v>0</v>
      </c>
      <c r="W2166" s="333"/>
      <c r="X2166" s="148">
        <f t="shared" si="134"/>
        <v>0</v>
      </c>
      <c r="Y2166" s="333"/>
      <c r="Z2166" s="144"/>
      <c r="AA2166" s="148">
        <f t="shared" si="135"/>
        <v>0</v>
      </c>
      <c r="AB2166" s="336"/>
      <c r="AC2166" s="144"/>
    </row>
    <row r="2167" spans="2:29" s="134" customFormat="1" ht="20.100000000000001" customHeight="1" x14ac:dyDescent="0.25">
      <c r="B2167" s="390"/>
      <c r="C2167" s="391"/>
      <c r="D2167" s="392"/>
      <c r="E2167" s="393"/>
      <c r="F2167" s="393"/>
      <c r="G2167" s="394"/>
      <c r="H2167" s="395"/>
      <c r="N2167" s="144"/>
      <c r="O2167" s="147" t="str">
        <f>IFERROR(IF(LEN(B2167)=0,"",INDEX(Trainings!$C$6:$C$55,MATCH(Registration!$B2167,Trainings!$B$6:$B$55,0),1)),"")</f>
        <v/>
      </c>
      <c r="P2167" s="148" t="str">
        <f>IFERROR(IF(LEN(H2167)=0,"",INDEX(Dashboard!$I$17:$I$26,MATCH($H2167,Dashboard!$J$17:$J$26,0))),"")</f>
        <v/>
      </c>
      <c r="Q2167" s="144"/>
      <c r="R2167" s="148">
        <f>IF(LEN(O2167)=0,0,IF(OR(Summary!$D$5="All",Summary!$D$5=""),1,IF(Summary!$D$5=O2167,1,0)))</f>
        <v>0</v>
      </c>
      <c r="S2167" s="148">
        <f>IF(LEN(B2167)=0,0,IF(OR(Summary!$G$5="All",Summary!$G$5=""),1,IF(Summary!$G$5=B2167,1,0)))</f>
        <v>0</v>
      </c>
      <c r="T2167" s="148">
        <f t="shared" si="132"/>
        <v>0</v>
      </c>
      <c r="U2167" s="148">
        <f>IF(LEN(C2167)=0,0,IF(C2167=Summary!$K$5,1,0))</f>
        <v>0</v>
      </c>
      <c r="V2167" s="148">
        <f t="shared" si="133"/>
        <v>0</v>
      </c>
      <c r="W2167" s="333"/>
      <c r="X2167" s="148">
        <f t="shared" si="134"/>
        <v>0</v>
      </c>
      <c r="Y2167" s="333"/>
      <c r="Z2167" s="144"/>
      <c r="AA2167" s="148">
        <f t="shared" si="135"/>
        <v>0</v>
      </c>
      <c r="AB2167" s="336"/>
      <c r="AC2167" s="144"/>
    </row>
    <row r="2168" spans="2:29" s="134" customFormat="1" ht="20.100000000000001" customHeight="1" x14ac:dyDescent="0.25">
      <c r="B2168" s="390"/>
      <c r="C2168" s="391"/>
      <c r="D2168" s="392"/>
      <c r="E2168" s="393"/>
      <c r="F2168" s="393"/>
      <c r="G2168" s="394"/>
      <c r="H2168" s="395"/>
      <c r="N2168" s="144"/>
      <c r="O2168" s="147" t="str">
        <f>IFERROR(IF(LEN(B2168)=0,"",INDEX(Trainings!$C$6:$C$55,MATCH(Registration!$B2168,Trainings!$B$6:$B$55,0),1)),"")</f>
        <v/>
      </c>
      <c r="P2168" s="148" t="str">
        <f>IFERROR(IF(LEN(H2168)=0,"",INDEX(Dashboard!$I$17:$I$26,MATCH($H2168,Dashboard!$J$17:$J$26,0))),"")</f>
        <v/>
      </c>
      <c r="Q2168" s="144"/>
      <c r="R2168" s="148">
        <f>IF(LEN(O2168)=0,0,IF(OR(Summary!$D$5="All",Summary!$D$5=""),1,IF(Summary!$D$5=O2168,1,0)))</f>
        <v>0</v>
      </c>
      <c r="S2168" s="148">
        <f>IF(LEN(B2168)=0,0,IF(OR(Summary!$G$5="All",Summary!$G$5=""),1,IF(Summary!$G$5=B2168,1,0)))</f>
        <v>0</v>
      </c>
      <c r="T2168" s="148">
        <f t="shared" si="132"/>
        <v>0</v>
      </c>
      <c r="U2168" s="148">
        <f>IF(LEN(C2168)=0,0,IF(C2168=Summary!$K$5,1,0))</f>
        <v>0</v>
      </c>
      <c r="V2168" s="148">
        <f t="shared" si="133"/>
        <v>0</v>
      </c>
      <c r="W2168" s="333"/>
      <c r="X2168" s="148">
        <f t="shared" si="134"/>
        <v>0</v>
      </c>
      <c r="Y2168" s="333"/>
      <c r="Z2168" s="144"/>
      <c r="AA2168" s="148">
        <f t="shared" si="135"/>
        <v>0</v>
      </c>
      <c r="AB2168" s="336"/>
      <c r="AC2168" s="144"/>
    </row>
    <row r="2169" spans="2:29" s="134" customFormat="1" ht="20.100000000000001" customHeight="1" x14ac:dyDescent="0.25">
      <c r="B2169" s="390"/>
      <c r="C2169" s="391"/>
      <c r="D2169" s="392"/>
      <c r="E2169" s="393"/>
      <c r="F2169" s="393"/>
      <c r="G2169" s="394"/>
      <c r="H2169" s="395"/>
      <c r="N2169" s="144"/>
      <c r="O2169" s="147" t="str">
        <f>IFERROR(IF(LEN(B2169)=0,"",INDEX(Trainings!$C$6:$C$55,MATCH(Registration!$B2169,Trainings!$B$6:$B$55,0),1)),"")</f>
        <v/>
      </c>
      <c r="P2169" s="148" t="str">
        <f>IFERROR(IF(LEN(H2169)=0,"",INDEX(Dashboard!$I$17:$I$26,MATCH($H2169,Dashboard!$J$17:$J$26,0))),"")</f>
        <v/>
      </c>
      <c r="Q2169" s="144"/>
      <c r="R2169" s="148">
        <f>IF(LEN(O2169)=0,0,IF(OR(Summary!$D$5="All",Summary!$D$5=""),1,IF(Summary!$D$5=O2169,1,0)))</f>
        <v>0</v>
      </c>
      <c r="S2169" s="148">
        <f>IF(LEN(B2169)=0,0,IF(OR(Summary!$G$5="All",Summary!$G$5=""),1,IF(Summary!$G$5=B2169,1,0)))</f>
        <v>0</v>
      </c>
      <c r="T2169" s="148">
        <f t="shared" si="132"/>
        <v>0</v>
      </c>
      <c r="U2169" s="148">
        <f>IF(LEN(C2169)=0,0,IF(C2169=Summary!$K$5,1,0))</f>
        <v>0</v>
      </c>
      <c r="V2169" s="148">
        <f t="shared" si="133"/>
        <v>0</v>
      </c>
      <c r="W2169" s="333"/>
      <c r="X2169" s="148">
        <f t="shared" si="134"/>
        <v>0</v>
      </c>
      <c r="Y2169" s="333"/>
      <c r="Z2169" s="144"/>
      <c r="AA2169" s="148">
        <f t="shared" si="135"/>
        <v>0</v>
      </c>
      <c r="AB2169" s="336"/>
      <c r="AC2169" s="144"/>
    </row>
    <row r="2170" spans="2:29" s="134" customFormat="1" ht="20.100000000000001" customHeight="1" x14ac:dyDescent="0.25">
      <c r="B2170" s="390"/>
      <c r="C2170" s="391"/>
      <c r="D2170" s="392"/>
      <c r="E2170" s="393"/>
      <c r="F2170" s="393"/>
      <c r="G2170" s="394"/>
      <c r="H2170" s="395"/>
      <c r="N2170" s="144"/>
      <c r="O2170" s="147" t="str">
        <f>IFERROR(IF(LEN(B2170)=0,"",INDEX(Trainings!$C$6:$C$55,MATCH(Registration!$B2170,Trainings!$B$6:$B$55,0),1)),"")</f>
        <v/>
      </c>
      <c r="P2170" s="148" t="str">
        <f>IFERROR(IF(LEN(H2170)=0,"",INDEX(Dashboard!$I$17:$I$26,MATCH($H2170,Dashboard!$J$17:$J$26,0))),"")</f>
        <v/>
      </c>
      <c r="Q2170" s="144"/>
      <c r="R2170" s="148">
        <f>IF(LEN(O2170)=0,0,IF(OR(Summary!$D$5="All",Summary!$D$5=""),1,IF(Summary!$D$5=O2170,1,0)))</f>
        <v>0</v>
      </c>
      <c r="S2170" s="148">
        <f>IF(LEN(B2170)=0,0,IF(OR(Summary!$G$5="All",Summary!$G$5=""),1,IF(Summary!$G$5=B2170,1,0)))</f>
        <v>0</v>
      </c>
      <c r="T2170" s="148">
        <f t="shared" si="132"/>
        <v>0</v>
      </c>
      <c r="U2170" s="148">
        <f>IF(LEN(C2170)=0,0,IF(C2170=Summary!$K$5,1,0))</f>
        <v>0</v>
      </c>
      <c r="V2170" s="148">
        <f t="shared" si="133"/>
        <v>0</v>
      </c>
      <c r="W2170" s="333"/>
      <c r="X2170" s="148">
        <f t="shared" si="134"/>
        <v>0</v>
      </c>
      <c r="Y2170" s="333"/>
      <c r="Z2170" s="144"/>
      <c r="AA2170" s="148">
        <f t="shared" si="135"/>
        <v>0</v>
      </c>
      <c r="AB2170" s="336"/>
      <c r="AC2170" s="144"/>
    </row>
    <row r="2171" spans="2:29" s="134" customFormat="1" ht="20.100000000000001" customHeight="1" x14ac:dyDescent="0.25">
      <c r="B2171" s="390"/>
      <c r="C2171" s="391"/>
      <c r="D2171" s="392"/>
      <c r="E2171" s="393"/>
      <c r="F2171" s="393"/>
      <c r="G2171" s="394"/>
      <c r="H2171" s="395"/>
      <c r="N2171" s="144"/>
      <c r="O2171" s="147" t="str">
        <f>IFERROR(IF(LEN(B2171)=0,"",INDEX(Trainings!$C$6:$C$55,MATCH(Registration!$B2171,Trainings!$B$6:$B$55,0),1)),"")</f>
        <v/>
      </c>
      <c r="P2171" s="148" t="str">
        <f>IFERROR(IF(LEN(H2171)=0,"",INDEX(Dashboard!$I$17:$I$26,MATCH($H2171,Dashboard!$J$17:$J$26,0))),"")</f>
        <v/>
      </c>
      <c r="Q2171" s="144"/>
      <c r="R2171" s="148">
        <f>IF(LEN(O2171)=0,0,IF(OR(Summary!$D$5="All",Summary!$D$5=""),1,IF(Summary!$D$5=O2171,1,0)))</f>
        <v>0</v>
      </c>
      <c r="S2171" s="148">
        <f>IF(LEN(B2171)=0,0,IF(OR(Summary!$G$5="All",Summary!$G$5=""),1,IF(Summary!$G$5=B2171,1,0)))</f>
        <v>0</v>
      </c>
      <c r="T2171" s="148">
        <f t="shared" si="132"/>
        <v>0</v>
      </c>
      <c r="U2171" s="148">
        <f>IF(LEN(C2171)=0,0,IF(C2171=Summary!$K$5,1,0))</f>
        <v>0</v>
      </c>
      <c r="V2171" s="148">
        <f t="shared" si="133"/>
        <v>0</v>
      </c>
      <c r="W2171" s="333"/>
      <c r="X2171" s="148">
        <f t="shared" si="134"/>
        <v>0</v>
      </c>
      <c r="Y2171" s="333"/>
      <c r="Z2171" s="144"/>
      <c r="AA2171" s="148">
        <f t="shared" si="135"/>
        <v>0</v>
      </c>
      <c r="AB2171" s="336"/>
      <c r="AC2171" s="144"/>
    </row>
    <row r="2172" spans="2:29" s="134" customFormat="1" ht="20.100000000000001" customHeight="1" x14ac:dyDescent="0.25">
      <c r="B2172" s="390"/>
      <c r="C2172" s="391"/>
      <c r="D2172" s="392"/>
      <c r="E2172" s="393"/>
      <c r="F2172" s="393"/>
      <c r="G2172" s="394"/>
      <c r="H2172" s="395"/>
      <c r="N2172" s="144"/>
      <c r="O2172" s="147" t="str">
        <f>IFERROR(IF(LEN(B2172)=0,"",INDEX(Trainings!$C$6:$C$55,MATCH(Registration!$B2172,Trainings!$B$6:$B$55,0),1)),"")</f>
        <v/>
      </c>
      <c r="P2172" s="148" t="str">
        <f>IFERROR(IF(LEN(H2172)=0,"",INDEX(Dashboard!$I$17:$I$26,MATCH($H2172,Dashboard!$J$17:$J$26,0))),"")</f>
        <v/>
      </c>
      <c r="Q2172" s="144"/>
      <c r="R2172" s="148">
        <f>IF(LEN(O2172)=0,0,IF(OR(Summary!$D$5="All",Summary!$D$5=""),1,IF(Summary!$D$5=O2172,1,0)))</f>
        <v>0</v>
      </c>
      <c r="S2172" s="148">
        <f>IF(LEN(B2172)=0,0,IF(OR(Summary!$G$5="All",Summary!$G$5=""),1,IF(Summary!$G$5=B2172,1,0)))</f>
        <v>0</v>
      </c>
      <c r="T2172" s="148">
        <f t="shared" si="132"/>
        <v>0</v>
      </c>
      <c r="U2172" s="148">
        <f>IF(LEN(C2172)=0,0,IF(C2172=Summary!$K$5,1,0))</f>
        <v>0</v>
      </c>
      <c r="V2172" s="148">
        <f t="shared" si="133"/>
        <v>0</v>
      </c>
      <c r="W2172" s="333"/>
      <c r="X2172" s="148">
        <f t="shared" si="134"/>
        <v>0</v>
      </c>
      <c r="Y2172" s="333"/>
      <c r="Z2172" s="144"/>
      <c r="AA2172" s="148">
        <f t="shared" si="135"/>
        <v>0</v>
      </c>
      <c r="AB2172" s="336"/>
      <c r="AC2172" s="144"/>
    </row>
    <row r="2173" spans="2:29" s="134" customFormat="1" ht="20.100000000000001" customHeight="1" x14ac:dyDescent="0.25">
      <c r="B2173" s="390"/>
      <c r="C2173" s="391"/>
      <c r="D2173" s="392"/>
      <c r="E2173" s="393"/>
      <c r="F2173" s="393"/>
      <c r="G2173" s="394"/>
      <c r="H2173" s="395"/>
      <c r="N2173" s="144"/>
      <c r="O2173" s="147" t="str">
        <f>IFERROR(IF(LEN(B2173)=0,"",INDEX(Trainings!$C$6:$C$55,MATCH(Registration!$B2173,Trainings!$B$6:$B$55,0),1)),"")</f>
        <v/>
      </c>
      <c r="P2173" s="148" t="str">
        <f>IFERROR(IF(LEN(H2173)=0,"",INDEX(Dashboard!$I$17:$I$26,MATCH($H2173,Dashboard!$J$17:$J$26,0))),"")</f>
        <v/>
      </c>
      <c r="Q2173" s="144"/>
      <c r="R2173" s="148">
        <f>IF(LEN(O2173)=0,0,IF(OR(Summary!$D$5="All",Summary!$D$5=""),1,IF(Summary!$D$5=O2173,1,0)))</f>
        <v>0</v>
      </c>
      <c r="S2173" s="148">
        <f>IF(LEN(B2173)=0,0,IF(OR(Summary!$G$5="All",Summary!$G$5=""),1,IF(Summary!$G$5=B2173,1,0)))</f>
        <v>0</v>
      </c>
      <c r="T2173" s="148">
        <f t="shared" si="132"/>
        <v>0</v>
      </c>
      <c r="U2173" s="148">
        <f>IF(LEN(C2173)=0,0,IF(C2173=Summary!$K$5,1,0))</f>
        <v>0</v>
      </c>
      <c r="V2173" s="148">
        <f t="shared" si="133"/>
        <v>0</v>
      </c>
      <c r="W2173" s="333"/>
      <c r="X2173" s="148">
        <f t="shared" si="134"/>
        <v>0</v>
      </c>
      <c r="Y2173" s="333"/>
      <c r="Z2173" s="144"/>
      <c r="AA2173" s="148">
        <f t="shared" si="135"/>
        <v>0</v>
      </c>
      <c r="AB2173" s="336"/>
      <c r="AC2173" s="144"/>
    </row>
    <row r="2174" spans="2:29" s="134" customFormat="1" ht="20.100000000000001" customHeight="1" x14ac:dyDescent="0.25">
      <c r="B2174" s="390"/>
      <c r="C2174" s="391"/>
      <c r="D2174" s="392"/>
      <c r="E2174" s="393"/>
      <c r="F2174" s="393"/>
      <c r="G2174" s="394"/>
      <c r="H2174" s="395"/>
      <c r="N2174" s="144"/>
      <c r="O2174" s="147" t="str">
        <f>IFERROR(IF(LEN(B2174)=0,"",INDEX(Trainings!$C$6:$C$55,MATCH(Registration!$B2174,Trainings!$B$6:$B$55,0),1)),"")</f>
        <v/>
      </c>
      <c r="P2174" s="148" t="str">
        <f>IFERROR(IF(LEN(H2174)=0,"",INDEX(Dashboard!$I$17:$I$26,MATCH($H2174,Dashboard!$J$17:$J$26,0))),"")</f>
        <v/>
      </c>
      <c r="Q2174" s="144"/>
      <c r="R2174" s="148">
        <f>IF(LEN(O2174)=0,0,IF(OR(Summary!$D$5="All",Summary!$D$5=""),1,IF(Summary!$D$5=O2174,1,0)))</f>
        <v>0</v>
      </c>
      <c r="S2174" s="148">
        <f>IF(LEN(B2174)=0,0,IF(OR(Summary!$G$5="All",Summary!$G$5=""),1,IF(Summary!$G$5=B2174,1,0)))</f>
        <v>0</v>
      </c>
      <c r="T2174" s="148">
        <f t="shared" si="132"/>
        <v>0</v>
      </c>
      <c r="U2174" s="148">
        <f>IF(LEN(C2174)=0,0,IF(C2174=Summary!$K$5,1,0))</f>
        <v>0</v>
      </c>
      <c r="V2174" s="148">
        <f t="shared" si="133"/>
        <v>0</v>
      </c>
      <c r="W2174" s="333"/>
      <c r="X2174" s="148">
        <f t="shared" si="134"/>
        <v>0</v>
      </c>
      <c r="Y2174" s="333"/>
      <c r="Z2174" s="144"/>
      <c r="AA2174" s="148">
        <f t="shared" si="135"/>
        <v>0</v>
      </c>
      <c r="AB2174" s="336"/>
      <c r="AC2174" s="144"/>
    </row>
    <row r="2175" spans="2:29" s="134" customFormat="1" ht="20.100000000000001" customHeight="1" x14ac:dyDescent="0.25">
      <c r="B2175" s="390"/>
      <c r="C2175" s="391"/>
      <c r="D2175" s="392"/>
      <c r="E2175" s="393"/>
      <c r="F2175" s="393"/>
      <c r="G2175" s="394"/>
      <c r="H2175" s="395"/>
      <c r="N2175" s="144"/>
      <c r="O2175" s="147" t="str">
        <f>IFERROR(IF(LEN(B2175)=0,"",INDEX(Trainings!$C$6:$C$55,MATCH(Registration!$B2175,Trainings!$B$6:$B$55,0),1)),"")</f>
        <v/>
      </c>
      <c r="P2175" s="148" t="str">
        <f>IFERROR(IF(LEN(H2175)=0,"",INDEX(Dashboard!$I$17:$I$26,MATCH($H2175,Dashboard!$J$17:$J$26,0))),"")</f>
        <v/>
      </c>
      <c r="Q2175" s="144"/>
      <c r="R2175" s="148">
        <f>IF(LEN(O2175)=0,0,IF(OR(Summary!$D$5="All",Summary!$D$5=""),1,IF(Summary!$D$5=O2175,1,0)))</f>
        <v>0</v>
      </c>
      <c r="S2175" s="148">
        <f>IF(LEN(B2175)=0,0,IF(OR(Summary!$G$5="All",Summary!$G$5=""),1,IF(Summary!$G$5=B2175,1,0)))</f>
        <v>0</v>
      </c>
      <c r="T2175" s="148">
        <f t="shared" si="132"/>
        <v>0</v>
      </c>
      <c r="U2175" s="148">
        <f>IF(LEN(C2175)=0,0,IF(C2175=Summary!$K$5,1,0))</f>
        <v>0</v>
      </c>
      <c r="V2175" s="148">
        <f t="shared" si="133"/>
        <v>0</v>
      </c>
      <c r="W2175" s="333"/>
      <c r="X2175" s="148">
        <f t="shared" si="134"/>
        <v>0</v>
      </c>
      <c r="Y2175" s="333"/>
      <c r="Z2175" s="144"/>
      <c r="AA2175" s="148">
        <f t="shared" si="135"/>
        <v>0</v>
      </c>
      <c r="AB2175" s="336"/>
      <c r="AC2175" s="144"/>
    </row>
    <row r="2176" spans="2:29" s="134" customFormat="1" ht="20.100000000000001" customHeight="1" x14ac:dyDescent="0.25">
      <c r="B2176" s="390"/>
      <c r="C2176" s="391"/>
      <c r="D2176" s="392"/>
      <c r="E2176" s="393"/>
      <c r="F2176" s="393"/>
      <c r="G2176" s="394"/>
      <c r="H2176" s="395"/>
      <c r="N2176" s="144"/>
      <c r="O2176" s="147" t="str">
        <f>IFERROR(IF(LEN(B2176)=0,"",INDEX(Trainings!$C$6:$C$55,MATCH(Registration!$B2176,Trainings!$B$6:$B$55,0),1)),"")</f>
        <v/>
      </c>
      <c r="P2176" s="148" t="str">
        <f>IFERROR(IF(LEN(H2176)=0,"",INDEX(Dashboard!$I$17:$I$26,MATCH($H2176,Dashboard!$J$17:$J$26,0))),"")</f>
        <v/>
      </c>
      <c r="Q2176" s="144"/>
      <c r="R2176" s="148">
        <f>IF(LEN(O2176)=0,0,IF(OR(Summary!$D$5="All",Summary!$D$5=""),1,IF(Summary!$D$5=O2176,1,0)))</f>
        <v>0</v>
      </c>
      <c r="S2176" s="148">
        <f>IF(LEN(B2176)=0,0,IF(OR(Summary!$G$5="All",Summary!$G$5=""),1,IF(Summary!$G$5=B2176,1,0)))</f>
        <v>0</v>
      </c>
      <c r="T2176" s="148">
        <f t="shared" si="132"/>
        <v>0</v>
      </c>
      <c r="U2176" s="148">
        <f>IF(LEN(C2176)=0,0,IF(C2176=Summary!$K$5,1,0))</f>
        <v>0</v>
      </c>
      <c r="V2176" s="148">
        <f t="shared" si="133"/>
        <v>0</v>
      </c>
      <c r="W2176" s="333"/>
      <c r="X2176" s="148">
        <f t="shared" si="134"/>
        <v>0</v>
      </c>
      <c r="Y2176" s="333"/>
      <c r="Z2176" s="144"/>
      <c r="AA2176" s="148">
        <f t="shared" si="135"/>
        <v>0</v>
      </c>
      <c r="AB2176" s="336"/>
      <c r="AC2176" s="144"/>
    </row>
    <row r="2177" spans="2:29" s="134" customFormat="1" ht="20.100000000000001" customHeight="1" x14ac:dyDescent="0.25">
      <c r="B2177" s="390"/>
      <c r="C2177" s="391"/>
      <c r="D2177" s="392"/>
      <c r="E2177" s="393"/>
      <c r="F2177" s="393"/>
      <c r="G2177" s="394"/>
      <c r="H2177" s="395"/>
      <c r="N2177" s="144"/>
      <c r="O2177" s="147" t="str">
        <f>IFERROR(IF(LEN(B2177)=0,"",INDEX(Trainings!$C$6:$C$55,MATCH(Registration!$B2177,Trainings!$B$6:$B$55,0),1)),"")</f>
        <v/>
      </c>
      <c r="P2177" s="148" t="str">
        <f>IFERROR(IF(LEN(H2177)=0,"",INDEX(Dashboard!$I$17:$I$26,MATCH($H2177,Dashboard!$J$17:$J$26,0))),"")</f>
        <v/>
      </c>
      <c r="Q2177" s="144"/>
      <c r="R2177" s="148">
        <f>IF(LEN(O2177)=0,0,IF(OR(Summary!$D$5="All",Summary!$D$5=""),1,IF(Summary!$D$5=O2177,1,0)))</f>
        <v>0</v>
      </c>
      <c r="S2177" s="148">
        <f>IF(LEN(B2177)=0,0,IF(OR(Summary!$G$5="All",Summary!$G$5=""),1,IF(Summary!$G$5=B2177,1,0)))</f>
        <v>0</v>
      </c>
      <c r="T2177" s="148">
        <f t="shared" si="132"/>
        <v>0</v>
      </c>
      <c r="U2177" s="148">
        <f>IF(LEN(C2177)=0,0,IF(C2177=Summary!$K$5,1,0))</f>
        <v>0</v>
      </c>
      <c r="V2177" s="148">
        <f t="shared" si="133"/>
        <v>0</v>
      </c>
      <c r="W2177" s="333"/>
      <c r="X2177" s="148">
        <f t="shared" si="134"/>
        <v>0</v>
      </c>
      <c r="Y2177" s="333"/>
      <c r="Z2177" s="144"/>
      <c r="AA2177" s="148">
        <f t="shared" si="135"/>
        <v>0</v>
      </c>
      <c r="AB2177" s="336"/>
      <c r="AC2177" s="144"/>
    </row>
    <row r="2178" spans="2:29" s="134" customFormat="1" ht="20.100000000000001" customHeight="1" x14ac:dyDescent="0.25">
      <c r="B2178" s="390"/>
      <c r="C2178" s="391"/>
      <c r="D2178" s="392"/>
      <c r="E2178" s="393"/>
      <c r="F2178" s="393"/>
      <c r="G2178" s="394"/>
      <c r="H2178" s="395"/>
      <c r="N2178" s="144"/>
      <c r="O2178" s="147" t="str">
        <f>IFERROR(IF(LEN(B2178)=0,"",INDEX(Trainings!$C$6:$C$55,MATCH(Registration!$B2178,Trainings!$B$6:$B$55,0),1)),"")</f>
        <v/>
      </c>
      <c r="P2178" s="148" t="str">
        <f>IFERROR(IF(LEN(H2178)=0,"",INDEX(Dashboard!$I$17:$I$26,MATCH($H2178,Dashboard!$J$17:$J$26,0))),"")</f>
        <v/>
      </c>
      <c r="Q2178" s="144"/>
      <c r="R2178" s="148">
        <f>IF(LEN(O2178)=0,0,IF(OR(Summary!$D$5="All",Summary!$D$5=""),1,IF(Summary!$D$5=O2178,1,0)))</f>
        <v>0</v>
      </c>
      <c r="S2178" s="148">
        <f>IF(LEN(B2178)=0,0,IF(OR(Summary!$G$5="All",Summary!$G$5=""),1,IF(Summary!$G$5=B2178,1,0)))</f>
        <v>0</v>
      </c>
      <c r="T2178" s="148">
        <f t="shared" si="132"/>
        <v>0</v>
      </c>
      <c r="U2178" s="148">
        <f>IF(LEN(C2178)=0,0,IF(C2178=Summary!$K$5,1,0))</f>
        <v>0</v>
      </c>
      <c r="V2178" s="148">
        <f t="shared" si="133"/>
        <v>0</v>
      </c>
      <c r="W2178" s="333"/>
      <c r="X2178" s="148">
        <f t="shared" si="134"/>
        <v>0</v>
      </c>
      <c r="Y2178" s="333"/>
      <c r="Z2178" s="144"/>
      <c r="AA2178" s="148">
        <f t="shared" si="135"/>
        <v>0</v>
      </c>
      <c r="AB2178" s="336"/>
      <c r="AC2178" s="144"/>
    </row>
    <row r="2179" spans="2:29" s="134" customFormat="1" ht="20.100000000000001" customHeight="1" x14ac:dyDescent="0.25">
      <c r="B2179" s="390"/>
      <c r="C2179" s="391"/>
      <c r="D2179" s="392"/>
      <c r="E2179" s="393"/>
      <c r="F2179" s="393"/>
      <c r="G2179" s="394"/>
      <c r="H2179" s="395"/>
      <c r="N2179" s="144"/>
      <c r="O2179" s="147" t="str">
        <f>IFERROR(IF(LEN(B2179)=0,"",INDEX(Trainings!$C$6:$C$55,MATCH(Registration!$B2179,Trainings!$B$6:$B$55,0),1)),"")</f>
        <v/>
      </c>
      <c r="P2179" s="148" t="str">
        <f>IFERROR(IF(LEN(H2179)=0,"",INDEX(Dashboard!$I$17:$I$26,MATCH($H2179,Dashboard!$J$17:$J$26,0))),"")</f>
        <v/>
      </c>
      <c r="Q2179" s="144"/>
      <c r="R2179" s="148">
        <f>IF(LEN(O2179)=0,0,IF(OR(Summary!$D$5="All",Summary!$D$5=""),1,IF(Summary!$D$5=O2179,1,0)))</f>
        <v>0</v>
      </c>
      <c r="S2179" s="148">
        <f>IF(LEN(B2179)=0,0,IF(OR(Summary!$G$5="All",Summary!$G$5=""),1,IF(Summary!$G$5=B2179,1,0)))</f>
        <v>0</v>
      </c>
      <c r="T2179" s="148">
        <f t="shared" si="132"/>
        <v>0</v>
      </c>
      <c r="U2179" s="148">
        <f>IF(LEN(C2179)=0,0,IF(C2179=Summary!$K$5,1,0))</f>
        <v>0</v>
      </c>
      <c r="V2179" s="148">
        <f t="shared" si="133"/>
        <v>0</v>
      </c>
      <c r="W2179" s="333"/>
      <c r="X2179" s="148">
        <f t="shared" si="134"/>
        <v>0</v>
      </c>
      <c r="Y2179" s="333"/>
      <c r="Z2179" s="144"/>
      <c r="AA2179" s="148">
        <f t="shared" si="135"/>
        <v>0</v>
      </c>
      <c r="AB2179" s="336"/>
      <c r="AC2179" s="144"/>
    </row>
    <row r="2180" spans="2:29" s="134" customFormat="1" ht="20.100000000000001" customHeight="1" x14ac:dyDescent="0.25">
      <c r="B2180" s="390"/>
      <c r="C2180" s="391"/>
      <c r="D2180" s="392"/>
      <c r="E2180" s="393"/>
      <c r="F2180" s="393"/>
      <c r="G2180" s="394"/>
      <c r="H2180" s="395"/>
      <c r="N2180" s="144"/>
      <c r="O2180" s="147" t="str">
        <f>IFERROR(IF(LEN(B2180)=0,"",INDEX(Trainings!$C$6:$C$55,MATCH(Registration!$B2180,Trainings!$B$6:$B$55,0),1)),"")</f>
        <v/>
      </c>
      <c r="P2180" s="148" t="str">
        <f>IFERROR(IF(LEN(H2180)=0,"",INDEX(Dashboard!$I$17:$I$26,MATCH($H2180,Dashboard!$J$17:$J$26,0))),"")</f>
        <v/>
      </c>
      <c r="Q2180" s="144"/>
      <c r="R2180" s="148">
        <f>IF(LEN(O2180)=0,0,IF(OR(Summary!$D$5="All",Summary!$D$5=""),1,IF(Summary!$D$5=O2180,1,0)))</f>
        <v>0</v>
      </c>
      <c r="S2180" s="148">
        <f>IF(LEN(B2180)=0,0,IF(OR(Summary!$G$5="All",Summary!$G$5=""),1,IF(Summary!$G$5=B2180,1,0)))</f>
        <v>0</v>
      </c>
      <c r="T2180" s="148">
        <f t="shared" si="132"/>
        <v>0</v>
      </c>
      <c r="U2180" s="148">
        <f>IF(LEN(C2180)=0,0,IF(C2180=Summary!$K$5,1,0))</f>
        <v>0</v>
      </c>
      <c r="V2180" s="148">
        <f t="shared" si="133"/>
        <v>0</v>
      </c>
      <c r="W2180" s="333"/>
      <c r="X2180" s="148">
        <f t="shared" si="134"/>
        <v>0</v>
      </c>
      <c r="Y2180" s="333"/>
      <c r="Z2180" s="144"/>
      <c r="AA2180" s="148">
        <f t="shared" si="135"/>
        <v>0</v>
      </c>
      <c r="AB2180" s="336"/>
      <c r="AC2180" s="144"/>
    </row>
    <row r="2181" spans="2:29" s="134" customFormat="1" ht="20.100000000000001" customHeight="1" x14ac:dyDescent="0.25">
      <c r="B2181" s="390"/>
      <c r="C2181" s="391"/>
      <c r="D2181" s="392"/>
      <c r="E2181" s="393"/>
      <c r="F2181" s="393"/>
      <c r="G2181" s="394"/>
      <c r="H2181" s="395"/>
      <c r="N2181" s="144"/>
      <c r="O2181" s="147" t="str">
        <f>IFERROR(IF(LEN(B2181)=0,"",INDEX(Trainings!$C$6:$C$55,MATCH(Registration!$B2181,Trainings!$B$6:$B$55,0),1)),"")</f>
        <v/>
      </c>
      <c r="P2181" s="148" t="str">
        <f>IFERROR(IF(LEN(H2181)=0,"",INDEX(Dashboard!$I$17:$I$26,MATCH($H2181,Dashboard!$J$17:$J$26,0))),"")</f>
        <v/>
      </c>
      <c r="Q2181" s="144"/>
      <c r="R2181" s="148">
        <f>IF(LEN(O2181)=0,0,IF(OR(Summary!$D$5="All",Summary!$D$5=""),1,IF(Summary!$D$5=O2181,1,0)))</f>
        <v>0</v>
      </c>
      <c r="S2181" s="148">
        <f>IF(LEN(B2181)=0,0,IF(OR(Summary!$G$5="All",Summary!$G$5=""),1,IF(Summary!$G$5=B2181,1,0)))</f>
        <v>0</v>
      </c>
      <c r="T2181" s="148">
        <f t="shared" si="132"/>
        <v>0</v>
      </c>
      <c r="U2181" s="148">
        <f>IF(LEN(C2181)=0,0,IF(C2181=Summary!$K$5,1,0))</f>
        <v>0</v>
      </c>
      <c r="V2181" s="148">
        <f t="shared" si="133"/>
        <v>0</v>
      </c>
      <c r="W2181" s="333"/>
      <c r="X2181" s="148">
        <f t="shared" si="134"/>
        <v>0</v>
      </c>
      <c r="Y2181" s="333"/>
      <c r="Z2181" s="144"/>
      <c r="AA2181" s="148">
        <f t="shared" si="135"/>
        <v>0</v>
      </c>
      <c r="AB2181" s="336"/>
      <c r="AC2181" s="144"/>
    </row>
    <row r="2182" spans="2:29" s="134" customFormat="1" ht="20.100000000000001" customHeight="1" x14ac:dyDescent="0.25">
      <c r="B2182" s="390"/>
      <c r="C2182" s="391"/>
      <c r="D2182" s="392"/>
      <c r="E2182" s="393"/>
      <c r="F2182" s="393"/>
      <c r="G2182" s="394"/>
      <c r="H2182" s="395"/>
      <c r="N2182" s="144"/>
      <c r="O2182" s="147" t="str">
        <f>IFERROR(IF(LEN(B2182)=0,"",INDEX(Trainings!$C$6:$C$55,MATCH(Registration!$B2182,Trainings!$B$6:$B$55,0),1)),"")</f>
        <v/>
      </c>
      <c r="P2182" s="148" t="str">
        <f>IFERROR(IF(LEN(H2182)=0,"",INDEX(Dashboard!$I$17:$I$26,MATCH($H2182,Dashboard!$J$17:$J$26,0))),"")</f>
        <v/>
      </c>
      <c r="Q2182" s="144"/>
      <c r="R2182" s="148">
        <f>IF(LEN(O2182)=0,0,IF(OR(Summary!$D$5="All",Summary!$D$5=""),1,IF(Summary!$D$5=O2182,1,0)))</f>
        <v>0</v>
      </c>
      <c r="S2182" s="148">
        <f>IF(LEN(B2182)=0,0,IF(OR(Summary!$G$5="All",Summary!$G$5=""),1,IF(Summary!$G$5=B2182,1,0)))</f>
        <v>0</v>
      </c>
      <c r="T2182" s="148">
        <f t="shared" ref="T2182:T2245" si="136">IF(G2182="Yes",1,0)</f>
        <v>0</v>
      </c>
      <c r="U2182" s="148">
        <f>IF(LEN(C2182)=0,0,IF(C2182=Summary!$K$5,1,0))</f>
        <v>0</v>
      </c>
      <c r="V2182" s="148">
        <f t="shared" si="133"/>
        <v>0</v>
      </c>
      <c r="W2182" s="333"/>
      <c r="X2182" s="148">
        <f t="shared" si="134"/>
        <v>0</v>
      </c>
      <c r="Y2182" s="333"/>
      <c r="Z2182" s="144"/>
      <c r="AA2182" s="148">
        <f t="shared" si="135"/>
        <v>0</v>
      </c>
      <c r="AB2182" s="336"/>
      <c r="AC2182" s="144"/>
    </row>
    <row r="2183" spans="2:29" s="134" customFormat="1" ht="20.100000000000001" customHeight="1" x14ac:dyDescent="0.25">
      <c r="B2183" s="390"/>
      <c r="C2183" s="391"/>
      <c r="D2183" s="392"/>
      <c r="E2183" s="393"/>
      <c r="F2183" s="393"/>
      <c r="G2183" s="394"/>
      <c r="H2183" s="395"/>
      <c r="N2183" s="144"/>
      <c r="O2183" s="147" t="str">
        <f>IFERROR(IF(LEN(B2183)=0,"",INDEX(Trainings!$C$6:$C$55,MATCH(Registration!$B2183,Trainings!$B$6:$B$55,0),1)),"")</f>
        <v/>
      </c>
      <c r="P2183" s="148" t="str">
        <f>IFERROR(IF(LEN(H2183)=0,"",INDEX(Dashboard!$I$17:$I$26,MATCH($H2183,Dashboard!$J$17:$J$26,0))),"")</f>
        <v/>
      </c>
      <c r="Q2183" s="144"/>
      <c r="R2183" s="148">
        <f>IF(LEN(O2183)=0,0,IF(OR(Summary!$D$5="All",Summary!$D$5=""),1,IF(Summary!$D$5=O2183,1,0)))</f>
        <v>0</v>
      </c>
      <c r="S2183" s="148">
        <f>IF(LEN(B2183)=0,0,IF(OR(Summary!$G$5="All",Summary!$G$5=""),1,IF(Summary!$G$5=B2183,1,0)))</f>
        <v>0</v>
      </c>
      <c r="T2183" s="148">
        <f t="shared" si="136"/>
        <v>0</v>
      </c>
      <c r="U2183" s="148">
        <f>IF(LEN(C2183)=0,0,IF(C2183=Summary!$K$5,1,0))</f>
        <v>0</v>
      </c>
      <c r="V2183" s="148">
        <f t="shared" ref="V2183:V2246" si="137">R2183*S2183*T2183*U2183</f>
        <v>0</v>
      </c>
      <c r="W2183" s="333"/>
      <c r="X2183" s="148">
        <f t="shared" ref="X2183:X2246" si="138">V2183*(IF(LEN(P2183)=0,0,1))</f>
        <v>0</v>
      </c>
      <c r="Y2183" s="333"/>
      <c r="Z2183" s="144"/>
      <c r="AA2183" s="148">
        <f t="shared" ref="AA2183:AA2246" si="139">IF(G2183="Yes",1,0)</f>
        <v>0</v>
      </c>
      <c r="AB2183" s="336"/>
      <c r="AC2183" s="144"/>
    </row>
    <row r="2184" spans="2:29" s="134" customFormat="1" ht="20.100000000000001" customHeight="1" x14ac:dyDescent="0.25">
      <c r="B2184" s="390"/>
      <c r="C2184" s="391"/>
      <c r="D2184" s="392"/>
      <c r="E2184" s="393"/>
      <c r="F2184" s="393"/>
      <c r="G2184" s="394"/>
      <c r="H2184" s="395"/>
      <c r="N2184" s="144"/>
      <c r="O2184" s="147" t="str">
        <f>IFERROR(IF(LEN(B2184)=0,"",INDEX(Trainings!$C$6:$C$55,MATCH(Registration!$B2184,Trainings!$B$6:$B$55,0),1)),"")</f>
        <v/>
      </c>
      <c r="P2184" s="148" t="str">
        <f>IFERROR(IF(LEN(H2184)=0,"",INDEX(Dashboard!$I$17:$I$26,MATCH($H2184,Dashboard!$J$17:$J$26,0))),"")</f>
        <v/>
      </c>
      <c r="Q2184" s="144"/>
      <c r="R2184" s="148">
        <f>IF(LEN(O2184)=0,0,IF(OR(Summary!$D$5="All",Summary!$D$5=""),1,IF(Summary!$D$5=O2184,1,0)))</f>
        <v>0</v>
      </c>
      <c r="S2184" s="148">
        <f>IF(LEN(B2184)=0,0,IF(OR(Summary!$G$5="All",Summary!$G$5=""),1,IF(Summary!$G$5=B2184,1,0)))</f>
        <v>0</v>
      </c>
      <c r="T2184" s="148">
        <f t="shared" si="136"/>
        <v>0</v>
      </c>
      <c r="U2184" s="148">
        <f>IF(LEN(C2184)=0,0,IF(C2184=Summary!$K$5,1,0))</f>
        <v>0</v>
      </c>
      <c r="V2184" s="148">
        <f t="shared" si="137"/>
        <v>0</v>
      </c>
      <c r="W2184" s="333"/>
      <c r="X2184" s="148">
        <f t="shared" si="138"/>
        <v>0</v>
      </c>
      <c r="Y2184" s="333"/>
      <c r="Z2184" s="144"/>
      <c r="AA2184" s="148">
        <f t="shared" si="139"/>
        <v>0</v>
      </c>
      <c r="AB2184" s="336"/>
      <c r="AC2184" s="144"/>
    </row>
    <row r="2185" spans="2:29" s="134" customFormat="1" ht="20.100000000000001" customHeight="1" x14ac:dyDescent="0.25">
      <c r="B2185" s="390"/>
      <c r="C2185" s="391"/>
      <c r="D2185" s="392"/>
      <c r="E2185" s="393"/>
      <c r="F2185" s="393"/>
      <c r="G2185" s="394"/>
      <c r="H2185" s="395"/>
      <c r="N2185" s="144"/>
      <c r="O2185" s="147" t="str">
        <f>IFERROR(IF(LEN(B2185)=0,"",INDEX(Trainings!$C$6:$C$55,MATCH(Registration!$B2185,Trainings!$B$6:$B$55,0),1)),"")</f>
        <v/>
      </c>
      <c r="P2185" s="148" t="str">
        <f>IFERROR(IF(LEN(H2185)=0,"",INDEX(Dashboard!$I$17:$I$26,MATCH($H2185,Dashboard!$J$17:$J$26,0))),"")</f>
        <v/>
      </c>
      <c r="Q2185" s="144"/>
      <c r="R2185" s="148">
        <f>IF(LEN(O2185)=0,0,IF(OR(Summary!$D$5="All",Summary!$D$5=""),1,IF(Summary!$D$5=O2185,1,0)))</f>
        <v>0</v>
      </c>
      <c r="S2185" s="148">
        <f>IF(LEN(B2185)=0,0,IF(OR(Summary!$G$5="All",Summary!$G$5=""),1,IF(Summary!$G$5=B2185,1,0)))</f>
        <v>0</v>
      </c>
      <c r="T2185" s="148">
        <f t="shared" si="136"/>
        <v>0</v>
      </c>
      <c r="U2185" s="148">
        <f>IF(LEN(C2185)=0,0,IF(C2185=Summary!$K$5,1,0))</f>
        <v>0</v>
      </c>
      <c r="V2185" s="148">
        <f t="shared" si="137"/>
        <v>0</v>
      </c>
      <c r="W2185" s="333"/>
      <c r="X2185" s="148">
        <f t="shared" si="138"/>
        <v>0</v>
      </c>
      <c r="Y2185" s="333"/>
      <c r="Z2185" s="144"/>
      <c r="AA2185" s="148">
        <f t="shared" si="139"/>
        <v>0</v>
      </c>
      <c r="AB2185" s="336"/>
      <c r="AC2185" s="144"/>
    </row>
    <row r="2186" spans="2:29" s="134" customFormat="1" ht="20.100000000000001" customHeight="1" x14ac:dyDescent="0.25">
      <c r="B2186" s="390"/>
      <c r="C2186" s="391"/>
      <c r="D2186" s="392"/>
      <c r="E2186" s="393"/>
      <c r="F2186" s="393"/>
      <c r="G2186" s="394"/>
      <c r="H2186" s="395"/>
      <c r="N2186" s="144"/>
      <c r="O2186" s="147" t="str">
        <f>IFERROR(IF(LEN(B2186)=0,"",INDEX(Trainings!$C$6:$C$55,MATCH(Registration!$B2186,Trainings!$B$6:$B$55,0),1)),"")</f>
        <v/>
      </c>
      <c r="P2186" s="148" t="str">
        <f>IFERROR(IF(LEN(H2186)=0,"",INDEX(Dashboard!$I$17:$I$26,MATCH($H2186,Dashboard!$J$17:$J$26,0))),"")</f>
        <v/>
      </c>
      <c r="Q2186" s="144"/>
      <c r="R2186" s="148">
        <f>IF(LEN(O2186)=0,0,IF(OR(Summary!$D$5="All",Summary!$D$5=""),1,IF(Summary!$D$5=O2186,1,0)))</f>
        <v>0</v>
      </c>
      <c r="S2186" s="148">
        <f>IF(LEN(B2186)=0,0,IF(OR(Summary!$G$5="All",Summary!$G$5=""),1,IF(Summary!$G$5=B2186,1,0)))</f>
        <v>0</v>
      </c>
      <c r="T2186" s="148">
        <f t="shared" si="136"/>
        <v>0</v>
      </c>
      <c r="U2186" s="148">
        <f>IF(LEN(C2186)=0,0,IF(C2186=Summary!$K$5,1,0))</f>
        <v>0</v>
      </c>
      <c r="V2186" s="148">
        <f t="shared" si="137"/>
        <v>0</v>
      </c>
      <c r="W2186" s="333"/>
      <c r="X2186" s="148">
        <f t="shared" si="138"/>
        <v>0</v>
      </c>
      <c r="Y2186" s="333"/>
      <c r="Z2186" s="144"/>
      <c r="AA2186" s="148">
        <f t="shared" si="139"/>
        <v>0</v>
      </c>
      <c r="AB2186" s="336"/>
      <c r="AC2186" s="144"/>
    </row>
    <row r="2187" spans="2:29" s="134" customFormat="1" ht="20.100000000000001" customHeight="1" x14ac:dyDescent="0.25">
      <c r="B2187" s="390"/>
      <c r="C2187" s="391"/>
      <c r="D2187" s="392"/>
      <c r="E2187" s="393"/>
      <c r="F2187" s="393"/>
      <c r="G2187" s="394"/>
      <c r="H2187" s="395"/>
      <c r="N2187" s="144"/>
      <c r="O2187" s="147" t="str">
        <f>IFERROR(IF(LEN(B2187)=0,"",INDEX(Trainings!$C$6:$C$55,MATCH(Registration!$B2187,Trainings!$B$6:$B$55,0),1)),"")</f>
        <v/>
      </c>
      <c r="P2187" s="148" t="str">
        <f>IFERROR(IF(LEN(H2187)=0,"",INDEX(Dashboard!$I$17:$I$26,MATCH($H2187,Dashboard!$J$17:$J$26,0))),"")</f>
        <v/>
      </c>
      <c r="Q2187" s="144"/>
      <c r="R2187" s="148">
        <f>IF(LEN(O2187)=0,0,IF(OR(Summary!$D$5="All",Summary!$D$5=""),1,IF(Summary!$D$5=O2187,1,0)))</f>
        <v>0</v>
      </c>
      <c r="S2187" s="148">
        <f>IF(LEN(B2187)=0,0,IF(OR(Summary!$G$5="All",Summary!$G$5=""),1,IF(Summary!$G$5=B2187,1,0)))</f>
        <v>0</v>
      </c>
      <c r="T2187" s="148">
        <f t="shared" si="136"/>
        <v>0</v>
      </c>
      <c r="U2187" s="148">
        <f>IF(LEN(C2187)=0,0,IF(C2187=Summary!$K$5,1,0))</f>
        <v>0</v>
      </c>
      <c r="V2187" s="148">
        <f t="shared" si="137"/>
        <v>0</v>
      </c>
      <c r="W2187" s="333"/>
      <c r="X2187" s="148">
        <f t="shared" si="138"/>
        <v>0</v>
      </c>
      <c r="Y2187" s="333"/>
      <c r="Z2187" s="144"/>
      <c r="AA2187" s="148">
        <f t="shared" si="139"/>
        <v>0</v>
      </c>
      <c r="AB2187" s="336"/>
      <c r="AC2187" s="144"/>
    </row>
    <row r="2188" spans="2:29" s="134" customFormat="1" ht="20.100000000000001" customHeight="1" x14ac:dyDescent="0.25">
      <c r="B2188" s="390"/>
      <c r="C2188" s="391"/>
      <c r="D2188" s="392"/>
      <c r="E2188" s="393"/>
      <c r="F2188" s="393"/>
      <c r="G2188" s="394"/>
      <c r="H2188" s="395"/>
      <c r="N2188" s="144"/>
      <c r="O2188" s="147" t="str">
        <f>IFERROR(IF(LEN(B2188)=0,"",INDEX(Trainings!$C$6:$C$55,MATCH(Registration!$B2188,Trainings!$B$6:$B$55,0),1)),"")</f>
        <v/>
      </c>
      <c r="P2188" s="148" t="str">
        <f>IFERROR(IF(LEN(H2188)=0,"",INDEX(Dashboard!$I$17:$I$26,MATCH($H2188,Dashboard!$J$17:$J$26,0))),"")</f>
        <v/>
      </c>
      <c r="Q2188" s="144"/>
      <c r="R2188" s="148">
        <f>IF(LEN(O2188)=0,0,IF(OR(Summary!$D$5="All",Summary!$D$5=""),1,IF(Summary!$D$5=O2188,1,0)))</f>
        <v>0</v>
      </c>
      <c r="S2188" s="148">
        <f>IF(LEN(B2188)=0,0,IF(OR(Summary!$G$5="All",Summary!$G$5=""),1,IF(Summary!$G$5=B2188,1,0)))</f>
        <v>0</v>
      </c>
      <c r="T2188" s="148">
        <f t="shared" si="136"/>
        <v>0</v>
      </c>
      <c r="U2188" s="148">
        <f>IF(LEN(C2188)=0,0,IF(C2188=Summary!$K$5,1,0))</f>
        <v>0</v>
      </c>
      <c r="V2188" s="148">
        <f t="shared" si="137"/>
        <v>0</v>
      </c>
      <c r="W2188" s="333"/>
      <c r="X2188" s="148">
        <f t="shared" si="138"/>
        <v>0</v>
      </c>
      <c r="Y2188" s="333"/>
      <c r="Z2188" s="144"/>
      <c r="AA2188" s="148">
        <f t="shared" si="139"/>
        <v>0</v>
      </c>
      <c r="AB2188" s="336"/>
      <c r="AC2188" s="144"/>
    </row>
    <row r="2189" spans="2:29" s="134" customFormat="1" ht="20.100000000000001" customHeight="1" x14ac:dyDescent="0.25">
      <c r="B2189" s="390"/>
      <c r="C2189" s="391"/>
      <c r="D2189" s="392"/>
      <c r="E2189" s="393"/>
      <c r="F2189" s="393"/>
      <c r="G2189" s="394"/>
      <c r="H2189" s="395"/>
      <c r="N2189" s="144"/>
      <c r="O2189" s="147" t="str">
        <f>IFERROR(IF(LEN(B2189)=0,"",INDEX(Trainings!$C$6:$C$55,MATCH(Registration!$B2189,Trainings!$B$6:$B$55,0),1)),"")</f>
        <v/>
      </c>
      <c r="P2189" s="148" t="str">
        <f>IFERROR(IF(LEN(H2189)=0,"",INDEX(Dashboard!$I$17:$I$26,MATCH($H2189,Dashboard!$J$17:$J$26,0))),"")</f>
        <v/>
      </c>
      <c r="Q2189" s="144"/>
      <c r="R2189" s="148">
        <f>IF(LEN(O2189)=0,0,IF(OR(Summary!$D$5="All",Summary!$D$5=""),1,IF(Summary!$D$5=O2189,1,0)))</f>
        <v>0</v>
      </c>
      <c r="S2189" s="148">
        <f>IF(LEN(B2189)=0,0,IF(OR(Summary!$G$5="All",Summary!$G$5=""),1,IF(Summary!$G$5=B2189,1,0)))</f>
        <v>0</v>
      </c>
      <c r="T2189" s="148">
        <f t="shared" si="136"/>
        <v>0</v>
      </c>
      <c r="U2189" s="148">
        <f>IF(LEN(C2189)=0,0,IF(C2189=Summary!$K$5,1,0))</f>
        <v>0</v>
      </c>
      <c r="V2189" s="148">
        <f t="shared" si="137"/>
        <v>0</v>
      </c>
      <c r="W2189" s="333"/>
      <c r="X2189" s="148">
        <f t="shared" si="138"/>
        <v>0</v>
      </c>
      <c r="Y2189" s="333"/>
      <c r="Z2189" s="144"/>
      <c r="AA2189" s="148">
        <f t="shared" si="139"/>
        <v>0</v>
      </c>
      <c r="AB2189" s="336"/>
      <c r="AC2189" s="144"/>
    </row>
    <row r="2190" spans="2:29" s="134" customFormat="1" ht="20.100000000000001" customHeight="1" x14ac:dyDescent="0.25">
      <c r="B2190" s="390"/>
      <c r="C2190" s="391"/>
      <c r="D2190" s="392"/>
      <c r="E2190" s="393"/>
      <c r="F2190" s="393"/>
      <c r="G2190" s="394"/>
      <c r="H2190" s="395"/>
      <c r="N2190" s="144"/>
      <c r="O2190" s="147" t="str">
        <f>IFERROR(IF(LEN(B2190)=0,"",INDEX(Trainings!$C$6:$C$55,MATCH(Registration!$B2190,Trainings!$B$6:$B$55,0),1)),"")</f>
        <v/>
      </c>
      <c r="P2190" s="148" t="str">
        <f>IFERROR(IF(LEN(H2190)=0,"",INDEX(Dashboard!$I$17:$I$26,MATCH($H2190,Dashboard!$J$17:$J$26,0))),"")</f>
        <v/>
      </c>
      <c r="Q2190" s="144"/>
      <c r="R2190" s="148">
        <f>IF(LEN(O2190)=0,0,IF(OR(Summary!$D$5="All",Summary!$D$5=""),1,IF(Summary!$D$5=O2190,1,0)))</f>
        <v>0</v>
      </c>
      <c r="S2190" s="148">
        <f>IF(LEN(B2190)=0,0,IF(OR(Summary!$G$5="All",Summary!$G$5=""),1,IF(Summary!$G$5=B2190,1,0)))</f>
        <v>0</v>
      </c>
      <c r="T2190" s="148">
        <f t="shared" si="136"/>
        <v>0</v>
      </c>
      <c r="U2190" s="148">
        <f>IF(LEN(C2190)=0,0,IF(C2190=Summary!$K$5,1,0))</f>
        <v>0</v>
      </c>
      <c r="V2190" s="148">
        <f t="shared" si="137"/>
        <v>0</v>
      </c>
      <c r="W2190" s="333"/>
      <c r="X2190" s="148">
        <f t="shared" si="138"/>
        <v>0</v>
      </c>
      <c r="Y2190" s="333"/>
      <c r="Z2190" s="144"/>
      <c r="AA2190" s="148">
        <f t="shared" si="139"/>
        <v>0</v>
      </c>
      <c r="AB2190" s="336"/>
      <c r="AC2190" s="144"/>
    </row>
    <row r="2191" spans="2:29" s="134" customFormat="1" ht="20.100000000000001" customHeight="1" x14ac:dyDescent="0.25">
      <c r="B2191" s="390"/>
      <c r="C2191" s="391"/>
      <c r="D2191" s="392"/>
      <c r="E2191" s="393"/>
      <c r="F2191" s="393"/>
      <c r="G2191" s="394"/>
      <c r="H2191" s="395"/>
      <c r="N2191" s="144"/>
      <c r="O2191" s="147" t="str">
        <f>IFERROR(IF(LEN(B2191)=0,"",INDEX(Trainings!$C$6:$C$55,MATCH(Registration!$B2191,Trainings!$B$6:$B$55,0),1)),"")</f>
        <v/>
      </c>
      <c r="P2191" s="148" t="str">
        <f>IFERROR(IF(LEN(H2191)=0,"",INDEX(Dashboard!$I$17:$I$26,MATCH($H2191,Dashboard!$J$17:$J$26,0))),"")</f>
        <v/>
      </c>
      <c r="Q2191" s="144"/>
      <c r="R2191" s="148">
        <f>IF(LEN(O2191)=0,0,IF(OR(Summary!$D$5="All",Summary!$D$5=""),1,IF(Summary!$D$5=O2191,1,0)))</f>
        <v>0</v>
      </c>
      <c r="S2191" s="148">
        <f>IF(LEN(B2191)=0,0,IF(OR(Summary!$G$5="All",Summary!$G$5=""),1,IF(Summary!$G$5=B2191,1,0)))</f>
        <v>0</v>
      </c>
      <c r="T2191" s="148">
        <f t="shared" si="136"/>
        <v>0</v>
      </c>
      <c r="U2191" s="148">
        <f>IF(LEN(C2191)=0,0,IF(C2191=Summary!$K$5,1,0))</f>
        <v>0</v>
      </c>
      <c r="V2191" s="148">
        <f t="shared" si="137"/>
        <v>0</v>
      </c>
      <c r="W2191" s="333"/>
      <c r="X2191" s="148">
        <f t="shared" si="138"/>
        <v>0</v>
      </c>
      <c r="Y2191" s="333"/>
      <c r="Z2191" s="144"/>
      <c r="AA2191" s="148">
        <f t="shared" si="139"/>
        <v>0</v>
      </c>
      <c r="AB2191" s="336"/>
      <c r="AC2191" s="144"/>
    </row>
    <row r="2192" spans="2:29" s="134" customFormat="1" ht="20.100000000000001" customHeight="1" x14ac:dyDescent="0.25">
      <c r="B2192" s="390"/>
      <c r="C2192" s="391"/>
      <c r="D2192" s="392"/>
      <c r="E2192" s="393"/>
      <c r="F2192" s="393"/>
      <c r="G2192" s="394"/>
      <c r="H2192" s="395"/>
      <c r="N2192" s="144"/>
      <c r="O2192" s="147" t="str">
        <f>IFERROR(IF(LEN(B2192)=0,"",INDEX(Trainings!$C$6:$C$55,MATCH(Registration!$B2192,Trainings!$B$6:$B$55,0),1)),"")</f>
        <v/>
      </c>
      <c r="P2192" s="148" t="str">
        <f>IFERROR(IF(LEN(H2192)=0,"",INDEX(Dashboard!$I$17:$I$26,MATCH($H2192,Dashboard!$J$17:$J$26,0))),"")</f>
        <v/>
      </c>
      <c r="Q2192" s="144"/>
      <c r="R2192" s="148">
        <f>IF(LEN(O2192)=0,0,IF(OR(Summary!$D$5="All",Summary!$D$5=""),1,IF(Summary!$D$5=O2192,1,0)))</f>
        <v>0</v>
      </c>
      <c r="S2192" s="148">
        <f>IF(LEN(B2192)=0,0,IF(OR(Summary!$G$5="All",Summary!$G$5=""),1,IF(Summary!$G$5=B2192,1,0)))</f>
        <v>0</v>
      </c>
      <c r="T2192" s="148">
        <f t="shared" si="136"/>
        <v>0</v>
      </c>
      <c r="U2192" s="148">
        <f>IF(LEN(C2192)=0,0,IF(C2192=Summary!$K$5,1,0))</f>
        <v>0</v>
      </c>
      <c r="V2192" s="148">
        <f t="shared" si="137"/>
        <v>0</v>
      </c>
      <c r="W2192" s="333"/>
      <c r="X2192" s="148">
        <f t="shared" si="138"/>
        <v>0</v>
      </c>
      <c r="Y2192" s="333"/>
      <c r="Z2192" s="144"/>
      <c r="AA2192" s="148">
        <f t="shared" si="139"/>
        <v>0</v>
      </c>
      <c r="AB2192" s="336"/>
      <c r="AC2192" s="144"/>
    </row>
    <row r="2193" spans="2:29" s="134" customFormat="1" ht="20.100000000000001" customHeight="1" x14ac:dyDescent="0.25">
      <c r="B2193" s="390"/>
      <c r="C2193" s="391"/>
      <c r="D2193" s="392"/>
      <c r="E2193" s="393"/>
      <c r="F2193" s="393"/>
      <c r="G2193" s="394"/>
      <c r="H2193" s="395"/>
      <c r="N2193" s="144"/>
      <c r="O2193" s="147" t="str">
        <f>IFERROR(IF(LEN(B2193)=0,"",INDEX(Trainings!$C$6:$C$55,MATCH(Registration!$B2193,Trainings!$B$6:$B$55,0),1)),"")</f>
        <v/>
      </c>
      <c r="P2193" s="148" t="str">
        <f>IFERROR(IF(LEN(H2193)=0,"",INDEX(Dashboard!$I$17:$I$26,MATCH($H2193,Dashboard!$J$17:$J$26,0))),"")</f>
        <v/>
      </c>
      <c r="Q2193" s="144"/>
      <c r="R2193" s="148">
        <f>IF(LEN(O2193)=0,0,IF(OR(Summary!$D$5="All",Summary!$D$5=""),1,IF(Summary!$D$5=O2193,1,0)))</f>
        <v>0</v>
      </c>
      <c r="S2193" s="148">
        <f>IF(LEN(B2193)=0,0,IF(OR(Summary!$G$5="All",Summary!$G$5=""),1,IF(Summary!$G$5=B2193,1,0)))</f>
        <v>0</v>
      </c>
      <c r="T2193" s="148">
        <f t="shared" si="136"/>
        <v>0</v>
      </c>
      <c r="U2193" s="148">
        <f>IF(LEN(C2193)=0,0,IF(C2193=Summary!$K$5,1,0))</f>
        <v>0</v>
      </c>
      <c r="V2193" s="148">
        <f t="shared" si="137"/>
        <v>0</v>
      </c>
      <c r="W2193" s="333"/>
      <c r="X2193" s="148">
        <f t="shared" si="138"/>
        <v>0</v>
      </c>
      <c r="Y2193" s="333"/>
      <c r="Z2193" s="144"/>
      <c r="AA2193" s="148">
        <f t="shared" si="139"/>
        <v>0</v>
      </c>
      <c r="AB2193" s="336"/>
      <c r="AC2193" s="144"/>
    </row>
    <row r="2194" spans="2:29" s="134" customFormat="1" ht="20.100000000000001" customHeight="1" x14ac:dyDescent="0.25">
      <c r="B2194" s="390"/>
      <c r="C2194" s="391"/>
      <c r="D2194" s="392"/>
      <c r="E2194" s="393"/>
      <c r="F2194" s="393"/>
      <c r="G2194" s="394"/>
      <c r="H2194" s="395"/>
      <c r="N2194" s="144"/>
      <c r="O2194" s="147" t="str">
        <f>IFERROR(IF(LEN(B2194)=0,"",INDEX(Trainings!$C$6:$C$55,MATCH(Registration!$B2194,Trainings!$B$6:$B$55,0),1)),"")</f>
        <v/>
      </c>
      <c r="P2194" s="148" t="str">
        <f>IFERROR(IF(LEN(H2194)=0,"",INDEX(Dashboard!$I$17:$I$26,MATCH($H2194,Dashboard!$J$17:$J$26,0))),"")</f>
        <v/>
      </c>
      <c r="Q2194" s="144"/>
      <c r="R2194" s="148">
        <f>IF(LEN(O2194)=0,0,IF(OR(Summary!$D$5="All",Summary!$D$5=""),1,IF(Summary!$D$5=O2194,1,0)))</f>
        <v>0</v>
      </c>
      <c r="S2194" s="148">
        <f>IF(LEN(B2194)=0,0,IF(OR(Summary!$G$5="All",Summary!$G$5=""),1,IF(Summary!$G$5=B2194,1,0)))</f>
        <v>0</v>
      </c>
      <c r="T2194" s="148">
        <f t="shared" si="136"/>
        <v>0</v>
      </c>
      <c r="U2194" s="148">
        <f>IF(LEN(C2194)=0,0,IF(C2194=Summary!$K$5,1,0))</f>
        <v>0</v>
      </c>
      <c r="V2194" s="148">
        <f t="shared" si="137"/>
        <v>0</v>
      </c>
      <c r="W2194" s="333"/>
      <c r="X2194" s="148">
        <f t="shared" si="138"/>
        <v>0</v>
      </c>
      <c r="Y2194" s="333"/>
      <c r="Z2194" s="144"/>
      <c r="AA2194" s="148">
        <f t="shared" si="139"/>
        <v>0</v>
      </c>
      <c r="AB2194" s="336"/>
      <c r="AC2194" s="144"/>
    </row>
    <row r="2195" spans="2:29" s="134" customFormat="1" ht="20.100000000000001" customHeight="1" x14ac:dyDescent="0.25">
      <c r="B2195" s="390"/>
      <c r="C2195" s="391"/>
      <c r="D2195" s="392"/>
      <c r="E2195" s="393"/>
      <c r="F2195" s="393"/>
      <c r="G2195" s="394"/>
      <c r="H2195" s="395"/>
      <c r="N2195" s="144"/>
      <c r="O2195" s="147" t="str">
        <f>IFERROR(IF(LEN(B2195)=0,"",INDEX(Trainings!$C$6:$C$55,MATCH(Registration!$B2195,Trainings!$B$6:$B$55,0),1)),"")</f>
        <v/>
      </c>
      <c r="P2195" s="148" t="str">
        <f>IFERROR(IF(LEN(H2195)=0,"",INDEX(Dashboard!$I$17:$I$26,MATCH($H2195,Dashboard!$J$17:$J$26,0))),"")</f>
        <v/>
      </c>
      <c r="Q2195" s="144"/>
      <c r="R2195" s="148">
        <f>IF(LEN(O2195)=0,0,IF(OR(Summary!$D$5="All",Summary!$D$5=""),1,IF(Summary!$D$5=O2195,1,0)))</f>
        <v>0</v>
      </c>
      <c r="S2195" s="148">
        <f>IF(LEN(B2195)=0,0,IF(OR(Summary!$G$5="All",Summary!$G$5=""),1,IF(Summary!$G$5=B2195,1,0)))</f>
        <v>0</v>
      </c>
      <c r="T2195" s="148">
        <f t="shared" si="136"/>
        <v>0</v>
      </c>
      <c r="U2195" s="148">
        <f>IF(LEN(C2195)=0,0,IF(C2195=Summary!$K$5,1,0))</f>
        <v>0</v>
      </c>
      <c r="V2195" s="148">
        <f t="shared" si="137"/>
        <v>0</v>
      </c>
      <c r="W2195" s="333"/>
      <c r="X2195" s="148">
        <f t="shared" si="138"/>
        <v>0</v>
      </c>
      <c r="Y2195" s="333"/>
      <c r="Z2195" s="144"/>
      <c r="AA2195" s="148">
        <f t="shared" si="139"/>
        <v>0</v>
      </c>
      <c r="AB2195" s="336"/>
      <c r="AC2195" s="144"/>
    </row>
    <row r="2196" spans="2:29" s="134" customFormat="1" ht="20.100000000000001" customHeight="1" x14ac:dyDescent="0.25">
      <c r="B2196" s="390"/>
      <c r="C2196" s="391"/>
      <c r="D2196" s="392"/>
      <c r="E2196" s="393"/>
      <c r="F2196" s="393"/>
      <c r="G2196" s="394"/>
      <c r="H2196" s="395"/>
      <c r="N2196" s="144"/>
      <c r="O2196" s="147" t="str">
        <f>IFERROR(IF(LEN(B2196)=0,"",INDEX(Trainings!$C$6:$C$55,MATCH(Registration!$B2196,Trainings!$B$6:$B$55,0),1)),"")</f>
        <v/>
      </c>
      <c r="P2196" s="148" t="str">
        <f>IFERROR(IF(LEN(H2196)=0,"",INDEX(Dashboard!$I$17:$I$26,MATCH($H2196,Dashboard!$J$17:$J$26,0))),"")</f>
        <v/>
      </c>
      <c r="Q2196" s="144"/>
      <c r="R2196" s="148">
        <f>IF(LEN(O2196)=0,0,IF(OR(Summary!$D$5="All",Summary!$D$5=""),1,IF(Summary!$D$5=O2196,1,0)))</f>
        <v>0</v>
      </c>
      <c r="S2196" s="148">
        <f>IF(LEN(B2196)=0,0,IF(OR(Summary!$G$5="All",Summary!$G$5=""),1,IF(Summary!$G$5=B2196,1,0)))</f>
        <v>0</v>
      </c>
      <c r="T2196" s="148">
        <f t="shared" si="136"/>
        <v>0</v>
      </c>
      <c r="U2196" s="148">
        <f>IF(LEN(C2196)=0,0,IF(C2196=Summary!$K$5,1,0))</f>
        <v>0</v>
      </c>
      <c r="V2196" s="148">
        <f t="shared" si="137"/>
        <v>0</v>
      </c>
      <c r="W2196" s="333"/>
      <c r="X2196" s="148">
        <f t="shared" si="138"/>
        <v>0</v>
      </c>
      <c r="Y2196" s="333"/>
      <c r="Z2196" s="144"/>
      <c r="AA2196" s="148">
        <f t="shared" si="139"/>
        <v>0</v>
      </c>
      <c r="AB2196" s="336"/>
      <c r="AC2196" s="144"/>
    </row>
    <row r="2197" spans="2:29" s="134" customFormat="1" ht="20.100000000000001" customHeight="1" x14ac:dyDescent="0.25">
      <c r="B2197" s="390"/>
      <c r="C2197" s="391"/>
      <c r="D2197" s="392"/>
      <c r="E2197" s="393"/>
      <c r="F2197" s="393"/>
      <c r="G2197" s="394"/>
      <c r="H2197" s="395"/>
      <c r="N2197" s="144"/>
      <c r="O2197" s="147" t="str">
        <f>IFERROR(IF(LEN(B2197)=0,"",INDEX(Trainings!$C$6:$C$55,MATCH(Registration!$B2197,Trainings!$B$6:$B$55,0),1)),"")</f>
        <v/>
      </c>
      <c r="P2197" s="148" t="str">
        <f>IFERROR(IF(LEN(H2197)=0,"",INDEX(Dashboard!$I$17:$I$26,MATCH($H2197,Dashboard!$J$17:$J$26,0))),"")</f>
        <v/>
      </c>
      <c r="Q2197" s="144"/>
      <c r="R2197" s="148">
        <f>IF(LEN(O2197)=0,0,IF(OR(Summary!$D$5="All",Summary!$D$5=""),1,IF(Summary!$D$5=O2197,1,0)))</f>
        <v>0</v>
      </c>
      <c r="S2197" s="148">
        <f>IF(LEN(B2197)=0,0,IF(OR(Summary!$G$5="All",Summary!$G$5=""),1,IF(Summary!$G$5=B2197,1,0)))</f>
        <v>0</v>
      </c>
      <c r="T2197" s="148">
        <f t="shared" si="136"/>
        <v>0</v>
      </c>
      <c r="U2197" s="148">
        <f>IF(LEN(C2197)=0,0,IF(C2197=Summary!$K$5,1,0))</f>
        <v>0</v>
      </c>
      <c r="V2197" s="148">
        <f t="shared" si="137"/>
        <v>0</v>
      </c>
      <c r="W2197" s="333"/>
      <c r="X2197" s="148">
        <f t="shared" si="138"/>
        <v>0</v>
      </c>
      <c r="Y2197" s="333"/>
      <c r="Z2197" s="144"/>
      <c r="AA2197" s="148">
        <f t="shared" si="139"/>
        <v>0</v>
      </c>
      <c r="AB2197" s="336"/>
      <c r="AC2197" s="144"/>
    </row>
    <row r="2198" spans="2:29" s="134" customFormat="1" ht="20.100000000000001" customHeight="1" x14ac:dyDescent="0.25">
      <c r="B2198" s="390"/>
      <c r="C2198" s="391"/>
      <c r="D2198" s="392"/>
      <c r="E2198" s="393"/>
      <c r="F2198" s="393"/>
      <c r="G2198" s="394"/>
      <c r="H2198" s="395"/>
      <c r="N2198" s="144"/>
      <c r="O2198" s="147" t="str">
        <f>IFERROR(IF(LEN(B2198)=0,"",INDEX(Trainings!$C$6:$C$55,MATCH(Registration!$B2198,Trainings!$B$6:$B$55,0),1)),"")</f>
        <v/>
      </c>
      <c r="P2198" s="148" t="str">
        <f>IFERROR(IF(LEN(H2198)=0,"",INDEX(Dashboard!$I$17:$I$26,MATCH($H2198,Dashboard!$J$17:$J$26,0))),"")</f>
        <v/>
      </c>
      <c r="Q2198" s="144"/>
      <c r="R2198" s="148">
        <f>IF(LEN(O2198)=0,0,IF(OR(Summary!$D$5="All",Summary!$D$5=""),1,IF(Summary!$D$5=O2198,1,0)))</f>
        <v>0</v>
      </c>
      <c r="S2198" s="148">
        <f>IF(LEN(B2198)=0,0,IF(OR(Summary!$G$5="All",Summary!$G$5=""),1,IF(Summary!$G$5=B2198,1,0)))</f>
        <v>0</v>
      </c>
      <c r="T2198" s="148">
        <f t="shared" si="136"/>
        <v>0</v>
      </c>
      <c r="U2198" s="148">
        <f>IF(LEN(C2198)=0,0,IF(C2198=Summary!$K$5,1,0))</f>
        <v>0</v>
      </c>
      <c r="V2198" s="148">
        <f t="shared" si="137"/>
        <v>0</v>
      </c>
      <c r="W2198" s="333"/>
      <c r="X2198" s="148">
        <f t="shared" si="138"/>
        <v>0</v>
      </c>
      <c r="Y2198" s="333"/>
      <c r="Z2198" s="144"/>
      <c r="AA2198" s="148">
        <f t="shared" si="139"/>
        <v>0</v>
      </c>
      <c r="AB2198" s="336"/>
      <c r="AC2198" s="144"/>
    </row>
    <row r="2199" spans="2:29" s="134" customFormat="1" ht="20.100000000000001" customHeight="1" x14ac:dyDescent="0.25">
      <c r="B2199" s="390"/>
      <c r="C2199" s="391"/>
      <c r="D2199" s="392"/>
      <c r="E2199" s="393"/>
      <c r="F2199" s="393"/>
      <c r="G2199" s="394"/>
      <c r="H2199" s="395"/>
      <c r="N2199" s="144"/>
      <c r="O2199" s="147" t="str">
        <f>IFERROR(IF(LEN(B2199)=0,"",INDEX(Trainings!$C$6:$C$55,MATCH(Registration!$B2199,Trainings!$B$6:$B$55,0),1)),"")</f>
        <v/>
      </c>
      <c r="P2199" s="148" t="str">
        <f>IFERROR(IF(LEN(H2199)=0,"",INDEX(Dashboard!$I$17:$I$26,MATCH($H2199,Dashboard!$J$17:$J$26,0))),"")</f>
        <v/>
      </c>
      <c r="Q2199" s="144"/>
      <c r="R2199" s="148">
        <f>IF(LEN(O2199)=0,0,IF(OR(Summary!$D$5="All",Summary!$D$5=""),1,IF(Summary!$D$5=O2199,1,0)))</f>
        <v>0</v>
      </c>
      <c r="S2199" s="148">
        <f>IF(LEN(B2199)=0,0,IF(OR(Summary!$G$5="All",Summary!$G$5=""),1,IF(Summary!$G$5=B2199,1,0)))</f>
        <v>0</v>
      </c>
      <c r="T2199" s="148">
        <f t="shared" si="136"/>
        <v>0</v>
      </c>
      <c r="U2199" s="148">
        <f>IF(LEN(C2199)=0,0,IF(C2199=Summary!$K$5,1,0))</f>
        <v>0</v>
      </c>
      <c r="V2199" s="148">
        <f t="shared" si="137"/>
        <v>0</v>
      </c>
      <c r="W2199" s="333"/>
      <c r="X2199" s="148">
        <f t="shared" si="138"/>
        <v>0</v>
      </c>
      <c r="Y2199" s="333"/>
      <c r="Z2199" s="144"/>
      <c r="AA2199" s="148">
        <f t="shared" si="139"/>
        <v>0</v>
      </c>
      <c r="AB2199" s="336"/>
      <c r="AC2199" s="144"/>
    </row>
    <row r="2200" spans="2:29" s="134" customFormat="1" ht="20.100000000000001" customHeight="1" x14ac:dyDescent="0.25">
      <c r="B2200" s="390"/>
      <c r="C2200" s="391"/>
      <c r="D2200" s="392"/>
      <c r="E2200" s="393"/>
      <c r="F2200" s="393"/>
      <c r="G2200" s="394"/>
      <c r="H2200" s="395"/>
      <c r="N2200" s="144"/>
      <c r="O2200" s="147" t="str">
        <f>IFERROR(IF(LEN(B2200)=0,"",INDEX(Trainings!$C$6:$C$55,MATCH(Registration!$B2200,Trainings!$B$6:$B$55,0),1)),"")</f>
        <v/>
      </c>
      <c r="P2200" s="148" t="str">
        <f>IFERROR(IF(LEN(H2200)=0,"",INDEX(Dashboard!$I$17:$I$26,MATCH($H2200,Dashboard!$J$17:$J$26,0))),"")</f>
        <v/>
      </c>
      <c r="Q2200" s="144"/>
      <c r="R2200" s="148">
        <f>IF(LEN(O2200)=0,0,IF(OR(Summary!$D$5="All",Summary!$D$5=""),1,IF(Summary!$D$5=O2200,1,0)))</f>
        <v>0</v>
      </c>
      <c r="S2200" s="148">
        <f>IF(LEN(B2200)=0,0,IF(OR(Summary!$G$5="All",Summary!$G$5=""),1,IF(Summary!$G$5=B2200,1,0)))</f>
        <v>0</v>
      </c>
      <c r="T2200" s="148">
        <f t="shared" si="136"/>
        <v>0</v>
      </c>
      <c r="U2200" s="148">
        <f>IF(LEN(C2200)=0,0,IF(C2200=Summary!$K$5,1,0))</f>
        <v>0</v>
      </c>
      <c r="V2200" s="148">
        <f t="shared" si="137"/>
        <v>0</v>
      </c>
      <c r="W2200" s="333"/>
      <c r="X2200" s="148">
        <f t="shared" si="138"/>
        <v>0</v>
      </c>
      <c r="Y2200" s="333"/>
      <c r="Z2200" s="144"/>
      <c r="AA2200" s="148">
        <f t="shared" si="139"/>
        <v>0</v>
      </c>
      <c r="AB2200" s="336"/>
      <c r="AC2200" s="144"/>
    </row>
    <row r="2201" spans="2:29" s="134" customFormat="1" ht="20.100000000000001" customHeight="1" x14ac:dyDescent="0.25">
      <c r="B2201" s="390"/>
      <c r="C2201" s="391"/>
      <c r="D2201" s="392"/>
      <c r="E2201" s="393"/>
      <c r="F2201" s="393"/>
      <c r="G2201" s="394"/>
      <c r="H2201" s="395"/>
      <c r="N2201" s="144"/>
      <c r="O2201" s="147" t="str">
        <f>IFERROR(IF(LEN(B2201)=0,"",INDEX(Trainings!$C$6:$C$55,MATCH(Registration!$B2201,Trainings!$B$6:$B$55,0),1)),"")</f>
        <v/>
      </c>
      <c r="P2201" s="148" t="str">
        <f>IFERROR(IF(LEN(H2201)=0,"",INDEX(Dashboard!$I$17:$I$26,MATCH($H2201,Dashboard!$J$17:$J$26,0))),"")</f>
        <v/>
      </c>
      <c r="Q2201" s="144"/>
      <c r="R2201" s="148">
        <f>IF(LEN(O2201)=0,0,IF(OR(Summary!$D$5="All",Summary!$D$5=""),1,IF(Summary!$D$5=O2201,1,0)))</f>
        <v>0</v>
      </c>
      <c r="S2201" s="148">
        <f>IF(LEN(B2201)=0,0,IF(OR(Summary!$G$5="All",Summary!$G$5=""),1,IF(Summary!$G$5=B2201,1,0)))</f>
        <v>0</v>
      </c>
      <c r="T2201" s="148">
        <f t="shared" si="136"/>
        <v>0</v>
      </c>
      <c r="U2201" s="148">
        <f>IF(LEN(C2201)=0,0,IF(C2201=Summary!$K$5,1,0))</f>
        <v>0</v>
      </c>
      <c r="V2201" s="148">
        <f t="shared" si="137"/>
        <v>0</v>
      </c>
      <c r="W2201" s="333"/>
      <c r="X2201" s="148">
        <f t="shared" si="138"/>
        <v>0</v>
      </c>
      <c r="Y2201" s="333"/>
      <c r="Z2201" s="144"/>
      <c r="AA2201" s="148">
        <f t="shared" si="139"/>
        <v>0</v>
      </c>
      <c r="AB2201" s="336"/>
      <c r="AC2201" s="144"/>
    </row>
    <row r="2202" spans="2:29" s="134" customFormat="1" ht="20.100000000000001" customHeight="1" x14ac:dyDescent="0.25">
      <c r="B2202" s="390"/>
      <c r="C2202" s="391"/>
      <c r="D2202" s="392"/>
      <c r="E2202" s="393"/>
      <c r="F2202" s="393"/>
      <c r="G2202" s="394"/>
      <c r="H2202" s="395"/>
      <c r="N2202" s="144"/>
      <c r="O2202" s="147" t="str">
        <f>IFERROR(IF(LEN(B2202)=0,"",INDEX(Trainings!$C$6:$C$55,MATCH(Registration!$B2202,Trainings!$B$6:$B$55,0),1)),"")</f>
        <v/>
      </c>
      <c r="P2202" s="148" t="str">
        <f>IFERROR(IF(LEN(H2202)=0,"",INDEX(Dashboard!$I$17:$I$26,MATCH($H2202,Dashboard!$J$17:$J$26,0))),"")</f>
        <v/>
      </c>
      <c r="Q2202" s="144"/>
      <c r="R2202" s="148">
        <f>IF(LEN(O2202)=0,0,IF(OR(Summary!$D$5="All",Summary!$D$5=""),1,IF(Summary!$D$5=O2202,1,0)))</f>
        <v>0</v>
      </c>
      <c r="S2202" s="148">
        <f>IF(LEN(B2202)=0,0,IF(OR(Summary!$G$5="All",Summary!$G$5=""),1,IF(Summary!$G$5=B2202,1,0)))</f>
        <v>0</v>
      </c>
      <c r="T2202" s="148">
        <f t="shared" si="136"/>
        <v>0</v>
      </c>
      <c r="U2202" s="148">
        <f>IF(LEN(C2202)=0,0,IF(C2202=Summary!$K$5,1,0))</f>
        <v>0</v>
      </c>
      <c r="V2202" s="148">
        <f t="shared" si="137"/>
        <v>0</v>
      </c>
      <c r="W2202" s="333"/>
      <c r="X2202" s="148">
        <f t="shared" si="138"/>
        <v>0</v>
      </c>
      <c r="Y2202" s="333"/>
      <c r="Z2202" s="144"/>
      <c r="AA2202" s="148">
        <f t="shared" si="139"/>
        <v>0</v>
      </c>
      <c r="AB2202" s="336"/>
      <c r="AC2202" s="144"/>
    </row>
    <row r="2203" spans="2:29" s="134" customFormat="1" ht="20.100000000000001" customHeight="1" x14ac:dyDescent="0.25">
      <c r="B2203" s="390"/>
      <c r="C2203" s="391"/>
      <c r="D2203" s="392"/>
      <c r="E2203" s="393"/>
      <c r="F2203" s="393"/>
      <c r="G2203" s="394"/>
      <c r="H2203" s="395"/>
      <c r="N2203" s="144"/>
      <c r="O2203" s="147" t="str">
        <f>IFERROR(IF(LEN(B2203)=0,"",INDEX(Trainings!$C$6:$C$55,MATCH(Registration!$B2203,Trainings!$B$6:$B$55,0),1)),"")</f>
        <v/>
      </c>
      <c r="P2203" s="148" t="str">
        <f>IFERROR(IF(LEN(H2203)=0,"",INDEX(Dashboard!$I$17:$I$26,MATCH($H2203,Dashboard!$J$17:$J$26,0))),"")</f>
        <v/>
      </c>
      <c r="Q2203" s="144"/>
      <c r="R2203" s="148">
        <f>IF(LEN(O2203)=0,0,IF(OR(Summary!$D$5="All",Summary!$D$5=""),1,IF(Summary!$D$5=O2203,1,0)))</f>
        <v>0</v>
      </c>
      <c r="S2203" s="148">
        <f>IF(LEN(B2203)=0,0,IF(OR(Summary!$G$5="All",Summary!$G$5=""),1,IF(Summary!$G$5=B2203,1,0)))</f>
        <v>0</v>
      </c>
      <c r="T2203" s="148">
        <f t="shared" si="136"/>
        <v>0</v>
      </c>
      <c r="U2203" s="148">
        <f>IF(LEN(C2203)=0,0,IF(C2203=Summary!$K$5,1,0))</f>
        <v>0</v>
      </c>
      <c r="V2203" s="148">
        <f t="shared" si="137"/>
        <v>0</v>
      </c>
      <c r="W2203" s="333"/>
      <c r="X2203" s="148">
        <f t="shared" si="138"/>
        <v>0</v>
      </c>
      <c r="Y2203" s="333"/>
      <c r="Z2203" s="144"/>
      <c r="AA2203" s="148">
        <f t="shared" si="139"/>
        <v>0</v>
      </c>
      <c r="AB2203" s="336"/>
      <c r="AC2203" s="144"/>
    </row>
    <row r="2204" spans="2:29" s="134" customFormat="1" ht="20.100000000000001" customHeight="1" x14ac:dyDescent="0.25">
      <c r="B2204" s="390"/>
      <c r="C2204" s="391"/>
      <c r="D2204" s="392"/>
      <c r="E2204" s="393"/>
      <c r="F2204" s="393"/>
      <c r="G2204" s="394"/>
      <c r="H2204" s="395"/>
      <c r="N2204" s="144"/>
      <c r="O2204" s="147" t="str">
        <f>IFERROR(IF(LEN(B2204)=0,"",INDEX(Trainings!$C$6:$C$55,MATCH(Registration!$B2204,Trainings!$B$6:$B$55,0),1)),"")</f>
        <v/>
      </c>
      <c r="P2204" s="148" t="str">
        <f>IFERROR(IF(LEN(H2204)=0,"",INDEX(Dashboard!$I$17:$I$26,MATCH($H2204,Dashboard!$J$17:$J$26,0))),"")</f>
        <v/>
      </c>
      <c r="Q2204" s="144"/>
      <c r="R2204" s="148">
        <f>IF(LEN(O2204)=0,0,IF(OR(Summary!$D$5="All",Summary!$D$5=""),1,IF(Summary!$D$5=O2204,1,0)))</f>
        <v>0</v>
      </c>
      <c r="S2204" s="148">
        <f>IF(LEN(B2204)=0,0,IF(OR(Summary!$G$5="All",Summary!$G$5=""),1,IF(Summary!$G$5=B2204,1,0)))</f>
        <v>0</v>
      </c>
      <c r="T2204" s="148">
        <f t="shared" si="136"/>
        <v>0</v>
      </c>
      <c r="U2204" s="148">
        <f>IF(LEN(C2204)=0,0,IF(C2204=Summary!$K$5,1,0))</f>
        <v>0</v>
      </c>
      <c r="V2204" s="148">
        <f t="shared" si="137"/>
        <v>0</v>
      </c>
      <c r="W2204" s="333"/>
      <c r="X2204" s="148">
        <f t="shared" si="138"/>
        <v>0</v>
      </c>
      <c r="Y2204" s="333"/>
      <c r="Z2204" s="144"/>
      <c r="AA2204" s="148">
        <f t="shared" si="139"/>
        <v>0</v>
      </c>
      <c r="AB2204" s="336"/>
      <c r="AC2204" s="144"/>
    </row>
    <row r="2205" spans="2:29" s="134" customFormat="1" ht="20.100000000000001" customHeight="1" x14ac:dyDescent="0.25">
      <c r="B2205" s="390"/>
      <c r="C2205" s="391"/>
      <c r="D2205" s="392"/>
      <c r="E2205" s="393"/>
      <c r="F2205" s="393"/>
      <c r="G2205" s="394"/>
      <c r="H2205" s="395"/>
      <c r="N2205" s="144"/>
      <c r="O2205" s="147" t="str">
        <f>IFERROR(IF(LEN(B2205)=0,"",INDEX(Trainings!$C$6:$C$55,MATCH(Registration!$B2205,Trainings!$B$6:$B$55,0),1)),"")</f>
        <v/>
      </c>
      <c r="P2205" s="148" t="str">
        <f>IFERROR(IF(LEN(H2205)=0,"",INDEX(Dashboard!$I$17:$I$26,MATCH($H2205,Dashboard!$J$17:$J$26,0))),"")</f>
        <v/>
      </c>
      <c r="Q2205" s="144"/>
      <c r="R2205" s="148">
        <f>IF(LEN(O2205)=0,0,IF(OR(Summary!$D$5="All",Summary!$D$5=""),1,IF(Summary!$D$5=O2205,1,0)))</f>
        <v>0</v>
      </c>
      <c r="S2205" s="148">
        <f>IF(LEN(B2205)=0,0,IF(OR(Summary!$G$5="All",Summary!$G$5=""),1,IF(Summary!$G$5=B2205,1,0)))</f>
        <v>0</v>
      </c>
      <c r="T2205" s="148">
        <f t="shared" si="136"/>
        <v>0</v>
      </c>
      <c r="U2205" s="148">
        <f>IF(LEN(C2205)=0,0,IF(C2205=Summary!$K$5,1,0))</f>
        <v>0</v>
      </c>
      <c r="V2205" s="148">
        <f t="shared" si="137"/>
        <v>0</v>
      </c>
      <c r="W2205" s="333"/>
      <c r="X2205" s="148">
        <f t="shared" si="138"/>
        <v>0</v>
      </c>
      <c r="Y2205" s="333"/>
      <c r="Z2205" s="144"/>
      <c r="AA2205" s="148">
        <f t="shared" si="139"/>
        <v>0</v>
      </c>
      <c r="AB2205" s="336"/>
      <c r="AC2205" s="144"/>
    </row>
    <row r="2206" spans="2:29" s="134" customFormat="1" ht="20.100000000000001" customHeight="1" x14ac:dyDescent="0.25">
      <c r="B2206" s="390"/>
      <c r="C2206" s="391"/>
      <c r="D2206" s="392"/>
      <c r="E2206" s="393"/>
      <c r="F2206" s="393"/>
      <c r="G2206" s="394"/>
      <c r="H2206" s="395"/>
      <c r="N2206" s="144"/>
      <c r="O2206" s="147" t="str">
        <f>IFERROR(IF(LEN(B2206)=0,"",INDEX(Trainings!$C$6:$C$55,MATCH(Registration!$B2206,Trainings!$B$6:$B$55,0),1)),"")</f>
        <v/>
      </c>
      <c r="P2206" s="148" t="str">
        <f>IFERROR(IF(LEN(H2206)=0,"",INDEX(Dashboard!$I$17:$I$26,MATCH($H2206,Dashboard!$J$17:$J$26,0))),"")</f>
        <v/>
      </c>
      <c r="Q2206" s="144"/>
      <c r="R2206" s="148">
        <f>IF(LEN(O2206)=0,0,IF(OR(Summary!$D$5="All",Summary!$D$5=""),1,IF(Summary!$D$5=O2206,1,0)))</f>
        <v>0</v>
      </c>
      <c r="S2206" s="148">
        <f>IF(LEN(B2206)=0,0,IF(OR(Summary!$G$5="All",Summary!$G$5=""),1,IF(Summary!$G$5=B2206,1,0)))</f>
        <v>0</v>
      </c>
      <c r="T2206" s="148">
        <f t="shared" si="136"/>
        <v>0</v>
      </c>
      <c r="U2206" s="148">
        <f>IF(LEN(C2206)=0,0,IF(C2206=Summary!$K$5,1,0))</f>
        <v>0</v>
      </c>
      <c r="V2206" s="148">
        <f t="shared" si="137"/>
        <v>0</v>
      </c>
      <c r="W2206" s="333"/>
      <c r="X2206" s="148">
        <f t="shared" si="138"/>
        <v>0</v>
      </c>
      <c r="Y2206" s="333"/>
      <c r="Z2206" s="144"/>
      <c r="AA2206" s="148">
        <f t="shared" si="139"/>
        <v>0</v>
      </c>
      <c r="AB2206" s="336"/>
      <c r="AC2206" s="144"/>
    </row>
    <row r="2207" spans="2:29" s="134" customFormat="1" ht="20.100000000000001" customHeight="1" x14ac:dyDescent="0.25">
      <c r="B2207" s="390"/>
      <c r="C2207" s="391"/>
      <c r="D2207" s="392"/>
      <c r="E2207" s="393"/>
      <c r="F2207" s="393"/>
      <c r="G2207" s="394"/>
      <c r="H2207" s="395"/>
      <c r="N2207" s="144"/>
      <c r="O2207" s="147" t="str">
        <f>IFERROR(IF(LEN(B2207)=0,"",INDEX(Trainings!$C$6:$C$55,MATCH(Registration!$B2207,Trainings!$B$6:$B$55,0),1)),"")</f>
        <v/>
      </c>
      <c r="P2207" s="148" t="str">
        <f>IFERROR(IF(LEN(H2207)=0,"",INDEX(Dashboard!$I$17:$I$26,MATCH($H2207,Dashboard!$J$17:$J$26,0))),"")</f>
        <v/>
      </c>
      <c r="Q2207" s="144"/>
      <c r="R2207" s="148">
        <f>IF(LEN(O2207)=0,0,IF(OR(Summary!$D$5="All",Summary!$D$5=""),1,IF(Summary!$D$5=O2207,1,0)))</f>
        <v>0</v>
      </c>
      <c r="S2207" s="148">
        <f>IF(LEN(B2207)=0,0,IF(OR(Summary!$G$5="All",Summary!$G$5=""),1,IF(Summary!$G$5=B2207,1,0)))</f>
        <v>0</v>
      </c>
      <c r="T2207" s="148">
        <f t="shared" si="136"/>
        <v>0</v>
      </c>
      <c r="U2207" s="148">
        <f>IF(LEN(C2207)=0,0,IF(C2207=Summary!$K$5,1,0))</f>
        <v>0</v>
      </c>
      <c r="V2207" s="148">
        <f t="shared" si="137"/>
        <v>0</v>
      </c>
      <c r="W2207" s="333"/>
      <c r="X2207" s="148">
        <f t="shared" si="138"/>
        <v>0</v>
      </c>
      <c r="Y2207" s="333"/>
      <c r="Z2207" s="144"/>
      <c r="AA2207" s="148">
        <f t="shared" si="139"/>
        <v>0</v>
      </c>
      <c r="AB2207" s="336"/>
      <c r="AC2207" s="144"/>
    </row>
    <row r="2208" spans="2:29" s="134" customFormat="1" ht="20.100000000000001" customHeight="1" x14ac:dyDescent="0.25">
      <c r="B2208" s="390"/>
      <c r="C2208" s="391"/>
      <c r="D2208" s="392"/>
      <c r="E2208" s="393"/>
      <c r="F2208" s="393"/>
      <c r="G2208" s="394"/>
      <c r="H2208" s="395"/>
      <c r="N2208" s="144"/>
      <c r="O2208" s="147" t="str">
        <f>IFERROR(IF(LEN(B2208)=0,"",INDEX(Trainings!$C$6:$C$55,MATCH(Registration!$B2208,Trainings!$B$6:$B$55,0),1)),"")</f>
        <v/>
      </c>
      <c r="P2208" s="148" t="str">
        <f>IFERROR(IF(LEN(H2208)=0,"",INDEX(Dashboard!$I$17:$I$26,MATCH($H2208,Dashboard!$J$17:$J$26,0))),"")</f>
        <v/>
      </c>
      <c r="Q2208" s="144"/>
      <c r="R2208" s="148">
        <f>IF(LEN(O2208)=0,0,IF(OR(Summary!$D$5="All",Summary!$D$5=""),1,IF(Summary!$D$5=O2208,1,0)))</f>
        <v>0</v>
      </c>
      <c r="S2208" s="148">
        <f>IF(LEN(B2208)=0,0,IF(OR(Summary!$G$5="All",Summary!$G$5=""),1,IF(Summary!$G$5=B2208,1,0)))</f>
        <v>0</v>
      </c>
      <c r="T2208" s="148">
        <f t="shared" si="136"/>
        <v>0</v>
      </c>
      <c r="U2208" s="148">
        <f>IF(LEN(C2208)=0,0,IF(C2208=Summary!$K$5,1,0))</f>
        <v>0</v>
      </c>
      <c r="V2208" s="148">
        <f t="shared" si="137"/>
        <v>0</v>
      </c>
      <c r="W2208" s="333"/>
      <c r="X2208" s="148">
        <f t="shared" si="138"/>
        <v>0</v>
      </c>
      <c r="Y2208" s="333"/>
      <c r="Z2208" s="144"/>
      <c r="AA2208" s="148">
        <f t="shared" si="139"/>
        <v>0</v>
      </c>
      <c r="AB2208" s="336"/>
      <c r="AC2208" s="144"/>
    </row>
    <row r="2209" spans="2:29" s="134" customFormat="1" ht="20.100000000000001" customHeight="1" x14ac:dyDescent="0.25">
      <c r="B2209" s="390"/>
      <c r="C2209" s="391"/>
      <c r="D2209" s="392"/>
      <c r="E2209" s="393"/>
      <c r="F2209" s="393"/>
      <c r="G2209" s="394"/>
      <c r="H2209" s="395"/>
      <c r="N2209" s="144"/>
      <c r="O2209" s="147" t="str">
        <f>IFERROR(IF(LEN(B2209)=0,"",INDEX(Trainings!$C$6:$C$55,MATCH(Registration!$B2209,Trainings!$B$6:$B$55,0),1)),"")</f>
        <v/>
      </c>
      <c r="P2209" s="148" t="str">
        <f>IFERROR(IF(LEN(H2209)=0,"",INDEX(Dashboard!$I$17:$I$26,MATCH($H2209,Dashboard!$J$17:$J$26,0))),"")</f>
        <v/>
      </c>
      <c r="Q2209" s="144"/>
      <c r="R2209" s="148">
        <f>IF(LEN(O2209)=0,0,IF(OR(Summary!$D$5="All",Summary!$D$5=""),1,IF(Summary!$D$5=O2209,1,0)))</f>
        <v>0</v>
      </c>
      <c r="S2209" s="148">
        <f>IF(LEN(B2209)=0,0,IF(OR(Summary!$G$5="All",Summary!$G$5=""),1,IF(Summary!$G$5=B2209,1,0)))</f>
        <v>0</v>
      </c>
      <c r="T2209" s="148">
        <f t="shared" si="136"/>
        <v>0</v>
      </c>
      <c r="U2209" s="148">
        <f>IF(LEN(C2209)=0,0,IF(C2209=Summary!$K$5,1,0))</f>
        <v>0</v>
      </c>
      <c r="V2209" s="148">
        <f t="shared" si="137"/>
        <v>0</v>
      </c>
      <c r="W2209" s="333"/>
      <c r="X2209" s="148">
        <f t="shared" si="138"/>
        <v>0</v>
      </c>
      <c r="Y2209" s="333"/>
      <c r="Z2209" s="144"/>
      <c r="AA2209" s="148">
        <f t="shared" si="139"/>
        <v>0</v>
      </c>
      <c r="AB2209" s="336"/>
      <c r="AC2209" s="144"/>
    </row>
    <row r="2210" spans="2:29" s="134" customFormat="1" ht="20.100000000000001" customHeight="1" x14ac:dyDescent="0.25">
      <c r="B2210" s="390"/>
      <c r="C2210" s="391"/>
      <c r="D2210" s="392"/>
      <c r="E2210" s="393"/>
      <c r="F2210" s="393"/>
      <c r="G2210" s="394"/>
      <c r="H2210" s="395"/>
      <c r="N2210" s="144"/>
      <c r="O2210" s="147" t="str">
        <f>IFERROR(IF(LEN(B2210)=0,"",INDEX(Trainings!$C$6:$C$55,MATCH(Registration!$B2210,Trainings!$B$6:$B$55,0),1)),"")</f>
        <v/>
      </c>
      <c r="P2210" s="148" t="str">
        <f>IFERROR(IF(LEN(H2210)=0,"",INDEX(Dashboard!$I$17:$I$26,MATCH($H2210,Dashboard!$J$17:$J$26,0))),"")</f>
        <v/>
      </c>
      <c r="Q2210" s="144"/>
      <c r="R2210" s="148">
        <f>IF(LEN(O2210)=0,0,IF(OR(Summary!$D$5="All",Summary!$D$5=""),1,IF(Summary!$D$5=O2210,1,0)))</f>
        <v>0</v>
      </c>
      <c r="S2210" s="148">
        <f>IF(LEN(B2210)=0,0,IF(OR(Summary!$G$5="All",Summary!$G$5=""),1,IF(Summary!$G$5=B2210,1,0)))</f>
        <v>0</v>
      </c>
      <c r="T2210" s="148">
        <f t="shared" si="136"/>
        <v>0</v>
      </c>
      <c r="U2210" s="148">
        <f>IF(LEN(C2210)=0,0,IF(C2210=Summary!$K$5,1,0))</f>
        <v>0</v>
      </c>
      <c r="V2210" s="148">
        <f t="shared" si="137"/>
        <v>0</v>
      </c>
      <c r="W2210" s="333"/>
      <c r="X2210" s="148">
        <f t="shared" si="138"/>
        <v>0</v>
      </c>
      <c r="Y2210" s="333"/>
      <c r="Z2210" s="144"/>
      <c r="AA2210" s="148">
        <f t="shared" si="139"/>
        <v>0</v>
      </c>
      <c r="AB2210" s="336"/>
      <c r="AC2210" s="144"/>
    </row>
    <row r="2211" spans="2:29" s="134" customFormat="1" ht="20.100000000000001" customHeight="1" x14ac:dyDescent="0.25">
      <c r="B2211" s="390"/>
      <c r="C2211" s="391"/>
      <c r="D2211" s="392"/>
      <c r="E2211" s="393"/>
      <c r="F2211" s="393"/>
      <c r="G2211" s="394"/>
      <c r="H2211" s="395"/>
      <c r="N2211" s="144"/>
      <c r="O2211" s="147" t="str">
        <f>IFERROR(IF(LEN(B2211)=0,"",INDEX(Trainings!$C$6:$C$55,MATCH(Registration!$B2211,Trainings!$B$6:$B$55,0),1)),"")</f>
        <v/>
      </c>
      <c r="P2211" s="148" t="str">
        <f>IFERROR(IF(LEN(H2211)=0,"",INDEX(Dashboard!$I$17:$I$26,MATCH($H2211,Dashboard!$J$17:$J$26,0))),"")</f>
        <v/>
      </c>
      <c r="Q2211" s="144"/>
      <c r="R2211" s="148">
        <f>IF(LEN(O2211)=0,0,IF(OR(Summary!$D$5="All",Summary!$D$5=""),1,IF(Summary!$D$5=O2211,1,0)))</f>
        <v>0</v>
      </c>
      <c r="S2211" s="148">
        <f>IF(LEN(B2211)=0,0,IF(OR(Summary!$G$5="All",Summary!$G$5=""),1,IF(Summary!$G$5=B2211,1,0)))</f>
        <v>0</v>
      </c>
      <c r="T2211" s="148">
        <f t="shared" si="136"/>
        <v>0</v>
      </c>
      <c r="U2211" s="148">
        <f>IF(LEN(C2211)=0,0,IF(C2211=Summary!$K$5,1,0))</f>
        <v>0</v>
      </c>
      <c r="V2211" s="148">
        <f t="shared" si="137"/>
        <v>0</v>
      </c>
      <c r="W2211" s="333"/>
      <c r="X2211" s="148">
        <f t="shared" si="138"/>
        <v>0</v>
      </c>
      <c r="Y2211" s="333"/>
      <c r="Z2211" s="144"/>
      <c r="AA2211" s="148">
        <f t="shared" si="139"/>
        <v>0</v>
      </c>
      <c r="AB2211" s="336"/>
      <c r="AC2211" s="144"/>
    </row>
    <row r="2212" spans="2:29" s="134" customFormat="1" ht="20.100000000000001" customHeight="1" x14ac:dyDescent="0.25">
      <c r="B2212" s="390"/>
      <c r="C2212" s="391"/>
      <c r="D2212" s="392"/>
      <c r="E2212" s="393"/>
      <c r="F2212" s="393"/>
      <c r="G2212" s="394"/>
      <c r="H2212" s="395"/>
      <c r="N2212" s="144"/>
      <c r="O2212" s="147" t="str">
        <f>IFERROR(IF(LEN(B2212)=0,"",INDEX(Trainings!$C$6:$C$55,MATCH(Registration!$B2212,Trainings!$B$6:$B$55,0),1)),"")</f>
        <v/>
      </c>
      <c r="P2212" s="148" t="str">
        <f>IFERROR(IF(LEN(H2212)=0,"",INDEX(Dashboard!$I$17:$I$26,MATCH($H2212,Dashboard!$J$17:$J$26,0))),"")</f>
        <v/>
      </c>
      <c r="Q2212" s="144"/>
      <c r="R2212" s="148">
        <f>IF(LEN(O2212)=0,0,IF(OR(Summary!$D$5="All",Summary!$D$5=""),1,IF(Summary!$D$5=O2212,1,0)))</f>
        <v>0</v>
      </c>
      <c r="S2212" s="148">
        <f>IF(LEN(B2212)=0,0,IF(OR(Summary!$G$5="All",Summary!$G$5=""),1,IF(Summary!$G$5=B2212,1,0)))</f>
        <v>0</v>
      </c>
      <c r="T2212" s="148">
        <f t="shared" si="136"/>
        <v>0</v>
      </c>
      <c r="U2212" s="148">
        <f>IF(LEN(C2212)=0,0,IF(C2212=Summary!$K$5,1,0))</f>
        <v>0</v>
      </c>
      <c r="V2212" s="148">
        <f t="shared" si="137"/>
        <v>0</v>
      </c>
      <c r="W2212" s="333"/>
      <c r="X2212" s="148">
        <f t="shared" si="138"/>
        <v>0</v>
      </c>
      <c r="Y2212" s="333"/>
      <c r="Z2212" s="144"/>
      <c r="AA2212" s="148">
        <f t="shared" si="139"/>
        <v>0</v>
      </c>
      <c r="AB2212" s="336"/>
      <c r="AC2212" s="144"/>
    </row>
    <row r="2213" spans="2:29" s="134" customFormat="1" ht="20.100000000000001" customHeight="1" x14ac:dyDescent="0.25">
      <c r="B2213" s="390"/>
      <c r="C2213" s="391"/>
      <c r="D2213" s="392"/>
      <c r="E2213" s="393"/>
      <c r="F2213" s="393"/>
      <c r="G2213" s="394"/>
      <c r="H2213" s="395"/>
      <c r="N2213" s="144"/>
      <c r="O2213" s="147" t="str">
        <f>IFERROR(IF(LEN(B2213)=0,"",INDEX(Trainings!$C$6:$C$55,MATCH(Registration!$B2213,Trainings!$B$6:$B$55,0),1)),"")</f>
        <v/>
      </c>
      <c r="P2213" s="148" t="str">
        <f>IFERROR(IF(LEN(H2213)=0,"",INDEX(Dashboard!$I$17:$I$26,MATCH($H2213,Dashboard!$J$17:$J$26,0))),"")</f>
        <v/>
      </c>
      <c r="Q2213" s="144"/>
      <c r="R2213" s="148">
        <f>IF(LEN(O2213)=0,0,IF(OR(Summary!$D$5="All",Summary!$D$5=""),1,IF(Summary!$D$5=O2213,1,0)))</f>
        <v>0</v>
      </c>
      <c r="S2213" s="148">
        <f>IF(LEN(B2213)=0,0,IF(OR(Summary!$G$5="All",Summary!$G$5=""),1,IF(Summary!$G$5=B2213,1,0)))</f>
        <v>0</v>
      </c>
      <c r="T2213" s="148">
        <f t="shared" si="136"/>
        <v>0</v>
      </c>
      <c r="U2213" s="148">
        <f>IF(LEN(C2213)=0,0,IF(C2213=Summary!$K$5,1,0))</f>
        <v>0</v>
      </c>
      <c r="V2213" s="148">
        <f t="shared" si="137"/>
        <v>0</v>
      </c>
      <c r="W2213" s="333"/>
      <c r="X2213" s="148">
        <f t="shared" si="138"/>
        <v>0</v>
      </c>
      <c r="Y2213" s="333"/>
      <c r="Z2213" s="144"/>
      <c r="AA2213" s="148">
        <f t="shared" si="139"/>
        <v>0</v>
      </c>
      <c r="AB2213" s="336"/>
      <c r="AC2213" s="144"/>
    </row>
    <row r="2214" spans="2:29" s="134" customFormat="1" ht="20.100000000000001" customHeight="1" x14ac:dyDescent="0.25">
      <c r="B2214" s="390"/>
      <c r="C2214" s="391"/>
      <c r="D2214" s="392"/>
      <c r="E2214" s="393"/>
      <c r="F2214" s="393"/>
      <c r="G2214" s="394"/>
      <c r="H2214" s="395"/>
      <c r="N2214" s="144"/>
      <c r="O2214" s="147" t="str">
        <f>IFERROR(IF(LEN(B2214)=0,"",INDEX(Trainings!$C$6:$C$55,MATCH(Registration!$B2214,Trainings!$B$6:$B$55,0),1)),"")</f>
        <v/>
      </c>
      <c r="P2214" s="148" t="str">
        <f>IFERROR(IF(LEN(H2214)=0,"",INDEX(Dashboard!$I$17:$I$26,MATCH($H2214,Dashboard!$J$17:$J$26,0))),"")</f>
        <v/>
      </c>
      <c r="Q2214" s="144"/>
      <c r="R2214" s="148">
        <f>IF(LEN(O2214)=0,0,IF(OR(Summary!$D$5="All",Summary!$D$5=""),1,IF(Summary!$D$5=O2214,1,0)))</f>
        <v>0</v>
      </c>
      <c r="S2214" s="148">
        <f>IF(LEN(B2214)=0,0,IF(OR(Summary!$G$5="All",Summary!$G$5=""),1,IF(Summary!$G$5=B2214,1,0)))</f>
        <v>0</v>
      </c>
      <c r="T2214" s="148">
        <f t="shared" si="136"/>
        <v>0</v>
      </c>
      <c r="U2214" s="148">
        <f>IF(LEN(C2214)=0,0,IF(C2214=Summary!$K$5,1,0))</f>
        <v>0</v>
      </c>
      <c r="V2214" s="148">
        <f t="shared" si="137"/>
        <v>0</v>
      </c>
      <c r="W2214" s="333"/>
      <c r="X2214" s="148">
        <f t="shared" si="138"/>
        <v>0</v>
      </c>
      <c r="Y2214" s="333"/>
      <c r="Z2214" s="144"/>
      <c r="AA2214" s="148">
        <f t="shared" si="139"/>
        <v>0</v>
      </c>
      <c r="AB2214" s="336"/>
      <c r="AC2214" s="144"/>
    </row>
    <row r="2215" spans="2:29" s="134" customFormat="1" ht="20.100000000000001" customHeight="1" x14ac:dyDescent="0.25">
      <c r="B2215" s="390"/>
      <c r="C2215" s="391"/>
      <c r="D2215" s="392"/>
      <c r="E2215" s="393"/>
      <c r="F2215" s="393"/>
      <c r="G2215" s="394"/>
      <c r="H2215" s="395"/>
      <c r="N2215" s="144"/>
      <c r="O2215" s="147" t="str">
        <f>IFERROR(IF(LEN(B2215)=0,"",INDEX(Trainings!$C$6:$C$55,MATCH(Registration!$B2215,Trainings!$B$6:$B$55,0),1)),"")</f>
        <v/>
      </c>
      <c r="P2215" s="148" t="str">
        <f>IFERROR(IF(LEN(H2215)=0,"",INDEX(Dashboard!$I$17:$I$26,MATCH($H2215,Dashboard!$J$17:$J$26,0))),"")</f>
        <v/>
      </c>
      <c r="Q2215" s="144"/>
      <c r="R2215" s="148">
        <f>IF(LEN(O2215)=0,0,IF(OR(Summary!$D$5="All",Summary!$D$5=""),1,IF(Summary!$D$5=O2215,1,0)))</f>
        <v>0</v>
      </c>
      <c r="S2215" s="148">
        <f>IF(LEN(B2215)=0,0,IF(OR(Summary!$G$5="All",Summary!$G$5=""),1,IF(Summary!$G$5=B2215,1,0)))</f>
        <v>0</v>
      </c>
      <c r="T2215" s="148">
        <f t="shared" si="136"/>
        <v>0</v>
      </c>
      <c r="U2215" s="148">
        <f>IF(LEN(C2215)=0,0,IF(C2215=Summary!$K$5,1,0))</f>
        <v>0</v>
      </c>
      <c r="V2215" s="148">
        <f t="shared" si="137"/>
        <v>0</v>
      </c>
      <c r="W2215" s="333"/>
      <c r="X2215" s="148">
        <f t="shared" si="138"/>
        <v>0</v>
      </c>
      <c r="Y2215" s="333"/>
      <c r="Z2215" s="144"/>
      <c r="AA2215" s="148">
        <f t="shared" si="139"/>
        <v>0</v>
      </c>
      <c r="AB2215" s="336"/>
      <c r="AC2215" s="144"/>
    </row>
    <row r="2216" spans="2:29" s="134" customFormat="1" ht="20.100000000000001" customHeight="1" x14ac:dyDescent="0.25">
      <c r="B2216" s="390"/>
      <c r="C2216" s="391"/>
      <c r="D2216" s="392"/>
      <c r="E2216" s="393"/>
      <c r="F2216" s="393"/>
      <c r="G2216" s="394"/>
      <c r="H2216" s="395"/>
      <c r="N2216" s="144"/>
      <c r="O2216" s="147" t="str">
        <f>IFERROR(IF(LEN(B2216)=0,"",INDEX(Trainings!$C$6:$C$55,MATCH(Registration!$B2216,Trainings!$B$6:$B$55,0),1)),"")</f>
        <v/>
      </c>
      <c r="P2216" s="148" t="str">
        <f>IFERROR(IF(LEN(H2216)=0,"",INDEX(Dashboard!$I$17:$I$26,MATCH($H2216,Dashboard!$J$17:$J$26,0))),"")</f>
        <v/>
      </c>
      <c r="Q2216" s="144"/>
      <c r="R2216" s="148">
        <f>IF(LEN(O2216)=0,0,IF(OR(Summary!$D$5="All",Summary!$D$5=""),1,IF(Summary!$D$5=O2216,1,0)))</f>
        <v>0</v>
      </c>
      <c r="S2216" s="148">
        <f>IF(LEN(B2216)=0,0,IF(OR(Summary!$G$5="All",Summary!$G$5=""),1,IF(Summary!$G$5=B2216,1,0)))</f>
        <v>0</v>
      </c>
      <c r="T2216" s="148">
        <f t="shared" si="136"/>
        <v>0</v>
      </c>
      <c r="U2216" s="148">
        <f>IF(LEN(C2216)=0,0,IF(C2216=Summary!$K$5,1,0))</f>
        <v>0</v>
      </c>
      <c r="V2216" s="148">
        <f t="shared" si="137"/>
        <v>0</v>
      </c>
      <c r="W2216" s="333"/>
      <c r="X2216" s="148">
        <f t="shared" si="138"/>
        <v>0</v>
      </c>
      <c r="Y2216" s="333"/>
      <c r="Z2216" s="144"/>
      <c r="AA2216" s="148">
        <f t="shared" si="139"/>
        <v>0</v>
      </c>
      <c r="AB2216" s="336"/>
      <c r="AC2216" s="144"/>
    </row>
    <row r="2217" spans="2:29" s="134" customFormat="1" ht="20.100000000000001" customHeight="1" x14ac:dyDescent="0.25">
      <c r="B2217" s="390"/>
      <c r="C2217" s="391"/>
      <c r="D2217" s="392"/>
      <c r="E2217" s="393"/>
      <c r="F2217" s="393"/>
      <c r="G2217" s="394"/>
      <c r="H2217" s="395"/>
      <c r="N2217" s="144"/>
      <c r="O2217" s="147" t="str">
        <f>IFERROR(IF(LEN(B2217)=0,"",INDEX(Trainings!$C$6:$C$55,MATCH(Registration!$B2217,Trainings!$B$6:$B$55,0),1)),"")</f>
        <v/>
      </c>
      <c r="P2217" s="148" t="str">
        <f>IFERROR(IF(LEN(H2217)=0,"",INDEX(Dashboard!$I$17:$I$26,MATCH($H2217,Dashboard!$J$17:$J$26,0))),"")</f>
        <v/>
      </c>
      <c r="Q2217" s="144"/>
      <c r="R2217" s="148">
        <f>IF(LEN(O2217)=0,0,IF(OR(Summary!$D$5="All",Summary!$D$5=""),1,IF(Summary!$D$5=O2217,1,0)))</f>
        <v>0</v>
      </c>
      <c r="S2217" s="148">
        <f>IF(LEN(B2217)=0,0,IF(OR(Summary!$G$5="All",Summary!$G$5=""),1,IF(Summary!$G$5=B2217,1,0)))</f>
        <v>0</v>
      </c>
      <c r="T2217" s="148">
        <f t="shared" si="136"/>
        <v>0</v>
      </c>
      <c r="U2217" s="148">
        <f>IF(LEN(C2217)=0,0,IF(C2217=Summary!$K$5,1,0))</f>
        <v>0</v>
      </c>
      <c r="V2217" s="148">
        <f t="shared" si="137"/>
        <v>0</v>
      </c>
      <c r="W2217" s="333"/>
      <c r="X2217" s="148">
        <f t="shared" si="138"/>
        <v>0</v>
      </c>
      <c r="Y2217" s="333"/>
      <c r="Z2217" s="144"/>
      <c r="AA2217" s="148">
        <f t="shared" si="139"/>
        <v>0</v>
      </c>
      <c r="AB2217" s="336"/>
      <c r="AC2217" s="144"/>
    </row>
    <row r="2218" spans="2:29" s="134" customFormat="1" ht="20.100000000000001" customHeight="1" x14ac:dyDescent="0.25">
      <c r="B2218" s="390"/>
      <c r="C2218" s="391"/>
      <c r="D2218" s="392"/>
      <c r="E2218" s="393"/>
      <c r="F2218" s="393"/>
      <c r="G2218" s="394"/>
      <c r="H2218" s="395"/>
      <c r="N2218" s="144"/>
      <c r="O2218" s="147" t="str">
        <f>IFERROR(IF(LEN(B2218)=0,"",INDEX(Trainings!$C$6:$C$55,MATCH(Registration!$B2218,Trainings!$B$6:$B$55,0),1)),"")</f>
        <v/>
      </c>
      <c r="P2218" s="148" t="str">
        <f>IFERROR(IF(LEN(H2218)=0,"",INDEX(Dashboard!$I$17:$I$26,MATCH($H2218,Dashboard!$J$17:$J$26,0))),"")</f>
        <v/>
      </c>
      <c r="Q2218" s="144"/>
      <c r="R2218" s="148">
        <f>IF(LEN(O2218)=0,0,IF(OR(Summary!$D$5="All",Summary!$D$5=""),1,IF(Summary!$D$5=O2218,1,0)))</f>
        <v>0</v>
      </c>
      <c r="S2218" s="148">
        <f>IF(LEN(B2218)=0,0,IF(OR(Summary!$G$5="All",Summary!$G$5=""),1,IF(Summary!$G$5=B2218,1,0)))</f>
        <v>0</v>
      </c>
      <c r="T2218" s="148">
        <f t="shared" si="136"/>
        <v>0</v>
      </c>
      <c r="U2218" s="148">
        <f>IF(LEN(C2218)=0,0,IF(C2218=Summary!$K$5,1,0))</f>
        <v>0</v>
      </c>
      <c r="V2218" s="148">
        <f t="shared" si="137"/>
        <v>0</v>
      </c>
      <c r="W2218" s="333"/>
      <c r="X2218" s="148">
        <f t="shared" si="138"/>
        <v>0</v>
      </c>
      <c r="Y2218" s="333"/>
      <c r="Z2218" s="144"/>
      <c r="AA2218" s="148">
        <f t="shared" si="139"/>
        <v>0</v>
      </c>
      <c r="AB2218" s="336"/>
      <c r="AC2218" s="144"/>
    </row>
    <row r="2219" spans="2:29" s="134" customFormat="1" ht="20.100000000000001" customHeight="1" x14ac:dyDescent="0.25">
      <c r="B2219" s="390"/>
      <c r="C2219" s="391"/>
      <c r="D2219" s="392"/>
      <c r="E2219" s="393"/>
      <c r="F2219" s="393"/>
      <c r="G2219" s="394"/>
      <c r="H2219" s="395"/>
      <c r="N2219" s="144"/>
      <c r="O2219" s="147" t="str">
        <f>IFERROR(IF(LEN(B2219)=0,"",INDEX(Trainings!$C$6:$C$55,MATCH(Registration!$B2219,Trainings!$B$6:$B$55,0),1)),"")</f>
        <v/>
      </c>
      <c r="P2219" s="148" t="str">
        <f>IFERROR(IF(LEN(H2219)=0,"",INDEX(Dashboard!$I$17:$I$26,MATCH($H2219,Dashboard!$J$17:$J$26,0))),"")</f>
        <v/>
      </c>
      <c r="Q2219" s="144"/>
      <c r="R2219" s="148">
        <f>IF(LEN(O2219)=0,0,IF(OR(Summary!$D$5="All",Summary!$D$5=""),1,IF(Summary!$D$5=O2219,1,0)))</f>
        <v>0</v>
      </c>
      <c r="S2219" s="148">
        <f>IF(LEN(B2219)=0,0,IF(OR(Summary!$G$5="All",Summary!$G$5=""),1,IF(Summary!$G$5=B2219,1,0)))</f>
        <v>0</v>
      </c>
      <c r="T2219" s="148">
        <f t="shared" si="136"/>
        <v>0</v>
      </c>
      <c r="U2219" s="148">
        <f>IF(LEN(C2219)=0,0,IF(C2219=Summary!$K$5,1,0))</f>
        <v>0</v>
      </c>
      <c r="V2219" s="148">
        <f t="shared" si="137"/>
        <v>0</v>
      </c>
      <c r="W2219" s="333"/>
      <c r="X2219" s="148">
        <f t="shared" si="138"/>
        <v>0</v>
      </c>
      <c r="Y2219" s="333"/>
      <c r="Z2219" s="144"/>
      <c r="AA2219" s="148">
        <f t="shared" si="139"/>
        <v>0</v>
      </c>
      <c r="AB2219" s="336"/>
      <c r="AC2219" s="144"/>
    </row>
    <row r="2220" spans="2:29" s="134" customFormat="1" ht="20.100000000000001" customHeight="1" x14ac:dyDescent="0.25">
      <c r="B2220" s="390"/>
      <c r="C2220" s="391"/>
      <c r="D2220" s="392"/>
      <c r="E2220" s="393"/>
      <c r="F2220" s="393"/>
      <c r="G2220" s="394"/>
      <c r="H2220" s="395"/>
      <c r="N2220" s="144"/>
      <c r="O2220" s="147" t="str">
        <f>IFERROR(IF(LEN(B2220)=0,"",INDEX(Trainings!$C$6:$C$55,MATCH(Registration!$B2220,Trainings!$B$6:$B$55,0),1)),"")</f>
        <v/>
      </c>
      <c r="P2220" s="148" t="str">
        <f>IFERROR(IF(LEN(H2220)=0,"",INDEX(Dashboard!$I$17:$I$26,MATCH($H2220,Dashboard!$J$17:$J$26,0))),"")</f>
        <v/>
      </c>
      <c r="Q2220" s="144"/>
      <c r="R2220" s="148">
        <f>IF(LEN(O2220)=0,0,IF(OR(Summary!$D$5="All",Summary!$D$5=""),1,IF(Summary!$D$5=O2220,1,0)))</f>
        <v>0</v>
      </c>
      <c r="S2220" s="148">
        <f>IF(LEN(B2220)=0,0,IF(OR(Summary!$G$5="All",Summary!$G$5=""),1,IF(Summary!$G$5=B2220,1,0)))</f>
        <v>0</v>
      </c>
      <c r="T2220" s="148">
        <f t="shared" si="136"/>
        <v>0</v>
      </c>
      <c r="U2220" s="148">
        <f>IF(LEN(C2220)=0,0,IF(C2220=Summary!$K$5,1,0))</f>
        <v>0</v>
      </c>
      <c r="V2220" s="148">
        <f t="shared" si="137"/>
        <v>0</v>
      </c>
      <c r="W2220" s="333"/>
      <c r="X2220" s="148">
        <f t="shared" si="138"/>
        <v>0</v>
      </c>
      <c r="Y2220" s="333"/>
      <c r="Z2220" s="144"/>
      <c r="AA2220" s="148">
        <f t="shared" si="139"/>
        <v>0</v>
      </c>
      <c r="AB2220" s="336"/>
      <c r="AC2220" s="144"/>
    </row>
    <row r="2221" spans="2:29" s="134" customFormat="1" ht="20.100000000000001" customHeight="1" x14ac:dyDescent="0.25">
      <c r="B2221" s="390"/>
      <c r="C2221" s="391"/>
      <c r="D2221" s="392"/>
      <c r="E2221" s="393"/>
      <c r="F2221" s="393"/>
      <c r="G2221" s="394"/>
      <c r="H2221" s="395"/>
      <c r="N2221" s="144"/>
      <c r="O2221" s="147" t="str">
        <f>IFERROR(IF(LEN(B2221)=0,"",INDEX(Trainings!$C$6:$C$55,MATCH(Registration!$B2221,Trainings!$B$6:$B$55,0),1)),"")</f>
        <v/>
      </c>
      <c r="P2221" s="148" t="str">
        <f>IFERROR(IF(LEN(H2221)=0,"",INDEX(Dashboard!$I$17:$I$26,MATCH($H2221,Dashboard!$J$17:$J$26,0))),"")</f>
        <v/>
      </c>
      <c r="Q2221" s="144"/>
      <c r="R2221" s="148">
        <f>IF(LEN(O2221)=0,0,IF(OR(Summary!$D$5="All",Summary!$D$5=""),1,IF(Summary!$D$5=O2221,1,0)))</f>
        <v>0</v>
      </c>
      <c r="S2221" s="148">
        <f>IF(LEN(B2221)=0,0,IF(OR(Summary!$G$5="All",Summary!$G$5=""),1,IF(Summary!$G$5=B2221,1,0)))</f>
        <v>0</v>
      </c>
      <c r="T2221" s="148">
        <f t="shared" si="136"/>
        <v>0</v>
      </c>
      <c r="U2221" s="148">
        <f>IF(LEN(C2221)=0,0,IF(C2221=Summary!$K$5,1,0))</f>
        <v>0</v>
      </c>
      <c r="V2221" s="148">
        <f t="shared" si="137"/>
        <v>0</v>
      </c>
      <c r="W2221" s="333"/>
      <c r="X2221" s="148">
        <f t="shared" si="138"/>
        <v>0</v>
      </c>
      <c r="Y2221" s="333"/>
      <c r="Z2221" s="144"/>
      <c r="AA2221" s="148">
        <f t="shared" si="139"/>
        <v>0</v>
      </c>
      <c r="AB2221" s="336"/>
      <c r="AC2221" s="144"/>
    </row>
    <row r="2222" spans="2:29" s="134" customFormat="1" ht="20.100000000000001" customHeight="1" x14ac:dyDescent="0.25">
      <c r="B2222" s="390"/>
      <c r="C2222" s="391"/>
      <c r="D2222" s="392"/>
      <c r="E2222" s="393"/>
      <c r="F2222" s="393"/>
      <c r="G2222" s="394"/>
      <c r="H2222" s="395"/>
      <c r="N2222" s="144"/>
      <c r="O2222" s="147" t="str">
        <f>IFERROR(IF(LEN(B2222)=0,"",INDEX(Trainings!$C$6:$C$55,MATCH(Registration!$B2222,Trainings!$B$6:$B$55,0),1)),"")</f>
        <v/>
      </c>
      <c r="P2222" s="148" t="str">
        <f>IFERROR(IF(LEN(H2222)=0,"",INDEX(Dashboard!$I$17:$I$26,MATCH($H2222,Dashboard!$J$17:$J$26,0))),"")</f>
        <v/>
      </c>
      <c r="Q2222" s="144"/>
      <c r="R2222" s="148">
        <f>IF(LEN(O2222)=0,0,IF(OR(Summary!$D$5="All",Summary!$D$5=""),1,IF(Summary!$D$5=O2222,1,0)))</f>
        <v>0</v>
      </c>
      <c r="S2222" s="148">
        <f>IF(LEN(B2222)=0,0,IF(OR(Summary!$G$5="All",Summary!$G$5=""),1,IF(Summary!$G$5=B2222,1,0)))</f>
        <v>0</v>
      </c>
      <c r="T2222" s="148">
        <f t="shared" si="136"/>
        <v>0</v>
      </c>
      <c r="U2222" s="148">
        <f>IF(LEN(C2222)=0,0,IF(C2222=Summary!$K$5,1,0))</f>
        <v>0</v>
      </c>
      <c r="V2222" s="148">
        <f t="shared" si="137"/>
        <v>0</v>
      </c>
      <c r="W2222" s="333"/>
      <c r="X2222" s="148">
        <f t="shared" si="138"/>
        <v>0</v>
      </c>
      <c r="Y2222" s="333"/>
      <c r="Z2222" s="144"/>
      <c r="AA2222" s="148">
        <f t="shared" si="139"/>
        <v>0</v>
      </c>
      <c r="AB2222" s="336"/>
      <c r="AC2222" s="144"/>
    </row>
    <row r="2223" spans="2:29" s="134" customFormat="1" ht="20.100000000000001" customHeight="1" x14ac:dyDescent="0.25">
      <c r="B2223" s="390"/>
      <c r="C2223" s="391"/>
      <c r="D2223" s="392"/>
      <c r="E2223" s="393"/>
      <c r="F2223" s="393"/>
      <c r="G2223" s="394"/>
      <c r="H2223" s="395"/>
      <c r="N2223" s="144"/>
      <c r="O2223" s="147" t="str">
        <f>IFERROR(IF(LEN(B2223)=0,"",INDEX(Trainings!$C$6:$C$55,MATCH(Registration!$B2223,Trainings!$B$6:$B$55,0),1)),"")</f>
        <v/>
      </c>
      <c r="P2223" s="148" t="str">
        <f>IFERROR(IF(LEN(H2223)=0,"",INDEX(Dashboard!$I$17:$I$26,MATCH($H2223,Dashboard!$J$17:$J$26,0))),"")</f>
        <v/>
      </c>
      <c r="Q2223" s="144"/>
      <c r="R2223" s="148">
        <f>IF(LEN(O2223)=0,0,IF(OR(Summary!$D$5="All",Summary!$D$5=""),1,IF(Summary!$D$5=O2223,1,0)))</f>
        <v>0</v>
      </c>
      <c r="S2223" s="148">
        <f>IF(LEN(B2223)=0,0,IF(OR(Summary!$G$5="All",Summary!$G$5=""),1,IF(Summary!$G$5=B2223,1,0)))</f>
        <v>0</v>
      </c>
      <c r="T2223" s="148">
        <f t="shared" si="136"/>
        <v>0</v>
      </c>
      <c r="U2223" s="148">
        <f>IF(LEN(C2223)=0,0,IF(C2223=Summary!$K$5,1,0))</f>
        <v>0</v>
      </c>
      <c r="V2223" s="148">
        <f t="shared" si="137"/>
        <v>0</v>
      </c>
      <c r="W2223" s="333"/>
      <c r="X2223" s="148">
        <f t="shared" si="138"/>
        <v>0</v>
      </c>
      <c r="Y2223" s="333"/>
      <c r="Z2223" s="144"/>
      <c r="AA2223" s="148">
        <f t="shared" si="139"/>
        <v>0</v>
      </c>
      <c r="AB2223" s="336"/>
      <c r="AC2223" s="144"/>
    </row>
    <row r="2224" spans="2:29" s="134" customFormat="1" ht="20.100000000000001" customHeight="1" x14ac:dyDescent="0.25">
      <c r="B2224" s="390"/>
      <c r="C2224" s="391"/>
      <c r="D2224" s="392"/>
      <c r="E2224" s="393"/>
      <c r="F2224" s="393"/>
      <c r="G2224" s="394"/>
      <c r="H2224" s="395"/>
      <c r="N2224" s="144"/>
      <c r="O2224" s="147" t="str">
        <f>IFERROR(IF(LEN(B2224)=0,"",INDEX(Trainings!$C$6:$C$55,MATCH(Registration!$B2224,Trainings!$B$6:$B$55,0),1)),"")</f>
        <v/>
      </c>
      <c r="P2224" s="148" t="str">
        <f>IFERROR(IF(LEN(H2224)=0,"",INDEX(Dashboard!$I$17:$I$26,MATCH($H2224,Dashboard!$J$17:$J$26,0))),"")</f>
        <v/>
      </c>
      <c r="Q2224" s="144"/>
      <c r="R2224" s="148">
        <f>IF(LEN(O2224)=0,0,IF(OR(Summary!$D$5="All",Summary!$D$5=""),1,IF(Summary!$D$5=O2224,1,0)))</f>
        <v>0</v>
      </c>
      <c r="S2224" s="148">
        <f>IF(LEN(B2224)=0,0,IF(OR(Summary!$G$5="All",Summary!$G$5=""),1,IF(Summary!$G$5=B2224,1,0)))</f>
        <v>0</v>
      </c>
      <c r="T2224" s="148">
        <f t="shared" si="136"/>
        <v>0</v>
      </c>
      <c r="U2224" s="148">
        <f>IF(LEN(C2224)=0,0,IF(C2224=Summary!$K$5,1,0))</f>
        <v>0</v>
      </c>
      <c r="V2224" s="148">
        <f t="shared" si="137"/>
        <v>0</v>
      </c>
      <c r="W2224" s="333"/>
      <c r="X2224" s="148">
        <f t="shared" si="138"/>
        <v>0</v>
      </c>
      <c r="Y2224" s="333"/>
      <c r="Z2224" s="144"/>
      <c r="AA2224" s="148">
        <f t="shared" si="139"/>
        <v>0</v>
      </c>
      <c r="AB2224" s="336"/>
      <c r="AC2224" s="144"/>
    </row>
    <row r="2225" spans="2:29" s="134" customFormat="1" ht="20.100000000000001" customHeight="1" x14ac:dyDescent="0.25">
      <c r="B2225" s="390"/>
      <c r="C2225" s="391"/>
      <c r="D2225" s="392"/>
      <c r="E2225" s="393"/>
      <c r="F2225" s="393"/>
      <c r="G2225" s="394"/>
      <c r="H2225" s="395"/>
      <c r="N2225" s="144"/>
      <c r="O2225" s="147" t="str">
        <f>IFERROR(IF(LEN(B2225)=0,"",INDEX(Trainings!$C$6:$C$55,MATCH(Registration!$B2225,Trainings!$B$6:$B$55,0),1)),"")</f>
        <v/>
      </c>
      <c r="P2225" s="148" t="str">
        <f>IFERROR(IF(LEN(H2225)=0,"",INDEX(Dashboard!$I$17:$I$26,MATCH($H2225,Dashboard!$J$17:$J$26,0))),"")</f>
        <v/>
      </c>
      <c r="Q2225" s="144"/>
      <c r="R2225" s="148">
        <f>IF(LEN(O2225)=0,0,IF(OR(Summary!$D$5="All",Summary!$D$5=""),1,IF(Summary!$D$5=O2225,1,0)))</f>
        <v>0</v>
      </c>
      <c r="S2225" s="148">
        <f>IF(LEN(B2225)=0,0,IF(OR(Summary!$G$5="All",Summary!$G$5=""),1,IF(Summary!$G$5=B2225,1,0)))</f>
        <v>0</v>
      </c>
      <c r="T2225" s="148">
        <f t="shared" si="136"/>
        <v>0</v>
      </c>
      <c r="U2225" s="148">
        <f>IF(LEN(C2225)=0,0,IF(C2225=Summary!$K$5,1,0))</f>
        <v>0</v>
      </c>
      <c r="V2225" s="148">
        <f t="shared" si="137"/>
        <v>0</v>
      </c>
      <c r="W2225" s="333"/>
      <c r="X2225" s="148">
        <f t="shared" si="138"/>
        <v>0</v>
      </c>
      <c r="Y2225" s="333"/>
      <c r="Z2225" s="144"/>
      <c r="AA2225" s="148">
        <f t="shared" si="139"/>
        <v>0</v>
      </c>
      <c r="AB2225" s="336"/>
      <c r="AC2225" s="144"/>
    </row>
    <row r="2226" spans="2:29" s="134" customFormat="1" ht="20.100000000000001" customHeight="1" x14ac:dyDescent="0.25">
      <c r="B2226" s="390"/>
      <c r="C2226" s="391"/>
      <c r="D2226" s="392"/>
      <c r="E2226" s="393"/>
      <c r="F2226" s="393"/>
      <c r="G2226" s="394"/>
      <c r="H2226" s="395"/>
      <c r="N2226" s="144"/>
      <c r="O2226" s="147" t="str">
        <f>IFERROR(IF(LEN(B2226)=0,"",INDEX(Trainings!$C$6:$C$55,MATCH(Registration!$B2226,Trainings!$B$6:$B$55,0),1)),"")</f>
        <v/>
      </c>
      <c r="P2226" s="148" t="str">
        <f>IFERROR(IF(LEN(H2226)=0,"",INDEX(Dashboard!$I$17:$I$26,MATCH($H2226,Dashboard!$J$17:$J$26,0))),"")</f>
        <v/>
      </c>
      <c r="Q2226" s="144"/>
      <c r="R2226" s="148">
        <f>IF(LEN(O2226)=0,0,IF(OR(Summary!$D$5="All",Summary!$D$5=""),1,IF(Summary!$D$5=O2226,1,0)))</f>
        <v>0</v>
      </c>
      <c r="S2226" s="148">
        <f>IF(LEN(B2226)=0,0,IF(OR(Summary!$G$5="All",Summary!$G$5=""),1,IF(Summary!$G$5=B2226,1,0)))</f>
        <v>0</v>
      </c>
      <c r="T2226" s="148">
        <f t="shared" si="136"/>
        <v>0</v>
      </c>
      <c r="U2226" s="148">
        <f>IF(LEN(C2226)=0,0,IF(C2226=Summary!$K$5,1,0))</f>
        <v>0</v>
      </c>
      <c r="V2226" s="148">
        <f t="shared" si="137"/>
        <v>0</v>
      </c>
      <c r="W2226" s="333"/>
      <c r="X2226" s="148">
        <f t="shared" si="138"/>
        <v>0</v>
      </c>
      <c r="Y2226" s="333"/>
      <c r="Z2226" s="144"/>
      <c r="AA2226" s="148">
        <f t="shared" si="139"/>
        <v>0</v>
      </c>
      <c r="AB2226" s="336"/>
      <c r="AC2226" s="144"/>
    </row>
    <row r="2227" spans="2:29" s="134" customFormat="1" ht="20.100000000000001" customHeight="1" x14ac:dyDescent="0.25">
      <c r="B2227" s="390"/>
      <c r="C2227" s="391"/>
      <c r="D2227" s="392"/>
      <c r="E2227" s="393"/>
      <c r="F2227" s="393"/>
      <c r="G2227" s="394"/>
      <c r="H2227" s="395"/>
      <c r="N2227" s="144"/>
      <c r="O2227" s="147" t="str">
        <f>IFERROR(IF(LEN(B2227)=0,"",INDEX(Trainings!$C$6:$C$55,MATCH(Registration!$B2227,Trainings!$B$6:$B$55,0),1)),"")</f>
        <v/>
      </c>
      <c r="P2227" s="148" t="str">
        <f>IFERROR(IF(LEN(H2227)=0,"",INDEX(Dashboard!$I$17:$I$26,MATCH($H2227,Dashboard!$J$17:$J$26,0))),"")</f>
        <v/>
      </c>
      <c r="Q2227" s="144"/>
      <c r="R2227" s="148">
        <f>IF(LEN(O2227)=0,0,IF(OR(Summary!$D$5="All",Summary!$D$5=""),1,IF(Summary!$D$5=O2227,1,0)))</f>
        <v>0</v>
      </c>
      <c r="S2227" s="148">
        <f>IF(LEN(B2227)=0,0,IF(OR(Summary!$G$5="All",Summary!$G$5=""),1,IF(Summary!$G$5=B2227,1,0)))</f>
        <v>0</v>
      </c>
      <c r="T2227" s="148">
        <f t="shared" si="136"/>
        <v>0</v>
      </c>
      <c r="U2227" s="148">
        <f>IF(LEN(C2227)=0,0,IF(C2227=Summary!$K$5,1,0))</f>
        <v>0</v>
      </c>
      <c r="V2227" s="148">
        <f t="shared" si="137"/>
        <v>0</v>
      </c>
      <c r="W2227" s="333"/>
      <c r="X2227" s="148">
        <f t="shared" si="138"/>
        <v>0</v>
      </c>
      <c r="Y2227" s="333"/>
      <c r="Z2227" s="144"/>
      <c r="AA2227" s="148">
        <f t="shared" si="139"/>
        <v>0</v>
      </c>
      <c r="AB2227" s="336"/>
      <c r="AC2227" s="144"/>
    </row>
    <row r="2228" spans="2:29" s="134" customFormat="1" ht="20.100000000000001" customHeight="1" x14ac:dyDescent="0.25">
      <c r="B2228" s="390"/>
      <c r="C2228" s="391"/>
      <c r="D2228" s="392"/>
      <c r="E2228" s="393"/>
      <c r="F2228" s="393"/>
      <c r="G2228" s="394"/>
      <c r="H2228" s="395"/>
      <c r="N2228" s="144"/>
      <c r="O2228" s="147" t="str">
        <f>IFERROR(IF(LEN(B2228)=0,"",INDEX(Trainings!$C$6:$C$55,MATCH(Registration!$B2228,Trainings!$B$6:$B$55,0),1)),"")</f>
        <v/>
      </c>
      <c r="P2228" s="148" t="str">
        <f>IFERROR(IF(LEN(H2228)=0,"",INDEX(Dashboard!$I$17:$I$26,MATCH($H2228,Dashboard!$J$17:$J$26,0))),"")</f>
        <v/>
      </c>
      <c r="Q2228" s="144"/>
      <c r="R2228" s="148">
        <f>IF(LEN(O2228)=0,0,IF(OR(Summary!$D$5="All",Summary!$D$5=""),1,IF(Summary!$D$5=O2228,1,0)))</f>
        <v>0</v>
      </c>
      <c r="S2228" s="148">
        <f>IF(LEN(B2228)=0,0,IF(OR(Summary!$G$5="All",Summary!$G$5=""),1,IF(Summary!$G$5=B2228,1,0)))</f>
        <v>0</v>
      </c>
      <c r="T2228" s="148">
        <f t="shared" si="136"/>
        <v>0</v>
      </c>
      <c r="U2228" s="148">
        <f>IF(LEN(C2228)=0,0,IF(C2228=Summary!$K$5,1,0))</f>
        <v>0</v>
      </c>
      <c r="V2228" s="148">
        <f t="shared" si="137"/>
        <v>0</v>
      </c>
      <c r="W2228" s="333"/>
      <c r="X2228" s="148">
        <f t="shared" si="138"/>
        <v>0</v>
      </c>
      <c r="Y2228" s="333"/>
      <c r="Z2228" s="144"/>
      <c r="AA2228" s="148">
        <f t="shared" si="139"/>
        <v>0</v>
      </c>
      <c r="AB2228" s="336"/>
      <c r="AC2228" s="144"/>
    </row>
    <row r="2229" spans="2:29" s="134" customFormat="1" ht="20.100000000000001" customHeight="1" x14ac:dyDescent="0.25">
      <c r="B2229" s="390"/>
      <c r="C2229" s="391"/>
      <c r="D2229" s="392"/>
      <c r="E2229" s="393"/>
      <c r="F2229" s="393"/>
      <c r="G2229" s="394"/>
      <c r="H2229" s="395"/>
      <c r="N2229" s="144"/>
      <c r="O2229" s="147" t="str">
        <f>IFERROR(IF(LEN(B2229)=0,"",INDEX(Trainings!$C$6:$C$55,MATCH(Registration!$B2229,Trainings!$B$6:$B$55,0),1)),"")</f>
        <v/>
      </c>
      <c r="P2229" s="148" t="str">
        <f>IFERROR(IF(LEN(H2229)=0,"",INDEX(Dashboard!$I$17:$I$26,MATCH($H2229,Dashboard!$J$17:$J$26,0))),"")</f>
        <v/>
      </c>
      <c r="Q2229" s="144"/>
      <c r="R2229" s="148">
        <f>IF(LEN(O2229)=0,0,IF(OR(Summary!$D$5="All",Summary!$D$5=""),1,IF(Summary!$D$5=O2229,1,0)))</f>
        <v>0</v>
      </c>
      <c r="S2229" s="148">
        <f>IF(LEN(B2229)=0,0,IF(OR(Summary!$G$5="All",Summary!$G$5=""),1,IF(Summary!$G$5=B2229,1,0)))</f>
        <v>0</v>
      </c>
      <c r="T2229" s="148">
        <f t="shared" si="136"/>
        <v>0</v>
      </c>
      <c r="U2229" s="148">
        <f>IF(LEN(C2229)=0,0,IF(C2229=Summary!$K$5,1,0))</f>
        <v>0</v>
      </c>
      <c r="V2229" s="148">
        <f t="shared" si="137"/>
        <v>0</v>
      </c>
      <c r="W2229" s="333"/>
      <c r="X2229" s="148">
        <f t="shared" si="138"/>
        <v>0</v>
      </c>
      <c r="Y2229" s="333"/>
      <c r="Z2229" s="144"/>
      <c r="AA2229" s="148">
        <f t="shared" si="139"/>
        <v>0</v>
      </c>
      <c r="AB2229" s="336"/>
      <c r="AC2229" s="144"/>
    </row>
    <row r="2230" spans="2:29" s="134" customFormat="1" ht="20.100000000000001" customHeight="1" x14ac:dyDescent="0.25">
      <c r="B2230" s="390"/>
      <c r="C2230" s="391"/>
      <c r="D2230" s="392"/>
      <c r="E2230" s="393"/>
      <c r="F2230" s="393"/>
      <c r="G2230" s="394"/>
      <c r="H2230" s="395"/>
      <c r="N2230" s="144"/>
      <c r="O2230" s="147" t="str">
        <f>IFERROR(IF(LEN(B2230)=0,"",INDEX(Trainings!$C$6:$C$55,MATCH(Registration!$B2230,Trainings!$B$6:$B$55,0),1)),"")</f>
        <v/>
      </c>
      <c r="P2230" s="148" t="str">
        <f>IFERROR(IF(LEN(H2230)=0,"",INDEX(Dashboard!$I$17:$I$26,MATCH($H2230,Dashboard!$J$17:$J$26,0))),"")</f>
        <v/>
      </c>
      <c r="Q2230" s="144"/>
      <c r="R2230" s="148">
        <f>IF(LEN(O2230)=0,0,IF(OR(Summary!$D$5="All",Summary!$D$5=""),1,IF(Summary!$D$5=O2230,1,0)))</f>
        <v>0</v>
      </c>
      <c r="S2230" s="148">
        <f>IF(LEN(B2230)=0,0,IF(OR(Summary!$G$5="All",Summary!$G$5=""),1,IF(Summary!$G$5=B2230,1,0)))</f>
        <v>0</v>
      </c>
      <c r="T2230" s="148">
        <f t="shared" si="136"/>
        <v>0</v>
      </c>
      <c r="U2230" s="148">
        <f>IF(LEN(C2230)=0,0,IF(C2230=Summary!$K$5,1,0))</f>
        <v>0</v>
      </c>
      <c r="V2230" s="148">
        <f t="shared" si="137"/>
        <v>0</v>
      </c>
      <c r="W2230" s="333"/>
      <c r="X2230" s="148">
        <f t="shared" si="138"/>
        <v>0</v>
      </c>
      <c r="Y2230" s="333"/>
      <c r="Z2230" s="144"/>
      <c r="AA2230" s="148">
        <f t="shared" si="139"/>
        <v>0</v>
      </c>
      <c r="AB2230" s="336"/>
      <c r="AC2230" s="144"/>
    </row>
    <row r="2231" spans="2:29" s="134" customFormat="1" ht="20.100000000000001" customHeight="1" x14ac:dyDescent="0.25">
      <c r="B2231" s="390"/>
      <c r="C2231" s="391"/>
      <c r="D2231" s="392"/>
      <c r="E2231" s="393"/>
      <c r="F2231" s="393"/>
      <c r="G2231" s="394"/>
      <c r="H2231" s="395"/>
      <c r="N2231" s="144"/>
      <c r="O2231" s="147" t="str">
        <f>IFERROR(IF(LEN(B2231)=0,"",INDEX(Trainings!$C$6:$C$55,MATCH(Registration!$B2231,Trainings!$B$6:$B$55,0),1)),"")</f>
        <v/>
      </c>
      <c r="P2231" s="148" t="str">
        <f>IFERROR(IF(LEN(H2231)=0,"",INDEX(Dashboard!$I$17:$I$26,MATCH($H2231,Dashboard!$J$17:$J$26,0))),"")</f>
        <v/>
      </c>
      <c r="Q2231" s="144"/>
      <c r="R2231" s="148">
        <f>IF(LEN(O2231)=0,0,IF(OR(Summary!$D$5="All",Summary!$D$5=""),1,IF(Summary!$D$5=O2231,1,0)))</f>
        <v>0</v>
      </c>
      <c r="S2231" s="148">
        <f>IF(LEN(B2231)=0,0,IF(OR(Summary!$G$5="All",Summary!$G$5=""),1,IF(Summary!$G$5=B2231,1,0)))</f>
        <v>0</v>
      </c>
      <c r="T2231" s="148">
        <f t="shared" si="136"/>
        <v>0</v>
      </c>
      <c r="U2231" s="148">
        <f>IF(LEN(C2231)=0,0,IF(C2231=Summary!$K$5,1,0))</f>
        <v>0</v>
      </c>
      <c r="V2231" s="148">
        <f t="shared" si="137"/>
        <v>0</v>
      </c>
      <c r="W2231" s="333"/>
      <c r="X2231" s="148">
        <f t="shared" si="138"/>
        <v>0</v>
      </c>
      <c r="Y2231" s="333"/>
      <c r="Z2231" s="144"/>
      <c r="AA2231" s="148">
        <f t="shared" si="139"/>
        <v>0</v>
      </c>
      <c r="AB2231" s="336"/>
      <c r="AC2231" s="144"/>
    </row>
    <row r="2232" spans="2:29" s="134" customFormat="1" ht="20.100000000000001" customHeight="1" x14ac:dyDescent="0.25">
      <c r="B2232" s="390"/>
      <c r="C2232" s="391"/>
      <c r="D2232" s="392"/>
      <c r="E2232" s="393"/>
      <c r="F2232" s="393"/>
      <c r="G2232" s="394"/>
      <c r="H2232" s="395"/>
      <c r="N2232" s="144"/>
      <c r="O2232" s="147" t="str">
        <f>IFERROR(IF(LEN(B2232)=0,"",INDEX(Trainings!$C$6:$C$55,MATCH(Registration!$B2232,Trainings!$B$6:$B$55,0),1)),"")</f>
        <v/>
      </c>
      <c r="P2232" s="148" t="str">
        <f>IFERROR(IF(LEN(H2232)=0,"",INDEX(Dashboard!$I$17:$I$26,MATCH($H2232,Dashboard!$J$17:$J$26,0))),"")</f>
        <v/>
      </c>
      <c r="Q2232" s="144"/>
      <c r="R2232" s="148">
        <f>IF(LEN(O2232)=0,0,IF(OR(Summary!$D$5="All",Summary!$D$5=""),1,IF(Summary!$D$5=O2232,1,0)))</f>
        <v>0</v>
      </c>
      <c r="S2232" s="148">
        <f>IF(LEN(B2232)=0,0,IF(OR(Summary!$G$5="All",Summary!$G$5=""),1,IF(Summary!$G$5=B2232,1,0)))</f>
        <v>0</v>
      </c>
      <c r="T2232" s="148">
        <f t="shared" si="136"/>
        <v>0</v>
      </c>
      <c r="U2232" s="148">
        <f>IF(LEN(C2232)=0,0,IF(C2232=Summary!$K$5,1,0))</f>
        <v>0</v>
      </c>
      <c r="V2232" s="148">
        <f t="shared" si="137"/>
        <v>0</v>
      </c>
      <c r="W2232" s="333"/>
      <c r="X2232" s="148">
        <f t="shared" si="138"/>
        <v>0</v>
      </c>
      <c r="Y2232" s="333"/>
      <c r="Z2232" s="144"/>
      <c r="AA2232" s="148">
        <f t="shared" si="139"/>
        <v>0</v>
      </c>
      <c r="AB2232" s="336"/>
      <c r="AC2232" s="144"/>
    </row>
    <row r="2233" spans="2:29" s="134" customFormat="1" ht="20.100000000000001" customHeight="1" x14ac:dyDescent="0.25">
      <c r="B2233" s="390"/>
      <c r="C2233" s="391"/>
      <c r="D2233" s="392"/>
      <c r="E2233" s="393"/>
      <c r="F2233" s="393"/>
      <c r="G2233" s="394"/>
      <c r="H2233" s="395"/>
      <c r="N2233" s="144"/>
      <c r="O2233" s="147" t="str">
        <f>IFERROR(IF(LEN(B2233)=0,"",INDEX(Trainings!$C$6:$C$55,MATCH(Registration!$B2233,Trainings!$B$6:$B$55,0),1)),"")</f>
        <v/>
      </c>
      <c r="P2233" s="148" t="str">
        <f>IFERROR(IF(LEN(H2233)=0,"",INDEX(Dashboard!$I$17:$I$26,MATCH($H2233,Dashboard!$J$17:$J$26,0))),"")</f>
        <v/>
      </c>
      <c r="Q2233" s="144"/>
      <c r="R2233" s="148">
        <f>IF(LEN(O2233)=0,0,IF(OR(Summary!$D$5="All",Summary!$D$5=""),1,IF(Summary!$D$5=O2233,1,0)))</f>
        <v>0</v>
      </c>
      <c r="S2233" s="148">
        <f>IF(LEN(B2233)=0,0,IF(OR(Summary!$G$5="All",Summary!$G$5=""),1,IF(Summary!$G$5=B2233,1,0)))</f>
        <v>0</v>
      </c>
      <c r="T2233" s="148">
        <f t="shared" si="136"/>
        <v>0</v>
      </c>
      <c r="U2233" s="148">
        <f>IF(LEN(C2233)=0,0,IF(C2233=Summary!$K$5,1,0))</f>
        <v>0</v>
      </c>
      <c r="V2233" s="148">
        <f t="shared" si="137"/>
        <v>0</v>
      </c>
      <c r="W2233" s="333"/>
      <c r="X2233" s="148">
        <f t="shared" si="138"/>
        <v>0</v>
      </c>
      <c r="Y2233" s="333"/>
      <c r="Z2233" s="144"/>
      <c r="AA2233" s="148">
        <f t="shared" si="139"/>
        <v>0</v>
      </c>
      <c r="AB2233" s="336"/>
      <c r="AC2233" s="144"/>
    </row>
    <row r="2234" spans="2:29" s="134" customFormat="1" ht="20.100000000000001" customHeight="1" x14ac:dyDescent="0.25">
      <c r="B2234" s="390"/>
      <c r="C2234" s="391"/>
      <c r="D2234" s="392"/>
      <c r="E2234" s="393"/>
      <c r="F2234" s="393"/>
      <c r="G2234" s="394"/>
      <c r="H2234" s="395"/>
      <c r="N2234" s="144"/>
      <c r="O2234" s="147" t="str">
        <f>IFERROR(IF(LEN(B2234)=0,"",INDEX(Trainings!$C$6:$C$55,MATCH(Registration!$B2234,Trainings!$B$6:$B$55,0),1)),"")</f>
        <v/>
      </c>
      <c r="P2234" s="148" t="str">
        <f>IFERROR(IF(LEN(H2234)=0,"",INDEX(Dashboard!$I$17:$I$26,MATCH($H2234,Dashboard!$J$17:$J$26,0))),"")</f>
        <v/>
      </c>
      <c r="Q2234" s="144"/>
      <c r="R2234" s="148">
        <f>IF(LEN(O2234)=0,0,IF(OR(Summary!$D$5="All",Summary!$D$5=""),1,IF(Summary!$D$5=O2234,1,0)))</f>
        <v>0</v>
      </c>
      <c r="S2234" s="148">
        <f>IF(LEN(B2234)=0,0,IF(OR(Summary!$G$5="All",Summary!$G$5=""),1,IF(Summary!$G$5=B2234,1,0)))</f>
        <v>0</v>
      </c>
      <c r="T2234" s="148">
        <f t="shared" si="136"/>
        <v>0</v>
      </c>
      <c r="U2234" s="148">
        <f>IF(LEN(C2234)=0,0,IF(C2234=Summary!$K$5,1,0))</f>
        <v>0</v>
      </c>
      <c r="V2234" s="148">
        <f t="shared" si="137"/>
        <v>0</v>
      </c>
      <c r="W2234" s="333"/>
      <c r="X2234" s="148">
        <f t="shared" si="138"/>
        <v>0</v>
      </c>
      <c r="Y2234" s="333"/>
      <c r="Z2234" s="144"/>
      <c r="AA2234" s="148">
        <f t="shared" si="139"/>
        <v>0</v>
      </c>
      <c r="AB2234" s="336"/>
      <c r="AC2234" s="144"/>
    </row>
    <row r="2235" spans="2:29" s="134" customFormat="1" ht="20.100000000000001" customHeight="1" x14ac:dyDescent="0.25">
      <c r="B2235" s="390"/>
      <c r="C2235" s="391"/>
      <c r="D2235" s="392"/>
      <c r="E2235" s="393"/>
      <c r="F2235" s="393"/>
      <c r="G2235" s="394"/>
      <c r="H2235" s="395"/>
      <c r="N2235" s="144"/>
      <c r="O2235" s="147" t="str">
        <f>IFERROR(IF(LEN(B2235)=0,"",INDEX(Trainings!$C$6:$C$55,MATCH(Registration!$B2235,Trainings!$B$6:$B$55,0),1)),"")</f>
        <v/>
      </c>
      <c r="P2235" s="148" t="str">
        <f>IFERROR(IF(LEN(H2235)=0,"",INDEX(Dashboard!$I$17:$I$26,MATCH($H2235,Dashboard!$J$17:$J$26,0))),"")</f>
        <v/>
      </c>
      <c r="Q2235" s="144"/>
      <c r="R2235" s="148">
        <f>IF(LEN(O2235)=0,0,IF(OR(Summary!$D$5="All",Summary!$D$5=""),1,IF(Summary!$D$5=O2235,1,0)))</f>
        <v>0</v>
      </c>
      <c r="S2235" s="148">
        <f>IF(LEN(B2235)=0,0,IF(OR(Summary!$G$5="All",Summary!$G$5=""),1,IF(Summary!$G$5=B2235,1,0)))</f>
        <v>0</v>
      </c>
      <c r="T2235" s="148">
        <f t="shared" si="136"/>
        <v>0</v>
      </c>
      <c r="U2235" s="148">
        <f>IF(LEN(C2235)=0,0,IF(C2235=Summary!$K$5,1,0))</f>
        <v>0</v>
      </c>
      <c r="V2235" s="148">
        <f t="shared" si="137"/>
        <v>0</v>
      </c>
      <c r="W2235" s="333"/>
      <c r="X2235" s="148">
        <f t="shared" si="138"/>
        <v>0</v>
      </c>
      <c r="Y2235" s="333"/>
      <c r="Z2235" s="144"/>
      <c r="AA2235" s="148">
        <f t="shared" si="139"/>
        <v>0</v>
      </c>
      <c r="AB2235" s="336"/>
      <c r="AC2235" s="144"/>
    </row>
    <row r="2236" spans="2:29" s="134" customFormat="1" ht="20.100000000000001" customHeight="1" x14ac:dyDescent="0.25">
      <c r="B2236" s="390"/>
      <c r="C2236" s="391"/>
      <c r="D2236" s="392"/>
      <c r="E2236" s="393"/>
      <c r="F2236" s="393"/>
      <c r="G2236" s="394"/>
      <c r="H2236" s="395"/>
      <c r="N2236" s="144"/>
      <c r="O2236" s="147" t="str">
        <f>IFERROR(IF(LEN(B2236)=0,"",INDEX(Trainings!$C$6:$C$55,MATCH(Registration!$B2236,Trainings!$B$6:$B$55,0),1)),"")</f>
        <v/>
      </c>
      <c r="P2236" s="148" t="str">
        <f>IFERROR(IF(LEN(H2236)=0,"",INDEX(Dashboard!$I$17:$I$26,MATCH($H2236,Dashboard!$J$17:$J$26,0))),"")</f>
        <v/>
      </c>
      <c r="Q2236" s="144"/>
      <c r="R2236" s="148">
        <f>IF(LEN(O2236)=0,0,IF(OR(Summary!$D$5="All",Summary!$D$5=""),1,IF(Summary!$D$5=O2236,1,0)))</f>
        <v>0</v>
      </c>
      <c r="S2236" s="148">
        <f>IF(LEN(B2236)=0,0,IF(OR(Summary!$G$5="All",Summary!$G$5=""),1,IF(Summary!$G$5=B2236,1,0)))</f>
        <v>0</v>
      </c>
      <c r="T2236" s="148">
        <f t="shared" si="136"/>
        <v>0</v>
      </c>
      <c r="U2236" s="148">
        <f>IF(LEN(C2236)=0,0,IF(C2236=Summary!$K$5,1,0))</f>
        <v>0</v>
      </c>
      <c r="V2236" s="148">
        <f t="shared" si="137"/>
        <v>0</v>
      </c>
      <c r="W2236" s="333"/>
      <c r="X2236" s="148">
        <f t="shared" si="138"/>
        <v>0</v>
      </c>
      <c r="Y2236" s="333"/>
      <c r="Z2236" s="144"/>
      <c r="AA2236" s="148">
        <f t="shared" si="139"/>
        <v>0</v>
      </c>
      <c r="AB2236" s="336"/>
      <c r="AC2236" s="144"/>
    </row>
    <row r="2237" spans="2:29" s="134" customFormat="1" ht="20.100000000000001" customHeight="1" x14ac:dyDescent="0.25">
      <c r="B2237" s="390"/>
      <c r="C2237" s="391"/>
      <c r="D2237" s="392"/>
      <c r="E2237" s="393"/>
      <c r="F2237" s="393"/>
      <c r="G2237" s="394"/>
      <c r="H2237" s="395"/>
      <c r="N2237" s="144"/>
      <c r="O2237" s="147" t="str">
        <f>IFERROR(IF(LEN(B2237)=0,"",INDEX(Trainings!$C$6:$C$55,MATCH(Registration!$B2237,Trainings!$B$6:$B$55,0),1)),"")</f>
        <v/>
      </c>
      <c r="P2237" s="148" t="str">
        <f>IFERROR(IF(LEN(H2237)=0,"",INDEX(Dashboard!$I$17:$I$26,MATCH($H2237,Dashboard!$J$17:$J$26,0))),"")</f>
        <v/>
      </c>
      <c r="Q2237" s="144"/>
      <c r="R2237" s="148">
        <f>IF(LEN(O2237)=0,0,IF(OR(Summary!$D$5="All",Summary!$D$5=""),1,IF(Summary!$D$5=O2237,1,0)))</f>
        <v>0</v>
      </c>
      <c r="S2237" s="148">
        <f>IF(LEN(B2237)=0,0,IF(OR(Summary!$G$5="All",Summary!$G$5=""),1,IF(Summary!$G$5=B2237,1,0)))</f>
        <v>0</v>
      </c>
      <c r="T2237" s="148">
        <f t="shared" si="136"/>
        <v>0</v>
      </c>
      <c r="U2237" s="148">
        <f>IF(LEN(C2237)=0,0,IF(C2237=Summary!$K$5,1,0))</f>
        <v>0</v>
      </c>
      <c r="V2237" s="148">
        <f t="shared" si="137"/>
        <v>0</v>
      </c>
      <c r="W2237" s="333"/>
      <c r="X2237" s="148">
        <f t="shared" si="138"/>
        <v>0</v>
      </c>
      <c r="Y2237" s="333"/>
      <c r="Z2237" s="144"/>
      <c r="AA2237" s="148">
        <f t="shared" si="139"/>
        <v>0</v>
      </c>
      <c r="AB2237" s="336"/>
      <c r="AC2237" s="144"/>
    </row>
    <row r="2238" spans="2:29" s="134" customFormat="1" ht="20.100000000000001" customHeight="1" x14ac:dyDescent="0.25">
      <c r="B2238" s="390"/>
      <c r="C2238" s="391"/>
      <c r="D2238" s="392"/>
      <c r="E2238" s="393"/>
      <c r="F2238" s="393"/>
      <c r="G2238" s="394"/>
      <c r="H2238" s="395"/>
      <c r="N2238" s="144"/>
      <c r="O2238" s="147" t="str">
        <f>IFERROR(IF(LEN(B2238)=0,"",INDEX(Trainings!$C$6:$C$55,MATCH(Registration!$B2238,Trainings!$B$6:$B$55,0),1)),"")</f>
        <v/>
      </c>
      <c r="P2238" s="148" t="str">
        <f>IFERROR(IF(LEN(H2238)=0,"",INDEX(Dashboard!$I$17:$I$26,MATCH($H2238,Dashboard!$J$17:$J$26,0))),"")</f>
        <v/>
      </c>
      <c r="Q2238" s="144"/>
      <c r="R2238" s="148">
        <f>IF(LEN(O2238)=0,0,IF(OR(Summary!$D$5="All",Summary!$D$5=""),1,IF(Summary!$D$5=O2238,1,0)))</f>
        <v>0</v>
      </c>
      <c r="S2238" s="148">
        <f>IF(LEN(B2238)=0,0,IF(OR(Summary!$G$5="All",Summary!$G$5=""),1,IF(Summary!$G$5=B2238,1,0)))</f>
        <v>0</v>
      </c>
      <c r="T2238" s="148">
        <f t="shared" si="136"/>
        <v>0</v>
      </c>
      <c r="U2238" s="148">
        <f>IF(LEN(C2238)=0,0,IF(C2238=Summary!$K$5,1,0))</f>
        <v>0</v>
      </c>
      <c r="V2238" s="148">
        <f t="shared" si="137"/>
        <v>0</v>
      </c>
      <c r="W2238" s="333"/>
      <c r="X2238" s="148">
        <f t="shared" si="138"/>
        <v>0</v>
      </c>
      <c r="Y2238" s="333"/>
      <c r="Z2238" s="144"/>
      <c r="AA2238" s="148">
        <f t="shared" si="139"/>
        <v>0</v>
      </c>
      <c r="AB2238" s="336"/>
      <c r="AC2238" s="144"/>
    </row>
    <row r="2239" spans="2:29" s="134" customFormat="1" ht="20.100000000000001" customHeight="1" x14ac:dyDescent="0.25">
      <c r="B2239" s="390"/>
      <c r="C2239" s="391"/>
      <c r="D2239" s="392"/>
      <c r="E2239" s="393"/>
      <c r="F2239" s="393"/>
      <c r="G2239" s="394"/>
      <c r="H2239" s="395"/>
      <c r="N2239" s="144"/>
      <c r="O2239" s="147" t="str">
        <f>IFERROR(IF(LEN(B2239)=0,"",INDEX(Trainings!$C$6:$C$55,MATCH(Registration!$B2239,Trainings!$B$6:$B$55,0),1)),"")</f>
        <v/>
      </c>
      <c r="P2239" s="148" t="str">
        <f>IFERROR(IF(LEN(H2239)=0,"",INDEX(Dashboard!$I$17:$I$26,MATCH($H2239,Dashboard!$J$17:$J$26,0))),"")</f>
        <v/>
      </c>
      <c r="Q2239" s="144"/>
      <c r="R2239" s="148">
        <f>IF(LEN(O2239)=0,0,IF(OR(Summary!$D$5="All",Summary!$D$5=""),1,IF(Summary!$D$5=O2239,1,0)))</f>
        <v>0</v>
      </c>
      <c r="S2239" s="148">
        <f>IF(LEN(B2239)=0,0,IF(OR(Summary!$G$5="All",Summary!$G$5=""),1,IF(Summary!$G$5=B2239,1,0)))</f>
        <v>0</v>
      </c>
      <c r="T2239" s="148">
        <f t="shared" si="136"/>
        <v>0</v>
      </c>
      <c r="U2239" s="148">
        <f>IF(LEN(C2239)=0,0,IF(C2239=Summary!$K$5,1,0))</f>
        <v>0</v>
      </c>
      <c r="V2239" s="148">
        <f t="shared" si="137"/>
        <v>0</v>
      </c>
      <c r="W2239" s="333"/>
      <c r="X2239" s="148">
        <f t="shared" si="138"/>
        <v>0</v>
      </c>
      <c r="Y2239" s="333"/>
      <c r="Z2239" s="144"/>
      <c r="AA2239" s="148">
        <f t="shared" si="139"/>
        <v>0</v>
      </c>
      <c r="AB2239" s="336"/>
      <c r="AC2239" s="144"/>
    </row>
    <row r="2240" spans="2:29" s="134" customFormat="1" ht="20.100000000000001" customHeight="1" x14ac:dyDescent="0.25">
      <c r="B2240" s="390"/>
      <c r="C2240" s="391"/>
      <c r="D2240" s="392"/>
      <c r="E2240" s="393"/>
      <c r="F2240" s="393"/>
      <c r="G2240" s="394"/>
      <c r="H2240" s="395"/>
      <c r="N2240" s="144"/>
      <c r="O2240" s="147" t="str">
        <f>IFERROR(IF(LEN(B2240)=0,"",INDEX(Trainings!$C$6:$C$55,MATCH(Registration!$B2240,Trainings!$B$6:$B$55,0),1)),"")</f>
        <v/>
      </c>
      <c r="P2240" s="148" t="str">
        <f>IFERROR(IF(LEN(H2240)=0,"",INDEX(Dashboard!$I$17:$I$26,MATCH($H2240,Dashboard!$J$17:$J$26,0))),"")</f>
        <v/>
      </c>
      <c r="Q2240" s="144"/>
      <c r="R2240" s="148">
        <f>IF(LEN(O2240)=0,0,IF(OR(Summary!$D$5="All",Summary!$D$5=""),1,IF(Summary!$D$5=O2240,1,0)))</f>
        <v>0</v>
      </c>
      <c r="S2240" s="148">
        <f>IF(LEN(B2240)=0,0,IF(OR(Summary!$G$5="All",Summary!$G$5=""),1,IF(Summary!$G$5=B2240,1,0)))</f>
        <v>0</v>
      </c>
      <c r="T2240" s="148">
        <f t="shared" si="136"/>
        <v>0</v>
      </c>
      <c r="U2240" s="148">
        <f>IF(LEN(C2240)=0,0,IF(C2240=Summary!$K$5,1,0))</f>
        <v>0</v>
      </c>
      <c r="V2240" s="148">
        <f t="shared" si="137"/>
        <v>0</v>
      </c>
      <c r="W2240" s="333"/>
      <c r="X2240" s="148">
        <f t="shared" si="138"/>
        <v>0</v>
      </c>
      <c r="Y2240" s="333"/>
      <c r="Z2240" s="144"/>
      <c r="AA2240" s="148">
        <f t="shared" si="139"/>
        <v>0</v>
      </c>
      <c r="AB2240" s="336"/>
      <c r="AC2240" s="144"/>
    </row>
    <row r="2241" spans="2:29" s="134" customFormat="1" ht="20.100000000000001" customHeight="1" x14ac:dyDescent="0.25">
      <c r="B2241" s="390"/>
      <c r="C2241" s="391"/>
      <c r="D2241" s="392"/>
      <c r="E2241" s="393"/>
      <c r="F2241" s="393"/>
      <c r="G2241" s="394"/>
      <c r="H2241" s="395"/>
      <c r="N2241" s="144"/>
      <c r="O2241" s="147" t="str">
        <f>IFERROR(IF(LEN(B2241)=0,"",INDEX(Trainings!$C$6:$C$55,MATCH(Registration!$B2241,Trainings!$B$6:$B$55,0),1)),"")</f>
        <v/>
      </c>
      <c r="P2241" s="148" t="str">
        <f>IFERROR(IF(LEN(H2241)=0,"",INDEX(Dashboard!$I$17:$I$26,MATCH($H2241,Dashboard!$J$17:$J$26,0))),"")</f>
        <v/>
      </c>
      <c r="Q2241" s="144"/>
      <c r="R2241" s="148">
        <f>IF(LEN(O2241)=0,0,IF(OR(Summary!$D$5="All",Summary!$D$5=""),1,IF(Summary!$D$5=O2241,1,0)))</f>
        <v>0</v>
      </c>
      <c r="S2241" s="148">
        <f>IF(LEN(B2241)=0,0,IF(OR(Summary!$G$5="All",Summary!$G$5=""),1,IF(Summary!$G$5=B2241,1,0)))</f>
        <v>0</v>
      </c>
      <c r="T2241" s="148">
        <f t="shared" si="136"/>
        <v>0</v>
      </c>
      <c r="U2241" s="148">
        <f>IF(LEN(C2241)=0,0,IF(C2241=Summary!$K$5,1,0))</f>
        <v>0</v>
      </c>
      <c r="V2241" s="148">
        <f t="shared" si="137"/>
        <v>0</v>
      </c>
      <c r="W2241" s="333"/>
      <c r="X2241" s="148">
        <f t="shared" si="138"/>
        <v>0</v>
      </c>
      <c r="Y2241" s="333"/>
      <c r="Z2241" s="144"/>
      <c r="AA2241" s="148">
        <f t="shared" si="139"/>
        <v>0</v>
      </c>
      <c r="AB2241" s="336"/>
      <c r="AC2241" s="144"/>
    </row>
    <row r="2242" spans="2:29" s="134" customFormat="1" ht="20.100000000000001" customHeight="1" x14ac:dyDescent="0.25">
      <c r="B2242" s="390"/>
      <c r="C2242" s="391"/>
      <c r="D2242" s="392"/>
      <c r="E2242" s="393"/>
      <c r="F2242" s="393"/>
      <c r="G2242" s="394"/>
      <c r="H2242" s="395"/>
      <c r="N2242" s="144"/>
      <c r="O2242" s="147" t="str">
        <f>IFERROR(IF(LEN(B2242)=0,"",INDEX(Trainings!$C$6:$C$55,MATCH(Registration!$B2242,Trainings!$B$6:$B$55,0),1)),"")</f>
        <v/>
      </c>
      <c r="P2242" s="148" t="str">
        <f>IFERROR(IF(LEN(H2242)=0,"",INDEX(Dashboard!$I$17:$I$26,MATCH($H2242,Dashboard!$J$17:$J$26,0))),"")</f>
        <v/>
      </c>
      <c r="Q2242" s="144"/>
      <c r="R2242" s="148">
        <f>IF(LEN(O2242)=0,0,IF(OR(Summary!$D$5="All",Summary!$D$5=""),1,IF(Summary!$D$5=O2242,1,0)))</f>
        <v>0</v>
      </c>
      <c r="S2242" s="148">
        <f>IF(LEN(B2242)=0,0,IF(OR(Summary!$G$5="All",Summary!$G$5=""),1,IF(Summary!$G$5=B2242,1,0)))</f>
        <v>0</v>
      </c>
      <c r="T2242" s="148">
        <f t="shared" si="136"/>
        <v>0</v>
      </c>
      <c r="U2242" s="148">
        <f>IF(LEN(C2242)=0,0,IF(C2242=Summary!$K$5,1,0))</f>
        <v>0</v>
      </c>
      <c r="V2242" s="148">
        <f t="shared" si="137"/>
        <v>0</v>
      </c>
      <c r="W2242" s="333"/>
      <c r="X2242" s="148">
        <f t="shared" si="138"/>
        <v>0</v>
      </c>
      <c r="Y2242" s="333"/>
      <c r="Z2242" s="144"/>
      <c r="AA2242" s="148">
        <f t="shared" si="139"/>
        <v>0</v>
      </c>
      <c r="AB2242" s="336"/>
      <c r="AC2242" s="144"/>
    </row>
    <row r="2243" spans="2:29" s="134" customFormat="1" ht="20.100000000000001" customHeight="1" x14ac:dyDescent="0.25">
      <c r="B2243" s="390"/>
      <c r="C2243" s="391"/>
      <c r="D2243" s="392"/>
      <c r="E2243" s="393"/>
      <c r="F2243" s="393"/>
      <c r="G2243" s="394"/>
      <c r="H2243" s="395"/>
      <c r="N2243" s="144"/>
      <c r="O2243" s="147" t="str">
        <f>IFERROR(IF(LEN(B2243)=0,"",INDEX(Trainings!$C$6:$C$55,MATCH(Registration!$B2243,Trainings!$B$6:$B$55,0),1)),"")</f>
        <v/>
      </c>
      <c r="P2243" s="148" t="str">
        <f>IFERROR(IF(LEN(H2243)=0,"",INDEX(Dashboard!$I$17:$I$26,MATCH($H2243,Dashboard!$J$17:$J$26,0))),"")</f>
        <v/>
      </c>
      <c r="Q2243" s="144"/>
      <c r="R2243" s="148">
        <f>IF(LEN(O2243)=0,0,IF(OR(Summary!$D$5="All",Summary!$D$5=""),1,IF(Summary!$D$5=O2243,1,0)))</f>
        <v>0</v>
      </c>
      <c r="S2243" s="148">
        <f>IF(LEN(B2243)=0,0,IF(OR(Summary!$G$5="All",Summary!$G$5=""),1,IF(Summary!$G$5=B2243,1,0)))</f>
        <v>0</v>
      </c>
      <c r="T2243" s="148">
        <f t="shared" si="136"/>
        <v>0</v>
      </c>
      <c r="U2243" s="148">
        <f>IF(LEN(C2243)=0,0,IF(C2243=Summary!$K$5,1,0))</f>
        <v>0</v>
      </c>
      <c r="V2243" s="148">
        <f t="shared" si="137"/>
        <v>0</v>
      </c>
      <c r="W2243" s="333"/>
      <c r="X2243" s="148">
        <f t="shared" si="138"/>
        <v>0</v>
      </c>
      <c r="Y2243" s="333"/>
      <c r="Z2243" s="144"/>
      <c r="AA2243" s="148">
        <f t="shared" si="139"/>
        <v>0</v>
      </c>
      <c r="AB2243" s="336"/>
      <c r="AC2243" s="144"/>
    </row>
    <row r="2244" spans="2:29" s="134" customFormat="1" ht="20.100000000000001" customHeight="1" x14ac:dyDescent="0.25">
      <c r="B2244" s="390"/>
      <c r="C2244" s="391"/>
      <c r="D2244" s="392"/>
      <c r="E2244" s="393"/>
      <c r="F2244" s="393"/>
      <c r="G2244" s="394"/>
      <c r="H2244" s="395"/>
      <c r="N2244" s="144"/>
      <c r="O2244" s="147" t="str">
        <f>IFERROR(IF(LEN(B2244)=0,"",INDEX(Trainings!$C$6:$C$55,MATCH(Registration!$B2244,Trainings!$B$6:$B$55,0),1)),"")</f>
        <v/>
      </c>
      <c r="P2244" s="148" t="str">
        <f>IFERROR(IF(LEN(H2244)=0,"",INDEX(Dashboard!$I$17:$I$26,MATCH($H2244,Dashboard!$J$17:$J$26,0))),"")</f>
        <v/>
      </c>
      <c r="Q2244" s="144"/>
      <c r="R2244" s="148">
        <f>IF(LEN(O2244)=0,0,IF(OR(Summary!$D$5="All",Summary!$D$5=""),1,IF(Summary!$D$5=O2244,1,0)))</f>
        <v>0</v>
      </c>
      <c r="S2244" s="148">
        <f>IF(LEN(B2244)=0,0,IF(OR(Summary!$G$5="All",Summary!$G$5=""),1,IF(Summary!$G$5=B2244,1,0)))</f>
        <v>0</v>
      </c>
      <c r="T2244" s="148">
        <f t="shared" si="136"/>
        <v>0</v>
      </c>
      <c r="U2244" s="148">
        <f>IF(LEN(C2244)=0,0,IF(C2244=Summary!$K$5,1,0))</f>
        <v>0</v>
      </c>
      <c r="V2244" s="148">
        <f t="shared" si="137"/>
        <v>0</v>
      </c>
      <c r="W2244" s="333"/>
      <c r="X2244" s="148">
        <f t="shared" si="138"/>
        <v>0</v>
      </c>
      <c r="Y2244" s="333"/>
      <c r="Z2244" s="144"/>
      <c r="AA2244" s="148">
        <f t="shared" si="139"/>
        <v>0</v>
      </c>
      <c r="AB2244" s="336"/>
      <c r="AC2244" s="144"/>
    </row>
    <row r="2245" spans="2:29" s="134" customFormat="1" ht="20.100000000000001" customHeight="1" x14ac:dyDescent="0.25">
      <c r="B2245" s="390"/>
      <c r="C2245" s="391"/>
      <c r="D2245" s="392"/>
      <c r="E2245" s="393"/>
      <c r="F2245" s="393"/>
      <c r="G2245" s="394"/>
      <c r="H2245" s="395"/>
      <c r="N2245" s="144"/>
      <c r="O2245" s="147" t="str">
        <f>IFERROR(IF(LEN(B2245)=0,"",INDEX(Trainings!$C$6:$C$55,MATCH(Registration!$B2245,Trainings!$B$6:$B$55,0),1)),"")</f>
        <v/>
      </c>
      <c r="P2245" s="148" t="str">
        <f>IFERROR(IF(LEN(H2245)=0,"",INDEX(Dashboard!$I$17:$I$26,MATCH($H2245,Dashboard!$J$17:$J$26,0))),"")</f>
        <v/>
      </c>
      <c r="Q2245" s="144"/>
      <c r="R2245" s="148">
        <f>IF(LEN(O2245)=0,0,IF(OR(Summary!$D$5="All",Summary!$D$5=""),1,IF(Summary!$D$5=O2245,1,0)))</f>
        <v>0</v>
      </c>
      <c r="S2245" s="148">
        <f>IF(LEN(B2245)=0,0,IF(OR(Summary!$G$5="All",Summary!$G$5=""),1,IF(Summary!$G$5=B2245,1,0)))</f>
        <v>0</v>
      </c>
      <c r="T2245" s="148">
        <f t="shared" si="136"/>
        <v>0</v>
      </c>
      <c r="U2245" s="148">
        <f>IF(LEN(C2245)=0,0,IF(C2245=Summary!$K$5,1,0))</f>
        <v>0</v>
      </c>
      <c r="V2245" s="148">
        <f t="shared" si="137"/>
        <v>0</v>
      </c>
      <c r="W2245" s="333"/>
      <c r="X2245" s="148">
        <f t="shared" si="138"/>
        <v>0</v>
      </c>
      <c r="Y2245" s="333"/>
      <c r="Z2245" s="144"/>
      <c r="AA2245" s="148">
        <f t="shared" si="139"/>
        <v>0</v>
      </c>
      <c r="AB2245" s="336"/>
      <c r="AC2245" s="144"/>
    </row>
    <row r="2246" spans="2:29" s="134" customFormat="1" ht="20.100000000000001" customHeight="1" x14ac:dyDescent="0.25">
      <c r="B2246" s="390"/>
      <c r="C2246" s="391"/>
      <c r="D2246" s="392"/>
      <c r="E2246" s="393"/>
      <c r="F2246" s="393"/>
      <c r="G2246" s="394"/>
      <c r="H2246" s="395"/>
      <c r="N2246" s="144"/>
      <c r="O2246" s="147" t="str">
        <f>IFERROR(IF(LEN(B2246)=0,"",INDEX(Trainings!$C$6:$C$55,MATCH(Registration!$B2246,Trainings!$B$6:$B$55,0),1)),"")</f>
        <v/>
      </c>
      <c r="P2246" s="148" t="str">
        <f>IFERROR(IF(LEN(H2246)=0,"",INDEX(Dashboard!$I$17:$I$26,MATCH($H2246,Dashboard!$J$17:$J$26,0))),"")</f>
        <v/>
      </c>
      <c r="Q2246" s="144"/>
      <c r="R2246" s="148">
        <f>IF(LEN(O2246)=0,0,IF(OR(Summary!$D$5="All",Summary!$D$5=""),1,IF(Summary!$D$5=O2246,1,0)))</f>
        <v>0</v>
      </c>
      <c r="S2246" s="148">
        <f>IF(LEN(B2246)=0,0,IF(OR(Summary!$G$5="All",Summary!$G$5=""),1,IF(Summary!$G$5=B2246,1,0)))</f>
        <v>0</v>
      </c>
      <c r="T2246" s="148">
        <f t="shared" ref="T2246:T2309" si="140">IF(G2246="Yes",1,0)</f>
        <v>0</v>
      </c>
      <c r="U2246" s="148">
        <f>IF(LEN(C2246)=0,0,IF(C2246=Summary!$K$5,1,0))</f>
        <v>0</v>
      </c>
      <c r="V2246" s="148">
        <f t="shared" si="137"/>
        <v>0</v>
      </c>
      <c r="W2246" s="333"/>
      <c r="X2246" s="148">
        <f t="shared" si="138"/>
        <v>0</v>
      </c>
      <c r="Y2246" s="333"/>
      <c r="Z2246" s="144"/>
      <c r="AA2246" s="148">
        <f t="shared" si="139"/>
        <v>0</v>
      </c>
      <c r="AB2246" s="336"/>
      <c r="AC2246" s="144"/>
    </row>
    <row r="2247" spans="2:29" s="134" customFormat="1" ht="20.100000000000001" customHeight="1" x14ac:dyDescent="0.25">
      <c r="B2247" s="390"/>
      <c r="C2247" s="391"/>
      <c r="D2247" s="392"/>
      <c r="E2247" s="393"/>
      <c r="F2247" s="393"/>
      <c r="G2247" s="394"/>
      <c r="H2247" s="395"/>
      <c r="N2247" s="144"/>
      <c r="O2247" s="147" t="str">
        <f>IFERROR(IF(LEN(B2247)=0,"",INDEX(Trainings!$C$6:$C$55,MATCH(Registration!$B2247,Trainings!$B$6:$B$55,0),1)),"")</f>
        <v/>
      </c>
      <c r="P2247" s="148" t="str">
        <f>IFERROR(IF(LEN(H2247)=0,"",INDEX(Dashboard!$I$17:$I$26,MATCH($H2247,Dashboard!$J$17:$J$26,0))),"")</f>
        <v/>
      </c>
      <c r="Q2247" s="144"/>
      <c r="R2247" s="148">
        <f>IF(LEN(O2247)=0,0,IF(OR(Summary!$D$5="All",Summary!$D$5=""),1,IF(Summary!$D$5=O2247,1,0)))</f>
        <v>0</v>
      </c>
      <c r="S2247" s="148">
        <f>IF(LEN(B2247)=0,0,IF(OR(Summary!$G$5="All",Summary!$G$5=""),1,IF(Summary!$G$5=B2247,1,0)))</f>
        <v>0</v>
      </c>
      <c r="T2247" s="148">
        <f t="shared" si="140"/>
        <v>0</v>
      </c>
      <c r="U2247" s="148">
        <f>IF(LEN(C2247)=0,0,IF(C2247=Summary!$K$5,1,0))</f>
        <v>0</v>
      </c>
      <c r="V2247" s="148">
        <f t="shared" ref="V2247:V2310" si="141">R2247*S2247*T2247*U2247</f>
        <v>0</v>
      </c>
      <c r="W2247" s="333"/>
      <c r="X2247" s="148">
        <f t="shared" ref="X2247:X2310" si="142">V2247*(IF(LEN(P2247)=0,0,1))</f>
        <v>0</v>
      </c>
      <c r="Y2247" s="333"/>
      <c r="Z2247" s="144"/>
      <c r="AA2247" s="148">
        <f t="shared" ref="AA2247:AA2310" si="143">IF(G2247="Yes",1,0)</f>
        <v>0</v>
      </c>
      <c r="AB2247" s="336"/>
      <c r="AC2247" s="144"/>
    </row>
    <row r="2248" spans="2:29" s="134" customFormat="1" ht="20.100000000000001" customHeight="1" x14ac:dyDescent="0.25">
      <c r="B2248" s="390"/>
      <c r="C2248" s="391"/>
      <c r="D2248" s="392"/>
      <c r="E2248" s="393"/>
      <c r="F2248" s="393"/>
      <c r="G2248" s="394"/>
      <c r="H2248" s="395"/>
      <c r="N2248" s="144"/>
      <c r="O2248" s="147" t="str">
        <f>IFERROR(IF(LEN(B2248)=0,"",INDEX(Trainings!$C$6:$C$55,MATCH(Registration!$B2248,Trainings!$B$6:$B$55,0),1)),"")</f>
        <v/>
      </c>
      <c r="P2248" s="148" t="str">
        <f>IFERROR(IF(LEN(H2248)=0,"",INDEX(Dashboard!$I$17:$I$26,MATCH($H2248,Dashboard!$J$17:$J$26,0))),"")</f>
        <v/>
      </c>
      <c r="Q2248" s="144"/>
      <c r="R2248" s="148">
        <f>IF(LEN(O2248)=0,0,IF(OR(Summary!$D$5="All",Summary!$D$5=""),1,IF(Summary!$D$5=O2248,1,0)))</f>
        <v>0</v>
      </c>
      <c r="S2248" s="148">
        <f>IF(LEN(B2248)=0,0,IF(OR(Summary!$G$5="All",Summary!$G$5=""),1,IF(Summary!$G$5=B2248,1,0)))</f>
        <v>0</v>
      </c>
      <c r="T2248" s="148">
        <f t="shared" si="140"/>
        <v>0</v>
      </c>
      <c r="U2248" s="148">
        <f>IF(LEN(C2248)=0,0,IF(C2248=Summary!$K$5,1,0))</f>
        <v>0</v>
      </c>
      <c r="V2248" s="148">
        <f t="shared" si="141"/>
        <v>0</v>
      </c>
      <c r="W2248" s="333"/>
      <c r="X2248" s="148">
        <f t="shared" si="142"/>
        <v>0</v>
      </c>
      <c r="Y2248" s="333"/>
      <c r="Z2248" s="144"/>
      <c r="AA2248" s="148">
        <f t="shared" si="143"/>
        <v>0</v>
      </c>
      <c r="AB2248" s="336"/>
      <c r="AC2248" s="144"/>
    </row>
    <row r="2249" spans="2:29" s="134" customFormat="1" ht="20.100000000000001" customHeight="1" x14ac:dyDescent="0.25">
      <c r="B2249" s="390"/>
      <c r="C2249" s="391"/>
      <c r="D2249" s="392"/>
      <c r="E2249" s="393"/>
      <c r="F2249" s="393"/>
      <c r="G2249" s="394"/>
      <c r="H2249" s="395"/>
      <c r="N2249" s="144"/>
      <c r="O2249" s="147" t="str">
        <f>IFERROR(IF(LEN(B2249)=0,"",INDEX(Trainings!$C$6:$C$55,MATCH(Registration!$B2249,Trainings!$B$6:$B$55,0),1)),"")</f>
        <v/>
      </c>
      <c r="P2249" s="148" t="str">
        <f>IFERROR(IF(LEN(H2249)=0,"",INDEX(Dashboard!$I$17:$I$26,MATCH($H2249,Dashboard!$J$17:$J$26,0))),"")</f>
        <v/>
      </c>
      <c r="Q2249" s="144"/>
      <c r="R2249" s="148">
        <f>IF(LEN(O2249)=0,0,IF(OR(Summary!$D$5="All",Summary!$D$5=""),1,IF(Summary!$D$5=O2249,1,0)))</f>
        <v>0</v>
      </c>
      <c r="S2249" s="148">
        <f>IF(LEN(B2249)=0,0,IF(OR(Summary!$G$5="All",Summary!$G$5=""),1,IF(Summary!$G$5=B2249,1,0)))</f>
        <v>0</v>
      </c>
      <c r="T2249" s="148">
        <f t="shared" si="140"/>
        <v>0</v>
      </c>
      <c r="U2249" s="148">
        <f>IF(LEN(C2249)=0,0,IF(C2249=Summary!$K$5,1,0))</f>
        <v>0</v>
      </c>
      <c r="V2249" s="148">
        <f t="shared" si="141"/>
        <v>0</v>
      </c>
      <c r="W2249" s="333"/>
      <c r="X2249" s="148">
        <f t="shared" si="142"/>
        <v>0</v>
      </c>
      <c r="Y2249" s="333"/>
      <c r="Z2249" s="144"/>
      <c r="AA2249" s="148">
        <f t="shared" si="143"/>
        <v>0</v>
      </c>
      <c r="AB2249" s="336"/>
      <c r="AC2249" s="144"/>
    </row>
    <row r="2250" spans="2:29" s="134" customFormat="1" ht="20.100000000000001" customHeight="1" x14ac:dyDescent="0.25">
      <c r="B2250" s="390"/>
      <c r="C2250" s="391"/>
      <c r="D2250" s="392"/>
      <c r="E2250" s="393"/>
      <c r="F2250" s="393"/>
      <c r="G2250" s="394"/>
      <c r="H2250" s="395"/>
      <c r="N2250" s="144"/>
      <c r="O2250" s="147" t="str">
        <f>IFERROR(IF(LEN(B2250)=0,"",INDEX(Trainings!$C$6:$C$55,MATCH(Registration!$B2250,Trainings!$B$6:$B$55,0),1)),"")</f>
        <v/>
      </c>
      <c r="P2250" s="148" t="str">
        <f>IFERROR(IF(LEN(H2250)=0,"",INDEX(Dashboard!$I$17:$I$26,MATCH($H2250,Dashboard!$J$17:$J$26,0))),"")</f>
        <v/>
      </c>
      <c r="Q2250" s="144"/>
      <c r="R2250" s="148">
        <f>IF(LEN(O2250)=0,0,IF(OR(Summary!$D$5="All",Summary!$D$5=""),1,IF(Summary!$D$5=O2250,1,0)))</f>
        <v>0</v>
      </c>
      <c r="S2250" s="148">
        <f>IF(LEN(B2250)=0,0,IF(OR(Summary!$G$5="All",Summary!$G$5=""),1,IF(Summary!$G$5=B2250,1,0)))</f>
        <v>0</v>
      </c>
      <c r="T2250" s="148">
        <f t="shared" si="140"/>
        <v>0</v>
      </c>
      <c r="U2250" s="148">
        <f>IF(LEN(C2250)=0,0,IF(C2250=Summary!$K$5,1,0))</f>
        <v>0</v>
      </c>
      <c r="V2250" s="148">
        <f t="shared" si="141"/>
        <v>0</v>
      </c>
      <c r="W2250" s="333"/>
      <c r="X2250" s="148">
        <f t="shared" si="142"/>
        <v>0</v>
      </c>
      <c r="Y2250" s="333"/>
      <c r="Z2250" s="144"/>
      <c r="AA2250" s="148">
        <f t="shared" si="143"/>
        <v>0</v>
      </c>
      <c r="AB2250" s="336"/>
      <c r="AC2250" s="144"/>
    </row>
    <row r="2251" spans="2:29" s="134" customFormat="1" ht="20.100000000000001" customHeight="1" x14ac:dyDescent="0.25">
      <c r="B2251" s="390"/>
      <c r="C2251" s="391"/>
      <c r="D2251" s="392"/>
      <c r="E2251" s="393"/>
      <c r="F2251" s="393"/>
      <c r="G2251" s="394"/>
      <c r="H2251" s="395"/>
      <c r="N2251" s="144"/>
      <c r="O2251" s="147" t="str">
        <f>IFERROR(IF(LEN(B2251)=0,"",INDEX(Trainings!$C$6:$C$55,MATCH(Registration!$B2251,Trainings!$B$6:$B$55,0),1)),"")</f>
        <v/>
      </c>
      <c r="P2251" s="148" t="str">
        <f>IFERROR(IF(LEN(H2251)=0,"",INDEX(Dashboard!$I$17:$I$26,MATCH($H2251,Dashboard!$J$17:$J$26,0))),"")</f>
        <v/>
      </c>
      <c r="Q2251" s="144"/>
      <c r="R2251" s="148">
        <f>IF(LEN(O2251)=0,0,IF(OR(Summary!$D$5="All",Summary!$D$5=""),1,IF(Summary!$D$5=O2251,1,0)))</f>
        <v>0</v>
      </c>
      <c r="S2251" s="148">
        <f>IF(LEN(B2251)=0,0,IF(OR(Summary!$G$5="All",Summary!$G$5=""),1,IF(Summary!$G$5=B2251,1,0)))</f>
        <v>0</v>
      </c>
      <c r="T2251" s="148">
        <f t="shared" si="140"/>
        <v>0</v>
      </c>
      <c r="U2251" s="148">
        <f>IF(LEN(C2251)=0,0,IF(C2251=Summary!$K$5,1,0))</f>
        <v>0</v>
      </c>
      <c r="V2251" s="148">
        <f t="shared" si="141"/>
        <v>0</v>
      </c>
      <c r="W2251" s="333"/>
      <c r="X2251" s="148">
        <f t="shared" si="142"/>
        <v>0</v>
      </c>
      <c r="Y2251" s="333"/>
      <c r="Z2251" s="144"/>
      <c r="AA2251" s="148">
        <f t="shared" si="143"/>
        <v>0</v>
      </c>
      <c r="AB2251" s="336"/>
      <c r="AC2251" s="144"/>
    </row>
    <row r="2252" spans="2:29" s="134" customFormat="1" ht="20.100000000000001" customHeight="1" x14ac:dyDescent="0.25">
      <c r="B2252" s="390"/>
      <c r="C2252" s="391"/>
      <c r="D2252" s="392"/>
      <c r="E2252" s="393"/>
      <c r="F2252" s="393"/>
      <c r="G2252" s="394"/>
      <c r="H2252" s="395"/>
      <c r="N2252" s="144"/>
      <c r="O2252" s="147" t="str">
        <f>IFERROR(IF(LEN(B2252)=0,"",INDEX(Trainings!$C$6:$C$55,MATCH(Registration!$B2252,Trainings!$B$6:$B$55,0),1)),"")</f>
        <v/>
      </c>
      <c r="P2252" s="148" t="str">
        <f>IFERROR(IF(LEN(H2252)=0,"",INDEX(Dashboard!$I$17:$I$26,MATCH($H2252,Dashboard!$J$17:$J$26,0))),"")</f>
        <v/>
      </c>
      <c r="Q2252" s="144"/>
      <c r="R2252" s="148">
        <f>IF(LEN(O2252)=0,0,IF(OR(Summary!$D$5="All",Summary!$D$5=""),1,IF(Summary!$D$5=O2252,1,0)))</f>
        <v>0</v>
      </c>
      <c r="S2252" s="148">
        <f>IF(LEN(B2252)=0,0,IF(OR(Summary!$G$5="All",Summary!$G$5=""),1,IF(Summary!$G$5=B2252,1,0)))</f>
        <v>0</v>
      </c>
      <c r="T2252" s="148">
        <f t="shared" si="140"/>
        <v>0</v>
      </c>
      <c r="U2252" s="148">
        <f>IF(LEN(C2252)=0,0,IF(C2252=Summary!$K$5,1,0))</f>
        <v>0</v>
      </c>
      <c r="V2252" s="148">
        <f t="shared" si="141"/>
        <v>0</v>
      </c>
      <c r="W2252" s="333"/>
      <c r="X2252" s="148">
        <f t="shared" si="142"/>
        <v>0</v>
      </c>
      <c r="Y2252" s="333"/>
      <c r="Z2252" s="144"/>
      <c r="AA2252" s="148">
        <f t="shared" si="143"/>
        <v>0</v>
      </c>
      <c r="AB2252" s="336"/>
      <c r="AC2252" s="144"/>
    </row>
    <row r="2253" spans="2:29" s="134" customFormat="1" ht="20.100000000000001" customHeight="1" x14ac:dyDescent="0.25">
      <c r="B2253" s="390"/>
      <c r="C2253" s="391"/>
      <c r="D2253" s="392"/>
      <c r="E2253" s="393"/>
      <c r="F2253" s="393"/>
      <c r="G2253" s="394"/>
      <c r="H2253" s="395"/>
      <c r="N2253" s="144"/>
      <c r="O2253" s="147" t="str">
        <f>IFERROR(IF(LEN(B2253)=0,"",INDEX(Trainings!$C$6:$C$55,MATCH(Registration!$B2253,Trainings!$B$6:$B$55,0),1)),"")</f>
        <v/>
      </c>
      <c r="P2253" s="148" t="str">
        <f>IFERROR(IF(LEN(H2253)=0,"",INDEX(Dashboard!$I$17:$I$26,MATCH($H2253,Dashboard!$J$17:$J$26,0))),"")</f>
        <v/>
      </c>
      <c r="Q2253" s="144"/>
      <c r="R2253" s="148">
        <f>IF(LEN(O2253)=0,0,IF(OR(Summary!$D$5="All",Summary!$D$5=""),1,IF(Summary!$D$5=O2253,1,0)))</f>
        <v>0</v>
      </c>
      <c r="S2253" s="148">
        <f>IF(LEN(B2253)=0,0,IF(OR(Summary!$G$5="All",Summary!$G$5=""),1,IF(Summary!$G$5=B2253,1,0)))</f>
        <v>0</v>
      </c>
      <c r="T2253" s="148">
        <f t="shared" si="140"/>
        <v>0</v>
      </c>
      <c r="U2253" s="148">
        <f>IF(LEN(C2253)=0,0,IF(C2253=Summary!$K$5,1,0))</f>
        <v>0</v>
      </c>
      <c r="V2253" s="148">
        <f t="shared" si="141"/>
        <v>0</v>
      </c>
      <c r="W2253" s="333"/>
      <c r="X2253" s="148">
        <f t="shared" si="142"/>
        <v>0</v>
      </c>
      <c r="Y2253" s="333"/>
      <c r="Z2253" s="144"/>
      <c r="AA2253" s="148">
        <f t="shared" si="143"/>
        <v>0</v>
      </c>
      <c r="AB2253" s="336"/>
      <c r="AC2253" s="144"/>
    </row>
    <row r="2254" spans="2:29" s="134" customFormat="1" ht="20.100000000000001" customHeight="1" x14ac:dyDescent="0.25">
      <c r="B2254" s="390"/>
      <c r="C2254" s="391"/>
      <c r="D2254" s="392"/>
      <c r="E2254" s="393"/>
      <c r="F2254" s="393"/>
      <c r="G2254" s="394"/>
      <c r="H2254" s="395"/>
      <c r="N2254" s="144"/>
      <c r="O2254" s="147" t="str">
        <f>IFERROR(IF(LEN(B2254)=0,"",INDEX(Trainings!$C$6:$C$55,MATCH(Registration!$B2254,Trainings!$B$6:$B$55,0),1)),"")</f>
        <v/>
      </c>
      <c r="P2254" s="148" t="str">
        <f>IFERROR(IF(LEN(H2254)=0,"",INDEX(Dashboard!$I$17:$I$26,MATCH($H2254,Dashboard!$J$17:$J$26,0))),"")</f>
        <v/>
      </c>
      <c r="Q2254" s="144"/>
      <c r="R2254" s="148">
        <f>IF(LEN(O2254)=0,0,IF(OR(Summary!$D$5="All",Summary!$D$5=""),1,IF(Summary!$D$5=O2254,1,0)))</f>
        <v>0</v>
      </c>
      <c r="S2254" s="148">
        <f>IF(LEN(B2254)=0,0,IF(OR(Summary!$G$5="All",Summary!$G$5=""),1,IF(Summary!$G$5=B2254,1,0)))</f>
        <v>0</v>
      </c>
      <c r="T2254" s="148">
        <f t="shared" si="140"/>
        <v>0</v>
      </c>
      <c r="U2254" s="148">
        <f>IF(LEN(C2254)=0,0,IF(C2254=Summary!$K$5,1,0))</f>
        <v>0</v>
      </c>
      <c r="V2254" s="148">
        <f t="shared" si="141"/>
        <v>0</v>
      </c>
      <c r="W2254" s="333"/>
      <c r="X2254" s="148">
        <f t="shared" si="142"/>
        <v>0</v>
      </c>
      <c r="Y2254" s="333"/>
      <c r="Z2254" s="144"/>
      <c r="AA2254" s="148">
        <f t="shared" si="143"/>
        <v>0</v>
      </c>
      <c r="AB2254" s="336"/>
      <c r="AC2254" s="144"/>
    </row>
    <row r="2255" spans="2:29" s="134" customFormat="1" ht="20.100000000000001" customHeight="1" x14ac:dyDescent="0.25">
      <c r="B2255" s="390"/>
      <c r="C2255" s="391"/>
      <c r="D2255" s="392"/>
      <c r="E2255" s="393"/>
      <c r="F2255" s="393"/>
      <c r="G2255" s="394"/>
      <c r="H2255" s="395"/>
      <c r="N2255" s="144"/>
      <c r="O2255" s="147" t="str">
        <f>IFERROR(IF(LEN(B2255)=0,"",INDEX(Trainings!$C$6:$C$55,MATCH(Registration!$B2255,Trainings!$B$6:$B$55,0),1)),"")</f>
        <v/>
      </c>
      <c r="P2255" s="148" t="str">
        <f>IFERROR(IF(LEN(H2255)=0,"",INDEX(Dashboard!$I$17:$I$26,MATCH($H2255,Dashboard!$J$17:$J$26,0))),"")</f>
        <v/>
      </c>
      <c r="Q2255" s="144"/>
      <c r="R2255" s="148">
        <f>IF(LEN(O2255)=0,0,IF(OR(Summary!$D$5="All",Summary!$D$5=""),1,IF(Summary!$D$5=O2255,1,0)))</f>
        <v>0</v>
      </c>
      <c r="S2255" s="148">
        <f>IF(LEN(B2255)=0,0,IF(OR(Summary!$G$5="All",Summary!$G$5=""),1,IF(Summary!$G$5=B2255,1,0)))</f>
        <v>0</v>
      </c>
      <c r="T2255" s="148">
        <f t="shared" si="140"/>
        <v>0</v>
      </c>
      <c r="U2255" s="148">
        <f>IF(LEN(C2255)=0,0,IF(C2255=Summary!$K$5,1,0))</f>
        <v>0</v>
      </c>
      <c r="V2255" s="148">
        <f t="shared" si="141"/>
        <v>0</v>
      </c>
      <c r="W2255" s="333"/>
      <c r="X2255" s="148">
        <f t="shared" si="142"/>
        <v>0</v>
      </c>
      <c r="Y2255" s="333"/>
      <c r="Z2255" s="144"/>
      <c r="AA2255" s="148">
        <f t="shared" si="143"/>
        <v>0</v>
      </c>
      <c r="AB2255" s="336"/>
      <c r="AC2255" s="144"/>
    </row>
    <row r="2256" spans="2:29" s="134" customFormat="1" ht="20.100000000000001" customHeight="1" x14ac:dyDescent="0.25">
      <c r="B2256" s="390"/>
      <c r="C2256" s="391"/>
      <c r="D2256" s="392"/>
      <c r="E2256" s="393"/>
      <c r="F2256" s="393"/>
      <c r="G2256" s="394"/>
      <c r="H2256" s="395"/>
      <c r="N2256" s="144"/>
      <c r="O2256" s="147" t="str">
        <f>IFERROR(IF(LEN(B2256)=0,"",INDEX(Trainings!$C$6:$C$55,MATCH(Registration!$B2256,Trainings!$B$6:$B$55,0),1)),"")</f>
        <v/>
      </c>
      <c r="P2256" s="148" t="str">
        <f>IFERROR(IF(LEN(H2256)=0,"",INDEX(Dashboard!$I$17:$I$26,MATCH($H2256,Dashboard!$J$17:$J$26,0))),"")</f>
        <v/>
      </c>
      <c r="Q2256" s="144"/>
      <c r="R2256" s="148">
        <f>IF(LEN(O2256)=0,0,IF(OR(Summary!$D$5="All",Summary!$D$5=""),1,IF(Summary!$D$5=O2256,1,0)))</f>
        <v>0</v>
      </c>
      <c r="S2256" s="148">
        <f>IF(LEN(B2256)=0,0,IF(OR(Summary!$G$5="All",Summary!$G$5=""),1,IF(Summary!$G$5=B2256,1,0)))</f>
        <v>0</v>
      </c>
      <c r="T2256" s="148">
        <f t="shared" si="140"/>
        <v>0</v>
      </c>
      <c r="U2256" s="148">
        <f>IF(LEN(C2256)=0,0,IF(C2256=Summary!$K$5,1,0))</f>
        <v>0</v>
      </c>
      <c r="V2256" s="148">
        <f t="shared" si="141"/>
        <v>0</v>
      </c>
      <c r="W2256" s="333"/>
      <c r="X2256" s="148">
        <f t="shared" si="142"/>
        <v>0</v>
      </c>
      <c r="Y2256" s="333"/>
      <c r="Z2256" s="144"/>
      <c r="AA2256" s="148">
        <f t="shared" si="143"/>
        <v>0</v>
      </c>
      <c r="AB2256" s="336"/>
      <c r="AC2256" s="144"/>
    </row>
    <row r="2257" spans="2:29" s="134" customFormat="1" ht="20.100000000000001" customHeight="1" x14ac:dyDescent="0.25">
      <c r="B2257" s="390"/>
      <c r="C2257" s="391"/>
      <c r="D2257" s="392"/>
      <c r="E2257" s="393"/>
      <c r="F2257" s="393"/>
      <c r="G2257" s="394"/>
      <c r="H2257" s="395"/>
      <c r="N2257" s="144"/>
      <c r="O2257" s="147" t="str">
        <f>IFERROR(IF(LEN(B2257)=0,"",INDEX(Trainings!$C$6:$C$55,MATCH(Registration!$B2257,Trainings!$B$6:$B$55,0),1)),"")</f>
        <v/>
      </c>
      <c r="P2257" s="148" t="str">
        <f>IFERROR(IF(LEN(H2257)=0,"",INDEX(Dashboard!$I$17:$I$26,MATCH($H2257,Dashboard!$J$17:$J$26,0))),"")</f>
        <v/>
      </c>
      <c r="Q2257" s="144"/>
      <c r="R2257" s="148">
        <f>IF(LEN(O2257)=0,0,IF(OR(Summary!$D$5="All",Summary!$D$5=""),1,IF(Summary!$D$5=O2257,1,0)))</f>
        <v>0</v>
      </c>
      <c r="S2257" s="148">
        <f>IF(LEN(B2257)=0,0,IF(OR(Summary!$G$5="All",Summary!$G$5=""),1,IF(Summary!$G$5=B2257,1,0)))</f>
        <v>0</v>
      </c>
      <c r="T2257" s="148">
        <f t="shared" si="140"/>
        <v>0</v>
      </c>
      <c r="U2257" s="148">
        <f>IF(LEN(C2257)=0,0,IF(C2257=Summary!$K$5,1,0))</f>
        <v>0</v>
      </c>
      <c r="V2257" s="148">
        <f t="shared" si="141"/>
        <v>0</v>
      </c>
      <c r="W2257" s="333"/>
      <c r="X2257" s="148">
        <f t="shared" si="142"/>
        <v>0</v>
      </c>
      <c r="Y2257" s="333"/>
      <c r="Z2257" s="144"/>
      <c r="AA2257" s="148">
        <f t="shared" si="143"/>
        <v>0</v>
      </c>
      <c r="AB2257" s="336"/>
      <c r="AC2257" s="144"/>
    </row>
    <row r="2258" spans="2:29" s="134" customFormat="1" ht="20.100000000000001" customHeight="1" x14ac:dyDescent="0.25">
      <c r="B2258" s="390"/>
      <c r="C2258" s="391"/>
      <c r="D2258" s="392"/>
      <c r="E2258" s="393"/>
      <c r="F2258" s="393"/>
      <c r="G2258" s="394"/>
      <c r="H2258" s="395"/>
      <c r="N2258" s="144"/>
      <c r="O2258" s="147" t="str">
        <f>IFERROR(IF(LEN(B2258)=0,"",INDEX(Trainings!$C$6:$C$55,MATCH(Registration!$B2258,Trainings!$B$6:$B$55,0),1)),"")</f>
        <v/>
      </c>
      <c r="P2258" s="148" t="str">
        <f>IFERROR(IF(LEN(H2258)=0,"",INDEX(Dashboard!$I$17:$I$26,MATCH($H2258,Dashboard!$J$17:$J$26,0))),"")</f>
        <v/>
      </c>
      <c r="Q2258" s="144"/>
      <c r="R2258" s="148">
        <f>IF(LEN(O2258)=0,0,IF(OR(Summary!$D$5="All",Summary!$D$5=""),1,IF(Summary!$D$5=O2258,1,0)))</f>
        <v>0</v>
      </c>
      <c r="S2258" s="148">
        <f>IF(LEN(B2258)=0,0,IF(OR(Summary!$G$5="All",Summary!$G$5=""),1,IF(Summary!$G$5=B2258,1,0)))</f>
        <v>0</v>
      </c>
      <c r="T2258" s="148">
        <f t="shared" si="140"/>
        <v>0</v>
      </c>
      <c r="U2258" s="148">
        <f>IF(LEN(C2258)=0,0,IF(C2258=Summary!$K$5,1,0))</f>
        <v>0</v>
      </c>
      <c r="V2258" s="148">
        <f t="shared" si="141"/>
        <v>0</v>
      </c>
      <c r="W2258" s="333"/>
      <c r="X2258" s="148">
        <f t="shared" si="142"/>
        <v>0</v>
      </c>
      <c r="Y2258" s="333"/>
      <c r="Z2258" s="144"/>
      <c r="AA2258" s="148">
        <f t="shared" si="143"/>
        <v>0</v>
      </c>
      <c r="AB2258" s="336"/>
      <c r="AC2258" s="144"/>
    </row>
    <row r="2259" spans="2:29" s="134" customFormat="1" ht="20.100000000000001" customHeight="1" x14ac:dyDescent="0.25">
      <c r="B2259" s="390"/>
      <c r="C2259" s="391"/>
      <c r="D2259" s="392"/>
      <c r="E2259" s="393"/>
      <c r="F2259" s="393"/>
      <c r="G2259" s="394"/>
      <c r="H2259" s="395"/>
      <c r="N2259" s="144"/>
      <c r="O2259" s="147" t="str">
        <f>IFERROR(IF(LEN(B2259)=0,"",INDEX(Trainings!$C$6:$C$55,MATCH(Registration!$B2259,Trainings!$B$6:$B$55,0),1)),"")</f>
        <v/>
      </c>
      <c r="P2259" s="148" t="str">
        <f>IFERROR(IF(LEN(H2259)=0,"",INDEX(Dashboard!$I$17:$I$26,MATCH($H2259,Dashboard!$J$17:$J$26,0))),"")</f>
        <v/>
      </c>
      <c r="Q2259" s="144"/>
      <c r="R2259" s="148">
        <f>IF(LEN(O2259)=0,0,IF(OR(Summary!$D$5="All",Summary!$D$5=""),1,IF(Summary!$D$5=O2259,1,0)))</f>
        <v>0</v>
      </c>
      <c r="S2259" s="148">
        <f>IF(LEN(B2259)=0,0,IF(OR(Summary!$G$5="All",Summary!$G$5=""),1,IF(Summary!$G$5=B2259,1,0)))</f>
        <v>0</v>
      </c>
      <c r="T2259" s="148">
        <f t="shared" si="140"/>
        <v>0</v>
      </c>
      <c r="U2259" s="148">
        <f>IF(LEN(C2259)=0,0,IF(C2259=Summary!$K$5,1,0))</f>
        <v>0</v>
      </c>
      <c r="V2259" s="148">
        <f t="shared" si="141"/>
        <v>0</v>
      </c>
      <c r="W2259" s="333"/>
      <c r="X2259" s="148">
        <f t="shared" si="142"/>
        <v>0</v>
      </c>
      <c r="Y2259" s="333"/>
      <c r="Z2259" s="144"/>
      <c r="AA2259" s="148">
        <f t="shared" si="143"/>
        <v>0</v>
      </c>
      <c r="AB2259" s="336"/>
      <c r="AC2259" s="144"/>
    </row>
    <row r="2260" spans="2:29" s="134" customFormat="1" ht="20.100000000000001" customHeight="1" x14ac:dyDescent="0.25">
      <c r="B2260" s="390"/>
      <c r="C2260" s="391"/>
      <c r="D2260" s="392"/>
      <c r="E2260" s="393"/>
      <c r="F2260" s="393"/>
      <c r="G2260" s="394"/>
      <c r="H2260" s="395"/>
      <c r="N2260" s="144"/>
      <c r="O2260" s="147" t="str">
        <f>IFERROR(IF(LEN(B2260)=0,"",INDEX(Trainings!$C$6:$C$55,MATCH(Registration!$B2260,Trainings!$B$6:$B$55,0),1)),"")</f>
        <v/>
      </c>
      <c r="P2260" s="148" t="str">
        <f>IFERROR(IF(LEN(H2260)=0,"",INDEX(Dashboard!$I$17:$I$26,MATCH($H2260,Dashboard!$J$17:$J$26,0))),"")</f>
        <v/>
      </c>
      <c r="Q2260" s="144"/>
      <c r="R2260" s="148">
        <f>IF(LEN(O2260)=0,0,IF(OR(Summary!$D$5="All",Summary!$D$5=""),1,IF(Summary!$D$5=O2260,1,0)))</f>
        <v>0</v>
      </c>
      <c r="S2260" s="148">
        <f>IF(LEN(B2260)=0,0,IF(OR(Summary!$G$5="All",Summary!$G$5=""),1,IF(Summary!$G$5=B2260,1,0)))</f>
        <v>0</v>
      </c>
      <c r="T2260" s="148">
        <f t="shared" si="140"/>
        <v>0</v>
      </c>
      <c r="U2260" s="148">
        <f>IF(LEN(C2260)=0,0,IF(C2260=Summary!$K$5,1,0))</f>
        <v>0</v>
      </c>
      <c r="V2260" s="148">
        <f t="shared" si="141"/>
        <v>0</v>
      </c>
      <c r="W2260" s="333"/>
      <c r="X2260" s="148">
        <f t="shared" si="142"/>
        <v>0</v>
      </c>
      <c r="Y2260" s="333"/>
      <c r="Z2260" s="144"/>
      <c r="AA2260" s="148">
        <f t="shared" si="143"/>
        <v>0</v>
      </c>
      <c r="AB2260" s="336"/>
      <c r="AC2260" s="144"/>
    </row>
    <row r="2261" spans="2:29" s="134" customFormat="1" ht="20.100000000000001" customHeight="1" x14ac:dyDescent="0.25">
      <c r="B2261" s="390"/>
      <c r="C2261" s="391"/>
      <c r="D2261" s="392"/>
      <c r="E2261" s="393"/>
      <c r="F2261" s="393"/>
      <c r="G2261" s="394"/>
      <c r="H2261" s="395"/>
      <c r="N2261" s="144"/>
      <c r="O2261" s="147" t="str">
        <f>IFERROR(IF(LEN(B2261)=0,"",INDEX(Trainings!$C$6:$C$55,MATCH(Registration!$B2261,Trainings!$B$6:$B$55,0),1)),"")</f>
        <v/>
      </c>
      <c r="P2261" s="148" t="str">
        <f>IFERROR(IF(LEN(H2261)=0,"",INDEX(Dashboard!$I$17:$I$26,MATCH($H2261,Dashboard!$J$17:$J$26,0))),"")</f>
        <v/>
      </c>
      <c r="Q2261" s="144"/>
      <c r="R2261" s="148">
        <f>IF(LEN(O2261)=0,0,IF(OR(Summary!$D$5="All",Summary!$D$5=""),1,IF(Summary!$D$5=O2261,1,0)))</f>
        <v>0</v>
      </c>
      <c r="S2261" s="148">
        <f>IF(LEN(B2261)=0,0,IF(OR(Summary!$G$5="All",Summary!$G$5=""),1,IF(Summary!$G$5=B2261,1,0)))</f>
        <v>0</v>
      </c>
      <c r="T2261" s="148">
        <f t="shared" si="140"/>
        <v>0</v>
      </c>
      <c r="U2261" s="148">
        <f>IF(LEN(C2261)=0,0,IF(C2261=Summary!$K$5,1,0))</f>
        <v>0</v>
      </c>
      <c r="V2261" s="148">
        <f t="shared" si="141"/>
        <v>0</v>
      </c>
      <c r="W2261" s="333"/>
      <c r="X2261" s="148">
        <f t="shared" si="142"/>
        <v>0</v>
      </c>
      <c r="Y2261" s="333"/>
      <c r="Z2261" s="144"/>
      <c r="AA2261" s="148">
        <f t="shared" si="143"/>
        <v>0</v>
      </c>
      <c r="AB2261" s="336"/>
      <c r="AC2261" s="144"/>
    </row>
    <row r="2262" spans="2:29" s="134" customFormat="1" ht="20.100000000000001" customHeight="1" x14ac:dyDescent="0.25">
      <c r="B2262" s="390"/>
      <c r="C2262" s="391"/>
      <c r="D2262" s="392"/>
      <c r="E2262" s="393"/>
      <c r="F2262" s="393"/>
      <c r="G2262" s="394"/>
      <c r="H2262" s="395"/>
      <c r="N2262" s="144"/>
      <c r="O2262" s="147" t="str">
        <f>IFERROR(IF(LEN(B2262)=0,"",INDEX(Trainings!$C$6:$C$55,MATCH(Registration!$B2262,Trainings!$B$6:$B$55,0),1)),"")</f>
        <v/>
      </c>
      <c r="P2262" s="148" t="str">
        <f>IFERROR(IF(LEN(H2262)=0,"",INDEX(Dashboard!$I$17:$I$26,MATCH($H2262,Dashboard!$J$17:$J$26,0))),"")</f>
        <v/>
      </c>
      <c r="Q2262" s="144"/>
      <c r="R2262" s="148">
        <f>IF(LEN(O2262)=0,0,IF(OR(Summary!$D$5="All",Summary!$D$5=""),1,IF(Summary!$D$5=O2262,1,0)))</f>
        <v>0</v>
      </c>
      <c r="S2262" s="148">
        <f>IF(LEN(B2262)=0,0,IF(OR(Summary!$G$5="All",Summary!$G$5=""),1,IF(Summary!$G$5=B2262,1,0)))</f>
        <v>0</v>
      </c>
      <c r="T2262" s="148">
        <f t="shared" si="140"/>
        <v>0</v>
      </c>
      <c r="U2262" s="148">
        <f>IF(LEN(C2262)=0,0,IF(C2262=Summary!$K$5,1,0))</f>
        <v>0</v>
      </c>
      <c r="V2262" s="148">
        <f t="shared" si="141"/>
        <v>0</v>
      </c>
      <c r="W2262" s="333"/>
      <c r="X2262" s="148">
        <f t="shared" si="142"/>
        <v>0</v>
      </c>
      <c r="Y2262" s="333"/>
      <c r="Z2262" s="144"/>
      <c r="AA2262" s="148">
        <f t="shared" si="143"/>
        <v>0</v>
      </c>
      <c r="AB2262" s="336"/>
      <c r="AC2262" s="144"/>
    </row>
    <row r="2263" spans="2:29" s="134" customFormat="1" ht="20.100000000000001" customHeight="1" x14ac:dyDescent="0.25">
      <c r="B2263" s="390"/>
      <c r="C2263" s="391"/>
      <c r="D2263" s="392"/>
      <c r="E2263" s="393"/>
      <c r="F2263" s="393"/>
      <c r="G2263" s="394"/>
      <c r="H2263" s="395"/>
      <c r="N2263" s="144"/>
      <c r="O2263" s="147" t="str">
        <f>IFERROR(IF(LEN(B2263)=0,"",INDEX(Trainings!$C$6:$C$55,MATCH(Registration!$B2263,Trainings!$B$6:$B$55,0),1)),"")</f>
        <v/>
      </c>
      <c r="P2263" s="148" t="str">
        <f>IFERROR(IF(LEN(H2263)=0,"",INDEX(Dashboard!$I$17:$I$26,MATCH($H2263,Dashboard!$J$17:$J$26,0))),"")</f>
        <v/>
      </c>
      <c r="Q2263" s="144"/>
      <c r="R2263" s="148">
        <f>IF(LEN(O2263)=0,0,IF(OR(Summary!$D$5="All",Summary!$D$5=""),1,IF(Summary!$D$5=O2263,1,0)))</f>
        <v>0</v>
      </c>
      <c r="S2263" s="148">
        <f>IF(LEN(B2263)=0,0,IF(OR(Summary!$G$5="All",Summary!$G$5=""),1,IF(Summary!$G$5=B2263,1,0)))</f>
        <v>0</v>
      </c>
      <c r="T2263" s="148">
        <f t="shared" si="140"/>
        <v>0</v>
      </c>
      <c r="U2263" s="148">
        <f>IF(LEN(C2263)=0,0,IF(C2263=Summary!$K$5,1,0))</f>
        <v>0</v>
      </c>
      <c r="V2263" s="148">
        <f t="shared" si="141"/>
        <v>0</v>
      </c>
      <c r="W2263" s="333"/>
      <c r="X2263" s="148">
        <f t="shared" si="142"/>
        <v>0</v>
      </c>
      <c r="Y2263" s="333"/>
      <c r="Z2263" s="144"/>
      <c r="AA2263" s="148">
        <f t="shared" si="143"/>
        <v>0</v>
      </c>
      <c r="AB2263" s="336"/>
      <c r="AC2263" s="144"/>
    </row>
    <row r="2264" spans="2:29" s="134" customFormat="1" ht="20.100000000000001" customHeight="1" x14ac:dyDescent="0.25">
      <c r="B2264" s="390"/>
      <c r="C2264" s="391"/>
      <c r="D2264" s="392"/>
      <c r="E2264" s="393"/>
      <c r="F2264" s="393"/>
      <c r="G2264" s="394"/>
      <c r="H2264" s="395"/>
      <c r="N2264" s="144"/>
      <c r="O2264" s="147" t="str">
        <f>IFERROR(IF(LEN(B2264)=0,"",INDEX(Trainings!$C$6:$C$55,MATCH(Registration!$B2264,Trainings!$B$6:$B$55,0),1)),"")</f>
        <v/>
      </c>
      <c r="P2264" s="148" t="str">
        <f>IFERROR(IF(LEN(H2264)=0,"",INDEX(Dashboard!$I$17:$I$26,MATCH($H2264,Dashboard!$J$17:$J$26,0))),"")</f>
        <v/>
      </c>
      <c r="Q2264" s="144"/>
      <c r="R2264" s="148">
        <f>IF(LEN(O2264)=0,0,IF(OR(Summary!$D$5="All",Summary!$D$5=""),1,IF(Summary!$D$5=O2264,1,0)))</f>
        <v>0</v>
      </c>
      <c r="S2264" s="148">
        <f>IF(LEN(B2264)=0,0,IF(OR(Summary!$G$5="All",Summary!$G$5=""),1,IF(Summary!$G$5=B2264,1,0)))</f>
        <v>0</v>
      </c>
      <c r="T2264" s="148">
        <f t="shared" si="140"/>
        <v>0</v>
      </c>
      <c r="U2264" s="148">
        <f>IF(LEN(C2264)=0,0,IF(C2264=Summary!$K$5,1,0))</f>
        <v>0</v>
      </c>
      <c r="V2264" s="148">
        <f t="shared" si="141"/>
        <v>0</v>
      </c>
      <c r="W2264" s="333"/>
      <c r="X2264" s="148">
        <f t="shared" si="142"/>
        <v>0</v>
      </c>
      <c r="Y2264" s="333"/>
      <c r="Z2264" s="144"/>
      <c r="AA2264" s="148">
        <f t="shared" si="143"/>
        <v>0</v>
      </c>
      <c r="AB2264" s="336"/>
      <c r="AC2264" s="144"/>
    </row>
    <row r="2265" spans="2:29" s="134" customFormat="1" ht="20.100000000000001" customHeight="1" x14ac:dyDescent="0.25">
      <c r="B2265" s="390"/>
      <c r="C2265" s="391"/>
      <c r="D2265" s="392"/>
      <c r="E2265" s="393"/>
      <c r="F2265" s="393"/>
      <c r="G2265" s="394"/>
      <c r="H2265" s="395"/>
      <c r="N2265" s="144"/>
      <c r="O2265" s="147" t="str">
        <f>IFERROR(IF(LEN(B2265)=0,"",INDEX(Trainings!$C$6:$C$55,MATCH(Registration!$B2265,Trainings!$B$6:$B$55,0),1)),"")</f>
        <v/>
      </c>
      <c r="P2265" s="148" t="str">
        <f>IFERROR(IF(LEN(H2265)=0,"",INDEX(Dashboard!$I$17:$I$26,MATCH($H2265,Dashboard!$J$17:$J$26,0))),"")</f>
        <v/>
      </c>
      <c r="Q2265" s="144"/>
      <c r="R2265" s="148">
        <f>IF(LEN(O2265)=0,0,IF(OR(Summary!$D$5="All",Summary!$D$5=""),1,IF(Summary!$D$5=O2265,1,0)))</f>
        <v>0</v>
      </c>
      <c r="S2265" s="148">
        <f>IF(LEN(B2265)=0,0,IF(OR(Summary!$G$5="All",Summary!$G$5=""),1,IF(Summary!$G$5=B2265,1,0)))</f>
        <v>0</v>
      </c>
      <c r="T2265" s="148">
        <f t="shared" si="140"/>
        <v>0</v>
      </c>
      <c r="U2265" s="148">
        <f>IF(LEN(C2265)=0,0,IF(C2265=Summary!$K$5,1,0))</f>
        <v>0</v>
      </c>
      <c r="V2265" s="148">
        <f t="shared" si="141"/>
        <v>0</v>
      </c>
      <c r="W2265" s="333"/>
      <c r="X2265" s="148">
        <f t="shared" si="142"/>
        <v>0</v>
      </c>
      <c r="Y2265" s="333"/>
      <c r="Z2265" s="144"/>
      <c r="AA2265" s="148">
        <f t="shared" si="143"/>
        <v>0</v>
      </c>
      <c r="AB2265" s="336"/>
      <c r="AC2265" s="144"/>
    </row>
    <row r="2266" spans="2:29" s="134" customFormat="1" ht="20.100000000000001" customHeight="1" x14ac:dyDescent="0.25">
      <c r="B2266" s="390"/>
      <c r="C2266" s="391"/>
      <c r="D2266" s="392"/>
      <c r="E2266" s="393"/>
      <c r="F2266" s="393"/>
      <c r="G2266" s="394"/>
      <c r="H2266" s="395"/>
      <c r="N2266" s="144"/>
      <c r="O2266" s="147" t="str">
        <f>IFERROR(IF(LEN(B2266)=0,"",INDEX(Trainings!$C$6:$C$55,MATCH(Registration!$B2266,Trainings!$B$6:$B$55,0),1)),"")</f>
        <v/>
      </c>
      <c r="P2266" s="148" t="str">
        <f>IFERROR(IF(LEN(H2266)=0,"",INDEX(Dashboard!$I$17:$I$26,MATCH($H2266,Dashboard!$J$17:$J$26,0))),"")</f>
        <v/>
      </c>
      <c r="Q2266" s="144"/>
      <c r="R2266" s="148">
        <f>IF(LEN(O2266)=0,0,IF(OR(Summary!$D$5="All",Summary!$D$5=""),1,IF(Summary!$D$5=O2266,1,0)))</f>
        <v>0</v>
      </c>
      <c r="S2266" s="148">
        <f>IF(LEN(B2266)=0,0,IF(OR(Summary!$G$5="All",Summary!$G$5=""),1,IF(Summary!$G$5=B2266,1,0)))</f>
        <v>0</v>
      </c>
      <c r="T2266" s="148">
        <f t="shared" si="140"/>
        <v>0</v>
      </c>
      <c r="U2266" s="148">
        <f>IF(LEN(C2266)=0,0,IF(C2266=Summary!$K$5,1,0))</f>
        <v>0</v>
      </c>
      <c r="V2266" s="148">
        <f t="shared" si="141"/>
        <v>0</v>
      </c>
      <c r="W2266" s="333"/>
      <c r="X2266" s="148">
        <f t="shared" si="142"/>
        <v>0</v>
      </c>
      <c r="Y2266" s="333"/>
      <c r="Z2266" s="144"/>
      <c r="AA2266" s="148">
        <f t="shared" si="143"/>
        <v>0</v>
      </c>
      <c r="AB2266" s="336"/>
      <c r="AC2266" s="144"/>
    </row>
    <row r="2267" spans="2:29" s="134" customFormat="1" ht="20.100000000000001" customHeight="1" x14ac:dyDescent="0.25">
      <c r="B2267" s="390"/>
      <c r="C2267" s="391"/>
      <c r="D2267" s="392"/>
      <c r="E2267" s="393"/>
      <c r="F2267" s="393"/>
      <c r="G2267" s="394"/>
      <c r="H2267" s="395"/>
      <c r="N2267" s="144"/>
      <c r="O2267" s="147" t="str">
        <f>IFERROR(IF(LEN(B2267)=0,"",INDEX(Trainings!$C$6:$C$55,MATCH(Registration!$B2267,Trainings!$B$6:$B$55,0),1)),"")</f>
        <v/>
      </c>
      <c r="P2267" s="148" t="str">
        <f>IFERROR(IF(LEN(H2267)=0,"",INDEX(Dashboard!$I$17:$I$26,MATCH($H2267,Dashboard!$J$17:$J$26,0))),"")</f>
        <v/>
      </c>
      <c r="Q2267" s="144"/>
      <c r="R2267" s="148">
        <f>IF(LEN(O2267)=0,0,IF(OR(Summary!$D$5="All",Summary!$D$5=""),1,IF(Summary!$D$5=O2267,1,0)))</f>
        <v>0</v>
      </c>
      <c r="S2267" s="148">
        <f>IF(LEN(B2267)=0,0,IF(OR(Summary!$G$5="All",Summary!$G$5=""),1,IF(Summary!$G$5=B2267,1,0)))</f>
        <v>0</v>
      </c>
      <c r="T2267" s="148">
        <f t="shared" si="140"/>
        <v>0</v>
      </c>
      <c r="U2267" s="148">
        <f>IF(LEN(C2267)=0,0,IF(C2267=Summary!$K$5,1,0))</f>
        <v>0</v>
      </c>
      <c r="V2267" s="148">
        <f t="shared" si="141"/>
        <v>0</v>
      </c>
      <c r="W2267" s="333"/>
      <c r="X2267" s="148">
        <f t="shared" si="142"/>
        <v>0</v>
      </c>
      <c r="Y2267" s="333"/>
      <c r="Z2267" s="144"/>
      <c r="AA2267" s="148">
        <f t="shared" si="143"/>
        <v>0</v>
      </c>
      <c r="AB2267" s="336"/>
      <c r="AC2267" s="144"/>
    </row>
    <row r="2268" spans="2:29" s="134" customFormat="1" ht="20.100000000000001" customHeight="1" x14ac:dyDescent="0.25">
      <c r="B2268" s="390"/>
      <c r="C2268" s="391"/>
      <c r="D2268" s="392"/>
      <c r="E2268" s="393"/>
      <c r="F2268" s="393"/>
      <c r="G2268" s="394"/>
      <c r="H2268" s="395"/>
      <c r="N2268" s="144"/>
      <c r="O2268" s="147" t="str">
        <f>IFERROR(IF(LEN(B2268)=0,"",INDEX(Trainings!$C$6:$C$55,MATCH(Registration!$B2268,Trainings!$B$6:$B$55,0),1)),"")</f>
        <v/>
      </c>
      <c r="P2268" s="148" t="str">
        <f>IFERROR(IF(LEN(H2268)=0,"",INDEX(Dashboard!$I$17:$I$26,MATCH($H2268,Dashboard!$J$17:$J$26,0))),"")</f>
        <v/>
      </c>
      <c r="Q2268" s="144"/>
      <c r="R2268" s="148">
        <f>IF(LEN(O2268)=0,0,IF(OR(Summary!$D$5="All",Summary!$D$5=""),1,IF(Summary!$D$5=O2268,1,0)))</f>
        <v>0</v>
      </c>
      <c r="S2268" s="148">
        <f>IF(LEN(B2268)=0,0,IF(OR(Summary!$G$5="All",Summary!$G$5=""),1,IF(Summary!$G$5=B2268,1,0)))</f>
        <v>0</v>
      </c>
      <c r="T2268" s="148">
        <f t="shared" si="140"/>
        <v>0</v>
      </c>
      <c r="U2268" s="148">
        <f>IF(LEN(C2268)=0,0,IF(C2268=Summary!$K$5,1,0))</f>
        <v>0</v>
      </c>
      <c r="V2268" s="148">
        <f t="shared" si="141"/>
        <v>0</v>
      </c>
      <c r="W2268" s="333"/>
      <c r="X2268" s="148">
        <f t="shared" si="142"/>
        <v>0</v>
      </c>
      <c r="Y2268" s="333"/>
      <c r="Z2268" s="144"/>
      <c r="AA2268" s="148">
        <f t="shared" si="143"/>
        <v>0</v>
      </c>
      <c r="AB2268" s="336"/>
      <c r="AC2268" s="144"/>
    </row>
    <row r="2269" spans="2:29" s="134" customFormat="1" ht="20.100000000000001" customHeight="1" x14ac:dyDescent="0.25">
      <c r="B2269" s="390"/>
      <c r="C2269" s="391"/>
      <c r="D2269" s="392"/>
      <c r="E2269" s="393"/>
      <c r="F2269" s="393"/>
      <c r="G2269" s="394"/>
      <c r="H2269" s="395"/>
      <c r="N2269" s="144"/>
      <c r="O2269" s="147" t="str">
        <f>IFERROR(IF(LEN(B2269)=0,"",INDEX(Trainings!$C$6:$C$55,MATCH(Registration!$B2269,Trainings!$B$6:$B$55,0),1)),"")</f>
        <v/>
      </c>
      <c r="P2269" s="148" t="str">
        <f>IFERROR(IF(LEN(H2269)=0,"",INDEX(Dashboard!$I$17:$I$26,MATCH($H2269,Dashboard!$J$17:$J$26,0))),"")</f>
        <v/>
      </c>
      <c r="Q2269" s="144"/>
      <c r="R2269" s="148">
        <f>IF(LEN(O2269)=0,0,IF(OR(Summary!$D$5="All",Summary!$D$5=""),1,IF(Summary!$D$5=O2269,1,0)))</f>
        <v>0</v>
      </c>
      <c r="S2269" s="148">
        <f>IF(LEN(B2269)=0,0,IF(OR(Summary!$G$5="All",Summary!$G$5=""),1,IF(Summary!$G$5=B2269,1,0)))</f>
        <v>0</v>
      </c>
      <c r="T2269" s="148">
        <f t="shared" si="140"/>
        <v>0</v>
      </c>
      <c r="U2269" s="148">
        <f>IF(LEN(C2269)=0,0,IF(C2269=Summary!$K$5,1,0))</f>
        <v>0</v>
      </c>
      <c r="V2269" s="148">
        <f t="shared" si="141"/>
        <v>0</v>
      </c>
      <c r="W2269" s="333"/>
      <c r="X2269" s="148">
        <f t="shared" si="142"/>
        <v>0</v>
      </c>
      <c r="Y2269" s="333"/>
      <c r="Z2269" s="144"/>
      <c r="AA2269" s="148">
        <f t="shared" si="143"/>
        <v>0</v>
      </c>
      <c r="AB2269" s="336"/>
      <c r="AC2269" s="144"/>
    </row>
    <row r="2270" spans="2:29" s="134" customFormat="1" ht="20.100000000000001" customHeight="1" x14ac:dyDescent="0.25">
      <c r="B2270" s="390"/>
      <c r="C2270" s="391"/>
      <c r="D2270" s="392"/>
      <c r="E2270" s="393"/>
      <c r="F2270" s="393"/>
      <c r="G2270" s="394"/>
      <c r="H2270" s="395"/>
      <c r="N2270" s="144"/>
      <c r="O2270" s="147" t="str">
        <f>IFERROR(IF(LEN(B2270)=0,"",INDEX(Trainings!$C$6:$C$55,MATCH(Registration!$B2270,Trainings!$B$6:$B$55,0),1)),"")</f>
        <v/>
      </c>
      <c r="P2270" s="148" t="str">
        <f>IFERROR(IF(LEN(H2270)=0,"",INDEX(Dashboard!$I$17:$I$26,MATCH($H2270,Dashboard!$J$17:$J$26,0))),"")</f>
        <v/>
      </c>
      <c r="Q2270" s="144"/>
      <c r="R2270" s="148">
        <f>IF(LEN(O2270)=0,0,IF(OR(Summary!$D$5="All",Summary!$D$5=""),1,IF(Summary!$D$5=O2270,1,0)))</f>
        <v>0</v>
      </c>
      <c r="S2270" s="148">
        <f>IF(LEN(B2270)=0,0,IF(OR(Summary!$G$5="All",Summary!$G$5=""),1,IF(Summary!$G$5=B2270,1,0)))</f>
        <v>0</v>
      </c>
      <c r="T2270" s="148">
        <f t="shared" si="140"/>
        <v>0</v>
      </c>
      <c r="U2270" s="148">
        <f>IF(LEN(C2270)=0,0,IF(C2270=Summary!$K$5,1,0))</f>
        <v>0</v>
      </c>
      <c r="V2270" s="148">
        <f t="shared" si="141"/>
        <v>0</v>
      </c>
      <c r="W2270" s="333"/>
      <c r="X2270" s="148">
        <f t="shared" si="142"/>
        <v>0</v>
      </c>
      <c r="Y2270" s="333"/>
      <c r="Z2270" s="144"/>
      <c r="AA2270" s="148">
        <f t="shared" si="143"/>
        <v>0</v>
      </c>
      <c r="AB2270" s="336"/>
      <c r="AC2270" s="144"/>
    </row>
    <row r="2271" spans="2:29" s="134" customFormat="1" ht="20.100000000000001" customHeight="1" x14ac:dyDescent="0.25">
      <c r="B2271" s="390"/>
      <c r="C2271" s="391"/>
      <c r="D2271" s="392"/>
      <c r="E2271" s="393"/>
      <c r="F2271" s="393"/>
      <c r="G2271" s="394"/>
      <c r="H2271" s="395"/>
      <c r="N2271" s="144"/>
      <c r="O2271" s="147" t="str">
        <f>IFERROR(IF(LEN(B2271)=0,"",INDEX(Trainings!$C$6:$C$55,MATCH(Registration!$B2271,Trainings!$B$6:$B$55,0),1)),"")</f>
        <v/>
      </c>
      <c r="P2271" s="148" t="str">
        <f>IFERROR(IF(LEN(H2271)=0,"",INDEX(Dashboard!$I$17:$I$26,MATCH($H2271,Dashboard!$J$17:$J$26,0))),"")</f>
        <v/>
      </c>
      <c r="Q2271" s="144"/>
      <c r="R2271" s="148">
        <f>IF(LEN(O2271)=0,0,IF(OR(Summary!$D$5="All",Summary!$D$5=""),1,IF(Summary!$D$5=O2271,1,0)))</f>
        <v>0</v>
      </c>
      <c r="S2271" s="148">
        <f>IF(LEN(B2271)=0,0,IF(OR(Summary!$G$5="All",Summary!$G$5=""),1,IF(Summary!$G$5=B2271,1,0)))</f>
        <v>0</v>
      </c>
      <c r="T2271" s="148">
        <f t="shared" si="140"/>
        <v>0</v>
      </c>
      <c r="U2271" s="148">
        <f>IF(LEN(C2271)=0,0,IF(C2271=Summary!$K$5,1,0))</f>
        <v>0</v>
      </c>
      <c r="V2271" s="148">
        <f t="shared" si="141"/>
        <v>0</v>
      </c>
      <c r="W2271" s="333"/>
      <c r="X2271" s="148">
        <f t="shared" si="142"/>
        <v>0</v>
      </c>
      <c r="Y2271" s="333"/>
      <c r="Z2271" s="144"/>
      <c r="AA2271" s="148">
        <f t="shared" si="143"/>
        <v>0</v>
      </c>
      <c r="AB2271" s="336"/>
      <c r="AC2271" s="144"/>
    </row>
    <row r="2272" spans="2:29" s="134" customFormat="1" ht="20.100000000000001" customHeight="1" x14ac:dyDescent="0.25">
      <c r="B2272" s="390"/>
      <c r="C2272" s="391"/>
      <c r="D2272" s="392"/>
      <c r="E2272" s="393"/>
      <c r="F2272" s="393"/>
      <c r="G2272" s="394"/>
      <c r="H2272" s="395"/>
      <c r="N2272" s="144"/>
      <c r="O2272" s="147" t="str">
        <f>IFERROR(IF(LEN(B2272)=0,"",INDEX(Trainings!$C$6:$C$55,MATCH(Registration!$B2272,Trainings!$B$6:$B$55,0),1)),"")</f>
        <v/>
      </c>
      <c r="P2272" s="148" t="str">
        <f>IFERROR(IF(LEN(H2272)=0,"",INDEX(Dashboard!$I$17:$I$26,MATCH($H2272,Dashboard!$J$17:$J$26,0))),"")</f>
        <v/>
      </c>
      <c r="Q2272" s="144"/>
      <c r="R2272" s="148">
        <f>IF(LEN(O2272)=0,0,IF(OR(Summary!$D$5="All",Summary!$D$5=""),1,IF(Summary!$D$5=O2272,1,0)))</f>
        <v>0</v>
      </c>
      <c r="S2272" s="148">
        <f>IF(LEN(B2272)=0,0,IF(OR(Summary!$G$5="All",Summary!$G$5=""),1,IF(Summary!$G$5=B2272,1,0)))</f>
        <v>0</v>
      </c>
      <c r="T2272" s="148">
        <f t="shared" si="140"/>
        <v>0</v>
      </c>
      <c r="U2272" s="148">
        <f>IF(LEN(C2272)=0,0,IF(C2272=Summary!$K$5,1,0))</f>
        <v>0</v>
      </c>
      <c r="V2272" s="148">
        <f t="shared" si="141"/>
        <v>0</v>
      </c>
      <c r="W2272" s="333"/>
      <c r="X2272" s="148">
        <f t="shared" si="142"/>
        <v>0</v>
      </c>
      <c r="Y2272" s="333"/>
      <c r="Z2272" s="144"/>
      <c r="AA2272" s="148">
        <f t="shared" si="143"/>
        <v>0</v>
      </c>
      <c r="AB2272" s="336"/>
      <c r="AC2272" s="144"/>
    </row>
    <row r="2273" spans="2:29" s="134" customFormat="1" ht="20.100000000000001" customHeight="1" x14ac:dyDescent="0.25">
      <c r="B2273" s="390"/>
      <c r="C2273" s="391"/>
      <c r="D2273" s="392"/>
      <c r="E2273" s="393"/>
      <c r="F2273" s="393"/>
      <c r="G2273" s="394"/>
      <c r="H2273" s="395"/>
      <c r="N2273" s="144"/>
      <c r="O2273" s="147" t="str">
        <f>IFERROR(IF(LEN(B2273)=0,"",INDEX(Trainings!$C$6:$C$55,MATCH(Registration!$B2273,Trainings!$B$6:$B$55,0),1)),"")</f>
        <v/>
      </c>
      <c r="P2273" s="148" t="str">
        <f>IFERROR(IF(LEN(H2273)=0,"",INDEX(Dashboard!$I$17:$I$26,MATCH($H2273,Dashboard!$J$17:$J$26,0))),"")</f>
        <v/>
      </c>
      <c r="Q2273" s="144"/>
      <c r="R2273" s="148">
        <f>IF(LEN(O2273)=0,0,IF(OR(Summary!$D$5="All",Summary!$D$5=""),1,IF(Summary!$D$5=O2273,1,0)))</f>
        <v>0</v>
      </c>
      <c r="S2273" s="148">
        <f>IF(LEN(B2273)=0,0,IF(OR(Summary!$G$5="All",Summary!$G$5=""),1,IF(Summary!$G$5=B2273,1,0)))</f>
        <v>0</v>
      </c>
      <c r="T2273" s="148">
        <f t="shared" si="140"/>
        <v>0</v>
      </c>
      <c r="U2273" s="148">
        <f>IF(LEN(C2273)=0,0,IF(C2273=Summary!$K$5,1,0))</f>
        <v>0</v>
      </c>
      <c r="V2273" s="148">
        <f t="shared" si="141"/>
        <v>0</v>
      </c>
      <c r="W2273" s="333"/>
      <c r="X2273" s="148">
        <f t="shared" si="142"/>
        <v>0</v>
      </c>
      <c r="Y2273" s="333"/>
      <c r="Z2273" s="144"/>
      <c r="AA2273" s="148">
        <f t="shared" si="143"/>
        <v>0</v>
      </c>
      <c r="AB2273" s="336"/>
      <c r="AC2273" s="144"/>
    </row>
    <row r="2274" spans="2:29" s="134" customFormat="1" ht="20.100000000000001" customHeight="1" x14ac:dyDescent="0.25">
      <c r="B2274" s="390"/>
      <c r="C2274" s="391"/>
      <c r="D2274" s="392"/>
      <c r="E2274" s="393"/>
      <c r="F2274" s="393"/>
      <c r="G2274" s="394"/>
      <c r="H2274" s="395"/>
      <c r="N2274" s="144"/>
      <c r="O2274" s="147" t="str">
        <f>IFERROR(IF(LEN(B2274)=0,"",INDEX(Trainings!$C$6:$C$55,MATCH(Registration!$B2274,Trainings!$B$6:$B$55,0),1)),"")</f>
        <v/>
      </c>
      <c r="P2274" s="148" t="str">
        <f>IFERROR(IF(LEN(H2274)=0,"",INDEX(Dashboard!$I$17:$I$26,MATCH($H2274,Dashboard!$J$17:$J$26,0))),"")</f>
        <v/>
      </c>
      <c r="Q2274" s="144"/>
      <c r="R2274" s="148">
        <f>IF(LEN(O2274)=0,0,IF(OR(Summary!$D$5="All",Summary!$D$5=""),1,IF(Summary!$D$5=O2274,1,0)))</f>
        <v>0</v>
      </c>
      <c r="S2274" s="148">
        <f>IF(LEN(B2274)=0,0,IF(OR(Summary!$G$5="All",Summary!$G$5=""),1,IF(Summary!$G$5=B2274,1,0)))</f>
        <v>0</v>
      </c>
      <c r="T2274" s="148">
        <f t="shared" si="140"/>
        <v>0</v>
      </c>
      <c r="U2274" s="148">
        <f>IF(LEN(C2274)=0,0,IF(C2274=Summary!$K$5,1,0))</f>
        <v>0</v>
      </c>
      <c r="V2274" s="148">
        <f t="shared" si="141"/>
        <v>0</v>
      </c>
      <c r="W2274" s="333"/>
      <c r="X2274" s="148">
        <f t="shared" si="142"/>
        <v>0</v>
      </c>
      <c r="Y2274" s="333"/>
      <c r="Z2274" s="144"/>
      <c r="AA2274" s="148">
        <f t="shared" si="143"/>
        <v>0</v>
      </c>
      <c r="AB2274" s="336"/>
      <c r="AC2274" s="144"/>
    </row>
    <row r="2275" spans="2:29" s="134" customFormat="1" ht="20.100000000000001" customHeight="1" x14ac:dyDescent="0.25">
      <c r="B2275" s="390"/>
      <c r="C2275" s="391"/>
      <c r="D2275" s="392"/>
      <c r="E2275" s="393"/>
      <c r="F2275" s="393"/>
      <c r="G2275" s="394"/>
      <c r="H2275" s="395"/>
      <c r="N2275" s="144"/>
      <c r="O2275" s="147" t="str">
        <f>IFERROR(IF(LEN(B2275)=0,"",INDEX(Trainings!$C$6:$C$55,MATCH(Registration!$B2275,Trainings!$B$6:$B$55,0),1)),"")</f>
        <v/>
      </c>
      <c r="P2275" s="148" t="str">
        <f>IFERROR(IF(LEN(H2275)=0,"",INDEX(Dashboard!$I$17:$I$26,MATCH($H2275,Dashboard!$J$17:$J$26,0))),"")</f>
        <v/>
      </c>
      <c r="Q2275" s="144"/>
      <c r="R2275" s="148">
        <f>IF(LEN(O2275)=0,0,IF(OR(Summary!$D$5="All",Summary!$D$5=""),1,IF(Summary!$D$5=O2275,1,0)))</f>
        <v>0</v>
      </c>
      <c r="S2275" s="148">
        <f>IF(LEN(B2275)=0,0,IF(OR(Summary!$G$5="All",Summary!$G$5=""),1,IF(Summary!$G$5=B2275,1,0)))</f>
        <v>0</v>
      </c>
      <c r="T2275" s="148">
        <f t="shared" si="140"/>
        <v>0</v>
      </c>
      <c r="U2275" s="148">
        <f>IF(LEN(C2275)=0,0,IF(C2275=Summary!$K$5,1,0))</f>
        <v>0</v>
      </c>
      <c r="V2275" s="148">
        <f t="shared" si="141"/>
        <v>0</v>
      </c>
      <c r="W2275" s="333"/>
      <c r="X2275" s="148">
        <f t="shared" si="142"/>
        <v>0</v>
      </c>
      <c r="Y2275" s="333"/>
      <c r="Z2275" s="144"/>
      <c r="AA2275" s="148">
        <f t="shared" si="143"/>
        <v>0</v>
      </c>
      <c r="AB2275" s="336"/>
      <c r="AC2275" s="144"/>
    </row>
    <row r="2276" spans="2:29" s="134" customFormat="1" ht="20.100000000000001" customHeight="1" x14ac:dyDescent="0.25">
      <c r="B2276" s="390"/>
      <c r="C2276" s="391"/>
      <c r="D2276" s="392"/>
      <c r="E2276" s="393"/>
      <c r="F2276" s="393"/>
      <c r="G2276" s="394"/>
      <c r="H2276" s="395"/>
      <c r="N2276" s="144"/>
      <c r="O2276" s="147" t="str">
        <f>IFERROR(IF(LEN(B2276)=0,"",INDEX(Trainings!$C$6:$C$55,MATCH(Registration!$B2276,Trainings!$B$6:$B$55,0),1)),"")</f>
        <v/>
      </c>
      <c r="P2276" s="148" t="str">
        <f>IFERROR(IF(LEN(H2276)=0,"",INDEX(Dashboard!$I$17:$I$26,MATCH($H2276,Dashboard!$J$17:$J$26,0))),"")</f>
        <v/>
      </c>
      <c r="Q2276" s="144"/>
      <c r="R2276" s="148">
        <f>IF(LEN(O2276)=0,0,IF(OR(Summary!$D$5="All",Summary!$D$5=""),1,IF(Summary!$D$5=O2276,1,0)))</f>
        <v>0</v>
      </c>
      <c r="S2276" s="148">
        <f>IF(LEN(B2276)=0,0,IF(OR(Summary!$G$5="All",Summary!$G$5=""),1,IF(Summary!$G$5=B2276,1,0)))</f>
        <v>0</v>
      </c>
      <c r="T2276" s="148">
        <f t="shared" si="140"/>
        <v>0</v>
      </c>
      <c r="U2276" s="148">
        <f>IF(LEN(C2276)=0,0,IF(C2276=Summary!$K$5,1,0))</f>
        <v>0</v>
      </c>
      <c r="V2276" s="148">
        <f t="shared" si="141"/>
        <v>0</v>
      </c>
      <c r="W2276" s="333"/>
      <c r="X2276" s="148">
        <f t="shared" si="142"/>
        <v>0</v>
      </c>
      <c r="Y2276" s="333"/>
      <c r="Z2276" s="144"/>
      <c r="AA2276" s="148">
        <f t="shared" si="143"/>
        <v>0</v>
      </c>
      <c r="AB2276" s="336"/>
      <c r="AC2276" s="144"/>
    </row>
    <row r="2277" spans="2:29" s="134" customFormat="1" ht="20.100000000000001" customHeight="1" x14ac:dyDescent="0.25">
      <c r="B2277" s="390"/>
      <c r="C2277" s="391"/>
      <c r="D2277" s="392"/>
      <c r="E2277" s="393"/>
      <c r="F2277" s="393"/>
      <c r="G2277" s="394"/>
      <c r="H2277" s="395"/>
      <c r="N2277" s="144"/>
      <c r="O2277" s="147" t="str">
        <f>IFERROR(IF(LEN(B2277)=0,"",INDEX(Trainings!$C$6:$C$55,MATCH(Registration!$B2277,Trainings!$B$6:$B$55,0),1)),"")</f>
        <v/>
      </c>
      <c r="P2277" s="148" t="str">
        <f>IFERROR(IF(LEN(H2277)=0,"",INDEX(Dashboard!$I$17:$I$26,MATCH($H2277,Dashboard!$J$17:$J$26,0))),"")</f>
        <v/>
      </c>
      <c r="Q2277" s="144"/>
      <c r="R2277" s="148">
        <f>IF(LEN(O2277)=0,0,IF(OR(Summary!$D$5="All",Summary!$D$5=""),1,IF(Summary!$D$5=O2277,1,0)))</f>
        <v>0</v>
      </c>
      <c r="S2277" s="148">
        <f>IF(LEN(B2277)=0,0,IF(OR(Summary!$G$5="All",Summary!$G$5=""),1,IF(Summary!$G$5=B2277,1,0)))</f>
        <v>0</v>
      </c>
      <c r="T2277" s="148">
        <f t="shared" si="140"/>
        <v>0</v>
      </c>
      <c r="U2277" s="148">
        <f>IF(LEN(C2277)=0,0,IF(C2277=Summary!$K$5,1,0))</f>
        <v>0</v>
      </c>
      <c r="V2277" s="148">
        <f t="shared" si="141"/>
        <v>0</v>
      </c>
      <c r="W2277" s="333"/>
      <c r="X2277" s="148">
        <f t="shared" si="142"/>
        <v>0</v>
      </c>
      <c r="Y2277" s="333"/>
      <c r="Z2277" s="144"/>
      <c r="AA2277" s="148">
        <f t="shared" si="143"/>
        <v>0</v>
      </c>
      <c r="AB2277" s="336"/>
      <c r="AC2277" s="144"/>
    </row>
    <row r="2278" spans="2:29" s="134" customFormat="1" ht="20.100000000000001" customHeight="1" x14ac:dyDescent="0.25">
      <c r="B2278" s="390"/>
      <c r="C2278" s="391"/>
      <c r="D2278" s="392"/>
      <c r="E2278" s="393"/>
      <c r="F2278" s="393"/>
      <c r="G2278" s="394"/>
      <c r="H2278" s="395"/>
      <c r="N2278" s="144"/>
      <c r="O2278" s="147" t="str">
        <f>IFERROR(IF(LEN(B2278)=0,"",INDEX(Trainings!$C$6:$C$55,MATCH(Registration!$B2278,Trainings!$B$6:$B$55,0),1)),"")</f>
        <v/>
      </c>
      <c r="P2278" s="148" t="str">
        <f>IFERROR(IF(LEN(H2278)=0,"",INDEX(Dashboard!$I$17:$I$26,MATCH($H2278,Dashboard!$J$17:$J$26,0))),"")</f>
        <v/>
      </c>
      <c r="Q2278" s="144"/>
      <c r="R2278" s="148">
        <f>IF(LEN(O2278)=0,0,IF(OR(Summary!$D$5="All",Summary!$D$5=""),1,IF(Summary!$D$5=O2278,1,0)))</f>
        <v>0</v>
      </c>
      <c r="S2278" s="148">
        <f>IF(LEN(B2278)=0,0,IF(OR(Summary!$G$5="All",Summary!$G$5=""),1,IF(Summary!$G$5=B2278,1,0)))</f>
        <v>0</v>
      </c>
      <c r="T2278" s="148">
        <f t="shared" si="140"/>
        <v>0</v>
      </c>
      <c r="U2278" s="148">
        <f>IF(LEN(C2278)=0,0,IF(C2278=Summary!$K$5,1,0))</f>
        <v>0</v>
      </c>
      <c r="V2278" s="148">
        <f t="shared" si="141"/>
        <v>0</v>
      </c>
      <c r="W2278" s="333"/>
      <c r="X2278" s="148">
        <f t="shared" si="142"/>
        <v>0</v>
      </c>
      <c r="Y2278" s="333"/>
      <c r="Z2278" s="144"/>
      <c r="AA2278" s="148">
        <f t="shared" si="143"/>
        <v>0</v>
      </c>
      <c r="AB2278" s="336"/>
      <c r="AC2278" s="144"/>
    </row>
    <row r="2279" spans="2:29" s="134" customFormat="1" ht="20.100000000000001" customHeight="1" x14ac:dyDescent="0.25">
      <c r="B2279" s="390"/>
      <c r="C2279" s="391"/>
      <c r="D2279" s="392"/>
      <c r="E2279" s="393"/>
      <c r="F2279" s="393"/>
      <c r="G2279" s="394"/>
      <c r="H2279" s="395"/>
      <c r="N2279" s="144"/>
      <c r="O2279" s="147" t="str">
        <f>IFERROR(IF(LEN(B2279)=0,"",INDEX(Trainings!$C$6:$C$55,MATCH(Registration!$B2279,Trainings!$B$6:$B$55,0),1)),"")</f>
        <v/>
      </c>
      <c r="P2279" s="148" t="str">
        <f>IFERROR(IF(LEN(H2279)=0,"",INDEX(Dashboard!$I$17:$I$26,MATCH($H2279,Dashboard!$J$17:$J$26,0))),"")</f>
        <v/>
      </c>
      <c r="Q2279" s="144"/>
      <c r="R2279" s="148">
        <f>IF(LEN(O2279)=0,0,IF(OR(Summary!$D$5="All",Summary!$D$5=""),1,IF(Summary!$D$5=O2279,1,0)))</f>
        <v>0</v>
      </c>
      <c r="S2279" s="148">
        <f>IF(LEN(B2279)=0,0,IF(OR(Summary!$G$5="All",Summary!$G$5=""),1,IF(Summary!$G$5=B2279,1,0)))</f>
        <v>0</v>
      </c>
      <c r="T2279" s="148">
        <f t="shared" si="140"/>
        <v>0</v>
      </c>
      <c r="U2279" s="148">
        <f>IF(LEN(C2279)=0,0,IF(C2279=Summary!$K$5,1,0))</f>
        <v>0</v>
      </c>
      <c r="V2279" s="148">
        <f t="shared" si="141"/>
        <v>0</v>
      </c>
      <c r="W2279" s="333"/>
      <c r="X2279" s="148">
        <f t="shared" si="142"/>
        <v>0</v>
      </c>
      <c r="Y2279" s="333"/>
      <c r="Z2279" s="144"/>
      <c r="AA2279" s="148">
        <f t="shared" si="143"/>
        <v>0</v>
      </c>
      <c r="AB2279" s="336"/>
      <c r="AC2279" s="144"/>
    </row>
    <row r="2280" spans="2:29" s="134" customFormat="1" ht="20.100000000000001" customHeight="1" x14ac:dyDescent="0.25">
      <c r="B2280" s="390"/>
      <c r="C2280" s="391"/>
      <c r="D2280" s="392"/>
      <c r="E2280" s="393"/>
      <c r="F2280" s="393"/>
      <c r="G2280" s="394"/>
      <c r="H2280" s="395"/>
      <c r="N2280" s="144"/>
      <c r="O2280" s="147" t="str">
        <f>IFERROR(IF(LEN(B2280)=0,"",INDEX(Trainings!$C$6:$C$55,MATCH(Registration!$B2280,Trainings!$B$6:$B$55,0),1)),"")</f>
        <v/>
      </c>
      <c r="P2280" s="148" t="str">
        <f>IFERROR(IF(LEN(H2280)=0,"",INDEX(Dashboard!$I$17:$I$26,MATCH($H2280,Dashboard!$J$17:$J$26,0))),"")</f>
        <v/>
      </c>
      <c r="Q2280" s="144"/>
      <c r="R2280" s="148">
        <f>IF(LEN(O2280)=0,0,IF(OR(Summary!$D$5="All",Summary!$D$5=""),1,IF(Summary!$D$5=O2280,1,0)))</f>
        <v>0</v>
      </c>
      <c r="S2280" s="148">
        <f>IF(LEN(B2280)=0,0,IF(OR(Summary!$G$5="All",Summary!$G$5=""),1,IF(Summary!$G$5=B2280,1,0)))</f>
        <v>0</v>
      </c>
      <c r="T2280" s="148">
        <f t="shared" si="140"/>
        <v>0</v>
      </c>
      <c r="U2280" s="148">
        <f>IF(LEN(C2280)=0,0,IF(C2280=Summary!$K$5,1,0))</f>
        <v>0</v>
      </c>
      <c r="V2280" s="148">
        <f t="shared" si="141"/>
        <v>0</v>
      </c>
      <c r="W2280" s="333"/>
      <c r="X2280" s="148">
        <f t="shared" si="142"/>
        <v>0</v>
      </c>
      <c r="Y2280" s="333"/>
      <c r="Z2280" s="144"/>
      <c r="AA2280" s="148">
        <f t="shared" si="143"/>
        <v>0</v>
      </c>
      <c r="AB2280" s="336"/>
      <c r="AC2280" s="144"/>
    </row>
    <row r="2281" spans="2:29" s="134" customFormat="1" ht="20.100000000000001" customHeight="1" x14ac:dyDescent="0.25">
      <c r="B2281" s="390"/>
      <c r="C2281" s="391"/>
      <c r="D2281" s="392"/>
      <c r="E2281" s="393"/>
      <c r="F2281" s="393"/>
      <c r="G2281" s="394"/>
      <c r="H2281" s="395"/>
      <c r="N2281" s="144"/>
      <c r="O2281" s="147" t="str">
        <f>IFERROR(IF(LEN(B2281)=0,"",INDEX(Trainings!$C$6:$C$55,MATCH(Registration!$B2281,Trainings!$B$6:$B$55,0),1)),"")</f>
        <v/>
      </c>
      <c r="P2281" s="148" t="str">
        <f>IFERROR(IF(LEN(H2281)=0,"",INDEX(Dashboard!$I$17:$I$26,MATCH($H2281,Dashboard!$J$17:$J$26,0))),"")</f>
        <v/>
      </c>
      <c r="Q2281" s="144"/>
      <c r="R2281" s="148">
        <f>IF(LEN(O2281)=0,0,IF(OR(Summary!$D$5="All",Summary!$D$5=""),1,IF(Summary!$D$5=O2281,1,0)))</f>
        <v>0</v>
      </c>
      <c r="S2281" s="148">
        <f>IF(LEN(B2281)=0,0,IF(OR(Summary!$G$5="All",Summary!$G$5=""),1,IF(Summary!$G$5=B2281,1,0)))</f>
        <v>0</v>
      </c>
      <c r="T2281" s="148">
        <f t="shared" si="140"/>
        <v>0</v>
      </c>
      <c r="U2281" s="148">
        <f>IF(LEN(C2281)=0,0,IF(C2281=Summary!$K$5,1,0))</f>
        <v>0</v>
      </c>
      <c r="V2281" s="148">
        <f t="shared" si="141"/>
        <v>0</v>
      </c>
      <c r="W2281" s="333"/>
      <c r="X2281" s="148">
        <f t="shared" si="142"/>
        <v>0</v>
      </c>
      <c r="Y2281" s="333"/>
      <c r="Z2281" s="144"/>
      <c r="AA2281" s="148">
        <f t="shared" si="143"/>
        <v>0</v>
      </c>
      <c r="AB2281" s="336"/>
      <c r="AC2281" s="144"/>
    </row>
    <row r="2282" spans="2:29" s="134" customFormat="1" ht="20.100000000000001" customHeight="1" x14ac:dyDescent="0.25">
      <c r="B2282" s="390"/>
      <c r="C2282" s="391"/>
      <c r="D2282" s="392"/>
      <c r="E2282" s="393"/>
      <c r="F2282" s="393"/>
      <c r="G2282" s="394"/>
      <c r="H2282" s="395"/>
      <c r="N2282" s="144"/>
      <c r="O2282" s="147" t="str">
        <f>IFERROR(IF(LEN(B2282)=0,"",INDEX(Trainings!$C$6:$C$55,MATCH(Registration!$B2282,Trainings!$B$6:$B$55,0),1)),"")</f>
        <v/>
      </c>
      <c r="P2282" s="148" t="str">
        <f>IFERROR(IF(LEN(H2282)=0,"",INDEX(Dashboard!$I$17:$I$26,MATCH($H2282,Dashboard!$J$17:$J$26,0))),"")</f>
        <v/>
      </c>
      <c r="Q2282" s="144"/>
      <c r="R2282" s="148">
        <f>IF(LEN(O2282)=0,0,IF(OR(Summary!$D$5="All",Summary!$D$5=""),1,IF(Summary!$D$5=O2282,1,0)))</f>
        <v>0</v>
      </c>
      <c r="S2282" s="148">
        <f>IF(LEN(B2282)=0,0,IF(OR(Summary!$G$5="All",Summary!$G$5=""),1,IF(Summary!$G$5=B2282,1,0)))</f>
        <v>0</v>
      </c>
      <c r="T2282" s="148">
        <f t="shared" si="140"/>
        <v>0</v>
      </c>
      <c r="U2282" s="148">
        <f>IF(LEN(C2282)=0,0,IF(C2282=Summary!$K$5,1,0))</f>
        <v>0</v>
      </c>
      <c r="V2282" s="148">
        <f t="shared" si="141"/>
        <v>0</v>
      </c>
      <c r="W2282" s="333"/>
      <c r="X2282" s="148">
        <f t="shared" si="142"/>
        <v>0</v>
      </c>
      <c r="Y2282" s="333"/>
      <c r="Z2282" s="144"/>
      <c r="AA2282" s="148">
        <f t="shared" si="143"/>
        <v>0</v>
      </c>
      <c r="AB2282" s="336"/>
      <c r="AC2282" s="144"/>
    </row>
    <row r="2283" spans="2:29" s="134" customFormat="1" ht="20.100000000000001" customHeight="1" x14ac:dyDescent="0.25">
      <c r="B2283" s="390"/>
      <c r="C2283" s="391"/>
      <c r="D2283" s="392"/>
      <c r="E2283" s="393"/>
      <c r="F2283" s="393"/>
      <c r="G2283" s="394"/>
      <c r="H2283" s="395"/>
      <c r="N2283" s="144"/>
      <c r="O2283" s="147" t="str">
        <f>IFERROR(IF(LEN(B2283)=0,"",INDEX(Trainings!$C$6:$C$55,MATCH(Registration!$B2283,Trainings!$B$6:$B$55,0),1)),"")</f>
        <v/>
      </c>
      <c r="P2283" s="148" t="str">
        <f>IFERROR(IF(LEN(H2283)=0,"",INDEX(Dashboard!$I$17:$I$26,MATCH($H2283,Dashboard!$J$17:$J$26,0))),"")</f>
        <v/>
      </c>
      <c r="Q2283" s="144"/>
      <c r="R2283" s="148">
        <f>IF(LEN(O2283)=0,0,IF(OR(Summary!$D$5="All",Summary!$D$5=""),1,IF(Summary!$D$5=O2283,1,0)))</f>
        <v>0</v>
      </c>
      <c r="S2283" s="148">
        <f>IF(LEN(B2283)=0,0,IF(OR(Summary!$G$5="All",Summary!$G$5=""),1,IF(Summary!$G$5=B2283,1,0)))</f>
        <v>0</v>
      </c>
      <c r="T2283" s="148">
        <f t="shared" si="140"/>
        <v>0</v>
      </c>
      <c r="U2283" s="148">
        <f>IF(LEN(C2283)=0,0,IF(C2283=Summary!$K$5,1,0))</f>
        <v>0</v>
      </c>
      <c r="V2283" s="148">
        <f t="shared" si="141"/>
        <v>0</v>
      </c>
      <c r="W2283" s="333"/>
      <c r="X2283" s="148">
        <f t="shared" si="142"/>
        <v>0</v>
      </c>
      <c r="Y2283" s="333"/>
      <c r="Z2283" s="144"/>
      <c r="AA2283" s="148">
        <f t="shared" si="143"/>
        <v>0</v>
      </c>
      <c r="AB2283" s="336"/>
      <c r="AC2283" s="144"/>
    </row>
    <row r="2284" spans="2:29" s="134" customFormat="1" ht="20.100000000000001" customHeight="1" x14ac:dyDescent="0.25">
      <c r="B2284" s="390"/>
      <c r="C2284" s="391"/>
      <c r="D2284" s="392"/>
      <c r="E2284" s="393"/>
      <c r="F2284" s="393"/>
      <c r="G2284" s="394"/>
      <c r="H2284" s="395"/>
      <c r="N2284" s="144"/>
      <c r="O2284" s="147" t="str">
        <f>IFERROR(IF(LEN(B2284)=0,"",INDEX(Trainings!$C$6:$C$55,MATCH(Registration!$B2284,Trainings!$B$6:$B$55,0),1)),"")</f>
        <v/>
      </c>
      <c r="P2284" s="148" t="str">
        <f>IFERROR(IF(LEN(H2284)=0,"",INDEX(Dashboard!$I$17:$I$26,MATCH($H2284,Dashboard!$J$17:$J$26,0))),"")</f>
        <v/>
      </c>
      <c r="Q2284" s="144"/>
      <c r="R2284" s="148">
        <f>IF(LEN(O2284)=0,0,IF(OR(Summary!$D$5="All",Summary!$D$5=""),1,IF(Summary!$D$5=O2284,1,0)))</f>
        <v>0</v>
      </c>
      <c r="S2284" s="148">
        <f>IF(LEN(B2284)=0,0,IF(OR(Summary!$G$5="All",Summary!$G$5=""),1,IF(Summary!$G$5=B2284,1,0)))</f>
        <v>0</v>
      </c>
      <c r="T2284" s="148">
        <f t="shared" si="140"/>
        <v>0</v>
      </c>
      <c r="U2284" s="148">
        <f>IF(LEN(C2284)=0,0,IF(C2284=Summary!$K$5,1,0))</f>
        <v>0</v>
      </c>
      <c r="V2284" s="148">
        <f t="shared" si="141"/>
        <v>0</v>
      </c>
      <c r="W2284" s="333"/>
      <c r="X2284" s="148">
        <f t="shared" si="142"/>
        <v>0</v>
      </c>
      <c r="Y2284" s="333"/>
      <c r="Z2284" s="144"/>
      <c r="AA2284" s="148">
        <f t="shared" si="143"/>
        <v>0</v>
      </c>
      <c r="AB2284" s="336"/>
      <c r="AC2284" s="144"/>
    </row>
    <row r="2285" spans="2:29" s="134" customFormat="1" ht="20.100000000000001" customHeight="1" x14ac:dyDescent="0.25">
      <c r="B2285" s="390"/>
      <c r="C2285" s="391"/>
      <c r="D2285" s="392"/>
      <c r="E2285" s="393"/>
      <c r="F2285" s="393"/>
      <c r="G2285" s="394"/>
      <c r="H2285" s="395"/>
      <c r="N2285" s="144"/>
      <c r="O2285" s="147" t="str">
        <f>IFERROR(IF(LEN(B2285)=0,"",INDEX(Trainings!$C$6:$C$55,MATCH(Registration!$B2285,Trainings!$B$6:$B$55,0),1)),"")</f>
        <v/>
      </c>
      <c r="P2285" s="148" t="str">
        <f>IFERROR(IF(LEN(H2285)=0,"",INDEX(Dashboard!$I$17:$I$26,MATCH($H2285,Dashboard!$J$17:$J$26,0))),"")</f>
        <v/>
      </c>
      <c r="Q2285" s="144"/>
      <c r="R2285" s="148">
        <f>IF(LEN(O2285)=0,0,IF(OR(Summary!$D$5="All",Summary!$D$5=""),1,IF(Summary!$D$5=O2285,1,0)))</f>
        <v>0</v>
      </c>
      <c r="S2285" s="148">
        <f>IF(LEN(B2285)=0,0,IF(OR(Summary!$G$5="All",Summary!$G$5=""),1,IF(Summary!$G$5=B2285,1,0)))</f>
        <v>0</v>
      </c>
      <c r="T2285" s="148">
        <f t="shared" si="140"/>
        <v>0</v>
      </c>
      <c r="U2285" s="148">
        <f>IF(LEN(C2285)=0,0,IF(C2285=Summary!$K$5,1,0))</f>
        <v>0</v>
      </c>
      <c r="V2285" s="148">
        <f t="shared" si="141"/>
        <v>0</v>
      </c>
      <c r="W2285" s="333"/>
      <c r="X2285" s="148">
        <f t="shared" si="142"/>
        <v>0</v>
      </c>
      <c r="Y2285" s="333"/>
      <c r="Z2285" s="144"/>
      <c r="AA2285" s="148">
        <f t="shared" si="143"/>
        <v>0</v>
      </c>
      <c r="AB2285" s="336"/>
      <c r="AC2285" s="144"/>
    </row>
    <row r="2286" spans="2:29" s="134" customFormat="1" ht="20.100000000000001" customHeight="1" x14ac:dyDescent="0.25">
      <c r="B2286" s="390"/>
      <c r="C2286" s="391"/>
      <c r="D2286" s="392"/>
      <c r="E2286" s="393"/>
      <c r="F2286" s="393"/>
      <c r="G2286" s="394"/>
      <c r="H2286" s="395"/>
      <c r="N2286" s="144"/>
      <c r="O2286" s="147" t="str">
        <f>IFERROR(IF(LEN(B2286)=0,"",INDEX(Trainings!$C$6:$C$55,MATCH(Registration!$B2286,Trainings!$B$6:$B$55,0),1)),"")</f>
        <v/>
      </c>
      <c r="P2286" s="148" t="str">
        <f>IFERROR(IF(LEN(H2286)=0,"",INDEX(Dashboard!$I$17:$I$26,MATCH($H2286,Dashboard!$J$17:$J$26,0))),"")</f>
        <v/>
      </c>
      <c r="Q2286" s="144"/>
      <c r="R2286" s="148">
        <f>IF(LEN(O2286)=0,0,IF(OR(Summary!$D$5="All",Summary!$D$5=""),1,IF(Summary!$D$5=O2286,1,0)))</f>
        <v>0</v>
      </c>
      <c r="S2286" s="148">
        <f>IF(LEN(B2286)=0,0,IF(OR(Summary!$G$5="All",Summary!$G$5=""),1,IF(Summary!$G$5=B2286,1,0)))</f>
        <v>0</v>
      </c>
      <c r="T2286" s="148">
        <f t="shared" si="140"/>
        <v>0</v>
      </c>
      <c r="U2286" s="148">
        <f>IF(LEN(C2286)=0,0,IF(C2286=Summary!$K$5,1,0))</f>
        <v>0</v>
      </c>
      <c r="V2286" s="148">
        <f t="shared" si="141"/>
        <v>0</v>
      </c>
      <c r="W2286" s="333"/>
      <c r="X2286" s="148">
        <f t="shared" si="142"/>
        <v>0</v>
      </c>
      <c r="Y2286" s="333"/>
      <c r="Z2286" s="144"/>
      <c r="AA2286" s="148">
        <f t="shared" si="143"/>
        <v>0</v>
      </c>
      <c r="AB2286" s="336"/>
      <c r="AC2286" s="144"/>
    </row>
    <row r="2287" spans="2:29" s="134" customFormat="1" ht="20.100000000000001" customHeight="1" x14ac:dyDescent="0.25">
      <c r="B2287" s="390"/>
      <c r="C2287" s="391"/>
      <c r="D2287" s="392"/>
      <c r="E2287" s="393"/>
      <c r="F2287" s="393"/>
      <c r="G2287" s="394"/>
      <c r="H2287" s="395"/>
      <c r="N2287" s="144"/>
      <c r="O2287" s="147" t="str">
        <f>IFERROR(IF(LEN(B2287)=0,"",INDEX(Trainings!$C$6:$C$55,MATCH(Registration!$B2287,Trainings!$B$6:$B$55,0),1)),"")</f>
        <v/>
      </c>
      <c r="P2287" s="148" t="str">
        <f>IFERROR(IF(LEN(H2287)=0,"",INDEX(Dashboard!$I$17:$I$26,MATCH($H2287,Dashboard!$J$17:$J$26,0))),"")</f>
        <v/>
      </c>
      <c r="Q2287" s="144"/>
      <c r="R2287" s="148">
        <f>IF(LEN(O2287)=0,0,IF(OR(Summary!$D$5="All",Summary!$D$5=""),1,IF(Summary!$D$5=O2287,1,0)))</f>
        <v>0</v>
      </c>
      <c r="S2287" s="148">
        <f>IF(LEN(B2287)=0,0,IF(OR(Summary!$G$5="All",Summary!$G$5=""),1,IF(Summary!$G$5=B2287,1,0)))</f>
        <v>0</v>
      </c>
      <c r="T2287" s="148">
        <f t="shared" si="140"/>
        <v>0</v>
      </c>
      <c r="U2287" s="148">
        <f>IF(LEN(C2287)=0,0,IF(C2287=Summary!$K$5,1,0))</f>
        <v>0</v>
      </c>
      <c r="V2287" s="148">
        <f t="shared" si="141"/>
        <v>0</v>
      </c>
      <c r="W2287" s="333"/>
      <c r="X2287" s="148">
        <f t="shared" si="142"/>
        <v>0</v>
      </c>
      <c r="Y2287" s="333"/>
      <c r="Z2287" s="144"/>
      <c r="AA2287" s="148">
        <f t="shared" si="143"/>
        <v>0</v>
      </c>
      <c r="AB2287" s="336"/>
      <c r="AC2287" s="144"/>
    </row>
    <row r="2288" spans="2:29" s="134" customFormat="1" ht="20.100000000000001" customHeight="1" x14ac:dyDescent="0.25">
      <c r="B2288" s="390"/>
      <c r="C2288" s="391"/>
      <c r="D2288" s="392"/>
      <c r="E2288" s="393"/>
      <c r="F2288" s="393"/>
      <c r="G2288" s="394"/>
      <c r="H2288" s="395"/>
      <c r="N2288" s="144"/>
      <c r="O2288" s="147" t="str">
        <f>IFERROR(IF(LEN(B2288)=0,"",INDEX(Trainings!$C$6:$C$55,MATCH(Registration!$B2288,Trainings!$B$6:$B$55,0),1)),"")</f>
        <v/>
      </c>
      <c r="P2288" s="148" t="str">
        <f>IFERROR(IF(LEN(H2288)=0,"",INDEX(Dashboard!$I$17:$I$26,MATCH($H2288,Dashboard!$J$17:$J$26,0))),"")</f>
        <v/>
      </c>
      <c r="Q2288" s="144"/>
      <c r="R2288" s="148">
        <f>IF(LEN(O2288)=0,0,IF(OR(Summary!$D$5="All",Summary!$D$5=""),1,IF(Summary!$D$5=O2288,1,0)))</f>
        <v>0</v>
      </c>
      <c r="S2288" s="148">
        <f>IF(LEN(B2288)=0,0,IF(OR(Summary!$G$5="All",Summary!$G$5=""),1,IF(Summary!$G$5=B2288,1,0)))</f>
        <v>0</v>
      </c>
      <c r="T2288" s="148">
        <f t="shared" si="140"/>
        <v>0</v>
      </c>
      <c r="U2288" s="148">
        <f>IF(LEN(C2288)=0,0,IF(C2288=Summary!$K$5,1,0))</f>
        <v>0</v>
      </c>
      <c r="V2288" s="148">
        <f t="shared" si="141"/>
        <v>0</v>
      </c>
      <c r="W2288" s="333"/>
      <c r="X2288" s="148">
        <f t="shared" si="142"/>
        <v>0</v>
      </c>
      <c r="Y2288" s="333"/>
      <c r="Z2288" s="144"/>
      <c r="AA2288" s="148">
        <f t="shared" si="143"/>
        <v>0</v>
      </c>
      <c r="AB2288" s="336"/>
      <c r="AC2288" s="144"/>
    </row>
    <row r="2289" spans="2:29" s="134" customFormat="1" ht="20.100000000000001" customHeight="1" x14ac:dyDescent="0.25">
      <c r="B2289" s="390"/>
      <c r="C2289" s="391"/>
      <c r="D2289" s="392"/>
      <c r="E2289" s="393"/>
      <c r="F2289" s="393"/>
      <c r="G2289" s="394"/>
      <c r="H2289" s="395"/>
      <c r="N2289" s="144"/>
      <c r="O2289" s="147" t="str">
        <f>IFERROR(IF(LEN(B2289)=0,"",INDEX(Trainings!$C$6:$C$55,MATCH(Registration!$B2289,Trainings!$B$6:$B$55,0),1)),"")</f>
        <v/>
      </c>
      <c r="P2289" s="148" t="str">
        <f>IFERROR(IF(LEN(H2289)=0,"",INDEX(Dashboard!$I$17:$I$26,MATCH($H2289,Dashboard!$J$17:$J$26,0))),"")</f>
        <v/>
      </c>
      <c r="Q2289" s="144"/>
      <c r="R2289" s="148">
        <f>IF(LEN(O2289)=0,0,IF(OR(Summary!$D$5="All",Summary!$D$5=""),1,IF(Summary!$D$5=O2289,1,0)))</f>
        <v>0</v>
      </c>
      <c r="S2289" s="148">
        <f>IF(LEN(B2289)=0,0,IF(OR(Summary!$G$5="All",Summary!$G$5=""),1,IF(Summary!$G$5=B2289,1,0)))</f>
        <v>0</v>
      </c>
      <c r="T2289" s="148">
        <f t="shared" si="140"/>
        <v>0</v>
      </c>
      <c r="U2289" s="148">
        <f>IF(LEN(C2289)=0,0,IF(C2289=Summary!$K$5,1,0))</f>
        <v>0</v>
      </c>
      <c r="V2289" s="148">
        <f t="shared" si="141"/>
        <v>0</v>
      </c>
      <c r="W2289" s="333"/>
      <c r="X2289" s="148">
        <f t="shared" si="142"/>
        <v>0</v>
      </c>
      <c r="Y2289" s="333"/>
      <c r="Z2289" s="144"/>
      <c r="AA2289" s="148">
        <f t="shared" si="143"/>
        <v>0</v>
      </c>
      <c r="AB2289" s="336"/>
      <c r="AC2289" s="144"/>
    </row>
    <row r="2290" spans="2:29" s="134" customFormat="1" ht="20.100000000000001" customHeight="1" x14ac:dyDescent="0.25">
      <c r="B2290" s="390"/>
      <c r="C2290" s="391"/>
      <c r="D2290" s="392"/>
      <c r="E2290" s="393"/>
      <c r="F2290" s="393"/>
      <c r="G2290" s="394"/>
      <c r="H2290" s="395"/>
      <c r="N2290" s="144"/>
      <c r="O2290" s="147" t="str">
        <f>IFERROR(IF(LEN(B2290)=0,"",INDEX(Trainings!$C$6:$C$55,MATCH(Registration!$B2290,Trainings!$B$6:$B$55,0),1)),"")</f>
        <v/>
      </c>
      <c r="P2290" s="148" t="str">
        <f>IFERROR(IF(LEN(H2290)=0,"",INDEX(Dashboard!$I$17:$I$26,MATCH($H2290,Dashboard!$J$17:$J$26,0))),"")</f>
        <v/>
      </c>
      <c r="Q2290" s="144"/>
      <c r="R2290" s="148">
        <f>IF(LEN(O2290)=0,0,IF(OR(Summary!$D$5="All",Summary!$D$5=""),1,IF(Summary!$D$5=O2290,1,0)))</f>
        <v>0</v>
      </c>
      <c r="S2290" s="148">
        <f>IF(LEN(B2290)=0,0,IF(OR(Summary!$G$5="All",Summary!$G$5=""),1,IF(Summary!$G$5=B2290,1,0)))</f>
        <v>0</v>
      </c>
      <c r="T2290" s="148">
        <f t="shared" si="140"/>
        <v>0</v>
      </c>
      <c r="U2290" s="148">
        <f>IF(LEN(C2290)=0,0,IF(C2290=Summary!$K$5,1,0))</f>
        <v>0</v>
      </c>
      <c r="V2290" s="148">
        <f t="shared" si="141"/>
        <v>0</v>
      </c>
      <c r="W2290" s="333"/>
      <c r="X2290" s="148">
        <f t="shared" si="142"/>
        <v>0</v>
      </c>
      <c r="Y2290" s="333"/>
      <c r="Z2290" s="144"/>
      <c r="AA2290" s="148">
        <f t="shared" si="143"/>
        <v>0</v>
      </c>
      <c r="AB2290" s="336"/>
      <c r="AC2290" s="144"/>
    </row>
    <row r="2291" spans="2:29" s="134" customFormat="1" ht="20.100000000000001" customHeight="1" x14ac:dyDescent="0.25">
      <c r="B2291" s="390"/>
      <c r="C2291" s="391"/>
      <c r="D2291" s="392"/>
      <c r="E2291" s="393"/>
      <c r="F2291" s="393"/>
      <c r="G2291" s="394"/>
      <c r="H2291" s="395"/>
      <c r="N2291" s="144"/>
      <c r="O2291" s="147" t="str">
        <f>IFERROR(IF(LEN(B2291)=0,"",INDEX(Trainings!$C$6:$C$55,MATCH(Registration!$B2291,Trainings!$B$6:$B$55,0),1)),"")</f>
        <v/>
      </c>
      <c r="P2291" s="148" t="str">
        <f>IFERROR(IF(LEN(H2291)=0,"",INDEX(Dashboard!$I$17:$I$26,MATCH($H2291,Dashboard!$J$17:$J$26,0))),"")</f>
        <v/>
      </c>
      <c r="Q2291" s="144"/>
      <c r="R2291" s="148">
        <f>IF(LEN(O2291)=0,0,IF(OR(Summary!$D$5="All",Summary!$D$5=""),1,IF(Summary!$D$5=O2291,1,0)))</f>
        <v>0</v>
      </c>
      <c r="S2291" s="148">
        <f>IF(LEN(B2291)=0,0,IF(OR(Summary!$G$5="All",Summary!$G$5=""),1,IF(Summary!$G$5=B2291,1,0)))</f>
        <v>0</v>
      </c>
      <c r="T2291" s="148">
        <f t="shared" si="140"/>
        <v>0</v>
      </c>
      <c r="U2291" s="148">
        <f>IF(LEN(C2291)=0,0,IF(C2291=Summary!$K$5,1,0))</f>
        <v>0</v>
      </c>
      <c r="V2291" s="148">
        <f t="shared" si="141"/>
        <v>0</v>
      </c>
      <c r="W2291" s="333"/>
      <c r="X2291" s="148">
        <f t="shared" si="142"/>
        <v>0</v>
      </c>
      <c r="Y2291" s="333"/>
      <c r="Z2291" s="144"/>
      <c r="AA2291" s="148">
        <f t="shared" si="143"/>
        <v>0</v>
      </c>
      <c r="AB2291" s="336"/>
      <c r="AC2291" s="144"/>
    </row>
    <row r="2292" spans="2:29" s="134" customFormat="1" ht="20.100000000000001" customHeight="1" x14ac:dyDescent="0.25">
      <c r="B2292" s="390"/>
      <c r="C2292" s="391"/>
      <c r="D2292" s="392"/>
      <c r="E2292" s="393"/>
      <c r="F2292" s="393"/>
      <c r="G2292" s="394"/>
      <c r="H2292" s="395"/>
      <c r="N2292" s="144"/>
      <c r="O2292" s="147" t="str">
        <f>IFERROR(IF(LEN(B2292)=0,"",INDEX(Trainings!$C$6:$C$55,MATCH(Registration!$B2292,Trainings!$B$6:$B$55,0),1)),"")</f>
        <v/>
      </c>
      <c r="P2292" s="148" t="str">
        <f>IFERROR(IF(LEN(H2292)=0,"",INDEX(Dashboard!$I$17:$I$26,MATCH($H2292,Dashboard!$J$17:$J$26,0))),"")</f>
        <v/>
      </c>
      <c r="Q2292" s="144"/>
      <c r="R2292" s="148">
        <f>IF(LEN(O2292)=0,0,IF(OR(Summary!$D$5="All",Summary!$D$5=""),1,IF(Summary!$D$5=O2292,1,0)))</f>
        <v>0</v>
      </c>
      <c r="S2292" s="148">
        <f>IF(LEN(B2292)=0,0,IF(OR(Summary!$G$5="All",Summary!$G$5=""),1,IF(Summary!$G$5=B2292,1,0)))</f>
        <v>0</v>
      </c>
      <c r="T2292" s="148">
        <f t="shared" si="140"/>
        <v>0</v>
      </c>
      <c r="U2292" s="148">
        <f>IF(LEN(C2292)=0,0,IF(C2292=Summary!$K$5,1,0))</f>
        <v>0</v>
      </c>
      <c r="V2292" s="148">
        <f t="shared" si="141"/>
        <v>0</v>
      </c>
      <c r="W2292" s="333"/>
      <c r="X2292" s="148">
        <f t="shared" si="142"/>
        <v>0</v>
      </c>
      <c r="Y2292" s="333"/>
      <c r="Z2292" s="144"/>
      <c r="AA2292" s="148">
        <f t="shared" si="143"/>
        <v>0</v>
      </c>
      <c r="AB2292" s="336"/>
      <c r="AC2292" s="144"/>
    </row>
    <row r="2293" spans="2:29" s="134" customFormat="1" ht="20.100000000000001" customHeight="1" x14ac:dyDescent="0.25">
      <c r="B2293" s="390"/>
      <c r="C2293" s="391"/>
      <c r="D2293" s="392"/>
      <c r="E2293" s="393"/>
      <c r="F2293" s="393"/>
      <c r="G2293" s="394"/>
      <c r="H2293" s="395"/>
      <c r="N2293" s="144"/>
      <c r="O2293" s="147" t="str">
        <f>IFERROR(IF(LEN(B2293)=0,"",INDEX(Trainings!$C$6:$C$55,MATCH(Registration!$B2293,Trainings!$B$6:$B$55,0),1)),"")</f>
        <v/>
      </c>
      <c r="P2293" s="148" t="str">
        <f>IFERROR(IF(LEN(H2293)=0,"",INDEX(Dashboard!$I$17:$I$26,MATCH($H2293,Dashboard!$J$17:$J$26,0))),"")</f>
        <v/>
      </c>
      <c r="Q2293" s="144"/>
      <c r="R2293" s="148">
        <f>IF(LEN(O2293)=0,0,IF(OR(Summary!$D$5="All",Summary!$D$5=""),1,IF(Summary!$D$5=O2293,1,0)))</f>
        <v>0</v>
      </c>
      <c r="S2293" s="148">
        <f>IF(LEN(B2293)=0,0,IF(OR(Summary!$G$5="All",Summary!$G$5=""),1,IF(Summary!$G$5=B2293,1,0)))</f>
        <v>0</v>
      </c>
      <c r="T2293" s="148">
        <f t="shared" si="140"/>
        <v>0</v>
      </c>
      <c r="U2293" s="148">
        <f>IF(LEN(C2293)=0,0,IF(C2293=Summary!$K$5,1,0))</f>
        <v>0</v>
      </c>
      <c r="V2293" s="148">
        <f t="shared" si="141"/>
        <v>0</v>
      </c>
      <c r="W2293" s="333"/>
      <c r="X2293" s="148">
        <f t="shared" si="142"/>
        <v>0</v>
      </c>
      <c r="Y2293" s="333"/>
      <c r="Z2293" s="144"/>
      <c r="AA2293" s="148">
        <f t="shared" si="143"/>
        <v>0</v>
      </c>
      <c r="AB2293" s="336"/>
      <c r="AC2293" s="144"/>
    </row>
    <row r="2294" spans="2:29" s="134" customFormat="1" ht="20.100000000000001" customHeight="1" x14ac:dyDescent="0.25">
      <c r="B2294" s="390"/>
      <c r="C2294" s="391"/>
      <c r="D2294" s="392"/>
      <c r="E2294" s="393"/>
      <c r="F2294" s="393"/>
      <c r="G2294" s="394"/>
      <c r="H2294" s="395"/>
      <c r="N2294" s="144"/>
      <c r="O2294" s="147" t="str">
        <f>IFERROR(IF(LEN(B2294)=0,"",INDEX(Trainings!$C$6:$C$55,MATCH(Registration!$B2294,Trainings!$B$6:$B$55,0),1)),"")</f>
        <v/>
      </c>
      <c r="P2294" s="148" t="str">
        <f>IFERROR(IF(LEN(H2294)=0,"",INDEX(Dashboard!$I$17:$I$26,MATCH($H2294,Dashboard!$J$17:$J$26,0))),"")</f>
        <v/>
      </c>
      <c r="Q2294" s="144"/>
      <c r="R2294" s="148">
        <f>IF(LEN(O2294)=0,0,IF(OR(Summary!$D$5="All",Summary!$D$5=""),1,IF(Summary!$D$5=O2294,1,0)))</f>
        <v>0</v>
      </c>
      <c r="S2294" s="148">
        <f>IF(LEN(B2294)=0,0,IF(OR(Summary!$G$5="All",Summary!$G$5=""),1,IF(Summary!$G$5=B2294,1,0)))</f>
        <v>0</v>
      </c>
      <c r="T2294" s="148">
        <f t="shared" si="140"/>
        <v>0</v>
      </c>
      <c r="U2294" s="148">
        <f>IF(LEN(C2294)=0,0,IF(C2294=Summary!$K$5,1,0))</f>
        <v>0</v>
      </c>
      <c r="V2294" s="148">
        <f t="shared" si="141"/>
        <v>0</v>
      </c>
      <c r="W2294" s="333"/>
      <c r="X2294" s="148">
        <f t="shared" si="142"/>
        <v>0</v>
      </c>
      <c r="Y2294" s="333"/>
      <c r="Z2294" s="144"/>
      <c r="AA2294" s="148">
        <f t="shared" si="143"/>
        <v>0</v>
      </c>
      <c r="AB2294" s="336"/>
      <c r="AC2294" s="144"/>
    </row>
    <row r="2295" spans="2:29" s="134" customFormat="1" ht="20.100000000000001" customHeight="1" x14ac:dyDescent="0.25">
      <c r="B2295" s="390"/>
      <c r="C2295" s="391"/>
      <c r="D2295" s="392"/>
      <c r="E2295" s="393"/>
      <c r="F2295" s="393"/>
      <c r="G2295" s="394"/>
      <c r="H2295" s="395"/>
      <c r="N2295" s="144"/>
      <c r="O2295" s="147" t="str">
        <f>IFERROR(IF(LEN(B2295)=0,"",INDEX(Trainings!$C$6:$C$55,MATCH(Registration!$B2295,Trainings!$B$6:$B$55,0),1)),"")</f>
        <v/>
      </c>
      <c r="P2295" s="148" t="str">
        <f>IFERROR(IF(LEN(H2295)=0,"",INDEX(Dashboard!$I$17:$I$26,MATCH($H2295,Dashboard!$J$17:$J$26,0))),"")</f>
        <v/>
      </c>
      <c r="Q2295" s="144"/>
      <c r="R2295" s="148">
        <f>IF(LEN(O2295)=0,0,IF(OR(Summary!$D$5="All",Summary!$D$5=""),1,IF(Summary!$D$5=O2295,1,0)))</f>
        <v>0</v>
      </c>
      <c r="S2295" s="148">
        <f>IF(LEN(B2295)=0,0,IF(OR(Summary!$G$5="All",Summary!$G$5=""),1,IF(Summary!$G$5=B2295,1,0)))</f>
        <v>0</v>
      </c>
      <c r="T2295" s="148">
        <f t="shared" si="140"/>
        <v>0</v>
      </c>
      <c r="U2295" s="148">
        <f>IF(LEN(C2295)=0,0,IF(C2295=Summary!$K$5,1,0))</f>
        <v>0</v>
      </c>
      <c r="V2295" s="148">
        <f t="shared" si="141"/>
        <v>0</v>
      </c>
      <c r="W2295" s="333"/>
      <c r="X2295" s="148">
        <f t="shared" si="142"/>
        <v>0</v>
      </c>
      <c r="Y2295" s="333"/>
      <c r="Z2295" s="144"/>
      <c r="AA2295" s="148">
        <f t="shared" si="143"/>
        <v>0</v>
      </c>
      <c r="AB2295" s="336"/>
      <c r="AC2295" s="144"/>
    </row>
    <row r="2296" spans="2:29" s="134" customFormat="1" ht="20.100000000000001" customHeight="1" x14ac:dyDescent="0.25">
      <c r="B2296" s="390"/>
      <c r="C2296" s="391"/>
      <c r="D2296" s="392"/>
      <c r="E2296" s="393"/>
      <c r="F2296" s="393"/>
      <c r="G2296" s="394"/>
      <c r="H2296" s="395"/>
      <c r="N2296" s="144"/>
      <c r="O2296" s="147" t="str">
        <f>IFERROR(IF(LEN(B2296)=0,"",INDEX(Trainings!$C$6:$C$55,MATCH(Registration!$B2296,Trainings!$B$6:$B$55,0),1)),"")</f>
        <v/>
      </c>
      <c r="P2296" s="148" t="str">
        <f>IFERROR(IF(LEN(H2296)=0,"",INDEX(Dashboard!$I$17:$I$26,MATCH($H2296,Dashboard!$J$17:$J$26,0))),"")</f>
        <v/>
      </c>
      <c r="Q2296" s="144"/>
      <c r="R2296" s="148">
        <f>IF(LEN(O2296)=0,0,IF(OR(Summary!$D$5="All",Summary!$D$5=""),1,IF(Summary!$D$5=O2296,1,0)))</f>
        <v>0</v>
      </c>
      <c r="S2296" s="148">
        <f>IF(LEN(B2296)=0,0,IF(OR(Summary!$G$5="All",Summary!$G$5=""),1,IF(Summary!$G$5=B2296,1,0)))</f>
        <v>0</v>
      </c>
      <c r="T2296" s="148">
        <f t="shared" si="140"/>
        <v>0</v>
      </c>
      <c r="U2296" s="148">
        <f>IF(LEN(C2296)=0,0,IF(C2296=Summary!$K$5,1,0))</f>
        <v>0</v>
      </c>
      <c r="V2296" s="148">
        <f t="shared" si="141"/>
        <v>0</v>
      </c>
      <c r="W2296" s="333"/>
      <c r="X2296" s="148">
        <f t="shared" si="142"/>
        <v>0</v>
      </c>
      <c r="Y2296" s="333"/>
      <c r="Z2296" s="144"/>
      <c r="AA2296" s="148">
        <f t="shared" si="143"/>
        <v>0</v>
      </c>
      <c r="AB2296" s="336"/>
      <c r="AC2296" s="144"/>
    </row>
    <row r="2297" spans="2:29" s="134" customFormat="1" ht="20.100000000000001" customHeight="1" x14ac:dyDescent="0.25">
      <c r="B2297" s="390"/>
      <c r="C2297" s="391"/>
      <c r="D2297" s="392"/>
      <c r="E2297" s="393"/>
      <c r="F2297" s="393"/>
      <c r="G2297" s="394"/>
      <c r="H2297" s="395"/>
      <c r="N2297" s="144"/>
      <c r="O2297" s="147" t="str">
        <f>IFERROR(IF(LEN(B2297)=0,"",INDEX(Trainings!$C$6:$C$55,MATCH(Registration!$B2297,Trainings!$B$6:$B$55,0),1)),"")</f>
        <v/>
      </c>
      <c r="P2297" s="148" t="str">
        <f>IFERROR(IF(LEN(H2297)=0,"",INDEX(Dashboard!$I$17:$I$26,MATCH($H2297,Dashboard!$J$17:$J$26,0))),"")</f>
        <v/>
      </c>
      <c r="Q2297" s="144"/>
      <c r="R2297" s="148">
        <f>IF(LEN(O2297)=0,0,IF(OR(Summary!$D$5="All",Summary!$D$5=""),1,IF(Summary!$D$5=O2297,1,0)))</f>
        <v>0</v>
      </c>
      <c r="S2297" s="148">
        <f>IF(LEN(B2297)=0,0,IF(OR(Summary!$G$5="All",Summary!$G$5=""),1,IF(Summary!$G$5=B2297,1,0)))</f>
        <v>0</v>
      </c>
      <c r="T2297" s="148">
        <f t="shared" si="140"/>
        <v>0</v>
      </c>
      <c r="U2297" s="148">
        <f>IF(LEN(C2297)=0,0,IF(C2297=Summary!$K$5,1,0))</f>
        <v>0</v>
      </c>
      <c r="V2297" s="148">
        <f t="shared" si="141"/>
        <v>0</v>
      </c>
      <c r="W2297" s="333"/>
      <c r="X2297" s="148">
        <f t="shared" si="142"/>
        <v>0</v>
      </c>
      <c r="Y2297" s="333"/>
      <c r="Z2297" s="144"/>
      <c r="AA2297" s="148">
        <f t="shared" si="143"/>
        <v>0</v>
      </c>
      <c r="AB2297" s="336"/>
      <c r="AC2297" s="144"/>
    </row>
    <row r="2298" spans="2:29" s="134" customFormat="1" ht="20.100000000000001" customHeight="1" x14ac:dyDescent="0.25">
      <c r="B2298" s="390"/>
      <c r="C2298" s="391"/>
      <c r="D2298" s="392"/>
      <c r="E2298" s="393"/>
      <c r="F2298" s="393"/>
      <c r="G2298" s="394"/>
      <c r="H2298" s="395"/>
      <c r="N2298" s="144"/>
      <c r="O2298" s="147" t="str">
        <f>IFERROR(IF(LEN(B2298)=0,"",INDEX(Trainings!$C$6:$C$55,MATCH(Registration!$B2298,Trainings!$B$6:$B$55,0),1)),"")</f>
        <v/>
      </c>
      <c r="P2298" s="148" t="str">
        <f>IFERROR(IF(LEN(H2298)=0,"",INDEX(Dashboard!$I$17:$I$26,MATCH($H2298,Dashboard!$J$17:$J$26,0))),"")</f>
        <v/>
      </c>
      <c r="Q2298" s="144"/>
      <c r="R2298" s="148">
        <f>IF(LEN(O2298)=0,0,IF(OR(Summary!$D$5="All",Summary!$D$5=""),1,IF(Summary!$D$5=O2298,1,0)))</f>
        <v>0</v>
      </c>
      <c r="S2298" s="148">
        <f>IF(LEN(B2298)=0,0,IF(OR(Summary!$G$5="All",Summary!$G$5=""),1,IF(Summary!$G$5=B2298,1,0)))</f>
        <v>0</v>
      </c>
      <c r="T2298" s="148">
        <f t="shared" si="140"/>
        <v>0</v>
      </c>
      <c r="U2298" s="148">
        <f>IF(LEN(C2298)=0,0,IF(C2298=Summary!$K$5,1,0))</f>
        <v>0</v>
      </c>
      <c r="V2298" s="148">
        <f t="shared" si="141"/>
        <v>0</v>
      </c>
      <c r="W2298" s="333"/>
      <c r="X2298" s="148">
        <f t="shared" si="142"/>
        <v>0</v>
      </c>
      <c r="Y2298" s="333"/>
      <c r="Z2298" s="144"/>
      <c r="AA2298" s="148">
        <f t="shared" si="143"/>
        <v>0</v>
      </c>
      <c r="AB2298" s="336"/>
      <c r="AC2298" s="144"/>
    </row>
    <row r="2299" spans="2:29" s="134" customFormat="1" ht="20.100000000000001" customHeight="1" x14ac:dyDescent="0.25">
      <c r="B2299" s="390"/>
      <c r="C2299" s="391"/>
      <c r="D2299" s="392"/>
      <c r="E2299" s="393"/>
      <c r="F2299" s="393"/>
      <c r="G2299" s="394"/>
      <c r="H2299" s="395"/>
      <c r="N2299" s="144"/>
      <c r="O2299" s="147" t="str">
        <f>IFERROR(IF(LEN(B2299)=0,"",INDEX(Trainings!$C$6:$C$55,MATCH(Registration!$B2299,Trainings!$B$6:$B$55,0),1)),"")</f>
        <v/>
      </c>
      <c r="P2299" s="148" t="str">
        <f>IFERROR(IF(LEN(H2299)=0,"",INDEX(Dashboard!$I$17:$I$26,MATCH($H2299,Dashboard!$J$17:$J$26,0))),"")</f>
        <v/>
      </c>
      <c r="Q2299" s="144"/>
      <c r="R2299" s="148">
        <f>IF(LEN(O2299)=0,0,IF(OR(Summary!$D$5="All",Summary!$D$5=""),1,IF(Summary!$D$5=O2299,1,0)))</f>
        <v>0</v>
      </c>
      <c r="S2299" s="148">
        <f>IF(LEN(B2299)=0,0,IF(OR(Summary!$G$5="All",Summary!$G$5=""),1,IF(Summary!$G$5=B2299,1,0)))</f>
        <v>0</v>
      </c>
      <c r="T2299" s="148">
        <f t="shared" si="140"/>
        <v>0</v>
      </c>
      <c r="U2299" s="148">
        <f>IF(LEN(C2299)=0,0,IF(C2299=Summary!$K$5,1,0))</f>
        <v>0</v>
      </c>
      <c r="V2299" s="148">
        <f t="shared" si="141"/>
        <v>0</v>
      </c>
      <c r="W2299" s="333"/>
      <c r="X2299" s="148">
        <f t="shared" si="142"/>
        <v>0</v>
      </c>
      <c r="Y2299" s="333"/>
      <c r="Z2299" s="144"/>
      <c r="AA2299" s="148">
        <f t="shared" si="143"/>
        <v>0</v>
      </c>
      <c r="AB2299" s="336"/>
      <c r="AC2299" s="144"/>
    </row>
    <row r="2300" spans="2:29" s="134" customFormat="1" ht="20.100000000000001" customHeight="1" x14ac:dyDescent="0.25">
      <c r="B2300" s="390"/>
      <c r="C2300" s="391"/>
      <c r="D2300" s="392"/>
      <c r="E2300" s="393"/>
      <c r="F2300" s="393"/>
      <c r="G2300" s="394"/>
      <c r="H2300" s="395"/>
      <c r="N2300" s="144"/>
      <c r="O2300" s="147" t="str">
        <f>IFERROR(IF(LEN(B2300)=0,"",INDEX(Trainings!$C$6:$C$55,MATCH(Registration!$B2300,Trainings!$B$6:$B$55,0),1)),"")</f>
        <v/>
      </c>
      <c r="P2300" s="148" t="str">
        <f>IFERROR(IF(LEN(H2300)=0,"",INDEX(Dashboard!$I$17:$I$26,MATCH($H2300,Dashboard!$J$17:$J$26,0))),"")</f>
        <v/>
      </c>
      <c r="Q2300" s="144"/>
      <c r="R2300" s="148">
        <f>IF(LEN(O2300)=0,0,IF(OR(Summary!$D$5="All",Summary!$D$5=""),1,IF(Summary!$D$5=O2300,1,0)))</f>
        <v>0</v>
      </c>
      <c r="S2300" s="148">
        <f>IF(LEN(B2300)=0,0,IF(OR(Summary!$G$5="All",Summary!$G$5=""),1,IF(Summary!$G$5=B2300,1,0)))</f>
        <v>0</v>
      </c>
      <c r="T2300" s="148">
        <f t="shared" si="140"/>
        <v>0</v>
      </c>
      <c r="U2300" s="148">
        <f>IF(LEN(C2300)=0,0,IF(C2300=Summary!$K$5,1,0))</f>
        <v>0</v>
      </c>
      <c r="V2300" s="148">
        <f t="shared" si="141"/>
        <v>0</v>
      </c>
      <c r="W2300" s="333"/>
      <c r="X2300" s="148">
        <f t="shared" si="142"/>
        <v>0</v>
      </c>
      <c r="Y2300" s="333"/>
      <c r="Z2300" s="144"/>
      <c r="AA2300" s="148">
        <f t="shared" si="143"/>
        <v>0</v>
      </c>
      <c r="AB2300" s="336"/>
      <c r="AC2300" s="144"/>
    </row>
    <row r="2301" spans="2:29" s="134" customFormat="1" ht="20.100000000000001" customHeight="1" x14ac:dyDescent="0.25">
      <c r="B2301" s="390"/>
      <c r="C2301" s="391"/>
      <c r="D2301" s="392"/>
      <c r="E2301" s="393"/>
      <c r="F2301" s="393"/>
      <c r="G2301" s="394"/>
      <c r="H2301" s="395"/>
      <c r="N2301" s="144"/>
      <c r="O2301" s="147" t="str">
        <f>IFERROR(IF(LEN(B2301)=0,"",INDEX(Trainings!$C$6:$C$55,MATCH(Registration!$B2301,Trainings!$B$6:$B$55,0),1)),"")</f>
        <v/>
      </c>
      <c r="P2301" s="148" t="str">
        <f>IFERROR(IF(LEN(H2301)=0,"",INDEX(Dashboard!$I$17:$I$26,MATCH($H2301,Dashboard!$J$17:$J$26,0))),"")</f>
        <v/>
      </c>
      <c r="Q2301" s="144"/>
      <c r="R2301" s="148">
        <f>IF(LEN(O2301)=0,0,IF(OR(Summary!$D$5="All",Summary!$D$5=""),1,IF(Summary!$D$5=O2301,1,0)))</f>
        <v>0</v>
      </c>
      <c r="S2301" s="148">
        <f>IF(LEN(B2301)=0,0,IF(OR(Summary!$G$5="All",Summary!$G$5=""),1,IF(Summary!$G$5=B2301,1,0)))</f>
        <v>0</v>
      </c>
      <c r="T2301" s="148">
        <f t="shared" si="140"/>
        <v>0</v>
      </c>
      <c r="U2301" s="148">
        <f>IF(LEN(C2301)=0,0,IF(C2301=Summary!$K$5,1,0))</f>
        <v>0</v>
      </c>
      <c r="V2301" s="148">
        <f t="shared" si="141"/>
        <v>0</v>
      </c>
      <c r="W2301" s="333"/>
      <c r="X2301" s="148">
        <f t="shared" si="142"/>
        <v>0</v>
      </c>
      <c r="Y2301" s="333"/>
      <c r="Z2301" s="144"/>
      <c r="AA2301" s="148">
        <f t="shared" si="143"/>
        <v>0</v>
      </c>
      <c r="AB2301" s="336"/>
      <c r="AC2301" s="144"/>
    </row>
    <row r="2302" spans="2:29" s="134" customFormat="1" ht="20.100000000000001" customHeight="1" x14ac:dyDescent="0.25">
      <c r="B2302" s="390"/>
      <c r="C2302" s="391"/>
      <c r="D2302" s="392"/>
      <c r="E2302" s="393"/>
      <c r="F2302" s="393"/>
      <c r="G2302" s="394"/>
      <c r="H2302" s="395"/>
      <c r="N2302" s="144"/>
      <c r="O2302" s="147" t="str">
        <f>IFERROR(IF(LEN(B2302)=0,"",INDEX(Trainings!$C$6:$C$55,MATCH(Registration!$B2302,Trainings!$B$6:$B$55,0),1)),"")</f>
        <v/>
      </c>
      <c r="P2302" s="148" t="str">
        <f>IFERROR(IF(LEN(H2302)=0,"",INDEX(Dashboard!$I$17:$I$26,MATCH($H2302,Dashboard!$J$17:$J$26,0))),"")</f>
        <v/>
      </c>
      <c r="Q2302" s="144"/>
      <c r="R2302" s="148">
        <f>IF(LEN(O2302)=0,0,IF(OR(Summary!$D$5="All",Summary!$D$5=""),1,IF(Summary!$D$5=O2302,1,0)))</f>
        <v>0</v>
      </c>
      <c r="S2302" s="148">
        <f>IF(LEN(B2302)=0,0,IF(OR(Summary!$G$5="All",Summary!$G$5=""),1,IF(Summary!$G$5=B2302,1,0)))</f>
        <v>0</v>
      </c>
      <c r="T2302" s="148">
        <f t="shared" si="140"/>
        <v>0</v>
      </c>
      <c r="U2302" s="148">
        <f>IF(LEN(C2302)=0,0,IF(C2302=Summary!$K$5,1,0))</f>
        <v>0</v>
      </c>
      <c r="V2302" s="148">
        <f t="shared" si="141"/>
        <v>0</v>
      </c>
      <c r="W2302" s="333"/>
      <c r="X2302" s="148">
        <f t="shared" si="142"/>
        <v>0</v>
      </c>
      <c r="Y2302" s="333"/>
      <c r="Z2302" s="144"/>
      <c r="AA2302" s="148">
        <f t="shared" si="143"/>
        <v>0</v>
      </c>
      <c r="AB2302" s="336"/>
      <c r="AC2302" s="144"/>
    </row>
    <row r="2303" spans="2:29" s="134" customFormat="1" ht="20.100000000000001" customHeight="1" x14ac:dyDescent="0.25">
      <c r="B2303" s="390"/>
      <c r="C2303" s="391"/>
      <c r="D2303" s="392"/>
      <c r="E2303" s="393"/>
      <c r="F2303" s="393"/>
      <c r="G2303" s="394"/>
      <c r="H2303" s="395"/>
      <c r="N2303" s="144"/>
      <c r="O2303" s="147" t="str">
        <f>IFERROR(IF(LEN(B2303)=0,"",INDEX(Trainings!$C$6:$C$55,MATCH(Registration!$B2303,Trainings!$B$6:$B$55,0),1)),"")</f>
        <v/>
      </c>
      <c r="P2303" s="148" t="str">
        <f>IFERROR(IF(LEN(H2303)=0,"",INDEX(Dashboard!$I$17:$I$26,MATCH($H2303,Dashboard!$J$17:$J$26,0))),"")</f>
        <v/>
      </c>
      <c r="Q2303" s="144"/>
      <c r="R2303" s="148">
        <f>IF(LEN(O2303)=0,0,IF(OR(Summary!$D$5="All",Summary!$D$5=""),1,IF(Summary!$D$5=O2303,1,0)))</f>
        <v>0</v>
      </c>
      <c r="S2303" s="148">
        <f>IF(LEN(B2303)=0,0,IF(OR(Summary!$G$5="All",Summary!$G$5=""),1,IF(Summary!$G$5=B2303,1,0)))</f>
        <v>0</v>
      </c>
      <c r="T2303" s="148">
        <f t="shared" si="140"/>
        <v>0</v>
      </c>
      <c r="U2303" s="148">
        <f>IF(LEN(C2303)=0,0,IF(C2303=Summary!$K$5,1,0))</f>
        <v>0</v>
      </c>
      <c r="V2303" s="148">
        <f t="shared" si="141"/>
        <v>0</v>
      </c>
      <c r="W2303" s="333"/>
      <c r="X2303" s="148">
        <f t="shared" si="142"/>
        <v>0</v>
      </c>
      <c r="Y2303" s="333"/>
      <c r="Z2303" s="144"/>
      <c r="AA2303" s="148">
        <f t="shared" si="143"/>
        <v>0</v>
      </c>
      <c r="AB2303" s="336"/>
      <c r="AC2303" s="144"/>
    </row>
    <row r="2304" spans="2:29" s="134" customFormat="1" ht="20.100000000000001" customHeight="1" x14ac:dyDescent="0.25">
      <c r="B2304" s="390"/>
      <c r="C2304" s="391"/>
      <c r="D2304" s="392"/>
      <c r="E2304" s="393"/>
      <c r="F2304" s="393"/>
      <c r="G2304" s="394"/>
      <c r="H2304" s="395"/>
      <c r="N2304" s="144"/>
      <c r="O2304" s="147" t="str">
        <f>IFERROR(IF(LEN(B2304)=0,"",INDEX(Trainings!$C$6:$C$55,MATCH(Registration!$B2304,Trainings!$B$6:$B$55,0),1)),"")</f>
        <v/>
      </c>
      <c r="P2304" s="148" t="str">
        <f>IFERROR(IF(LEN(H2304)=0,"",INDEX(Dashboard!$I$17:$I$26,MATCH($H2304,Dashboard!$J$17:$J$26,0))),"")</f>
        <v/>
      </c>
      <c r="Q2304" s="144"/>
      <c r="R2304" s="148">
        <f>IF(LEN(O2304)=0,0,IF(OR(Summary!$D$5="All",Summary!$D$5=""),1,IF(Summary!$D$5=O2304,1,0)))</f>
        <v>0</v>
      </c>
      <c r="S2304" s="148">
        <f>IF(LEN(B2304)=0,0,IF(OR(Summary!$G$5="All",Summary!$G$5=""),1,IF(Summary!$G$5=B2304,1,0)))</f>
        <v>0</v>
      </c>
      <c r="T2304" s="148">
        <f t="shared" si="140"/>
        <v>0</v>
      </c>
      <c r="U2304" s="148">
        <f>IF(LEN(C2304)=0,0,IF(C2304=Summary!$K$5,1,0))</f>
        <v>0</v>
      </c>
      <c r="V2304" s="148">
        <f t="shared" si="141"/>
        <v>0</v>
      </c>
      <c r="W2304" s="333"/>
      <c r="X2304" s="148">
        <f t="shared" si="142"/>
        <v>0</v>
      </c>
      <c r="Y2304" s="333"/>
      <c r="Z2304" s="144"/>
      <c r="AA2304" s="148">
        <f t="shared" si="143"/>
        <v>0</v>
      </c>
      <c r="AB2304" s="336"/>
      <c r="AC2304" s="144"/>
    </row>
    <row r="2305" spans="2:29" s="134" customFormat="1" ht="20.100000000000001" customHeight="1" x14ac:dyDescent="0.25">
      <c r="B2305" s="390"/>
      <c r="C2305" s="391"/>
      <c r="D2305" s="392"/>
      <c r="E2305" s="393"/>
      <c r="F2305" s="393"/>
      <c r="G2305" s="394"/>
      <c r="H2305" s="395"/>
      <c r="N2305" s="144"/>
      <c r="O2305" s="147" t="str">
        <f>IFERROR(IF(LEN(B2305)=0,"",INDEX(Trainings!$C$6:$C$55,MATCH(Registration!$B2305,Trainings!$B$6:$B$55,0),1)),"")</f>
        <v/>
      </c>
      <c r="P2305" s="148" t="str">
        <f>IFERROR(IF(LEN(H2305)=0,"",INDEX(Dashboard!$I$17:$I$26,MATCH($H2305,Dashboard!$J$17:$J$26,0))),"")</f>
        <v/>
      </c>
      <c r="Q2305" s="144"/>
      <c r="R2305" s="148">
        <f>IF(LEN(O2305)=0,0,IF(OR(Summary!$D$5="All",Summary!$D$5=""),1,IF(Summary!$D$5=O2305,1,0)))</f>
        <v>0</v>
      </c>
      <c r="S2305" s="148">
        <f>IF(LEN(B2305)=0,0,IF(OR(Summary!$G$5="All",Summary!$G$5=""),1,IF(Summary!$G$5=B2305,1,0)))</f>
        <v>0</v>
      </c>
      <c r="T2305" s="148">
        <f t="shared" si="140"/>
        <v>0</v>
      </c>
      <c r="U2305" s="148">
        <f>IF(LEN(C2305)=0,0,IF(C2305=Summary!$K$5,1,0))</f>
        <v>0</v>
      </c>
      <c r="V2305" s="148">
        <f t="shared" si="141"/>
        <v>0</v>
      </c>
      <c r="W2305" s="333"/>
      <c r="X2305" s="148">
        <f t="shared" si="142"/>
        <v>0</v>
      </c>
      <c r="Y2305" s="333"/>
      <c r="Z2305" s="144"/>
      <c r="AA2305" s="148">
        <f t="shared" si="143"/>
        <v>0</v>
      </c>
      <c r="AB2305" s="336"/>
      <c r="AC2305" s="144"/>
    </row>
    <row r="2306" spans="2:29" s="134" customFormat="1" ht="20.100000000000001" customHeight="1" x14ac:dyDescent="0.25">
      <c r="B2306" s="390"/>
      <c r="C2306" s="391"/>
      <c r="D2306" s="392"/>
      <c r="E2306" s="393"/>
      <c r="F2306" s="393"/>
      <c r="G2306" s="394"/>
      <c r="H2306" s="395"/>
      <c r="N2306" s="144"/>
      <c r="O2306" s="147" t="str">
        <f>IFERROR(IF(LEN(B2306)=0,"",INDEX(Trainings!$C$6:$C$55,MATCH(Registration!$B2306,Trainings!$B$6:$B$55,0),1)),"")</f>
        <v/>
      </c>
      <c r="P2306" s="148" t="str">
        <f>IFERROR(IF(LEN(H2306)=0,"",INDEX(Dashboard!$I$17:$I$26,MATCH($H2306,Dashboard!$J$17:$J$26,0))),"")</f>
        <v/>
      </c>
      <c r="Q2306" s="144"/>
      <c r="R2306" s="148">
        <f>IF(LEN(O2306)=0,0,IF(OR(Summary!$D$5="All",Summary!$D$5=""),1,IF(Summary!$D$5=O2306,1,0)))</f>
        <v>0</v>
      </c>
      <c r="S2306" s="148">
        <f>IF(LEN(B2306)=0,0,IF(OR(Summary!$G$5="All",Summary!$G$5=""),1,IF(Summary!$G$5=B2306,1,0)))</f>
        <v>0</v>
      </c>
      <c r="T2306" s="148">
        <f t="shared" si="140"/>
        <v>0</v>
      </c>
      <c r="U2306" s="148">
        <f>IF(LEN(C2306)=0,0,IF(C2306=Summary!$K$5,1,0))</f>
        <v>0</v>
      </c>
      <c r="V2306" s="148">
        <f t="shared" si="141"/>
        <v>0</v>
      </c>
      <c r="W2306" s="333"/>
      <c r="X2306" s="148">
        <f t="shared" si="142"/>
        <v>0</v>
      </c>
      <c r="Y2306" s="333"/>
      <c r="Z2306" s="144"/>
      <c r="AA2306" s="148">
        <f t="shared" si="143"/>
        <v>0</v>
      </c>
      <c r="AB2306" s="336"/>
      <c r="AC2306" s="144"/>
    </row>
    <row r="2307" spans="2:29" s="134" customFormat="1" ht="20.100000000000001" customHeight="1" x14ac:dyDescent="0.25">
      <c r="B2307" s="390"/>
      <c r="C2307" s="391"/>
      <c r="D2307" s="392"/>
      <c r="E2307" s="393"/>
      <c r="F2307" s="393"/>
      <c r="G2307" s="394"/>
      <c r="H2307" s="395"/>
      <c r="N2307" s="144"/>
      <c r="O2307" s="147" t="str">
        <f>IFERROR(IF(LEN(B2307)=0,"",INDEX(Trainings!$C$6:$C$55,MATCH(Registration!$B2307,Trainings!$B$6:$B$55,0),1)),"")</f>
        <v/>
      </c>
      <c r="P2307" s="148" t="str">
        <f>IFERROR(IF(LEN(H2307)=0,"",INDEX(Dashboard!$I$17:$I$26,MATCH($H2307,Dashboard!$J$17:$J$26,0))),"")</f>
        <v/>
      </c>
      <c r="Q2307" s="144"/>
      <c r="R2307" s="148">
        <f>IF(LEN(O2307)=0,0,IF(OR(Summary!$D$5="All",Summary!$D$5=""),1,IF(Summary!$D$5=O2307,1,0)))</f>
        <v>0</v>
      </c>
      <c r="S2307" s="148">
        <f>IF(LEN(B2307)=0,0,IF(OR(Summary!$G$5="All",Summary!$G$5=""),1,IF(Summary!$G$5=B2307,1,0)))</f>
        <v>0</v>
      </c>
      <c r="T2307" s="148">
        <f t="shared" si="140"/>
        <v>0</v>
      </c>
      <c r="U2307" s="148">
        <f>IF(LEN(C2307)=0,0,IF(C2307=Summary!$K$5,1,0))</f>
        <v>0</v>
      </c>
      <c r="V2307" s="148">
        <f t="shared" si="141"/>
        <v>0</v>
      </c>
      <c r="W2307" s="333"/>
      <c r="X2307" s="148">
        <f t="shared" si="142"/>
        <v>0</v>
      </c>
      <c r="Y2307" s="333"/>
      <c r="Z2307" s="144"/>
      <c r="AA2307" s="148">
        <f t="shared" si="143"/>
        <v>0</v>
      </c>
      <c r="AB2307" s="336"/>
      <c r="AC2307" s="144"/>
    </row>
    <row r="2308" spans="2:29" s="134" customFormat="1" ht="20.100000000000001" customHeight="1" x14ac:dyDescent="0.25">
      <c r="B2308" s="390"/>
      <c r="C2308" s="391"/>
      <c r="D2308" s="392"/>
      <c r="E2308" s="393"/>
      <c r="F2308" s="393"/>
      <c r="G2308" s="394"/>
      <c r="H2308" s="395"/>
      <c r="N2308" s="144"/>
      <c r="O2308" s="147" t="str">
        <f>IFERROR(IF(LEN(B2308)=0,"",INDEX(Trainings!$C$6:$C$55,MATCH(Registration!$B2308,Trainings!$B$6:$B$55,0),1)),"")</f>
        <v/>
      </c>
      <c r="P2308" s="148" t="str">
        <f>IFERROR(IF(LEN(H2308)=0,"",INDEX(Dashboard!$I$17:$I$26,MATCH($H2308,Dashboard!$J$17:$J$26,0))),"")</f>
        <v/>
      </c>
      <c r="Q2308" s="144"/>
      <c r="R2308" s="148">
        <f>IF(LEN(O2308)=0,0,IF(OR(Summary!$D$5="All",Summary!$D$5=""),1,IF(Summary!$D$5=O2308,1,0)))</f>
        <v>0</v>
      </c>
      <c r="S2308" s="148">
        <f>IF(LEN(B2308)=0,0,IF(OR(Summary!$G$5="All",Summary!$G$5=""),1,IF(Summary!$G$5=B2308,1,0)))</f>
        <v>0</v>
      </c>
      <c r="T2308" s="148">
        <f t="shared" si="140"/>
        <v>0</v>
      </c>
      <c r="U2308" s="148">
        <f>IF(LEN(C2308)=0,0,IF(C2308=Summary!$K$5,1,0))</f>
        <v>0</v>
      </c>
      <c r="V2308" s="148">
        <f t="shared" si="141"/>
        <v>0</v>
      </c>
      <c r="W2308" s="333"/>
      <c r="X2308" s="148">
        <f t="shared" si="142"/>
        <v>0</v>
      </c>
      <c r="Y2308" s="333"/>
      <c r="Z2308" s="144"/>
      <c r="AA2308" s="148">
        <f t="shared" si="143"/>
        <v>0</v>
      </c>
      <c r="AB2308" s="336"/>
      <c r="AC2308" s="144"/>
    </row>
    <row r="2309" spans="2:29" s="134" customFormat="1" ht="20.100000000000001" customHeight="1" x14ac:dyDescent="0.25">
      <c r="B2309" s="390"/>
      <c r="C2309" s="391"/>
      <c r="D2309" s="392"/>
      <c r="E2309" s="393"/>
      <c r="F2309" s="393"/>
      <c r="G2309" s="394"/>
      <c r="H2309" s="395"/>
      <c r="N2309" s="144"/>
      <c r="O2309" s="147" t="str">
        <f>IFERROR(IF(LEN(B2309)=0,"",INDEX(Trainings!$C$6:$C$55,MATCH(Registration!$B2309,Trainings!$B$6:$B$55,0),1)),"")</f>
        <v/>
      </c>
      <c r="P2309" s="148" t="str">
        <f>IFERROR(IF(LEN(H2309)=0,"",INDEX(Dashboard!$I$17:$I$26,MATCH($H2309,Dashboard!$J$17:$J$26,0))),"")</f>
        <v/>
      </c>
      <c r="Q2309" s="144"/>
      <c r="R2309" s="148">
        <f>IF(LEN(O2309)=0,0,IF(OR(Summary!$D$5="All",Summary!$D$5=""),1,IF(Summary!$D$5=O2309,1,0)))</f>
        <v>0</v>
      </c>
      <c r="S2309" s="148">
        <f>IF(LEN(B2309)=0,0,IF(OR(Summary!$G$5="All",Summary!$G$5=""),1,IF(Summary!$G$5=B2309,1,0)))</f>
        <v>0</v>
      </c>
      <c r="T2309" s="148">
        <f t="shared" si="140"/>
        <v>0</v>
      </c>
      <c r="U2309" s="148">
        <f>IF(LEN(C2309)=0,0,IF(C2309=Summary!$K$5,1,0))</f>
        <v>0</v>
      </c>
      <c r="V2309" s="148">
        <f t="shared" si="141"/>
        <v>0</v>
      </c>
      <c r="W2309" s="333"/>
      <c r="X2309" s="148">
        <f t="shared" si="142"/>
        <v>0</v>
      </c>
      <c r="Y2309" s="333"/>
      <c r="Z2309" s="144"/>
      <c r="AA2309" s="148">
        <f t="shared" si="143"/>
        <v>0</v>
      </c>
      <c r="AB2309" s="336"/>
      <c r="AC2309" s="144"/>
    </row>
    <row r="2310" spans="2:29" s="134" customFormat="1" ht="20.100000000000001" customHeight="1" x14ac:dyDescent="0.25">
      <c r="B2310" s="390"/>
      <c r="C2310" s="391"/>
      <c r="D2310" s="392"/>
      <c r="E2310" s="393"/>
      <c r="F2310" s="393"/>
      <c r="G2310" s="394"/>
      <c r="H2310" s="395"/>
      <c r="N2310" s="144"/>
      <c r="O2310" s="147" t="str">
        <f>IFERROR(IF(LEN(B2310)=0,"",INDEX(Trainings!$C$6:$C$55,MATCH(Registration!$B2310,Trainings!$B$6:$B$55,0),1)),"")</f>
        <v/>
      </c>
      <c r="P2310" s="148" t="str">
        <f>IFERROR(IF(LEN(H2310)=0,"",INDEX(Dashboard!$I$17:$I$26,MATCH($H2310,Dashboard!$J$17:$J$26,0))),"")</f>
        <v/>
      </c>
      <c r="Q2310" s="144"/>
      <c r="R2310" s="148">
        <f>IF(LEN(O2310)=0,0,IF(OR(Summary!$D$5="All",Summary!$D$5=""),1,IF(Summary!$D$5=O2310,1,0)))</f>
        <v>0</v>
      </c>
      <c r="S2310" s="148">
        <f>IF(LEN(B2310)=0,0,IF(OR(Summary!$G$5="All",Summary!$G$5=""),1,IF(Summary!$G$5=B2310,1,0)))</f>
        <v>0</v>
      </c>
      <c r="T2310" s="148">
        <f t="shared" ref="T2310:T2373" si="144">IF(G2310="Yes",1,0)</f>
        <v>0</v>
      </c>
      <c r="U2310" s="148">
        <f>IF(LEN(C2310)=0,0,IF(C2310=Summary!$K$5,1,0))</f>
        <v>0</v>
      </c>
      <c r="V2310" s="148">
        <f t="shared" si="141"/>
        <v>0</v>
      </c>
      <c r="W2310" s="333"/>
      <c r="X2310" s="148">
        <f t="shared" si="142"/>
        <v>0</v>
      </c>
      <c r="Y2310" s="333"/>
      <c r="Z2310" s="144"/>
      <c r="AA2310" s="148">
        <f t="shared" si="143"/>
        <v>0</v>
      </c>
      <c r="AB2310" s="336"/>
      <c r="AC2310" s="144"/>
    </row>
    <row r="2311" spans="2:29" s="134" customFormat="1" ht="20.100000000000001" customHeight="1" x14ac:dyDescent="0.25">
      <c r="B2311" s="390"/>
      <c r="C2311" s="391"/>
      <c r="D2311" s="392"/>
      <c r="E2311" s="393"/>
      <c r="F2311" s="393"/>
      <c r="G2311" s="394"/>
      <c r="H2311" s="395"/>
      <c r="N2311" s="144"/>
      <c r="O2311" s="147" t="str">
        <f>IFERROR(IF(LEN(B2311)=0,"",INDEX(Trainings!$C$6:$C$55,MATCH(Registration!$B2311,Trainings!$B$6:$B$55,0),1)),"")</f>
        <v/>
      </c>
      <c r="P2311" s="148" t="str">
        <f>IFERROR(IF(LEN(H2311)=0,"",INDEX(Dashboard!$I$17:$I$26,MATCH($H2311,Dashboard!$J$17:$J$26,0))),"")</f>
        <v/>
      </c>
      <c r="Q2311" s="144"/>
      <c r="R2311" s="148">
        <f>IF(LEN(O2311)=0,0,IF(OR(Summary!$D$5="All",Summary!$D$5=""),1,IF(Summary!$D$5=O2311,1,0)))</f>
        <v>0</v>
      </c>
      <c r="S2311" s="148">
        <f>IF(LEN(B2311)=0,0,IF(OR(Summary!$G$5="All",Summary!$G$5=""),1,IF(Summary!$G$5=B2311,1,0)))</f>
        <v>0</v>
      </c>
      <c r="T2311" s="148">
        <f t="shared" si="144"/>
        <v>0</v>
      </c>
      <c r="U2311" s="148">
        <f>IF(LEN(C2311)=0,0,IF(C2311=Summary!$K$5,1,0))</f>
        <v>0</v>
      </c>
      <c r="V2311" s="148">
        <f t="shared" ref="V2311:V2374" si="145">R2311*S2311*T2311*U2311</f>
        <v>0</v>
      </c>
      <c r="W2311" s="333"/>
      <c r="X2311" s="148">
        <f t="shared" ref="X2311:X2374" si="146">V2311*(IF(LEN(P2311)=0,0,1))</f>
        <v>0</v>
      </c>
      <c r="Y2311" s="333"/>
      <c r="Z2311" s="144"/>
      <c r="AA2311" s="148">
        <f t="shared" ref="AA2311:AA2374" si="147">IF(G2311="Yes",1,0)</f>
        <v>0</v>
      </c>
      <c r="AB2311" s="336"/>
      <c r="AC2311" s="144"/>
    </row>
    <row r="2312" spans="2:29" s="134" customFormat="1" ht="20.100000000000001" customHeight="1" x14ac:dyDescent="0.25">
      <c r="B2312" s="390"/>
      <c r="C2312" s="391"/>
      <c r="D2312" s="392"/>
      <c r="E2312" s="393"/>
      <c r="F2312" s="393"/>
      <c r="G2312" s="394"/>
      <c r="H2312" s="395"/>
      <c r="N2312" s="144"/>
      <c r="O2312" s="147" t="str">
        <f>IFERROR(IF(LEN(B2312)=0,"",INDEX(Trainings!$C$6:$C$55,MATCH(Registration!$B2312,Trainings!$B$6:$B$55,0),1)),"")</f>
        <v/>
      </c>
      <c r="P2312" s="148" t="str">
        <f>IFERROR(IF(LEN(H2312)=0,"",INDEX(Dashboard!$I$17:$I$26,MATCH($H2312,Dashboard!$J$17:$J$26,0))),"")</f>
        <v/>
      </c>
      <c r="Q2312" s="144"/>
      <c r="R2312" s="148">
        <f>IF(LEN(O2312)=0,0,IF(OR(Summary!$D$5="All",Summary!$D$5=""),1,IF(Summary!$D$5=O2312,1,0)))</f>
        <v>0</v>
      </c>
      <c r="S2312" s="148">
        <f>IF(LEN(B2312)=0,0,IF(OR(Summary!$G$5="All",Summary!$G$5=""),1,IF(Summary!$G$5=B2312,1,0)))</f>
        <v>0</v>
      </c>
      <c r="T2312" s="148">
        <f t="shared" si="144"/>
        <v>0</v>
      </c>
      <c r="U2312" s="148">
        <f>IF(LEN(C2312)=0,0,IF(C2312=Summary!$K$5,1,0))</f>
        <v>0</v>
      </c>
      <c r="V2312" s="148">
        <f t="shared" si="145"/>
        <v>0</v>
      </c>
      <c r="W2312" s="333"/>
      <c r="X2312" s="148">
        <f t="shared" si="146"/>
        <v>0</v>
      </c>
      <c r="Y2312" s="333"/>
      <c r="Z2312" s="144"/>
      <c r="AA2312" s="148">
        <f t="shared" si="147"/>
        <v>0</v>
      </c>
      <c r="AB2312" s="336"/>
      <c r="AC2312" s="144"/>
    </row>
    <row r="2313" spans="2:29" s="134" customFormat="1" ht="20.100000000000001" customHeight="1" x14ac:dyDescent="0.25">
      <c r="B2313" s="390"/>
      <c r="C2313" s="391"/>
      <c r="D2313" s="392"/>
      <c r="E2313" s="393"/>
      <c r="F2313" s="393"/>
      <c r="G2313" s="394"/>
      <c r="H2313" s="395"/>
      <c r="N2313" s="144"/>
      <c r="O2313" s="147" t="str">
        <f>IFERROR(IF(LEN(B2313)=0,"",INDEX(Trainings!$C$6:$C$55,MATCH(Registration!$B2313,Trainings!$B$6:$B$55,0),1)),"")</f>
        <v/>
      </c>
      <c r="P2313" s="148" t="str">
        <f>IFERROR(IF(LEN(H2313)=0,"",INDEX(Dashboard!$I$17:$I$26,MATCH($H2313,Dashboard!$J$17:$J$26,0))),"")</f>
        <v/>
      </c>
      <c r="Q2313" s="144"/>
      <c r="R2313" s="148">
        <f>IF(LEN(O2313)=0,0,IF(OR(Summary!$D$5="All",Summary!$D$5=""),1,IF(Summary!$D$5=O2313,1,0)))</f>
        <v>0</v>
      </c>
      <c r="S2313" s="148">
        <f>IF(LEN(B2313)=0,0,IF(OR(Summary!$G$5="All",Summary!$G$5=""),1,IF(Summary!$G$5=B2313,1,0)))</f>
        <v>0</v>
      </c>
      <c r="T2313" s="148">
        <f t="shared" si="144"/>
        <v>0</v>
      </c>
      <c r="U2313" s="148">
        <f>IF(LEN(C2313)=0,0,IF(C2313=Summary!$K$5,1,0))</f>
        <v>0</v>
      </c>
      <c r="V2313" s="148">
        <f t="shared" si="145"/>
        <v>0</v>
      </c>
      <c r="W2313" s="333"/>
      <c r="X2313" s="148">
        <f t="shared" si="146"/>
        <v>0</v>
      </c>
      <c r="Y2313" s="333"/>
      <c r="Z2313" s="144"/>
      <c r="AA2313" s="148">
        <f t="shared" si="147"/>
        <v>0</v>
      </c>
      <c r="AB2313" s="336"/>
      <c r="AC2313" s="144"/>
    </row>
    <row r="2314" spans="2:29" s="134" customFormat="1" ht="20.100000000000001" customHeight="1" x14ac:dyDescent="0.25">
      <c r="B2314" s="390"/>
      <c r="C2314" s="391"/>
      <c r="D2314" s="392"/>
      <c r="E2314" s="393"/>
      <c r="F2314" s="393"/>
      <c r="G2314" s="394"/>
      <c r="H2314" s="395"/>
      <c r="N2314" s="144"/>
      <c r="O2314" s="147" t="str">
        <f>IFERROR(IF(LEN(B2314)=0,"",INDEX(Trainings!$C$6:$C$55,MATCH(Registration!$B2314,Trainings!$B$6:$B$55,0),1)),"")</f>
        <v/>
      </c>
      <c r="P2314" s="148" t="str">
        <f>IFERROR(IF(LEN(H2314)=0,"",INDEX(Dashboard!$I$17:$I$26,MATCH($H2314,Dashboard!$J$17:$J$26,0))),"")</f>
        <v/>
      </c>
      <c r="Q2314" s="144"/>
      <c r="R2314" s="148">
        <f>IF(LEN(O2314)=0,0,IF(OR(Summary!$D$5="All",Summary!$D$5=""),1,IF(Summary!$D$5=O2314,1,0)))</f>
        <v>0</v>
      </c>
      <c r="S2314" s="148">
        <f>IF(LEN(B2314)=0,0,IF(OR(Summary!$G$5="All",Summary!$G$5=""),1,IF(Summary!$G$5=B2314,1,0)))</f>
        <v>0</v>
      </c>
      <c r="T2314" s="148">
        <f t="shared" si="144"/>
        <v>0</v>
      </c>
      <c r="U2314" s="148">
        <f>IF(LEN(C2314)=0,0,IF(C2314=Summary!$K$5,1,0))</f>
        <v>0</v>
      </c>
      <c r="V2314" s="148">
        <f t="shared" si="145"/>
        <v>0</v>
      </c>
      <c r="W2314" s="333"/>
      <c r="X2314" s="148">
        <f t="shared" si="146"/>
        <v>0</v>
      </c>
      <c r="Y2314" s="333"/>
      <c r="Z2314" s="144"/>
      <c r="AA2314" s="148">
        <f t="shared" si="147"/>
        <v>0</v>
      </c>
      <c r="AB2314" s="336"/>
      <c r="AC2314" s="144"/>
    </row>
    <row r="2315" spans="2:29" s="134" customFormat="1" ht="20.100000000000001" customHeight="1" x14ac:dyDescent="0.25">
      <c r="B2315" s="390"/>
      <c r="C2315" s="391"/>
      <c r="D2315" s="392"/>
      <c r="E2315" s="393"/>
      <c r="F2315" s="393"/>
      <c r="G2315" s="394"/>
      <c r="H2315" s="395"/>
      <c r="N2315" s="144"/>
      <c r="O2315" s="147" t="str">
        <f>IFERROR(IF(LEN(B2315)=0,"",INDEX(Trainings!$C$6:$C$55,MATCH(Registration!$B2315,Trainings!$B$6:$B$55,0),1)),"")</f>
        <v/>
      </c>
      <c r="P2315" s="148" t="str">
        <f>IFERROR(IF(LEN(H2315)=0,"",INDEX(Dashboard!$I$17:$I$26,MATCH($H2315,Dashboard!$J$17:$J$26,0))),"")</f>
        <v/>
      </c>
      <c r="Q2315" s="144"/>
      <c r="R2315" s="148">
        <f>IF(LEN(O2315)=0,0,IF(OR(Summary!$D$5="All",Summary!$D$5=""),1,IF(Summary!$D$5=O2315,1,0)))</f>
        <v>0</v>
      </c>
      <c r="S2315" s="148">
        <f>IF(LEN(B2315)=0,0,IF(OR(Summary!$G$5="All",Summary!$G$5=""),1,IF(Summary!$G$5=B2315,1,0)))</f>
        <v>0</v>
      </c>
      <c r="T2315" s="148">
        <f t="shared" si="144"/>
        <v>0</v>
      </c>
      <c r="U2315" s="148">
        <f>IF(LEN(C2315)=0,0,IF(C2315=Summary!$K$5,1,0))</f>
        <v>0</v>
      </c>
      <c r="V2315" s="148">
        <f t="shared" si="145"/>
        <v>0</v>
      </c>
      <c r="W2315" s="333"/>
      <c r="X2315" s="148">
        <f t="shared" si="146"/>
        <v>0</v>
      </c>
      <c r="Y2315" s="333"/>
      <c r="Z2315" s="144"/>
      <c r="AA2315" s="148">
        <f t="shared" si="147"/>
        <v>0</v>
      </c>
      <c r="AB2315" s="336"/>
      <c r="AC2315" s="144"/>
    </row>
    <row r="2316" spans="2:29" s="134" customFormat="1" ht="20.100000000000001" customHeight="1" x14ac:dyDescent="0.25">
      <c r="B2316" s="390"/>
      <c r="C2316" s="391"/>
      <c r="D2316" s="392"/>
      <c r="E2316" s="393"/>
      <c r="F2316" s="393"/>
      <c r="G2316" s="394"/>
      <c r="H2316" s="395"/>
      <c r="N2316" s="144"/>
      <c r="O2316" s="147" t="str">
        <f>IFERROR(IF(LEN(B2316)=0,"",INDEX(Trainings!$C$6:$C$55,MATCH(Registration!$B2316,Trainings!$B$6:$B$55,0),1)),"")</f>
        <v/>
      </c>
      <c r="P2316" s="148" t="str">
        <f>IFERROR(IF(LEN(H2316)=0,"",INDEX(Dashboard!$I$17:$I$26,MATCH($H2316,Dashboard!$J$17:$J$26,0))),"")</f>
        <v/>
      </c>
      <c r="Q2316" s="144"/>
      <c r="R2316" s="148">
        <f>IF(LEN(O2316)=0,0,IF(OR(Summary!$D$5="All",Summary!$D$5=""),1,IF(Summary!$D$5=O2316,1,0)))</f>
        <v>0</v>
      </c>
      <c r="S2316" s="148">
        <f>IF(LEN(B2316)=0,0,IF(OR(Summary!$G$5="All",Summary!$G$5=""),1,IF(Summary!$G$5=B2316,1,0)))</f>
        <v>0</v>
      </c>
      <c r="T2316" s="148">
        <f t="shared" si="144"/>
        <v>0</v>
      </c>
      <c r="U2316" s="148">
        <f>IF(LEN(C2316)=0,0,IF(C2316=Summary!$K$5,1,0))</f>
        <v>0</v>
      </c>
      <c r="V2316" s="148">
        <f t="shared" si="145"/>
        <v>0</v>
      </c>
      <c r="W2316" s="333"/>
      <c r="X2316" s="148">
        <f t="shared" si="146"/>
        <v>0</v>
      </c>
      <c r="Y2316" s="333"/>
      <c r="Z2316" s="144"/>
      <c r="AA2316" s="148">
        <f t="shared" si="147"/>
        <v>0</v>
      </c>
      <c r="AB2316" s="336"/>
      <c r="AC2316" s="144"/>
    </row>
    <row r="2317" spans="2:29" s="134" customFormat="1" ht="20.100000000000001" customHeight="1" x14ac:dyDescent="0.25">
      <c r="B2317" s="390"/>
      <c r="C2317" s="391"/>
      <c r="D2317" s="392"/>
      <c r="E2317" s="393"/>
      <c r="F2317" s="393"/>
      <c r="G2317" s="394"/>
      <c r="H2317" s="395"/>
      <c r="N2317" s="144"/>
      <c r="O2317" s="147" t="str">
        <f>IFERROR(IF(LEN(B2317)=0,"",INDEX(Trainings!$C$6:$C$55,MATCH(Registration!$B2317,Trainings!$B$6:$B$55,0),1)),"")</f>
        <v/>
      </c>
      <c r="P2317" s="148" t="str">
        <f>IFERROR(IF(LEN(H2317)=0,"",INDEX(Dashboard!$I$17:$I$26,MATCH($H2317,Dashboard!$J$17:$J$26,0))),"")</f>
        <v/>
      </c>
      <c r="Q2317" s="144"/>
      <c r="R2317" s="148">
        <f>IF(LEN(O2317)=0,0,IF(OR(Summary!$D$5="All",Summary!$D$5=""),1,IF(Summary!$D$5=O2317,1,0)))</f>
        <v>0</v>
      </c>
      <c r="S2317" s="148">
        <f>IF(LEN(B2317)=0,0,IF(OR(Summary!$G$5="All",Summary!$G$5=""),1,IF(Summary!$G$5=B2317,1,0)))</f>
        <v>0</v>
      </c>
      <c r="T2317" s="148">
        <f t="shared" si="144"/>
        <v>0</v>
      </c>
      <c r="U2317" s="148">
        <f>IF(LEN(C2317)=0,0,IF(C2317=Summary!$K$5,1,0))</f>
        <v>0</v>
      </c>
      <c r="V2317" s="148">
        <f t="shared" si="145"/>
        <v>0</v>
      </c>
      <c r="W2317" s="333"/>
      <c r="X2317" s="148">
        <f t="shared" si="146"/>
        <v>0</v>
      </c>
      <c r="Y2317" s="333"/>
      <c r="Z2317" s="144"/>
      <c r="AA2317" s="148">
        <f t="shared" si="147"/>
        <v>0</v>
      </c>
      <c r="AB2317" s="336"/>
      <c r="AC2317" s="144"/>
    </row>
    <row r="2318" spans="2:29" s="134" customFormat="1" ht="20.100000000000001" customHeight="1" x14ac:dyDescent="0.25">
      <c r="B2318" s="390"/>
      <c r="C2318" s="391"/>
      <c r="D2318" s="392"/>
      <c r="E2318" s="393"/>
      <c r="F2318" s="393"/>
      <c r="G2318" s="394"/>
      <c r="H2318" s="395"/>
      <c r="N2318" s="144"/>
      <c r="O2318" s="147" t="str">
        <f>IFERROR(IF(LEN(B2318)=0,"",INDEX(Trainings!$C$6:$C$55,MATCH(Registration!$B2318,Trainings!$B$6:$B$55,0),1)),"")</f>
        <v/>
      </c>
      <c r="P2318" s="148" t="str">
        <f>IFERROR(IF(LEN(H2318)=0,"",INDEX(Dashboard!$I$17:$I$26,MATCH($H2318,Dashboard!$J$17:$J$26,0))),"")</f>
        <v/>
      </c>
      <c r="Q2318" s="144"/>
      <c r="R2318" s="148">
        <f>IF(LEN(O2318)=0,0,IF(OR(Summary!$D$5="All",Summary!$D$5=""),1,IF(Summary!$D$5=O2318,1,0)))</f>
        <v>0</v>
      </c>
      <c r="S2318" s="148">
        <f>IF(LEN(B2318)=0,0,IF(OR(Summary!$G$5="All",Summary!$G$5=""),1,IF(Summary!$G$5=B2318,1,0)))</f>
        <v>0</v>
      </c>
      <c r="T2318" s="148">
        <f t="shared" si="144"/>
        <v>0</v>
      </c>
      <c r="U2318" s="148">
        <f>IF(LEN(C2318)=0,0,IF(C2318=Summary!$K$5,1,0))</f>
        <v>0</v>
      </c>
      <c r="V2318" s="148">
        <f t="shared" si="145"/>
        <v>0</v>
      </c>
      <c r="W2318" s="333"/>
      <c r="X2318" s="148">
        <f t="shared" si="146"/>
        <v>0</v>
      </c>
      <c r="Y2318" s="333"/>
      <c r="Z2318" s="144"/>
      <c r="AA2318" s="148">
        <f t="shared" si="147"/>
        <v>0</v>
      </c>
      <c r="AB2318" s="336"/>
      <c r="AC2318" s="144"/>
    </row>
    <row r="2319" spans="2:29" s="134" customFormat="1" ht="20.100000000000001" customHeight="1" x14ac:dyDescent="0.25">
      <c r="B2319" s="390"/>
      <c r="C2319" s="391"/>
      <c r="D2319" s="392"/>
      <c r="E2319" s="393"/>
      <c r="F2319" s="393"/>
      <c r="G2319" s="394"/>
      <c r="H2319" s="395"/>
      <c r="N2319" s="144"/>
      <c r="O2319" s="147" t="str">
        <f>IFERROR(IF(LEN(B2319)=0,"",INDEX(Trainings!$C$6:$C$55,MATCH(Registration!$B2319,Trainings!$B$6:$B$55,0),1)),"")</f>
        <v/>
      </c>
      <c r="P2319" s="148" t="str">
        <f>IFERROR(IF(LEN(H2319)=0,"",INDEX(Dashboard!$I$17:$I$26,MATCH($H2319,Dashboard!$J$17:$J$26,0))),"")</f>
        <v/>
      </c>
      <c r="Q2319" s="144"/>
      <c r="R2319" s="148">
        <f>IF(LEN(O2319)=0,0,IF(OR(Summary!$D$5="All",Summary!$D$5=""),1,IF(Summary!$D$5=O2319,1,0)))</f>
        <v>0</v>
      </c>
      <c r="S2319" s="148">
        <f>IF(LEN(B2319)=0,0,IF(OR(Summary!$G$5="All",Summary!$G$5=""),1,IF(Summary!$G$5=B2319,1,0)))</f>
        <v>0</v>
      </c>
      <c r="T2319" s="148">
        <f t="shared" si="144"/>
        <v>0</v>
      </c>
      <c r="U2319" s="148">
        <f>IF(LEN(C2319)=0,0,IF(C2319=Summary!$K$5,1,0))</f>
        <v>0</v>
      </c>
      <c r="V2319" s="148">
        <f t="shared" si="145"/>
        <v>0</v>
      </c>
      <c r="W2319" s="333"/>
      <c r="X2319" s="148">
        <f t="shared" si="146"/>
        <v>0</v>
      </c>
      <c r="Y2319" s="333"/>
      <c r="Z2319" s="144"/>
      <c r="AA2319" s="148">
        <f t="shared" si="147"/>
        <v>0</v>
      </c>
      <c r="AB2319" s="336"/>
      <c r="AC2319" s="144"/>
    </row>
    <row r="2320" spans="2:29" s="134" customFormat="1" ht="20.100000000000001" customHeight="1" x14ac:dyDescent="0.25">
      <c r="B2320" s="390"/>
      <c r="C2320" s="391"/>
      <c r="D2320" s="392"/>
      <c r="E2320" s="393"/>
      <c r="F2320" s="393"/>
      <c r="G2320" s="394"/>
      <c r="H2320" s="395"/>
      <c r="N2320" s="144"/>
      <c r="O2320" s="147" t="str">
        <f>IFERROR(IF(LEN(B2320)=0,"",INDEX(Trainings!$C$6:$C$55,MATCH(Registration!$B2320,Trainings!$B$6:$B$55,0),1)),"")</f>
        <v/>
      </c>
      <c r="P2320" s="148" t="str">
        <f>IFERROR(IF(LEN(H2320)=0,"",INDEX(Dashboard!$I$17:$I$26,MATCH($H2320,Dashboard!$J$17:$J$26,0))),"")</f>
        <v/>
      </c>
      <c r="Q2320" s="144"/>
      <c r="R2320" s="148">
        <f>IF(LEN(O2320)=0,0,IF(OR(Summary!$D$5="All",Summary!$D$5=""),1,IF(Summary!$D$5=O2320,1,0)))</f>
        <v>0</v>
      </c>
      <c r="S2320" s="148">
        <f>IF(LEN(B2320)=0,0,IF(OR(Summary!$G$5="All",Summary!$G$5=""),1,IF(Summary!$G$5=B2320,1,0)))</f>
        <v>0</v>
      </c>
      <c r="T2320" s="148">
        <f t="shared" si="144"/>
        <v>0</v>
      </c>
      <c r="U2320" s="148">
        <f>IF(LEN(C2320)=0,0,IF(C2320=Summary!$K$5,1,0))</f>
        <v>0</v>
      </c>
      <c r="V2320" s="148">
        <f t="shared" si="145"/>
        <v>0</v>
      </c>
      <c r="W2320" s="333"/>
      <c r="X2320" s="148">
        <f t="shared" si="146"/>
        <v>0</v>
      </c>
      <c r="Y2320" s="333"/>
      <c r="Z2320" s="144"/>
      <c r="AA2320" s="148">
        <f t="shared" si="147"/>
        <v>0</v>
      </c>
      <c r="AB2320" s="336"/>
      <c r="AC2320" s="144"/>
    </row>
    <row r="2321" spans="2:29" s="134" customFormat="1" ht="20.100000000000001" customHeight="1" x14ac:dyDescent="0.25">
      <c r="B2321" s="390"/>
      <c r="C2321" s="391"/>
      <c r="D2321" s="392"/>
      <c r="E2321" s="393"/>
      <c r="F2321" s="393"/>
      <c r="G2321" s="394"/>
      <c r="H2321" s="395"/>
      <c r="N2321" s="144"/>
      <c r="O2321" s="147" t="str">
        <f>IFERROR(IF(LEN(B2321)=0,"",INDEX(Trainings!$C$6:$C$55,MATCH(Registration!$B2321,Trainings!$B$6:$B$55,0),1)),"")</f>
        <v/>
      </c>
      <c r="P2321" s="148" t="str">
        <f>IFERROR(IF(LEN(H2321)=0,"",INDEX(Dashboard!$I$17:$I$26,MATCH($H2321,Dashboard!$J$17:$J$26,0))),"")</f>
        <v/>
      </c>
      <c r="Q2321" s="144"/>
      <c r="R2321" s="148">
        <f>IF(LEN(O2321)=0,0,IF(OR(Summary!$D$5="All",Summary!$D$5=""),1,IF(Summary!$D$5=O2321,1,0)))</f>
        <v>0</v>
      </c>
      <c r="S2321" s="148">
        <f>IF(LEN(B2321)=0,0,IF(OR(Summary!$G$5="All",Summary!$G$5=""),1,IF(Summary!$G$5=B2321,1,0)))</f>
        <v>0</v>
      </c>
      <c r="T2321" s="148">
        <f t="shared" si="144"/>
        <v>0</v>
      </c>
      <c r="U2321" s="148">
        <f>IF(LEN(C2321)=0,0,IF(C2321=Summary!$K$5,1,0))</f>
        <v>0</v>
      </c>
      <c r="V2321" s="148">
        <f t="shared" si="145"/>
        <v>0</v>
      </c>
      <c r="W2321" s="333"/>
      <c r="X2321" s="148">
        <f t="shared" si="146"/>
        <v>0</v>
      </c>
      <c r="Y2321" s="333"/>
      <c r="Z2321" s="144"/>
      <c r="AA2321" s="148">
        <f t="shared" si="147"/>
        <v>0</v>
      </c>
      <c r="AB2321" s="336"/>
      <c r="AC2321" s="144"/>
    </row>
    <row r="2322" spans="2:29" s="134" customFormat="1" ht="20.100000000000001" customHeight="1" x14ac:dyDescent="0.25">
      <c r="B2322" s="390"/>
      <c r="C2322" s="391"/>
      <c r="D2322" s="392"/>
      <c r="E2322" s="393"/>
      <c r="F2322" s="393"/>
      <c r="G2322" s="394"/>
      <c r="H2322" s="395"/>
      <c r="N2322" s="144"/>
      <c r="O2322" s="147" t="str">
        <f>IFERROR(IF(LEN(B2322)=0,"",INDEX(Trainings!$C$6:$C$55,MATCH(Registration!$B2322,Trainings!$B$6:$B$55,0),1)),"")</f>
        <v/>
      </c>
      <c r="P2322" s="148" t="str">
        <f>IFERROR(IF(LEN(H2322)=0,"",INDEX(Dashboard!$I$17:$I$26,MATCH($H2322,Dashboard!$J$17:$J$26,0))),"")</f>
        <v/>
      </c>
      <c r="Q2322" s="144"/>
      <c r="R2322" s="148">
        <f>IF(LEN(O2322)=0,0,IF(OR(Summary!$D$5="All",Summary!$D$5=""),1,IF(Summary!$D$5=O2322,1,0)))</f>
        <v>0</v>
      </c>
      <c r="S2322" s="148">
        <f>IF(LEN(B2322)=0,0,IF(OR(Summary!$G$5="All",Summary!$G$5=""),1,IF(Summary!$G$5=B2322,1,0)))</f>
        <v>0</v>
      </c>
      <c r="T2322" s="148">
        <f t="shared" si="144"/>
        <v>0</v>
      </c>
      <c r="U2322" s="148">
        <f>IF(LEN(C2322)=0,0,IF(C2322=Summary!$K$5,1,0))</f>
        <v>0</v>
      </c>
      <c r="V2322" s="148">
        <f t="shared" si="145"/>
        <v>0</v>
      </c>
      <c r="W2322" s="333"/>
      <c r="X2322" s="148">
        <f t="shared" si="146"/>
        <v>0</v>
      </c>
      <c r="Y2322" s="333"/>
      <c r="Z2322" s="144"/>
      <c r="AA2322" s="148">
        <f t="shared" si="147"/>
        <v>0</v>
      </c>
      <c r="AB2322" s="336"/>
      <c r="AC2322" s="144"/>
    </row>
    <row r="2323" spans="2:29" s="134" customFormat="1" ht="20.100000000000001" customHeight="1" x14ac:dyDescent="0.25">
      <c r="B2323" s="390"/>
      <c r="C2323" s="391"/>
      <c r="D2323" s="392"/>
      <c r="E2323" s="393"/>
      <c r="F2323" s="393"/>
      <c r="G2323" s="394"/>
      <c r="H2323" s="395"/>
      <c r="N2323" s="144"/>
      <c r="O2323" s="147" t="str">
        <f>IFERROR(IF(LEN(B2323)=0,"",INDEX(Trainings!$C$6:$C$55,MATCH(Registration!$B2323,Trainings!$B$6:$B$55,0),1)),"")</f>
        <v/>
      </c>
      <c r="P2323" s="148" t="str">
        <f>IFERROR(IF(LEN(H2323)=0,"",INDEX(Dashboard!$I$17:$I$26,MATCH($H2323,Dashboard!$J$17:$J$26,0))),"")</f>
        <v/>
      </c>
      <c r="Q2323" s="144"/>
      <c r="R2323" s="148">
        <f>IF(LEN(O2323)=0,0,IF(OR(Summary!$D$5="All",Summary!$D$5=""),1,IF(Summary!$D$5=O2323,1,0)))</f>
        <v>0</v>
      </c>
      <c r="S2323" s="148">
        <f>IF(LEN(B2323)=0,0,IF(OR(Summary!$G$5="All",Summary!$G$5=""),1,IF(Summary!$G$5=B2323,1,0)))</f>
        <v>0</v>
      </c>
      <c r="T2323" s="148">
        <f t="shared" si="144"/>
        <v>0</v>
      </c>
      <c r="U2323" s="148">
        <f>IF(LEN(C2323)=0,0,IF(C2323=Summary!$K$5,1,0))</f>
        <v>0</v>
      </c>
      <c r="V2323" s="148">
        <f t="shared" si="145"/>
        <v>0</v>
      </c>
      <c r="W2323" s="333"/>
      <c r="X2323" s="148">
        <f t="shared" si="146"/>
        <v>0</v>
      </c>
      <c r="Y2323" s="333"/>
      <c r="Z2323" s="144"/>
      <c r="AA2323" s="148">
        <f t="shared" si="147"/>
        <v>0</v>
      </c>
      <c r="AB2323" s="336"/>
      <c r="AC2323" s="144"/>
    </row>
    <row r="2324" spans="2:29" s="134" customFormat="1" ht="20.100000000000001" customHeight="1" x14ac:dyDescent="0.25">
      <c r="B2324" s="390"/>
      <c r="C2324" s="391"/>
      <c r="D2324" s="392"/>
      <c r="E2324" s="393"/>
      <c r="F2324" s="393"/>
      <c r="G2324" s="394"/>
      <c r="H2324" s="395"/>
      <c r="N2324" s="144"/>
      <c r="O2324" s="147" t="str">
        <f>IFERROR(IF(LEN(B2324)=0,"",INDEX(Trainings!$C$6:$C$55,MATCH(Registration!$B2324,Trainings!$B$6:$B$55,0),1)),"")</f>
        <v/>
      </c>
      <c r="P2324" s="148" t="str">
        <f>IFERROR(IF(LEN(H2324)=0,"",INDEX(Dashboard!$I$17:$I$26,MATCH($H2324,Dashboard!$J$17:$J$26,0))),"")</f>
        <v/>
      </c>
      <c r="Q2324" s="144"/>
      <c r="R2324" s="148">
        <f>IF(LEN(O2324)=0,0,IF(OR(Summary!$D$5="All",Summary!$D$5=""),1,IF(Summary!$D$5=O2324,1,0)))</f>
        <v>0</v>
      </c>
      <c r="S2324" s="148">
        <f>IF(LEN(B2324)=0,0,IF(OR(Summary!$G$5="All",Summary!$G$5=""),1,IF(Summary!$G$5=B2324,1,0)))</f>
        <v>0</v>
      </c>
      <c r="T2324" s="148">
        <f t="shared" si="144"/>
        <v>0</v>
      </c>
      <c r="U2324" s="148">
        <f>IF(LEN(C2324)=0,0,IF(C2324=Summary!$K$5,1,0))</f>
        <v>0</v>
      </c>
      <c r="V2324" s="148">
        <f t="shared" si="145"/>
        <v>0</v>
      </c>
      <c r="W2324" s="333"/>
      <c r="X2324" s="148">
        <f t="shared" si="146"/>
        <v>0</v>
      </c>
      <c r="Y2324" s="333"/>
      <c r="Z2324" s="144"/>
      <c r="AA2324" s="148">
        <f t="shared" si="147"/>
        <v>0</v>
      </c>
      <c r="AB2324" s="336"/>
      <c r="AC2324" s="144"/>
    </row>
    <row r="2325" spans="2:29" s="134" customFormat="1" ht="20.100000000000001" customHeight="1" x14ac:dyDescent="0.25">
      <c r="B2325" s="390"/>
      <c r="C2325" s="391"/>
      <c r="D2325" s="392"/>
      <c r="E2325" s="393"/>
      <c r="F2325" s="393"/>
      <c r="G2325" s="394"/>
      <c r="H2325" s="395"/>
      <c r="N2325" s="144"/>
      <c r="O2325" s="147" t="str">
        <f>IFERROR(IF(LEN(B2325)=0,"",INDEX(Trainings!$C$6:$C$55,MATCH(Registration!$B2325,Trainings!$B$6:$B$55,0),1)),"")</f>
        <v/>
      </c>
      <c r="P2325" s="148" t="str">
        <f>IFERROR(IF(LEN(H2325)=0,"",INDEX(Dashboard!$I$17:$I$26,MATCH($H2325,Dashboard!$J$17:$J$26,0))),"")</f>
        <v/>
      </c>
      <c r="Q2325" s="144"/>
      <c r="R2325" s="148">
        <f>IF(LEN(O2325)=0,0,IF(OR(Summary!$D$5="All",Summary!$D$5=""),1,IF(Summary!$D$5=O2325,1,0)))</f>
        <v>0</v>
      </c>
      <c r="S2325" s="148">
        <f>IF(LEN(B2325)=0,0,IF(OR(Summary!$G$5="All",Summary!$G$5=""),1,IF(Summary!$G$5=B2325,1,0)))</f>
        <v>0</v>
      </c>
      <c r="T2325" s="148">
        <f t="shared" si="144"/>
        <v>0</v>
      </c>
      <c r="U2325" s="148">
        <f>IF(LEN(C2325)=0,0,IF(C2325=Summary!$K$5,1,0))</f>
        <v>0</v>
      </c>
      <c r="V2325" s="148">
        <f t="shared" si="145"/>
        <v>0</v>
      </c>
      <c r="W2325" s="333"/>
      <c r="X2325" s="148">
        <f t="shared" si="146"/>
        <v>0</v>
      </c>
      <c r="Y2325" s="333"/>
      <c r="Z2325" s="144"/>
      <c r="AA2325" s="148">
        <f t="shared" si="147"/>
        <v>0</v>
      </c>
      <c r="AB2325" s="336"/>
      <c r="AC2325" s="144"/>
    </row>
    <row r="2326" spans="2:29" s="134" customFormat="1" ht="20.100000000000001" customHeight="1" x14ac:dyDescent="0.25">
      <c r="B2326" s="390"/>
      <c r="C2326" s="391"/>
      <c r="D2326" s="392"/>
      <c r="E2326" s="393"/>
      <c r="F2326" s="393"/>
      <c r="G2326" s="394"/>
      <c r="H2326" s="395"/>
      <c r="N2326" s="144"/>
      <c r="O2326" s="147" t="str">
        <f>IFERROR(IF(LEN(B2326)=0,"",INDEX(Trainings!$C$6:$C$55,MATCH(Registration!$B2326,Trainings!$B$6:$B$55,0),1)),"")</f>
        <v/>
      </c>
      <c r="P2326" s="148" t="str">
        <f>IFERROR(IF(LEN(H2326)=0,"",INDEX(Dashboard!$I$17:$I$26,MATCH($H2326,Dashboard!$J$17:$J$26,0))),"")</f>
        <v/>
      </c>
      <c r="Q2326" s="144"/>
      <c r="R2326" s="148">
        <f>IF(LEN(O2326)=0,0,IF(OR(Summary!$D$5="All",Summary!$D$5=""),1,IF(Summary!$D$5=O2326,1,0)))</f>
        <v>0</v>
      </c>
      <c r="S2326" s="148">
        <f>IF(LEN(B2326)=0,0,IF(OR(Summary!$G$5="All",Summary!$G$5=""),1,IF(Summary!$G$5=B2326,1,0)))</f>
        <v>0</v>
      </c>
      <c r="T2326" s="148">
        <f t="shared" si="144"/>
        <v>0</v>
      </c>
      <c r="U2326" s="148">
        <f>IF(LEN(C2326)=0,0,IF(C2326=Summary!$K$5,1,0))</f>
        <v>0</v>
      </c>
      <c r="V2326" s="148">
        <f t="shared" si="145"/>
        <v>0</v>
      </c>
      <c r="W2326" s="333"/>
      <c r="X2326" s="148">
        <f t="shared" si="146"/>
        <v>0</v>
      </c>
      <c r="Y2326" s="333"/>
      <c r="Z2326" s="144"/>
      <c r="AA2326" s="148">
        <f t="shared" si="147"/>
        <v>0</v>
      </c>
      <c r="AB2326" s="336"/>
      <c r="AC2326" s="144"/>
    </row>
    <row r="2327" spans="2:29" s="134" customFormat="1" ht="20.100000000000001" customHeight="1" x14ac:dyDescent="0.25">
      <c r="B2327" s="390"/>
      <c r="C2327" s="391"/>
      <c r="D2327" s="392"/>
      <c r="E2327" s="393"/>
      <c r="F2327" s="393"/>
      <c r="G2327" s="394"/>
      <c r="H2327" s="395"/>
      <c r="N2327" s="144"/>
      <c r="O2327" s="147" t="str">
        <f>IFERROR(IF(LEN(B2327)=0,"",INDEX(Trainings!$C$6:$C$55,MATCH(Registration!$B2327,Trainings!$B$6:$B$55,0),1)),"")</f>
        <v/>
      </c>
      <c r="P2327" s="148" t="str">
        <f>IFERROR(IF(LEN(H2327)=0,"",INDEX(Dashboard!$I$17:$I$26,MATCH($H2327,Dashboard!$J$17:$J$26,0))),"")</f>
        <v/>
      </c>
      <c r="Q2327" s="144"/>
      <c r="R2327" s="148">
        <f>IF(LEN(O2327)=0,0,IF(OR(Summary!$D$5="All",Summary!$D$5=""),1,IF(Summary!$D$5=O2327,1,0)))</f>
        <v>0</v>
      </c>
      <c r="S2327" s="148">
        <f>IF(LEN(B2327)=0,0,IF(OR(Summary!$G$5="All",Summary!$G$5=""),1,IF(Summary!$G$5=B2327,1,0)))</f>
        <v>0</v>
      </c>
      <c r="T2327" s="148">
        <f t="shared" si="144"/>
        <v>0</v>
      </c>
      <c r="U2327" s="148">
        <f>IF(LEN(C2327)=0,0,IF(C2327=Summary!$K$5,1,0))</f>
        <v>0</v>
      </c>
      <c r="V2327" s="148">
        <f t="shared" si="145"/>
        <v>0</v>
      </c>
      <c r="W2327" s="333"/>
      <c r="X2327" s="148">
        <f t="shared" si="146"/>
        <v>0</v>
      </c>
      <c r="Y2327" s="333"/>
      <c r="Z2327" s="144"/>
      <c r="AA2327" s="148">
        <f t="shared" si="147"/>
        <v>0</v>
      </c>
      <c r="AB2327" s="336"/>
      <c r="AC2327" s="144"/>
    </row>
    <row r="2328" spans="2:29" s="134" customFormat="1" ht="20.100000000000001" customHeight="1" x14ac:dyDescent="0.25">
      <c r="B2328" s="390"/>
      <c r="C2328" s="391"/>
      <c r="D2328" s="392"/>
      <c r="E2328" s="393"/>
      <c r="F2328" s="393"/>
      <c r="G2328" s="394"/>
      <c r="H2328" s="395"/>
      <c r="N2328" s="144"/>
      <c r="O2328" s="147" t="str">
        <f>IFERROR(IF(LEN(B2328)=0,"",INDEX(Trainings!$C$6:$C$55,MATCH(Registration!$B2328,Trainings!$B$6:$B$55,0),1)),"")</f>
        <v/>
      </c>
      <c r="P2328" s="148" t="str">
        <f>IFERROR(IF(LEN(H2328)=0,"",INDEX(Dashboard!$I$17:$I$26,MATCH($H2328,Dashboard!$J$17:$J$26,0))),"")</f>
        <v/>
      </c>
      <c r="Q2328" s="144"/>
      <c r="R2328" s="148">
        <f>IF(LEN(O2328)=0,0,IF(OR(Summary!$D$5="All",Summary!$D$5=""),1,IF(Summary!$D$5=O2328,1,0)))</f>
        <v>0</v>
      </c>
      <c r="S2328" s="148">
        <f>IF(LEN(B2328)=0,0,IF(OR(Summary!$G$5="All",Summary!$G$5=""),1,IF(Summary!$G$5=B2328,1,0)))</f>
        <v>0</v>
      </c>
      <c r="T2328" s="148">
        <f t="shared" si="144"/>
        <v>0</v>
      </c>
      <c r="U2328" s="148">
        <f>IF(LEN(C2328)=0,0,IF(C2328=Summary!$K$5,1,0))</f>
        <v>0</v>
      </c>
      <c r="V2328" s="148">
        <f t="shared" si="145"/>
        <v>0</v>
      </c>
      <c r="W2328" s="333"/>
      <c r="X2328" s="148">
        <f t="shared" si="146"/>
        <v>0</v>
      </c>
      <c r="Y2328" s="333"/>
      <c r="Z2328" s="144"/>
      <c r="AA2328" s="148">
        <f t="shared" si="147"/>
        <v>0</v>
      </c>
      <c r="AB2328" s="336"/>
      <c r="AC2328" s="144"/>
    </row>
    <row r="2329" spans="2:29" s="134" customFormat="1" ht="20.100000000000001" customHeight="1" x14ac:dyDescent="0.25">
      <c r="B2329" s="390"/>
      <c r="C2329" s="391"/>
      <c r="D2329" s="392"/>
      <c r="E2329" s="393"/>
      <c r="F2329" s="393"/>
      <c r="G2329" s="394"/>
      <c r="H2329" s="395"/>
      <c r="N2329" s="144"/>
      <c r="O2329" s="147" t="str">
        <f>IFERROR(IF(LEN(B2329)=0,"",INDEX(Trainings!$C$6:$C$55,MATCH(Registration!$B2329,Trainings!$B$6:$B$55,0),1)),"")</f>
        <v/>
      </c>
      <c r="P2329" s="148" t="str">
        <f>IFERROR(IF(LEN(H2329)=0,"",INDEX(Dashboard!$I$17:$I$26,MATCH($H2329,Dashboard!$J$17:$J$26,0))),"")</f>
        <v/>
      </c>
      <c r="Q2329" s="144"/>
      <c r="R2329" s="148">
        <f>IF(LEN(O2329)=0,0,IF(OR(Summary!$D$5="All",Summary!$D$5=""),1,IF(Summary!$D$5=O2329,1,0)))</f>
        <v>0</v>
      </c>
      <c r="S2329" s="148">
        <f>IF(LEN(B2329)=0,0,IF(OR(Summary!$G$5="All",Summary!$G$5=""),1,IF(Summary!$G$5=B2329,1,0)))</f>
        <v>0</v>
      </c>
      <c r="T2329" s="148">
        <f t="shared" si="144"/>
        <v>0</v>
      </c>
      <c r="U2329" s="148">
        <f>IF(LEN(C2329)=0,0,IF(C2329=Summary!$K$5,1,0))</f>
        <v>0</v>
      </c>
      <c r="V2329" s="148">
        <f t="shared" si="145"/>
        <v>0</v>
      </c>
      <c r="W2329" s="333"/>
      <c r="X2329" s="148">
        <f t="shared" si="146"/>
        <v>0</v>
      </c>
      <c r="Y2329" s="333"/>
      <c r="Z2329" s="144"/>
      <c r="AA2329" s="148">
        <f t="shared" si="147"/>
        <v>0</v>
      </c>
      <c r="AB2329" s="336"/>
      <c r="AC2329" s="144"/>
    </row>
    <row r="2330" spans="2:29" s="134" customFormat="1" ht="20.100000000000001" customHeight="1" x14ac:dyDescent="0.25">
      <c r="B2330" s="390"/>
      <c r="C2330" s="391"/>
      <c r="D2330" s="392"/>
      <c r="E2330" s="393"/>
      <c r="F2330" s="393"/>
      <c r="G2330" s="394"/>
      <c r="H2330" s="395"/>
      <c r="N2330" s="144"/>
      <c r="O2330" s="147" t="str">
        <f>IFERROR(IF(LEN(B2330)=0,"",INDEX(Trainings!$C$6:$C$55,MATCH(Registration!$B2330,Trainings!$B$6:$B$55,0),1)),"")</f>
        <v/>
      </c>
      <c r="P2330" s="148" t="str">
        <f>IFERROR(IF(LEN(H2330)=0,"",INDEX(Dashboard!$I$17:$I$26,MATCH($H2330,Dashboard!$J$17:$J$26,0))),"")</f>
        <v/>
      </c>
      <c r="Q2330" s="144"/>
      <c r="R2330" s="148">
        <f>IF(LEN(O2330)=0,0,IF(OR(Summary!$D$5="All",Summary!$D$5=""),1,IF(Summary!$D$5=O2330,1,0)))</f>
        <v>0</v>
      </c>
      <c r="S2330" s="148">
        <f>IF(LEN(B2330)=0,0,IF(OR(Summary!$G$5="All",Summary!$G$5=""),1,IF(Summary!$G$5=B2330,1,0)))</f>
        <v>0</v>
      </c>
      <c r="T2330" s="148">
        <f t="shared" si="144"/>
        <v>0</v>
      </c>
      <c r="U2330" s="148">
        <f>IF(LEN(C2330)=0,0,IF(C2330=Summary!$K$5,1,0))</f>
        <v>0</v>
      </c>
      <c r="V2330" s="148">
        <f t="shared" si="145"/>
        <v>0</v>
      </c>
      <c r="W2330" s="333"/>
      <c r="X2330" s="148">
        <f t="shared" si="146"/>
        <v>0</v>
      </c>
      <c r="Y2330" s="333"/>
      <c r="Z2330" s="144"/>
      <c r="AA2330" s="148">
        <f t="shared" si="147"/>
        <v>0</v>
      </c>
      <c r="AB2330" s="336"/>
      <c r="AC2330" s="144"/>
    </row>
    <row r="2331" spans="2:29" s="134" customFormat="1" ht="20.100000000000001" customHeight="1" x14ac:dyDescent="0.25">
      <c r="B2331" s="390"/>
      <c r="C2331" s="391"/>
      <c r="D2331" s="392"/>
      <c r="E2331" s="393"/>
      <c r="F2331" s="393"/>
      <c r="G2331" s="394"/>
      <c r="H2331" s="395"/>
      <c r="N2331" s="144"/>
      <c r="O2331" s="147" t="str">
        <f>IFERROR(IF(LEN(B2331)=0,"",INDEX(Trainings!$C$6:$C$55,MATCH(Registration!$B2331,Trainings!$B$6:$B$55,0),1)),"")</f>
        <v/>
      </c>
      <c r="P2331" s="148" t="str">
        <f>IFERROR(IF(LEN(H2331)=0,"",INDEX(Dashboard!$I$17:$I$26,MATCH($H2331,Dashboard!$J$17:$J$26,0))),"")</f>
        <v/>
      </c>
      <c r="Q2331" s="144"/>
      <c r="R2331" s="148">
        <f>IF(LEN(O2331)=0,0,IF(OR(Summary!$D$5="All",Summary!$D$5=""),1,IF(Summary!$D$5=O2331,1,0)))</f>
        <v>0</v>
      </c>
      <c r="S2331" s="148">
        <f>IF(LEN(B2331)=0,0,IF(OR(Summary!$G$5="All",Summary!$G$5=""),1,IF(Summary!$G$5=B2331,1,0)))</f>
        <v>0</v>
      </c>
      <c r="T2331" s="148">
        <f t="shared" si="144"/>
        <v>0</v>
      </c>
      <c r="U2331" s="148">
        <f>IF(LEN(C2331)=0,0,IF(C2331=Summary!$K$5,1,0))</f>
        <v>0</v>
      </c>
      <c r="V2331" s="148">
        <f t="shared" si="145"/>
        <v>0</v>
      </c>
      <c r="W2331" s="333"/>
      <c r="X2331" s="148">
        <f t="shared" si="146"/>
        <v>0</v>
      </c>
      <c r="Y2331" s="333"/>
      <c r="Z2331" s="144"/>
      <c r="AA2331" s="148">
        <f t="shared" si="147"/>
        <v>0</v>
      </c>
      <c r="AB2331" s="336"/>
      <c r="AC2331" s="144"/>
    </row>
    <row r="2332" spans="2:29" s="134" customFormat="1" ht="20.100000000000001" customHeight="1" x14ac:dyDescent="0.25">
      <c r="B2332" s="390"/>
      <c r="C2332" s="391"/>
      <c r="D2332" s="392"/>
      <c r="E2332" s="393"/>
      <c r="F2332" s="393"/>
      <c r="G2332" s="394"/>
      <c r="H2332" s="395"/>
      <c r="N2332" s="144"/>
      <c r="O2332" s="147" t="str">
        <f>IFERROR(IF(LEN(B2332)=0,"",INDEX(Trainings!$C$6:$C$55,MATCH(Registration!$B2332,Trainings!$B$6:$B$55,0),1)),"")</f>
        <v/>
      </c>
      <c r="P2332" s="148" t="str">
        <f>IFERROR(IF(LEN(H2332)=0,"",INDEX(Dashboard!$I$17:$I$26,MATCH($H2332,Dashboard!$J$17:$J$26,0))),"")</f>
        <v/>
      </c>
      <c r="Q2332" s="144"/>
      <c r="R2332" s="148">
        <f>IF(LEN(O2332)=0,0,IF(OR(Summary!$D$5="All",Summary!$D$5=""),1,IF(Summary!$D$5=O2332,1,0)))</f>
        <v>0</v>
      </c>
      <c r="S2332" s="148">
        <f>IF(LEN(B2332)=0,0,IF(OR(Summary!$G$5="All",Summary!$G$5=""),1,IF(Summary!$G$5=B2332,1,0)))</f>
        <v>0</v>
      </c>
      <c r="T2332" s="148">
        <f t="shared" si="144"/>
        <v>0</v>
      </c>
      <c r="U2332" s="148">
        <f>IF(LEN(C2332)=0,0,IF(C2332=Summary!$K$5,1,0))</f>
        <v>0</v>
      </c>
      <c r="V2332" s="148">
        <f t="shared" si="145"/>
        <v>0</v>
      </c>
      <c r="W2332" s="333"/>
      <c r="X2332" s="148">
        <f t="shared" si="146"/>
        <v>0</v>
      </c>
      <c r="Y2332" s="333"/>
      <c r="Z2332" s="144"/>
      <c r="AA2332" s="148">
        <f t="shared" si="147"/>
        <v>0</v>
      </c>
      <c r="AB2332" s="336"/>
      <c r="AC2332" s="144"/>
    </row>
    <row r="2333" spans="2:29" s="134" customFormat="1" ht="20.100000000000001" customHeight="1" x14ac:dyDescent="0.25">
      <c r="B2333" s="390"/>
      <c r="C2333" s="391"/>
      <c r="D2333" s="392"/>
      <c r="E2333" s="393"/>
      <c r="F2333" s="393"/>
      <c r="G2333" s="394"/>
      <c r="H2333" s="395"/>
      <c r="N2333" s="144"/>
      <c r="O2333" s="147" t="str">
        <f>IFERROR(IF(LEN(B2333)=0,"",INDEX(Trainings!$C$6:$C$55,MATCH(Registration!$B2333,Trainings!$B$6:$B$55,0),1)),"")</f>
        <v/>
      </c>
      <c r="P2333" s="148" t="str">
        <f>IFERROR(IF(LEN(H2333)=0,"",INDEX(Dashboard!$I$17:$I$26,MATCH($H2333,Dashboard!$J$17:$J$26,0))),"")</f>
        <v/>
      </c>
      <c r="Q2333" s="144"/>
      <c r="R2333" s="148">
        <f>IF(LEN(O2333)=0,0,IF(OR(Summary!$D$5="All",Summary!$D$5=""),1,IF(Summary!$D$5=O2333,1,0)))</f>
        <v>0</v>
      </c>
      <c r="S2333" s="148">
        <f>IF(LEN(B2333)=0,0,IF(OR(Summary!$G$5="All",Summary!$G$5=""),1,IF(Summary!$G$5=B2333,1,0)))</f>
        <v>0</v>
      </c>
      <c r="T2333" s="148">
        <f t="shared" si="144"/>
        <v>0</v>
      </c>
      <c r="U2333" s="148">
        <f>IF(LEN(C2333)=0,0,IF(C2333=Summary!$K$5,1,0))</f>
        <v>0</v>
      </c>
      <c r="V2333" s="148">
        <f t="shared" si="145"/>
        <v>0</v>
      </c>
      <c r="W2333" s="333"/>
      <c r="X2333" s="148">
        <f t="shared" si="146"/>
        <v>0</v>
      </c>
      <c r="Y2333" s="333"/>
      <c r="Z2333" s="144"/>
      <c r="AA2333" s="148">
        <f t="shared" si="147"/>
        <v>0</v>
      </c>
      <c r="AB2333" s="336"/>
      <c r="AC2333" s="144"/>
    </row>
    <row r="2334" spans="2:29" s="134" customFormat="1" ht="20.100000000000001" customHeight="1" x14ac:dyDescent="0.25">
      <c r="B2334" s="390"/>
      <c r="C2334" s="391"/>
      <c r="D2334" s="392"/>
      <c r="E2334" s="393"/>
      <c r="F2334" s="393"/>
      <c r="G2334" s="394"/>
      <c r="H2334" s="395"/>
      <c r="N2334" s="144"/>
      <c r="O2334" s="147" t="str">
        <f>IFERROR(IF(LEN(B2334)=0,"",INDEX(Trainings!$C$6:$C$55,MATCH(Registration!$B2334,Trainings!$B$6:$B$55,0),1)),"")</f>
        <v/>
      </c>
      <c r="P2334" s="148" t="str">
        <f>IFERROR(IF(LEN(H2334)=0,"",INDEX(Dashboard!$I$17:$I$26,MATCH($H2334,Dashboard!$J$17:$J$26,0))),"")</f>
        <v/>
      </c>
      <c r="Q2334" s="144"/>
      <c r="R2334" s="148">
        <f>IF(LEN(O2334)=0,0,IF(OR(Summary!$D$5="All",Summary!$D$5=""),1,IF(Summary!$D$5=O2334,1,0)))</f>
        <v>0</v>
      </c>
      <c r="S2334" s="148">
        <f>IF(LEN(B2334)=0,0,IF(OR(Summary!$G$5="All",Summary!$G$5=""),1,IF(Summary!$G$5=B2334,1,0)))</f>
        <v>0</v>
      </c>
      <c r="T2334" s="148">
        <f t="shared" si="144"/>
        <v>0</v>
      </c>
      <c r="U2334" s="148">
        <f>IF(LEN(C2334)=0,0,IF(C2334=Summary!$K$5,1,0))</f>
        <v>0</v>
      </c>
      <c r="V2334" s="148">
        <f t="shared" si="145"/>
        <v>0</v>
      </c>
      <c r="W2334" s="333"/>
      <c r="X2334" s="148">
        <f t="shared" si="146"/>
        <v>0</v>
      </c>
      <c r="Y2334" s="333"/>
      <c r="Z2334" s="144"/>
      <c r="AA2334" s="148">
        <f t="shared" si="147"/>
        <v>0</v>
      </c>
      <c r="AB2334" s="336"/>
      <c r="AC2334" s="144"/>
    </row>
    <row r="2335" spans="2:29" s="134" customFormat="1" ht="20.100000000000001" customHeight="1" x14ac:dyDescent="0.25">
      <c r="B2335" s="390"/>
      <c r="C2335" s="391"/>
      <c r="D2335" s="392"/>
      <c r="E2335" s="393"/>
      <c r="F2335" s="393"/>
      <c r="G2335" s="394"/>
      <c r="H2335" s="395"/>
      <c r="N2335" s="144"/>
      <c r="O2335" s="147" t="str">
        <f>IFERROR(IF(LEN(B2335)=0,"",INDEX(Trainings!$C$6:$C$55,MATCH(Registration!$B2335,Trainings!$B$6:$B$55,0),1)),"")</f>
        <v/>
      </c>
      <c r="P2335" s="148" t="str">
        <f>IFERROR(IF(LEN(H2335)=0,"",INDEX(Dashboard!$I$17:$I$26,MATCH($H2335,Dashboard!$J$17:$J$26,0))),"")</f>
        <v/>
      </c>
      <c r="Q2335" s="144"/>
      <c r="R2335" s="148">
        <f>IF(LEN(O2335)=0,0,IF(OR(Summary!$D$5="All",Summary!$D$5=""),1,IF(Summary!$D$5=O2335,1,0)))</f>
        <v>0</v>
      </c>
      <c r="S2335" s="148">
        <f>IF(LEN(B2335)=0,0,IF(OR(Summary!$G$5="All",Summary!$G$5=""),1,IF(Summary!$G$5=B2335,1,0)))</f>
        <v>0</v>
      </c>
      <c r="T2335" s="148">
        <f t="shared" si="144"/>
        <v>0</v>
      </c>
      <c r="U2335" s="148">
        <f>IF(LEN(C2335)=0,0,IF(C2335=Summary!$K$5,1,0))</f>
        <v>0</v>
      </c>
      <c r="V2335" s="148">
        <f t="shared" si="145"/>
        <v>0</v>
      </c>
      <c r="W2335" s="333"/>
      <c r="X2335" s="148">
        <f t="shared" si="146"/>
        <v>0</v>
      </c>
      <c r="Y2335" s="333"/>
      <c r="Z2335" s="144"/>
      <c r="AA2335" s="148">
        <f t="shared" si="147"/>
        <v>0</v>
      </c>
      <c r="AB2335" s="336"/>
      <c r="AC2335" s="144"/>
    </row>
    <row r="2336" spans="2:29" s="134" customFormat="1" ht="20.100000000000001" customHeight="1" x14ac:dyDescent="0.25">
      <c r="B2336" s="390"/>
      <c r="C2336" s="391"/>
      <c r="D2336" s="392"/>
      <c r="E2336" s="393"/>
      <c r="F2336" s="393"/>
      <c r="G2336" s="394"/>
      <c r="H2336" s="395"/>
      <c r="N2336" s="144"/>
      <c r="O2336" s="147" t="str">
        <f>IFERROR(IF(LEN(B2336)=0,"",INDEX(Trainings!$C$6:$C$55,MATCH(Registration!$B2336,Trainings!$B$6:$B$55,0),1)),"")</f>
        <v/>
      </c>
      <c r="P2336" s="148" t="str">
        <f>IFERROR(IF(LEN(H2336)=0,"",INDEX(Dashboard!$I$17:$I$26,MATCH($H2336,Dashboard!$J$17:$J$26,0))),"")</f>
        <v/>
      </c>
      <c r="Q2336" s="144"/>
      <c r="R2336" s="148">
        <f>IF(LEN(O2336)=0,0,IF(OR(Summary!$D$5="All",Summary!$D$5=""),1,IF(Summary!$D$5=O2336,1,0)))</f>
        <v>0</v>
      </c>
      <c r="S2336" s="148">
        <f>IF(LEN(B2336)=0,0,IF(OR(Summary!$G$5="All",Summary!$G$5=""),1,IF(Summary!$G$5=B2336,1,0)))</f>
        <v>0</v>
      </c>
      <c r="T2336" s="148">
        <f t="shared" si="144"/>
        <v>0</v>
      </c>
      <c r="U2336" s="148">
        <f>IF(LEN(C2336)=0,0,IF(C2336=Summary!$K$5,1,0))</f>
        <v>0</v>
      </c>
      <c r="V2336" s="148">
        <f t="shared" si="145"/>
        <v>0</v>
      </c>
      <c r="W2336" s="333"/>
      <c r="X2336" s="148">
        <f t="shared" si="146"/>
        <v>0</v>
      </c>
      <c r="Y2336" s="333"/>
      <c r="Z2336" s="144"/>
      <c r="AA2336" s="148">
        <f t="shared" si="147"/>
        <v>0</v>
      </c>
      <c r="AB2336" s="336"/>
      <c r="AC2336" s="144"/>
    </row>
    <row r="2337" spans="2:29" s="134" customFormat="1" ht="20.100000000000001" customHeight="1" x14ac:dyDescent="0.25">
      <c r="B2337" s="390"/>
      <c r="C2337" s="391"/>
      <c r="D2337" s="392"/>
      <c r="E2337" s="393"/>
      <c r="F2337" s="393"/>
      <c r="G2337" s="394"/>
      <c r="H2337" s="395"/>
      <c r="N2337" s="144"/>
      <c r="O2337" s="147" t="str">
        <f>IFERROR(IF(LEN(B2337)=0,"",INDEX(Trainings!$C$6:$C$55,MATCH(Registration!$B2337,Trainings!$B$6:$B$55,0),1)),"")</f>
        <v/>
      </c>
      <c r="P2337" s="148" t="str">
        <f>IFERROR(IF(LEN(H2337)=0,"",INDEX(Dashboard!$I$17:$I$26,MATCH($H2337,Dashboard!$J$17:$J$26,0))),"")</f>
        <v/>
      </c>
      <c r="Q2337" s="144"/>
      <c r="R2337" s="148">
        <f>IF(LEN(O2337)=0,0,IF(OR(Summary!$D$5="All",Summary!$D$5=""),1,IF(Summary!$D$5=O2337,1,0)))</f>
        <v>0</v>
      </c>
      <c r="S2337" s="148">
        <f>IF(LEN(B2337)=0,0,IF(OR(Summary!$G$5="All",Summary!$G$5=""),1,IF(Summary!$G$5=B2337,1,0)))</f>
        <v>0</v>
      </c>
      <c r="T2337" s="148">
        <f t="shared" si="144"/>
        <v>0</v>
      </c>
      <c r="U2337" s="148">
        <f>IF(LEN(C2337)=0,0,IF(C2337=Summary!$K$5,1,0))</f>
        <v>0</v>
      </c>
      <c r="V2337" s="148">
        <f t="shared" si="145"/>
        <v>0</v>
      </c>
      <c r="W2337" s="333"/>
      <c r="X2337" s="148">
        <f t="shared" si="146"/>
        <v>0</v>
      </c>
      <c r="Y2337" s="333"/>
      <c r="Z2337" s="144"/>
      <c r="AA2337" s="148">
        <f t="shared" si="147"/>
        <v>0</v>
      </c>
      <c r="AB2337" s="336"/>
      <c r="AC2337" s="144"/>
    </row>
    <row r="2338" spans="2:29" s="134" customFormat="1" ht="20.100000000000001" customHeight="1" x14ac:dyDescent="0.25">
      <c r="B2338" s="390"/>
      <c r="C2338" s="391"/>
      <c r="D2338" s="392"/>
      <c r="E2338" s="393"/>
      <c r="F2338" s="393"/>
      <c r="G2338" s="394"/>
      <c r="H2338" s="395"/>
      <c r="N2338" s="144"/>
      <c r="O2338" s="147" t="str">
        <f>IFERROR(IF(LEN(B2338)=0,"",INDEX(Trainings!$C$6:$C$55,MATCH(Registration!$B2338,Trainings!$B$6:$B$55,0),1)),"")</f>
        <v/>
      </c>
      <c r="P2338" s="148" t="str">
        <f>IFERROR(IF(LEN(H2338)=0,"",INDEX(Dashboard!$I$17:$I$26,MATCH($H2338,Dashboard!$J$17:$J$26,0))),"")</f>
        <v/>
      </c>
      <c r="Q2338" s="144"/>
      <c r="R2338" s="148">
        <f>IF(LEN(O2338)=0,0,IF(OR(Summary!$D$5="All",Summary!$D$5=""),1,IF(Summary!$D$5=O2338,1,0)))</f>
        <v>0</v>
      </c>
      <c r="S2338" s="148">
        <f>IF(LEN(B2338)=0,0,IF(OR(Summary!$G$5="All",Summary!$G$5=""),1,IF(Summary!$G$5=B2338,1,0)))</f>
        <v>0</v>
      </c>
      <c r="T2338" s="148">
        <f t="shared" si="144"/>
        <v>0</v>
      </c>
      <c r="U2338" s="148">
        <f>IF(LEN(C2338)=0,0,IF(C2338=Summary!$K$5,1,0))</f>
        <v>0</v>
      </c>
      <c r="V2338" s="148">
        <f t="shared" si="145"/>
        <v>0</v>
      </c>
      <c r="W2338" s="333"/>
      <c r="X2338" s="148">
        <f t="shared" si="146"/>
        <v>0</v>
      </c>
      <c r="Y2338" s="333"/>
      <c r="Z2338" s="144"/>
      <c r="AA2338" s="148">
        <f t="shared" si="147"/>
        <v>0</v>
      </c>
      <c r="AB2338" s="336"/>
      <c r="AC2338" s="144"/>
    </row>
    <row r="2339" spans="2:29" s="134" customFormat="1" ht="20.100000000000001" customHeight="1" x14ac:dyDescent="0.25">
      <c r="B2339" s="390"/>
      <c r="C2339" s="391"/>
      <c r="D2339" s="392"/>
      <c r="E2339" s="393"/>
      <c r="F2339" s="393"/>
      <c r="G2339" s="394"/>
      <c r="H2339" s="395"/>
      <c r="N2339" s="144"/>
      <c r="O2339" s="147" t="str">
        <f>IFERROR(IF(LEN(B2339)=0,"",INDEX(Trainings!$C$6:$C$55,MATCH(Registration!$B2339,Trainings!$B$6:$B$55,0),1)),"")</f>
        <v/>
      </c>
      <c r="P2339" s="148" t="str">
        <f>IFERROR(IF(LEN(H2339)=0,"",INDEX(Dashboard!$I$17:$I$26,MATCH($H2339,Dashboard!$J$17:$J$26,0))),"")</f>
        <v/>
      </c>
      <c r="Q2339" s="144"/>
      <c r="R2339" s="148">
        <f>IF(LEN(O2339)=0,0,IF(OR(Summary!$D$5="All",Summary!$D$5=""),1,IF(Summary!$D$5=O2339,1,0)))</f>
        <v>0</v>
      </c>
      <c r="S2339" s="148">
        <f>IF(LEN(B2339)=0,0,IF(OR(Summary!$G$5="All",Summary!$G$5=""),1,IF(Summary!$G$5=B2339,1,0)))</f>
        <v>0</v>
      </c>
      <c r="T2339" s="148">
        <f t="shared" si="144"/>
        <v>0</v>
      </c>
      <c r="U2339" s="148">
        <f>IF(LEN(C2339)=0,0,IF(C2339=Summary!$K$5,1,0))</f>
        <v>0</v>
      </c>
      <c r="V2339" s="148">
        <f t="shared" si="145"/>
        <v>0</v>
      </c>
      <c r="W2339" s="333"/>
      <c r="X2339" s="148">
        <f t="shared" si="146"/>
        <v>0</v>
      </c>
      <c r="Y2339" s="333"/>
      <c r="Z2339" s="144"/>
      <c r="AA2339" s="148">
        <f t="shared" si="147"/>
        <v>0</v>
      </c>
      <c r="AB2339" s="336"/>
      <c r="AC2339" s="144"/>
    </row>
    <row r="2340" spans="2:29" s="134" customFormat="1" ht="20.100000000000001" customHeight="1" x14ac:dyDescent="0.25">
      <c r="B2340" s="390"/>
      <c r="C2340" s="391"/>
      <c r="D2340" s="392"/>
      <c r="E2340" s="393"/>
      <c r="F2340" s="393"/>
      <c r="G2340" s="394"/>
      <c r="H2340" s="395"/>
      <c r="N2340" s="144"/>
      <c r="O2340" s="147" t="str">
        <f>IFERROR(IF(LEN(B2340)=0,"",INDEX(Trainings!$C$6:$C$55,MATCH(Registration!$B2340,Trainings!$B$6:$B$55,0),1)),"")</f>
        <v/>
      </c>
      <c r="P2340" s="148" t="str">
        <f>IFERROR(IF(LEN(H2340)=0,"",INDEX(Dashboard!$I$17:$I$26,MATCH($H2340,Dashboard!$J$17:$J$26,0))),"")</f>
        <v/>
      </c>
      <c r="Q2340" s="144"/>
      <c r="R2340" s="148">
        <f>IF(LEN(O2340)=0,0,IF(OR(Summary!$D$5="All",Summary!$D$5=""),1,IF(Summary!$D$5=O2340,1,0)))</f>
        <v>0</v>
      </c>
      <c r="S2340" s="148">
        <f>IF(LEN(B2340)=0,0,IF(OR(Summary!$G$5="All",Summary!$G$5=""),1,IF(Summary!$G$5=B2340,1,0)))</f>
        <v>0</v>
      </c>
      <c r="T2340" s="148">
        <f t="shared" si="144"/>
        <v>0</v>
      </c>
      <c r="U2340" s="148">
        <f>IF(LEN(C2340)=0,0,IF(C2340=Summary!$K$5,1,0))</f>
        <v>0</v>
      </c>
      <c r="V2340" s="148">
        <f t="shared" si="145"/>
        <v>0</v>
      </c>
      <c r="W2340" s="333"/>
      <c r="X2340" s="148">
        <f t="shared" si="146"/>
        <v>0</v>
      </c>
      <c r="Y2340" s="333"/>
      <c r="Z2340" s="144"/>
      <c r="AA2340" s="148">
        <f t="shared" si="147"/>
        <v>0</v>
      </c>
      <c r="AB2340" s="336"/>
      <c r="AC2340" s="144"/>
    </row>
    <row r="2341" spans="2:29" s="134" customFormat="1" ht="20.100000000000001" customHeight="1" x14ac:dyDescent="0.25">
      <c r="B2341" s="390"/>
      <c r="C2341" s="391"/>
      <c r="D2341" s="392"/>
      <c r="E2341" s="393"/>
      <c r="F2341" s="393"/>
      <c r="G2341" s="394"/>
      <c r="H2341" s="395"/>
      <c r="N2341" s="144"/>
      <c r="O2341" s="147" t="str">
        <f>IFERROR(IF(LEN(B2341)=0,"",INDEX(Trainings!$C$6:$C$55,MATCH(Registration!$B2341,Trainings!$B$6:$B$55,0),1)),"")</f>
        <v/>
      </c>
      <c r="P2341" s="148" t="str">
        <f>IFERROR(IF(LEN(H2341)=0,"",INDEX(Dashboard!$I$17:$I$26,MATCH($H2341,Dashboard!$J$17:$J$26,0))),"")</f>
        <v/>
      </c>
      <c r="Q2341" s="144"/>
      <c r="R2341" s="148">
        <f>IF(LEN(O2341)=0,0,IF(OR(Summary!$D$5="All",Summary!$D$5=""),1,IF(Summary!$D$5=O2341,1,0)))</f>
        <v>0</v>
      </c>
      <c r="S2341" s="148">
        <f>IF(LEN(B2341)=0,0,IF(OR(Summary!$G$5="All",Summary!$G$5=""),1,IF(Summary!$G$5=B2341,1,0)))</f>
        <v>0</v>
      </c>
      <c r="T2341" s="148">
        <f t="shared" si="144"/>
        <v>0</v>
      </c>
      <c r="U2341" s="148">
        <f>IF(LEN(C2341)=0,0,IF(C2341=Summary!$K$5,1,0))</f>
        <v>0</v>
      </c>
      <c r="V2341" s="148">
        <f t="shared" si="145"/>
        <v>0</v>
      </c>
      <c r="W2341" s="333"/>
      <c r="X2341" s="148">
        <f t="shared" si="146"/>
        <v>0</v>
      </c>
      <c r="Y2341" s="333"/>
      <c r="Z2341" s="144"/>
      <c r="AA2341" s="148">
        <f t="shared" si="147"/>
        <v>0</v>
      </c>
      <c r="AB2341" s="336"/>
      <c r="AC2341" s="144"/>
    </row>
    <row r="2342" spans="2:29" s="134" customFormat="1" ht="20.100000000000001" customHeight="1" x14ac:dyDescent="0.25">
      <c r="B2342" s="390"/>
      <c r="C2342" s="391"/>
      <c r="D2342" s="392"/>
      <c r="E2342" s="393"/>
      <c r="F2342" s="393"/>
      <c r="G2342" s="394"/>
      <c r="H2342" s="395"/>
      <c r="N2342" s="144"/>
      <c r="O2342" s="147" t="str">
        <f>IFERROR(IF(LEN(B2342)=0,"",INDEX(Trainings!$C$6:$C$55,MATCH(Registration!$B2342,Trainings!$B$6:$B$55,0),1)),"")</f>
        <v/>
      </c>
      <c r="P2342" s="148" t="str">
        <f>IFERROR(IF(LEN(H2342)=0,"",INDEX(Dashboard!$I$17:$I$26,MATCH($H2342,Dashboard!$J$17:$J$26,0))),"")</f>
        <v/>
      </c>
      <c r="Q2342" s="144"/>
      <c r="R2342" s="148">
        <f>IF(LEN(O2342)=0,0,IF(OR(Summary!$D$5="All",Summary!$D$5=""),1,IF(Summary!$D$5=O2342,1,0)))</f>
        <v>0</v>
      </c>
      <c r="S2342" s="148">
        <f>IF(LEN(B2342)=0,0,IF(OR(Summary!$G$5="All",Summary!$G$5=""),1,IF(Summary!$G$5=B2342,1,0)))</f>
        <v>0</v>
      </c>
      <c r="T2342" s="148">
        <f t="shared" si="144"/>
        <v>0</v>
      </c>
      <c r="U2342" s="148">
        <f>IF(LEN(C2342)=0,0,IF(C2342=Summary!$K$5,1,0))</f>
        <v>0</v>
      </c>
      <c r="V2342" s="148">
        <f t="shared" si="145"/>
        <v>0</v>
      </c>
      <c r="W2342" s="333"/>
      <c r="X2342" s="148">
        <f t="shared" si="146"/>
        <v>0</v>
      </c>
      <c r="Y2342" s="333"/>
      <c r="Z2342" s="144"/>
      <c r="AA2342" s="148">
        <f t="shared" si="147"/>
        <v>0</v>
      </c>
      <c r="AB2342" s="336"/>
      <c r="AC2342" s="144"/>
    </row>
    <row r="2343" spans="2:29" s="134" customFormat="1" ht="20.100000000000001" customHeight="1" x14ac:dyDescent="0.25">
      <c r="B2343" s="390"/>
      <c r="C2343" s="391"/>
      <c r="D2343" s="392"/>
      <c r="E2343" s="393"/>
      <c r="F2343" s="393"/>
      <c r="G2343" s="394"/>
      <c r="H2343" s="395"/>
      <c r="N2343" s="144"/>
      <c r="O2343" s="147" t="str">
        <f>IFERROR(IF(LEN(B2343)=0,"",INDEX(Trainings!$C$6:$C$55,MATCH(Registration!$B2343,Trainings!$B$6:$B$55,0),1)),"")</f>
        <v/>
      </c>
      <c r="P2343" s="148" t="str">
        <f>IFERROR(IF(LEN(H2343)=0,"",INDEX(Dashboard!$I$17:$I$26,MATCH($H2343,Dashboard!$J$17:$J$26,0))),"")</f>
        <v/>
      </c>
      <c r="Q2343" s="144"/>
      <c r="R2343" s="148">
        <f>IF(LEN(O2343)=0,0,IF(OR(Summary!$D$5="All",Summary!$D$5=""),1,IF(Summary!$D$5=O2343,1,0)))</f>
        <v>0</v>
      </c>
      <c r="S2343" s="148">
        <f>IF(LEN(B2343)=0,0,IF(OR(Summary!$G$5="All",Summary!$G$5=""),1,IF(Summary!$G$5=B2343,1,0)))</f>
        <v>0</v>
      </c>
      <c r="T2343" s="148">
        <f t="shared" si="144"/>
        <v>0</v>
      </c>
      <c r="U2343" s="148">
        <f>IF(LEN(C2343)=0,0,IF(C2343=Summary!$K$5,1,0))</f>
        <v>0</v>
      </c>
      <c r="V2343" s="148">
        <f t="shared" si="145"/>
        <v>0</v>
      </c>
      <c r="W2343" s="333"/>
      <c r="X2343" s="148">
        <f t="shared" si="146"/>
        <v>0</v>
      </c>
      <c r="Y2343" s="333"/>
      <c r="Z2343" s="144"/>
      <c r="AA2343" s="148">
        <f t="shared" si="147"/>
        <v>0</v>
      </c>
      <c r="AB2343" s="336"/>
      <c r="AC2343" s="144"/>
    </row>
    <row r="2344" spans="2:29" s="134" customFormat="1" ht="20.100000000000001" customHeight="1" x14ac:dyDescent="0.25">
      <c r="B2344" s="390"/>
      <c r="C2344" s="391"/>
      <c r="D2344" s="392"/>
      <c r="E2344" s="393"/>
      <c r="F2344" s="393"/>
      <c r="G2344" s="394"/>
      <c r="H2344" s="395"/>
      <c r="N2344" s="144"/>
      <c r="O2344" s="147" t="str">
        <f>IFERROR(IF(LEN(B2344)=0,"",INDEX(Trainings!$C$6:$C$55,MATCH(Registration!$B2344,Trainings!$B$6:$B$55,0),1)),"")</f>
        <v/>
      </c>
      <c r="P2344" s="148" t="str">
        <f>IFERROR(IF(LEN(H2344)=0,"",INDEX(Dashboard!$I$17:$I$26,MATCH($H2344,Dashboard!$J$17:$J$26,0))),"")</f>
        <v/>
      </c>
      <c r="Q2344" s="144"/>
      <c r="R2344" s="148">
        <f>IF(LEN(O2344)=0,0,IF(OR(Summary!$D$5="All",Summary!$D$5=""),1,IF(Summary!$D$5=O2344,1,0)))</f>
        <v>0</v>
      </c>
      <c r="S2344" s="148">
        <f>IF(LEN(B2344)=0,0,IF(OR(Summary!$G$5="All",Summary!$G$5=""),1,IF(Summary!$G$5=B2344,1,0)))</f>
        <v>0</v>
      </c>
      <c r="T2344" s="148">
        <f t="shared" si="144"/>
        <v>0</v>
      </c>
      <c r="U2344" s="148">
        <f>IF(LEN(C2344)=0,0,IF(C2344=Summary!$K$5,1,0))</f>
        <v>0</v>
      </c>
      <c r="V2344" s="148">
        <f t="shared" si="145"/>
        <v>0</v>
      </c>
      <c r="W2344" s="333"/>
      <c r="X2344" s="148">
        <f t="shared" si="146"/>
        <v>0</v>
      </c>
      <c r="Y2344" s="333"/>
      <c r="Z2344" s="144"/>
      <c r="AA2344" s="148">
        <f t="shared" si="147"/>
        <v>0</v>
      </c>
      <c r="AB2344" s="336"/>
      <c r="AC2344" s="144"/>
    </row>
    <row r="2345" spans="2:29" s="134" customFormat="1" ht="20.100000000000001" customHeight="1" x14ac:dyDescent="0.25">
      <c r="B2345" s="390"/>
      <c r="C2345" s="391"/>
      <c r="D2345" s="392"/>
      <c r="E2345" s="393"/>
      <c r="F2345" s="393"/>
      <c r="G2345" s="394"/>
      <c r="H2345" s="395"/>
      <c r="N2345" s="144"/>
      <c r="O2345" s="147" t="str">
        <f>IFERROR(IF(LEN(B2345)=0,"",INDEX(Trainings!$C$6:$C$55,MATCH(Registration!$B2345,Trainings!$B$6:$B$55,0),1)),"")</f>
        <v/>
      </c>
      <c r="P2345" s="148" t="str">
        <f>IFERROR(IF(LEN(H2345)=0,"",INDEX(Dashboard!$I$17:$I$26,MATCH($H2345,Dashboard!$J$17:$J$26,0))),"")</f>
        <v/>
      </c>
      <c r="Q2345" s="144"/>
      <c r="R2345" s="148">
        <f>IF(LEN(O2345)=0,0,IF(OR(Summary!$D$5="All",Summary!$D$5=""),1,IF(Summary!$D$5=O2345,1,0)))</f>
        <v>0</v>
      </c>
      <c r="S2345" s="148">
        <f>IF(LEN(B2345)=0,0,IF(OR(Summary!$G$5="All",Summary!$G$5=""),1,IF(Summary!$G$5=B2345,1,0)))</f>
        <v>0</v>
      </c>
      <c r="T2345" s="148">
        <f t="shared" si="144"/>
        <v>0</v>
      </c>
      <c r="U2345" s="148">
        <f>IF(LEN(C2345)=0,0,IF(C2345=Summary!$K$5,1,0))</f>
        <v>0</v>
      </c>
      <c r="V2345" s="148">
        <f t="shared" si="145"/>
        <v>0</v>
      </c>
      <c r="W2345" s="333"/>
      <c r="X2345" s="148">
        <f t="shared" si="146"/>
        <v>0</v>
      </c>
      <c r="Y2345" s="333"/>
      <c r="Z2345" s="144"/>
      <c r="AA2345" s="148">
        <f t="shared" si="147"/>
        <v>0</v>
      </c>
      <c r="AB2345" s="336"/>
      <c r="AC2345" s="144"/>
    </row>
    <row r="2346" spans="2:29" s="134" customFormat="1" ht="20.100000000000001" customHeight="1" x14ac:dyDescent="0.25">
      <c r="B2346" s="390"/>
      <c r="C2346" s="391"/>
      <c r="D2346" s="392"/>
      <c r="E2346" s="393"/>
      <c r="F2346" s="393"/>
      <c r="G2346" s="394"/>
      <c r="H2346" s="395"/>
      <c r="N2346" s="144"/>
      <c r="O2346" s="147" t="str">
        <f>IFERROR(IF(LEN(B2346)=0,"",INDEX(Trainings!$C$6:$C$55,MATCH(Registration!$B2346,Trainings!$B$6:$B$55,0),1)),"")</f>
        <v/>
      </c>
      <c r="P2346" s="148" t="str">
        <f>IFERROR(IF(LEN(H2346)=0,"",INDEX(Dashboard!$I$17:$I$26,MATCH($H2346,Dashboard!$J$17:$J$26,0))),"")</f>
        <v/>
      </c>
      <c r="Q2346" s="144"/>
      <c r="R2346" s="148">
        <f>IF(LEN(O2346)=0,0,IF(OR(Summary!$D$5="All",Summary!$D$5=""),1,IF(Summary!$D$5=O2346,1,0)))</f>
        <v>0</v>
      </c>
      <c r="S2346" s="148">
        <f>IF(LEN(B2346)=0,0,IF(OR(Summary!$G$5="All",Summary!$G$5=""),1,IF(Summary!$G$5=B2346,1,0)))</f>
        <v>0</v>
      </c>
      <c r="T2346" s="148">
        <f t="shared" si="144"/>
        <v>0</v>
      </c>
      <c r="U2346" s="148">
        <f>IF(LEN(C2346)=0,0,IF(C2346=Summary!$K$5,1,0))</f>
        <v>0</v>
      </c>
      <c r="V2346" s="148">
        <f t="shared" si="145"/>
        <v>0</v>
      </c>
      <c r="W2346" s="333"/>
      <c r="X2346" s="148">
        <f t="shared" si="146"/>
        <v>0</v>
      </c>
      <c r="Y2346" s="333"/>
      <c r="Z2346" s="144"/>
      <c r="AA2346" s="148">
        <f t="shared" si="147"/>
        <v>0</v>
      </c>
      <c r="AB2346" s="336"/>
      <c r="AC2346" s="144"/>
    </row>
    <row r="2347" spans="2:29" s="134" customFormat="1" ht="20.100000000000001" customHeight="1" x14ac:dyDescent="0.25">
      <c r="B2347" s="390"/>
      <c r="C2347" s="391"/>
      <c r="D2347" s="392"/>
      <c r="E2347" s="393"/>
      <c r="F2347" s="393"/>
      <c r="G2347" s="394"/>
      <c r="H2347" s="395"/>
      <c r="N2347" s="144"/>
      <c r="O2347" s="147" t="str">
        <f>IFERROR(IF(LEN(B2347)=0,"",INDEX(Trainings!$C$6:$C$55,MATCH(Registration!$B2347,Trainings!$B$6:$B$55,0),1)),"")</f>
        <v/>
      </c>
      <c r="P2347" s="148" t="str">
        <f>IFERROR(IF(LEN(H2347)=0,"",INDEX(Dashboard!$I$17:$I$26,MATCH($H2347,Dashboard!$J$17:$J$26,0))),"")</f>
        <v/>
      </c>
      <c r="Q2347" s="144"/>
      <c r="R2347" s="148">
        <f>IF(LEN(O2347)=0,0,IF(OR(Summary!$D$5="All",Summary!$D$5=""),1,IF(Summary!$D$5=O2347,1,0)))</f>
        <v>0</v>
      </c>
      <c r="S2347" s="148">
        <f>IF(LEN(B2347)=0,0,IF(OR(Summary!$G$5="All",Summary!$G$5=""),1,IF(Summary!$G$5=B2347,1,0)))</f>
        <v>0</v>
      </c>
      <c r="T2347" s="148">
        <f t="shared" si="144"/>
        <v>0</v>
      </c>
      <c r="U2347" s="148">
        <f>IF(LEN(C2347)=0,0,IF(C2347=Summary!$K$5,1,0))</f>
        <v>0</v>
      </c>
      <c r="V2347" s="148">
        <f t="shared" si="145"/>
        <v>0</v>
      </c>
      <c r="W2347" s="333"/>
      <c r="X2347" s="148">
        <f t="shared" si="146"/>
        <v>0</v>
      </c>
      <c r="Y2347" s="333"/>
      <c r="Z2347" s="144"/>
      <c r="AA2347" s="148">
        <f t="shared" si="147"/>
        <v>0</v>
      </c>
      <c r="AB2347" s="336"/>
      <c r="AC2347" s="144"/>
    </row>
    <row r="2348" spans="2:29" s="134" customFormat="1" ht="20.100000000000001" customHeight="1" x14ac:dyDescent="0.25">
      <c r="B2348" s="390"/>
      <c r="C2348" s="391"/>
      <c r="D2348" s="392"/>
      <c r="E2348" s="393"/>
      <c r="F2348" s="393"/>
      <c r="G2348" s="394"/>
      <c r="H2348" s="395"/>
      <c r="N2348" s="144"/>
      <c r="O2348" s="147" t="str">
        <f>IFERROR(IF(LEN(B2348)=0,"",INDEX(Trainings!$C$6:$C$55,MATCH(Registration!$B2348,Trainings!$B$6:$B$55,0),1)),"")</f>
        <v/>
      </c>
      <c r="P2348" s="148" t="str">
        <f>IFERROR(IF(LEN(H2348)=0,"",INDEX(Dashboard!$I$17:$I$26,MATCH($H2348,Dashboard!$J$17:$J$26,0))),"")</f>
        <v/>
      </c>
      <c r="Q2348" s="144"/>
      <c r="R2348" s="148">
        <f>IF(LEN(O2348)=0,0,IF(OR(Summary!$D$5="All",Summary!$D$5=""),1,IF(Summary!$D$5=O2348,1,0)))</f>
        <v>0</v>
      </c>
      <c r="S2348" s="148">
        <f>IF(LEN(B2348)=0,0,IF(OR(Summary!$G$5="All",Summary!$G$5=""),1,IF(Summary!$G$5=B2348,1,0)))</f>
        <v>0</v>
      </c>
      <c r="T2348" s="148">
        <f t="shared" si="144"/>
        <v>0</v>
      </c>
      <c r="U2348" s="148">
        <f>IF(LEN(C2348)=0,0,IF(C2348=Summary!$K$5,1,0))</f>
        <v>0</v>
      </c>
      <c r="V2348" s="148">
        <f t="shared" si="145"/>
        <v>0</v>
      </c>
      <c r="W2348" s="333"/>
      <c r="X2348" s="148">
        <f t="shared" si="146"/>
        <v>0</v>
      </c>
      <c r="Y2348" s="333"/>
      <c r="Z2348" s="144"/>
      <c r="AA2348" s="148">
        <f t="shared" si="147"/>
        <v>0</v>
      </c>
      <c r="AB2348" s="336"/>
      <c r="AC2348" s="144"/>
    </row>
    <row r="2349" spans="2:29" s="134" customFormat="1" ht="20.100000000000001" customHeight="1" x14ac:dyDescent="0.25">
      <c r="B2349" s="390"/>
      <c r="C2349" s="391"/>
      <c r="D2349" s="392"/>
      <c r="E2349" s="393"/>
      <c r="F2349" s="393"/>
      <c r="G2349" s="394"/>
      <c r="H2349" s="395"/>
      <c r="N2349" s="144"/>
      <c r="O2349" s="147" t="str">
        <f>IFERROR(IF(LEN(B2349)=0,"",INDEX(Trainings!$C$6:$C$55,MATCH(Registration!$B2349,Trainings!$B$6:$B$55,0),1)),"")</f>
        <v/>
      </c>
      <c r="P2349" s="148" t="str">
        <f>IFERROR(IF(LEN(H2349)=0,"",INDEX(Dashboard!$I$17:$I$26,MATCH($H2349,Dashboard!$J$17:$J$26,0))),"")</f>
        <v/>
      </c>
      <c r="Q2349" s="144"/>
      <c r="R2349" s="148">
        <f>IF(LEN(O2349)=0,0,IF(OR(Summary!$D$5="All",Summary!$D$5=""),1,IF(Summary!$D$5=O2349,1,0)))</f>
        <v>0</v>
      </c>
      <c r="S2349" s="148">
        <f>IF(LEN(B2349)=0,0,IF(OR(Summary!$G$5="All",Summary!$G$5=""),1,IF(Summary!$G$5=B2349,1,0)))</f>
        <v>0</v>
      </c>
      <c r="T2349" s="148">
        <f t="shared" si="144"/>
        <v>0</v>
      </c>
      <c r="U2349" s="148">
        <f>IF(LEN(C2349)=0,0,IF(C2349=Summary!$K$5,1,0))</f>
        <v>0</v>
      </c>
      <c r="V2349" s="148">
        <f t="shared" si="145"/>
        <v>0</v>
      </c>
      <c r="W2349" s="333"/>
      <c r="X2349" s="148">
        <f t="shared" si="146"/>
        <v>0</v>
      </c>
      <c r="Y2349" s="333"/>
      <c r="Z2349" s="144"/>
      <c r="AA2349" s="148">
        <f t="shared" si="147"/>
        <v>0</v>
      </c>
      <c r="AB2349" s="336"/>
      <c r="AC2349" s="144"/>
    </row>
    <row r="2350" spans="2:29" s="134" customFormat="1" ht="20.100000000000001" customHeight="1" x14ac:dyDescent="0.25">
      <c r="B2350" s="390"/>
      <c r="C2350" s="391"/>
      <c r="D2350" s="392"/>
      <c r="E2350" s="393"/>
      <c r="F2350" s="393"/>
      <c r="G2350" s="394"/>
      <c r="H2350" s="395"/>
      <c r="N2350" s="144"/>
      <c r="O2350" s="147" t="str">
        <f>IFERROR(IF(LEN(B2350)=0,"",INDEX(Trainings!$C$6:$C$55,MATCH(Registration!$B2350,Trainings!$B$6:$B$55,0),1)),"")</f>
        <v/>
      </c>
      <c r="P2350" s="148" t="str">
        <f>IFERROR(IF(LEN(H2350)=0,"",INDEX(Dashboard!$I$17:$I$26,MATCH($H2350,Dashboard!$J$17:$J$26,0))),"")</f>
        <v/>
      </c>
      <c r="Q2350" s="144"/>
      <c r="R2350" s="148">
        <f>IF(LEN(O2350)=0,0,IF(OR(Summary!$D$5="All",Summary!$D$5=""),1,IF(Summary!$D$5=O2350,1,0)))</f>
        <v>0</v>
      </c>
      <c r="S2350" s="148">
        <f>IF(LEN(B2350)=0,0,IF(OR(Summary!$G$5="All",Summary!$G$5=""),1,IF(Summary!$G$5=B2350,1,0)))</f>
        <v>0</v>
      </c>
      <c r="T2350" s="148">
        <f t="shared" si="144"/>
        <v>0</v>
      </c>
      <c r="U2350" s="148">
        <f>IF(LEN(C2350)=0,0,IF(C2350=Summary!$K$5,1,0))</f>
        <v>0</v>
      </c>
      <c r="V2350" s="148">
        <f t="shared" si="145"/>
        <v>0</v>
      </c>
      <c r="W2350" s="333"/>
      <c r="X2350" s="148">
        <f t="shared" si="146"/>
        <v>0</v>
      </c>
      <c r="Y2350" s="333"/>
      <c r="Z2350" s="144"/>
      <c r="AA2350" s="148">
        <f t="shared" si="147"/>
        <v>0</v>
      </c>
      <c r="AB2350" s="336"/>
      <c r="AC2350" s="144"/>
    </row>
    <row r="2351" spans="2:29" s="134" customFormat="1" ht="20.100000000000001" customHeight="1" x14ac:dyDescent="0.25">
      <c r="B2351" s="390"/>
      <c r="C2351" s="391"/>
      <c r="D2351" s="392"/>
      <c r="E2351" s="393"/>
      <c r="F2351" s="393"/>
      <c r="G2351" s="394"/>
      <c r="H2351" s="395"/>
      <c r="N2351" s="144"/>
      <c r="O2351" s="147" t="str">
        <f>IFERROR(IF(LEN(B2351)=0,"",INDEX(Trainings!$C$6:$C$55,MATCH(Registration!$B2351,Trainings!$B$6:$B$55,0),1)),"")</f>
        <v/>
      </c>
      <c r="P2351" s="148" t="str">
        <f>IFERROR(IF(LEN(H2351)=0,"",INDEX(Dashboard!$I$17:$I$26,MATCH($H2351,Dashboard!$J$17:$J$26,0))),"")</f>
        <v/>
      </c>
      <c r="Q2351" s="144"/>
      <c r="R2351" s="148">
        <f>IF(LEN(O2351)=0,0,IF(OR(Summary!$D$5="All",Summary!$D$5=""),1,IF(Summary!$D$5=O2351,1,0)))</f>
        <v>0</v>
      </c>
      <c r="S2351" s="148">
        <f>IF(LEN(B2351)=0,0,IF(OR(Summary!$G$5="All",Summary!$G$5=""),1,IF(Summary!$G$5=B2351,1,0)))</f>
        <v>0</v>
      </c>
      <c r="T2351" s="148">
        <f t="shared" si="144"/>
        <v>0</v>
      </c>
      <c r="U2351" s="148">
        <f>IF(LEN(C2351)=0,0,IF(C2351=Summary!$K$5,1,0))</f>
        <v>0</v>
      </c>
      <c r="V2351" s="148">
        <f t="shared" si="145"/>
        <v>0</v>
      </c>
      <c r="W2351" s="333"/>
      <c r="X2351" s="148">
        <f t="shared" si="146"/>
        <v>0</v>
      </c>
      <c r="Y2351" s="333"/>
      <c r="Z2351" s="144"/>
      <c r="AA2351" s="148">
        <f t="shared" si="147"/>
        <v>0</v>
      </c>
      <c r="AB2351" s="336"/>
      <c r="AC2351" s="144"/>
    </row>
    <row r="2352" spans="2:29" s="134" customFormat="1" ht="20.100000000000001" customHeight="1" x14ac:dyDescent="0.25">
      <c r="B2352" s="390"/>
      <c r="C2352" s="391"/>
      <c r="D2352" s="392"/>
      <c r="E2352" s="393"/>
      <c r="F2352" s="393"/>
      <c r="G2352" s="394"/>
      <c r="H2352" s="395"/>
      <c r="N2352" s="144"/>
      <c r="O2352" s="147" t="str">
        <f>IFERROR(IF(LEN(B2352)=0,"",INDEX(Trainings!$C$6:$C$55,MATCH(Registration!$B2352,Trainings!$B$6:$B$55,0),1)),"")</f>
        <v/>
      </c>
      <c r="P2352" s="148" t="str">
        <f>IFERROR(IF(LEN(H2352)=0,"",INDEX(Dashboard!$I$17:$I$26,MATCH($H2352,Dashboard!$J$17:$J$26,0))),"")</f>
        <v/>
      </c>
      <c r="Q2352" s="144"/>
      <c r="R2352" s="148">
        <f>IF(LEN(O2352)=0,0,IF(OR(Summary!$D$5="All",Summary!$D$5=""),1,IF(Summary!$D$5=O2352,1,0)))</f>
        <v>0</v>
      </c>
      <c r="S2352" s="148">
        <f>IF(LEN(B2352)=0,0,IF(OR(Summary!$G$5="All",Summary!$G$5=""),1,IF(Summary!$G$5=B2352,1,0)))</f>
        <v>0</v>
      </c>
      <c r="T2352" s="148">
        <f t="shared" si="144"/>
        <v>0</v>
      </c>
      <c r="U2352" s="148">
        <f>IF(LEN(C2352)=0,0,IF(C2352=Summary!$K$5,1,0))</f>
        <v>0</v>
      </c>
      <c r="V2352" s="148">
        <f t="shared" si="145"/>
        <v>0</v>
      </c>
      <c r="W2352" s="333"/>
      <c r="X2352" s="148">
        <f t="shared" si="146"/>
        <v>0</v>
      </c>
      <c r="Y2352" s="333"/>
      <c r="Z2352" s="144"/>
      <c r="AA2352" s="148">
        <f t="shared" si="147"/>
        <v>0</v>
      </c>
      <c r="AB2352" s="336"/>
      <c r="AC2352" s="144"/>
    </row>
    <row r="2353" spans="2:29" s="134" customFormat="1" ht="20.100000000000001" customHeight="1" x14ac:dyDescent="0.25">
      <c r="B2353" s="390"/>
      <c r="C2353" s="391"/>
      <c r="D2353" s="392"/>
      <c r="E2353" s="393"/>
      <c r="F2353" s="393"/>
      <c r="G2353" s="394"/>
      <c r="H2353" s="395"/>
      <c r="N2353" s="144"/>
      <c r="O2353" s="147" t="str">
        <f>IFERROR(IF(LEN(B2353)=0,"",INDEX(Trainings!$C$6:$C$55,MATCH(Registration!$B2353,Trainings!$B$6:$B$55,0),1)),"")</f>
        <v/>
      </c>
      <c r="P2353" s="148" t="str">
        <f>IFERROR(IF(LEN(H2353)=0,"",INDEX(Dashboard!$I$17:$I$26,MATCH($H2353,Dashboard!$J$17:$J$26,0))),"")</f>
        <v/>
      </c>
      <c r="Q2353" s="144"/>
      <c r="R2353" s="148">
        <f>IF(LEN(O2353)=0,0,IF(OR(Summary!$D$5="All",Summary!$D$5=""),1,IF(Summary!$D$5=O2353,1,0)))</f>
        <v>0</v>
      </c>
      <c r="S2353" s="148">
        <f>IF(LEN(B2353)=0,0,IF(OR(Summary!$G$5="All",Summary!$G$5=""),1,IF(Summary!$G$5=B2353,1,0)))</f>
        <v>0</v>
      </c>
      <c r="T2353" s="148">
        <f t="shared" si="144"/>
        <v>0</v>
      </c>
      <c r="U2353" s="148">
        <f>IF(LEN(C2353)=0,0,IF(C2353=Summary!$K$5,1,0))</f>
        <v>0</v>
      </c>
      <c r="V2353" s="148">
        <f t="shared" si="145"/>
        <v>0</v>
      </c>
      <c r="W2353" s="333"/>
      <c r="X2353" s="148">
        <f t="shared" si="146"/>
        <v>0</v>
      </c>
      <c r="Y2353" s="333"/>
      <c r="Z2353" s="144"/>
      <c r="AA2353" s="148">
        <f t="shared" si="147"/>
        <v>0</v>
      </c>
      <c r="AB2353" s="336"/>
      <c r="AC2353" s="144"/>
    </row>
    <row r="2354" spans="2:29" s="134" customFormat="1" ht="20.100000000000001" customHeight="1" x14ac:dyDescent="0.25">
      <c r="B2354" s="390"/>
      <c r="C2354" s="391"/>
      <c r="D2354" s="392"/>
      <c r="E2354" s="393"/>
      <c r="F2354" s="393"/>
      <c r="G2354" s="394"/>
      <c r="H2354" s="395"/>
      <c r="N2354" s="144"/>
      <c r="O2354" s="147" t="str">
        <f>IFERROR(IF(LEN(B2354)=0,"",INDEX(Trainings!$C$6:$C$55,MATCH(Registration!$B2354,Trainings!$B$6:$B$55,0),1)),"")</f>
        <v/>
      </c>
      <c r="P2354" s="148" t="str">
        <f>IFERROR(IF(LEN(H2354)=0,"",INDEX(Dashboard!$I$17:$I$26,MATCH($H2354,Dashboard!$J$17:$J$26,0))),"")</f>
        <v/>
      </c>
      <c r="Q2354" s="144"/>
      <c r="R2354" s="148">
        <f>IF(LEN(O2354)=0,0,IF(OR(Summary!$D$5="All",Summary!$D$5=""),1,IF(Summary!$D$5=O2354,1,0)))</f>
        <v>0</v>
      </c>
      <c r="S2354" s="148">
        <f>IF(LEN(B2354)=0,0,IF(OR(Summary!$G$5="All",Summary!$G$5=""),1,IF(Summary!$G$5=B2354,1,0)))</f>
        <v>0</v>
      </c>
      <c r="T2354" s="148">
        <f t="shared" si="144"/>
        <v>0</v>
      </c>
      <c r="U2354" s="148">
        <f>IF(LEN(C2354)=0,0,IF(C2354=Summary!$K$5,1,0))</f>
        <v>0</v>
      </c>
      <c r="V2354" s="148">
        <f t="shared" si="145"/>
        <v>0</v>
      </c>
      <c r="W2354" s="333"/>
      <c r="X2354" s="148">
        <f t="shared" si="146"/>
        <v>0</v>
      </c>
      <c r="Y2354" s="333"/>
      <c r="Z2354" s="144"/>
      <c r="AA2354" s="148">
        <f t="shared" si="147"/>
        <v>0</v>
      </c>
      <c r="AB2354" s="336"/>
      <c r="AC2354" s="144"/>
    </row>
    <row r="2355" spans="2:29" s="134" customFormat="1" ht="20.100000000000001" customHeight="1" x14ac:dyDescent="0.25">
      <c r="B2355" s="390"/>
      <c r="C2355" s="391"/>
      <c r="D2355" s="392"/>
      <c r="E2355" s="393"/>
      <c r="F2355" s="393"/>
      <c r="G2355" s="394"/>
      <c r="H2355" s="395"/>
      <c r="N2355" s="144"/>
      <c r="O2355" s="147" t="str">
        <f>IFERROR(IF(LEN(B2355)=0,"",INDEX(Trainings!$C$6:$C$55,MATCH(Registration!$B2355,Trainings!$B$6:$B$55,0),1)),"")</f>
        <v/>
      </c>
      <c r="P2355" s="148" t="str">
        <f>IFERROR(IF(LEN(H2355)=0,"",INDEX(Dashboard!$I$17:$I$26,MATCH($H2355,Dashboard!$J$17:$J$26,0))),"")</f>
        <v/>
      </c>
      <c r="Q2355" s="144"/>
      <c r="R2355" s="148">
        <f>IF(LEN(O2355)=0,0,IF(OR(Summary!$D$5="All",Summary!$D$5=""),1,IF(Summary!$D$5=O2355,1,0)))</f>
        <v>0</v>
      </c>
      <c r="S2355" s="148">
        <f>IF(LEN(B2355)=0,0,IF(OR(Summary!$G$5="All",Summary!$G$5=""),1,IF(Summary!$G$5=B2355,1,0)))</f>
        <v>0</v>
      </c>
      <c r="T2355" s="148">
        <f t="shared" si="144"/>
        <v>0</v>
      </c>
      <c r="U2355" s="148">
        <f>IF(LEN(C2355)=0,0,IF(C2355=Summary!$K$5,1,0))</f>
        <v>0</v>
      </c>
      <c r="V2355" s="148">
        <f t="shared" si="145"/>
        <v>0</v>
      </c>
      <c r="W2355" s="333"/>
      <c r="X2355" s="148">
        <f t="shared" si="146"/>
        <v>0</v>
      </c>
      <c r="Y2355" s="333"/>
      <c r="Z2355" s="144"/>
      <c r="AA2355" s="148">
        <f t="shared" si="147"/>
        <v>0</v>
      </c>
      <c r="AB2355" s="336"/>
      <c r="AC2355" s="144"/>
    </row>
    <row r="2356" spans="2:29" s="134" customFormat="1" ht="20.100000000000001" customHeight="1" x14ac:dyDescent="0.25">
      <c r="B2356" s="390"/>
      <c r="C2356" s="391"/>
      <c r="D2356" s="392"/>
      <c r="E2356" s="393"/>
      <c r="F2356" s="393"/>
      <c r="G2356" s="394"/>
      <c r="H2356" s="395"/>
      <c r="N2356" s="144"/>
      <c r="O2356" s="147" t="str">
        <f>IFERROR(IF(LEN(B2356)=0,"",INDEX(Trainings!$C$6:$C$55,MATCH(Registration!$B2356,Trainings!$B$6:$B$55,0),1)),"")</f>
        <v/>
      </c>
      <c r="P2356" s="148" t="str">
        <f>IFERROR(IF(LEN(H2356)=0,"",INDEX(Dashboard!$I$17:$I$26,MATCH($H2356,Dashboard!$J$17:$J$26,0))),"")</f>
        <v/>
      </c>
      <c r="Q2356" s="144"/>
      <c r="R2356" s="148">
        <f>IF(LEN(O2356)=0,0,IF(OR(Summary!$D$5="All",Summary!$D$5=""),1,IF(Summary!$D$5=O2356,1,0)))</f>
        <v>0</v>
      </c>
      <c r="S2356" s="148">
        <f>IF(LEN(B2356)=0,0,IF(OR(Summary!$G$5="All",Summary!$G$5=""),1,IF(Summary!$G$5=B2356,1,0)))</f>
        <v>0</v>
      </c>
      <c r="T2356" s="148">
        <f t="shared" si="144"/>
        <v>0</v>
      </c>
      <c r="U2356" s="148">
        <f>IF(LEN(C2356)=0,0,IF(C2356=Summary!$K$5,1,0))</f>
        <v>0</v>
      </c>
      <c r="V2356" s="148">
        <f t="shared" si="145"/>
        <v>0</v>
      </c>
      <c r="W2356" s="333"/>
      <c r="X2356" s="148">
        <f t="shared" si="146"/>
        <v>0</v>
      </c>
      <c r="Y2356" s="333"/>
      <c r="Z2356" s="144"/>
      <c r="AA2356" s="148">
        <f t="shared" si="147"/>
        <v>0</v>
      </c>
      <c r="AB2356" s="336"/>
      <c r="AC2356" s="144"/>
    </row>
    <row r="2357" spans="2:29" s="134" customFormat="1" ht="20.100000000000001" customHeight="1" x14ac:dyDescent="0.25">
      <c r="B2357" s="390"/>
      <c r="C2357" s="391"/>
      <c r="D2357" s="392"/>
      <c r="E2357" s="393"/>
      <c r="F2357" s="393"/>
      <c r="G2357" s="394"/>
      <c r="H2357" s="395"/>
      <c r="N2357" s="144"/>
      <c r="O2357" s="147" t="str">
        <f>IFERROR(IF(LEN(B2357)=0,"",INDEX(Trainings!$C$6:$C$55,MATCH(Registration!$B2357,Trainings!$B$6:$B$55,0),1)),"")</f>
        <v/>
      </c>
      <c r="P2357" s="148" t="str">
        <f>IFERROR(IF(LEN(H2357)=0,"",INDEX(Dashboard!$I$17:$I$26,MATCH($H2357,Dashboard!$J$17:$J$26,0))),"")</f>
        <v/>
      </c>
      <c r="Q2357" s="144"/>
      <c r="R2357" s="148">
        <f>IF(LEN(O2357)=0,0,IF(OR(Summary!$D$5="All",Summary!$D$5=""),1,IF(Summary!$D$5=O2357,1,0)))</f>
        <v>0</v>
      </c>
      <c r="S2357" s="148">
        <f>IF(LEN(B2357)=0,0,IF(OR(Summary!$G$5="All",Summary!$G$5=""),1,IF(Summary!$G$5=B2357,1,0)))</f>
        <v>0</v>
      </c>
      <c r="T2357" s="148">
        <f t="shared" si="144"/>
        <v>0</v>
      </c>
      <c r="U2357" s="148">
        <f>IF(LEN(C2357)=0,0,IF(C2357=Summary!$K$5,1,0))</f>
        <v>0</v>
      </c>
      <c r="V2357" s="148">
        <f t="shared" si="145"/>
        <v>0</v>
      </c>
      <c r="W2357" s="333"/>
      <c r="X2357" s="148">
        <f t="shared" si="146"/>
        <v>0</v>
      </c>
      <c r="Y2357" s="333"/>
      <c r="Z2357" s="144"/>
      <c r="AA2357" s="148">
        <f t="shared" si="147"/>
        <v>0</v>
      </c>
      <c r="AB2357" s="336"/>
      <c r="AC2357" s="144"/>
    </row>
    <row r="2358" spans="2:29" s="134" customFormat="1" ht="20.100000000000001" customHeight="1" x14ac:dyDescent="0.25">
      <c r="B2358" s="390"/>
      <c r="C2358" s="391"/>
      <c r="D2358" s="392"/>
      <c r="E2358" s="393"/>
      <c r="F2358" s="393"/>
      <c r="G2358" s="394"/>
      <c r="H2358" s="395"/>
      <c r="N2358" s="144"/>
      <c r="O2358" s="147" t="str">
        <f>IFERROR(IF(LEN(B2358)=0,"",INDEX(Trainings!$C$6:$C$55,MATCH(Registration!$B2358,Trainings!$B$6:$B$55,0),1)),"")</f>
        <v/>
      </c>
      <c r="P2358" s="148" t="str">
        <f>IFERROR(IF(LEN(H2358)=0,"",INDEX(Dashboard!$I$17:$I$26,MATCH($H2358,Dashboard!$J$17:$J$26,0))),"")</f>
        <v/>
      </c>
      <c r="Q2358" s="144"/>
      <c r="R2358" s="148">
        <f>IF(LEN(O2358)=0,0,IF(OR(Summary!$D$5="All",Summary!$D$5=""),1,IF(Summary!$D$5=O2358,1,0)))</f>
        <v>0</v>
      </c>
      <c r="S2358" s="148">
        <f>IF(LEN(B2358)=0,0,IF(OR(Summary!$G$5="All",Summary!$G$5=""),1,IF(Summary!$G$5=B2358,1,0)))</f>
        <v>0</v>
      </c>
      <c r="T2358" s="148">
        <f t="shared" si="144"/>
        <v>0</v>
      </c>
      <c r="U2358" s="148">
        <f>IF(LEN(C2358)=0,0,IF(C2358=Summary!$K$5,1,0))</f>
        <v>0</v>
      </c>
      <c r="V2358" s="148">
        <f t="shared" si="145"/>
        <v>0</v>
      </c>
      <c r="W2358" s="333"/>
      <c r="X2358" s="148">
        <f t="shared" si="146"/>
        <v>0</v>
      </c>
      <c r="Y2358" s="333"/>
      <c r="Z2358" s="144"/>
      <c r="AA2358" s="148">
        <f t="shared" si="147"/>
        <v>0</v>
      </c>
      <c r="AB2358" s="336"/>
      <c r="AC2358" s="144"/>
    </row>
    <row r="2359" spans="2:29" s="134" customFormat="1" ht="20.100000000000001" customHeight="1" x14ac:dyDescent="0.25">
      <c r="B2359" s="390"/>
      <c r="C2359" s="391"/>
      <c r="D2359" s="392"/>
      <c r="E2359" s="393"/>
      <c r="F2359" s="393"/>
      <c r="G2359" s="394"/>
      <c r="H2359" s="395"/>
      <c r="N2359" s="144"/>
      <c r="O2359" s="147" t="str">
        <f>IFERROR(IF(LEN(B2359)=0,"",INDEX(Trainings!$C$6:$C$55,MATCH(Registration!$B2359,Trainings!$B$6:$B$55,0),1)),"")</f>
        <v/>
      </c>
      <c r="P2359" s="148" t="str">
        <f>IFERROR(IF(LEN(H2359)=0,"",INDEX(Dashboard!$I$17:$I$26,MATCH($H2359,Dashboard!$J$17:$J$26,0))),"")</f>
        <v/>
      </c>
      <c r="Q2359" s="144"/>
      <c r="R2359" s="148">
        <f>IF(LEN(O2359)=0,0,IF(OR(Summary!$D$5="All",Summary!$D$5=""),1,IF(Summary!$D$5=O2359,1,0)))</f>
        <v>0</v>
      </c>
      <c r="S2359" s="148">
        <f>IF(LEN(B2359)=0,0,IF(OR(Summary!$G$5="All",Summary!$G$5=""),1,IF(Summary!$G$5=B2359,1,0)))</f>
        <v>0</v>
      </c>
      <c r="T2359" s="148">
        <f t="shared" si="144"/>
        <v>0</v>
      </c>
      <c r="U2359" s="148">
        <f>IF(LEN(C2359)=0,0,IF(C2359=Summary!$K$5,1,0))</f>
        <v>0</v>
      </c>
      <c r="V2359" s="148">
        <f t="shared" si="145"/>
        <v>0</v>
      </c>
      <c r="W2359" s="333"/>
      <c r="X2359" s="148">
        <f t="shared" si="146"/>
        <v>0</v>
      </c>
      <c r="Y2359" s="333"/>
      <c r="Z2359" s="144"/>
      <c r="AA2359" s="148">
        <f t="shared" si="147"/>
        <v>0</v>
      </c>
      <c r="AB2359" s="336"/>
      <c r="AC2359" s="144"/>
    </row>
    <row r="2360" spans="2:29" s="134" customFormat="1" ht="20.100000000000001" customHeight="1" x14ac:dyDescent="0.25">
      <c r="B2360" s="390"/>
      <c r="C2360" s="391"/>
      <c r="D2360" s="392"/>
      <c r="E2360" s="393"/>
      <c r="F2360" s="393"/>
      <c r="G2360" s="394"/>
      <c r="H2360" s="395"/>
      <c r="N2360" s="144"/>
      <c r="O2360" s="147" t="str">
        <f>IFERROR(IF(LEN(B2360)=0,"",INDEX(Trainings!$C$6:$C$55,MATCH(Registration!$B2360,Trainings!$B$6:$B$55,0),1)),"")</f>
        <v/>
      </c>
      <c r="P2360" s="148" t="str">
        <f>IFERROR(IF(LEN(H2360)=0,"",INDEX(Dashboard!$I$17:$I$26,MATCH($H2360,Dashboard!$J$17:$J$26,0))),"")</f>
        <v/>
      </c>
      <c r="Q2360" s="144"/>
      <c r="R2360" s="148">
        <f>IF(LEN(O2360)=0,0,IF(OR(Summary!$D$5="All",Summary!$D$5=""),1,IF(Summary!$D$5=O2360,1,0)))</f>
        <v>0</v>
      </c>
      <c r="S2360" s="148">
        <f>IF(LEN(B2360)=0,0,IF(OR(Summary!$G$5="All",Summary!$G$5=""),1,IF(Summary!$G$5=B2360,1,0)))</f>
        <v>0</v>
      </c>
      <c r="T2360" s="148">
        <f t="shared" si="144"/>
        <v>0</v>
      </c>
      <c r="U2360" s="148">
        <f>IF(LEN(C2360)=0,0,IF(C2360=Summary!$K$5,1,0))</f>
        <v>0</v>
      </c>
      <c r="V2360" s="148">
        <f t="shared" si="145"/>
        <v>0</v>
      </c>
      <c r="W2360" s="333"/>
      <c r="X2360" s="148">
        <f t="shared" si="146"/>
        <v>0</v>
      </c>
      <c r="Y2360" s="333"/>
      <c r="Z2360" s="144"/>
      <c r="AA2360" s="148">
        <f t="shared" si="147"/>
        <v>0</v>
      </c>
      <c r="AB2360" s="336"/>
      <c r="AC2360" s="144"/>
    </row>
    <row r="2361" spans="2:29" s="134" customFormat="1" ht="20.100000000000001" customHeight="1" x14ac:dyDescent="0.25">
      <c r="B2361" s="390"/>
      <c r="C2361" s="391"/>
      <c r="D2361" s="392"/>
      <c r="E2361" s="393"/>
      <c r="F2361" s="393"/>
      <c r="G2361" s="394"/>
      <c r="H2361" s="395"/>
      <c r="N2361" s="144"/>
      <c r="O2361" s="147" t="str">
        <f>IFERROR(IF(LEN(B2361)=0,"",INDEX(Trainings!$C$6:$C$55,MATCH(Registration!$B2361,Trainings!$B$6:$B$55,0),1)),"")</f>
        <v/>
      </c>
      <c r="P2361" s="148" t="str">
        <f>IFERROR(IF(LEN(H2361)=0,"",INDEX(Dashboard!$I$17:$I$26,MATCH($H2361,Dashboard!$J$17:$J$26,0))),"")</f>
        <v/>
      </c>
      <c r="Q2361" s="144"/>
      <c r="R2361" s="148">
        <f>IF(LEN(O2361)=0,0,IF(OR(Summary!$D$5="All",Summary!$D$5=""),1,IF(Summary!$D$5=O2361,1,0)))</f>
        <v>0</v>
      </c>
      <c r="S2361" s="148">
        <f>IF(LEN(B2361)=0,0,IF(OR(Summary!$G$5="All",Summary!$G$5=""),1,IF(Summary!$G$5=B2361,1,0)))</f>
        <v>0</v>
      </c>
      <c r="T2361" s="148">
        <f t="shared" si="144"/>
        <v>0</v>
      </c>
      <c r="U2361" s="148">
        <f>IF(LEN(C2361)=0,0,IF(C2361=Summary!$K$5,1,0))</f>
        <v>0</v>
      </c>
      <c r="V2361" s="148">
        <f t="shared" si="145"/>
        <v>0</v>
      </c>
      <c r="W2361" s="333"/>
      <c r="X2361" s="148">
        <f t="shared" si="146"/>
        <v>0</v>
      </c>
      <c r="Y2361" s="333"/>
      <c r="Z2361" s="144"/>
      <c r="AA2361" s="148">
        <f t="shared" si="147"/>
        <v>0</v>
      </c>
      <c r="AB2361" s="336"/>
      <c r="AC2361" s="144"/>
    </row>
    <row r="2362" spans="2:29" s="134" customFormat="1" ht="20.100000000000001" customHeight="1" x14ac:dyDescent="0.25">
      <c r="B2362" s="390"/>
      <c r="C2362" s="391"/>
      <c r="D2362" s="392"/>
      <c r="E2362" s="393"/>
      <c r="F2362" s="393"/>
      <c r="G2362" s="394"/>
      <c r="H2362" s="395"/>
      <c r="N2362" s="144"/>
      <c r="O2362" s="147" t="str">
        <f>IFERROR(IF(LEN(B2362)=0,"",INDEX(Trainings!$C$6:$C$55,MATCH(Registration!$B2362,Trainings!$B$6:$B$55,0),1)),"")</f>
        <v/>
      </c>
      <c r="P2362" s="148" t="str">
        <f>IFERROR(IF(LEN(H2362)=0,"",INDEX(Dashboard!$I$17:$I$26,MATCH($H2362,Dashboard!$J$17:$J$26,0))),"")</f>
        <v/>
      </c>
      <c r="Q2362" s="144"/>
      <c r="R2362" s="148">
        <f>IF(LEN(O2362)=0,0,IF(OR(Summary!$D$5="All",Summary!$D$5=""),1,IF(Summary!$D$5=O2362,1,0)))</f>
        <v>0</v>
      </c>
      <c r="S2362" s="148">
        <f>IF(LEN(B2362)=0,0,IF(OR(Summary!$G$5="All",Summary!$G$5=""),1,IF(Summary!$G$5=B2362,1,0)))</f>
        <v>0</v>
      </c>
      <c r="T2362" s="148">
        <f t="shared" si="144"/>
        <v>0</v>
      </c>
      <c r="U2362" s="148">
        <f>IF(LEN(C2362)=0,0,IF(C2362=Summary!$K$5,1,0))</f>
        <v>0</v>
      </c>
      <c r="V2362" s="148">
        <f t="shared" si="145"/>
        <v>0</v>
      </c>
      <c r="W2362" s="333"/>
      <c r="X2362" s="148">
        <f t="shared" si="146"/>
        <v>0</v>
      </c>
      <c r="Y2362" s="333"/>
      <c r="Z2362" s="144"/>
      <c r="AA2362" s="148">
        <f t="shared" si="147"/>
        <v>0</v>
      </c>
      <c r="AB2362" s="336"/>
      <c r="AC2362" s="144"/>
    </row>
    <row r="2363" spans="2:29" s="134" customFormat="1" ht="20.100000000000001" customHeight="1" x14ac:dyDescent="0.25">
      <c r="B2363" s="390"/>
      <c r="C2363" s="391"/>
      <c r="D2363" s="392"/>
      <c r="E2363" s="393"/>
      <c r="F2363" s="393"/>
      <c r="G2363" s="394"/>
      <c r="H2363" s="395"/>
      <c r="N2363" s="144"/>
      <c r="O2363" s="147" t="str">
        <f>IFERROR(IF(LEN(B2363)=0,"",INDEX(Trainings!$C$6:$C$55,MATCH(Registration!$B2363,Trainings!$B$6:$B$55,0),1)),"")</f>
        <v/>
      </c>
      <c r="P2363" s="148" t="str">
        <f>IFERROR(IF(LEN(H2363)=0,"",INDEX(Dashboard!$I$17:$I$26,MATCH($H2363,Dashboard!$J$17:$J$26,0))),"")</f>
        <v/>
      </c>
      <c r="Q2363" s="144"/>
      <c r="R2363" s="148">
        <f>IF(LEN(O2363)=0,0,IF(OR(Summary!$D$5="All",Summary!$D$5=""),1,IF(Summary!$D$5=O2363,1,0)))</f>
        <v>0</v>
      </c>
      <c r="S2363" s="148">
        <f>IF(LEN(B2363)=0,0,IF(OR(Summary!$G$5="All",Summary!$G$5=""),1,IF(Summary!$G$5=B2363,1,0)))</f>
        <v>0</v>
      </c>
      <c r="T2363" s="148">
        <f t="shared" si="144"/>
        <v>0</v>
      </c>
      <c r="U2363" s="148">
        <f>IF(LEN(C2363)=0,0,IF(C2363=Summary!$K$5,1,0))</f>
        <v>0</v>
      </c>
      <c r="V2363" s="148">
        <f t="shared" si="145"/>
        <v>0</v>
      </c>
      <c r="W2363" s="333"/>
      <c r="X2363" s="148">
        <f t="shared" si="146"/>
        <v>0</v>
      </c>
      <c r="Y2363" s="333"/>
      <c r="Z2363" s="144"/>
      <c r="AA2363" s="148">
        <f t="shared" si="147"/>
        <v>0</v>
      </c>
      <c r="AB2363" s="336"/>
      <c r="AC2363" s="144"/>
    </row>
    <row r="2364" spans="2:29" s="134" customFormat="1" ht="20.100000000000001" customHeight="1" x14ac:dyDescent="0.25">
      <c r="B2364" s="390"/>
      <c r="C2364" s="391"/>
      <c r="D2364" s="392"/>
      <c r="E2364" s="393"/>
      <c r="F2364" s="393"/>
      <c r="G2364" s="394"/>
      <c r="H2364" s="395"/>
      <c r="N2364" s="144"/>
      <c r="O2364" s="147" t="str">
        <f>IFERROR(IF(LEN(B2364)=0,"",INDEX(Trainings!$C$6:$C$55,MATCH(Registration!$B2364,Trainings!$B$6:$B$55,0),1)),"")</f>
        <v/>
      </c>
      <c r="P2364" s="148" t="str">
        <f>IFERROR(IF(LEN(H2364)=0,"",INDEX(Dashboard!$I$17:$I$26,MATCH($H2364,Dashboard!$J$17:$J$26,0))),"")</f>
        <v/>
      </c>
      <c r="Q2364" s="144"/>
      <c r="R2364" s="148">
        <f>IF(LEN(O2364)=0,0,IF(OR(Summary!$D$5="All",Summary!$D$5=""),1,IF(Summary!$D$5=O2364,1,0)))</f>
        <v>0</v>
      </c>
      <c r="S2364" s="148">
        <f>IF(LEN(B2364)=0,0,IF(OR(Summary!$G$5="All",Summary!$G$5=""),1,IF(Summary!$G$5=B2364,1,0)))</f>
        <v>0</v>
      </c>
      <c r="T2364" s="148">
        <f t="shared" si="144"/>
        <v>0</v>
      </c>
      <c r="U2364" s="148">
        <f>IF(LEN(C2364)=0,0,IF(C2364=Summary!$K$5,1,0))</f>
        <v>0</v>
      </c>
      <c r="V2364" s="148">
        <f t="shared" si="145"/>
        <v>0</v>
      </c>
      <c r="W2364" s="333"/>
      <c r="X2364" s="148">
        <f t="shared" si="146"/>
        <v>0</v>
      </c>
      <c r="Y2364" s="333"/>
      <c r="Z2364" s="144"/>
      <c r="AA2364" s="148">
        <f t="shared" si="147"/>
        <v>0</v>
      </c>
      <c r="AB2364" s="336"/>
      <c r="AC2364" s="144"/>
    </row>
    <row r="2365" spans="2:29" s="134" customFormat="1" ht="20.100000000000001" customHeight="1" x14ac:dyDescent="0.25">
      <c r="B2365" s="390"/>
      <c r="C2365" s="391"/>
      <c r="D2365" s="392"/>
      <c r="E2365" s="393"/>
      <c r="F2365" s="393"/>
      <c r="G2365" s="394"/>
      <c r="H2365" s="395"/>
      <c r="N2365" s="144"/>
      <c r="O2365" s="147" t="str">
        <f>IFERROR(IF(LEN(B2365)=0,"",INDEX(Trainings!$C$6:$C$55,MATCH(Registration!$B2365,Trainings!$B$6:$B$55,0),1)),"")</f>
        <v/>
      </c>
      <c r="P2365" s="148" t="str">
        <f>IFERROR(IF(LEN(H2365)=0,"",INDEX(Dashboard!$I$17:$I$26,MATCH($H2365,Dashboard!$J$17:$J$26,0))),"")</f>
        <v/>
      </c>
      <c r="Q2365" s="144"/>
      <c r="R2365" s="148">
        <f>IF(LEN(O2365)=0,0,IF(OR(Summary!$D$5="All",Summary!$D$5=""),1,IF(Summary!$D$5=O2365,1,0)))</f>
        <v>0</v>
      </c>
      <c r="S2365" s="148">
        <f>IF(LEN(B2365)=0,0,IF(OR(Summary!$G$5="All",Summary!$G$5=""),1,IF(Summary!$G$5=B2365,1,0)))</f>
        <v>0</v>
      </c>
      <c r="T2365" s="148">
        <f t="shared" si="144"/>
        <v>0</v>
      </c>
      <c r="U2365" s="148">
        <f>IF(LEN(C2365)=0,0,IF(C2365=Summary!$K$5,1,0))</f>
        <v>0</v>
      </c>
      <c r="V2365" s="148">
        <f t="shared" si="145"/>
        <v>0</v>
      </c>
      <c r="W2365" s="333"/>
      <c r="X2365" s="148">
        <f t="shared" si="146"/>
        <v>0</v>
      </c>
      <c r="Y2365" s="333"/>
      <c r="Z2365" s="144"/>
      <c r="AA2365" s="148">
        <f t="shared" si="147"/>
        <v>0</v>
      </c>
      <c r="AB2365" s="336"/>
      <c r="AC2365" s="144"/>
    </row>
    <row r="2366" spans="2:29" s="134" customFormat="1" ht="20.100000000000001" customHeight="1" x14ac:dyDescent="0.25">
      <c r="B2366" s="390"/>
      <c r="C2366" s="391"/>
      <c r="D2366" s="392"/>
      <c r="E2366" s="393"/>
      <c r="F2366" s="393"/>
      <c r="G2366" s="394"/>
      <c r="H2366" s="395"/>
      <c r="N2366" s="144"/>
      <c r="O2366" s="147" t="str">
        <f>IFERROR(IF(LEN(B2366)=0,"",INDEX(Trainings!$C$6:$C$55,MATCH(Registration!$B2366,Trainings!$B$6:$B$55,0),1)),"")</f>
        <v/>
      </c>
      <c r="P2366" s="148" t="str">
        <f>IFERROR(IF(LEN(H2366)=0,"",INDEX(Dashboard!$I$17:$I$26,MATCH($H2366,Dashboard!$J$17:$J$26,0))),"")</f>
        <v/>
      </c>
      <c r="Q2366" s="144"/>
      <c r="R2366" s="148">
        <f>IF(LEN(O2366)=0,0,IF(OR(Summary!$D$5="All",Summary!$D$5=""),1,IF(Summary!$D$5=O2366,1,0)))</f>
        <v>0</v>
      </c>
      <c r="S2366" s="148">
        <f>IF(LEN(B2366)=0,0,IF(OR(Summary!$G$5="All",Summary!$G$5=""),1,IF(Summary!$G$5=B2366,1,0)))</f>
        <v>0</v>
      </c>
      <c r="T2366" s="148">
        <f t="shared" si="144"/>
        <v>0</v>
      </c>
      <c r="U2366" s="148">
        <f>IF(LEN(C2366)=0,0,IF(C2366=Summary!$K$5,1,0))</f>
        <v>0</v>
      </c>
      <c r="V2366" s="148">
        <f t="shared" si="145"/>
        <v>0</v>
      </c>
      <c r="W2366" s="333"/>
      <c r="X2366" s="148">
        <f t="shared" si="146"/>
        <v>0</v>
      </c>
      <c r="Y2366" s="333"/>
      <c r="Z2366" s="144"/>
      <c r="AA2366" s="148">
        <f t="shared" si="147"/>
        <v>0</v>
      </c>
      <c r="AB2366" s="336"/>
      <c r="AC2366" s="144"/>
    </row>
    <row r="2367" spans="2:29" s="134" customFormat="1" ht="20.100000000000001" customHeight="1" x14ac:dyDescent="0.25">
      <c r="B2367" s="390"/>
      <c r="C2367" s="391"/>
      <c r="D2367" s="392"/>
      <c r="E2367" s="393"/>
      <c r="F2367" s="393"/>
      <c r="G2367" s="394"/>
      <c r="H2367" s="395"/>
      <c r="N2367" s="144"/>
      <c r="O2367" s="147" t="str">
        <f>IFERROR(IF(LEN(B2367)=0,"",INDEX(Trainings!$C$6:$C$55,MATCH(Registration!$B2367,Trainings!$B$6:$B$55,0),1)),"")</f>
        <v/>
      </c>
      <c r="P2367" s="148" t="str">
        <f>IFERROR(IF(LEN(H2367)=0,"",INDEX(Dashboard!$I$17:$I$26,MATCH($H2367,Dashboard!$J$17:$J$26,0))),"")</f>
        <v/>
      </c>
      <c r="Q2367" s="144"/>
      <c r="R2367" s="148">
        <f>IF(LEN(O2367)=0,0,IF(OR(Summary!$D$5="All",Summary!$D$5=""),1,IF(Summary!$D$5=O2367,1,0)))</f>
        <v>0</v>
      </c>
      <c r="S2367" s="148">
        <f>IF(LEN(B2367)=0,0,IF(OR(Summary!$G$5="All",Summary!$G$5=""),1,IF(Summary!$G$5=B2367,1,0)))</f>
        <v>0</v>
      </c>
      <c r="T2367" s="148">
        <f t="shared" si="144"/>
        <v>0</v>
      </c>
      <c r="U2367" s="148">
        <f>IF(LEN(C2367)=0,0,IF(C2367=Summary!$K$5,1,0))</f>
        <v>0</v>
      </c>
      <c r="V2367" s="148">
        <f t="shared" si="145"/>
        <v>0</v>
      </c>
      <c r="W2367" s="333"/>
      <c r="X2367" s="148">
        <f t="shared" si="146"/>
        <v>0</v>
      </c>
      <c r="Y2367" s="333"/>
      <c r="Z2367" s="144"/>
      <c r="AA2367" s="148">
        <f t="shared" si="147"/>
        <v>0</v>
      </c>
      <c r="AB2367" s="336"/>
      <c r="AC2367" s="144"/>
    </row>
    <row r="2368" spans="2:29" s="134" customFormat="1" ht="20.100000000000001" customHeight="1" x14ac:dyDescent="0.25">
      <c r="B2368" s="390"/>
      <c r="C2368" s="391"/>
      <c r="D2368" s="392"/>
      <c r="E2368" s="393"/>
      <c r="F2368" s="393"/>
      <c r="G2368" s="394"/>
      <c r="H2368" s="395"/>
      <c r="N2368" s="144"/>
      <c r="O2368" s="147" t="str">
        <f>IFERROR(IF(LEN(B2368)=0,"",INDEX(Trainings!$C$6:$C$55,MATCH(Registration!$B2368,Trainings!$B$6:$B$55,0),1)),"")</f>
        <v/>
      </c>
      <c r="P2368" s="148" t="str">
        <f>IFERROR(IF(LEN(H2368)=0,"",INDEX(Dashboard!$I$17:$I$26,MATCH($H2368,Dashboard!$J$17:$J$26,0))),"")</f>
        <v/>
      </c>
      <c r="Q2368" s="144"/>
      <c r="R2368" s="148">
        <f>IF(LEN(O2368)=0,0,IF(OR(Summary!$D$5="All",Summary!$D$5=""),1,IF(Summary!$D$5=O2368,1,0)))</f>
        <v>0</v>
      </c>
      <c r="S2368" s="148">
        <f>IF(LEN(B2368)=0,0,IF(OR(Summary!$G$5="All",Summary!$G$5=""),1,IF(Summary!$G$5=B2368,1,0)))</f>
        <v>0</v>
      </c>
      <c r="T2368" s="148">
        <f t="shared" si="144"/>
        <v>0</v>
      </c>
      <c r="U2368" s="148">
        <f>IF(LEN(C2368)=0,0,IF(C2368=Summary!$K$5,1,0))</f>
        <v>0</v>
      </c>
      <c r="V2368" s="148">
        <f t="shared" si="145"/>
        <v>0</v>
      </c>
      <c r="W2368" s="333"/>
      <c r="X2368" s="148">
        <f t="shared" si="146"/>
        <v>0</v>
      </c>
      <c r="Y2368" s="333"/>
      <c r="Z2368" s="144"/>
      <c r="AA2368" s="148">
        <f t="shared" si="147"/>
        <v>0</v>
      </c>
      <c r="AB2368" s="336"/>
      <c r="AC2368" s="144"/>
    </row>
    <row r="2369" spans="2:29" s="134" customFormat="1" ht="20.100000000000001" customHeight="1" x14ac:dyDescent="0.25">
      <c r="B2369" s="390"/>
      <c r="C2369" s="391"/>
      <c r="D2369" s="392"/>
      <c r="E2369" s="393"/>
      <c r="F2369" s="393"/>
      <c r="G2369" s="394"/>
      <c r="H2369" s="395"/>
      <c r="N2369" s="144"/>
      <c r="O2369" s="147" t="str">
        <f>IFERROR(IF(LEN(B2369)=0,"",INDEX(Trainings!$C$6:$C$55,MATCH(Registration!$B2369,Trainings!$B$6:$B$55,0),1)),"")</f>
        <v/>
      </c>
      <c r="P2369" s="148" t="str">
        <f>IFERROR(IF(LEN(H2369)=0,"",INDEX(Dashboard!$I$17:$I$26,MATCH($H2369,Dashboard!$J$17:$J$26,0))),"")</f>
        <v/>
      </c>
      <c r="Q2369" s="144"/>
      <c r="R2369" s="148">
        <f>IF(LEN(O2369)=0,0,IF(OR(Summary!$D$5="All",Summary!$D$5=""),1,IF(Summary!$D$5=O2369,1,0)))</f>
        <v>0</v>
      </c>
      <c r="S2369" s="148">
        <f>IF(LEN(B2369)=0,0,IF(OR(Summary!$G$5="All",Summary!$G$5=""),1,IF(Summary!$G$5=B2369,1,0)))</f>
        <v>0</v>
      </c>
      <c r="T2369" s="148">
        <f t="shared" si="144"/>
        <v>0</v>
      </c>
      <c r="U2369" s="148">
        <f>IF(LEN(C2369)=0,0,IF(C2369=Summary!$K$5,1,0))</f>
        <v>0</v>
      </c>
      <c r="V2369" s="148">
        <f t="shared" si="145"/>
        <v>0</v>
      </c>
      <c r="W2369" s="333"/>
      <c r="X2369" s="148">
        <f t="shared" si="146"/>
        <v>0</v>
      </c>
      <c r="Y2369" s="333"/>
      <c r="Z2369" s="144"/>
      <c r="AA2369" s="148">
        <f t="shared" si="147"/>
        <v>0</v>
      </c>
      <c r="AB2369" s="336"/>
      <c r="AC2369" s="144"/>
    </row>
    <row r="2370" spans="2:29" s="134" customFormat="1" ht="20.100000000000001" customHeight="1" x14ac:dyDescent="0.25">
      <c r="B2370" s="390"/>
      <c r="C2370" s="391"/>
      <c r="D2370" s="392"/>
      <c r="E2370" s="393"/>
      <c r="F2370" s="393"/>
      <c r="G2370" s="394"/>
      <c r="H2370" s="395"/>
      <c r="N2370" s="144"/>
      <c r="O2370" s="147" t="str">
        <f>IFERROR(IF(LEN(B2370)=0,"",INDEX(Trainings!$C$6:$C$55,MATCH(Registration!$B2370,Trainings!$B$6:$B$55,0),1)),"")</f>
        <v/>
      </c>
      <c r="P2370" s="148" t="str">
        <f>IFERROR(IF(LEN(H2370)=0,"",INDEX(Dashboard!$I$17:$I$26,MATCH($H2370,Dashboard!$J$17:$J$26,0))),"")</f>
        <v/>
      </c>
      <c r="Q2370" s="144"/>
      <c r="R2370" s="148">
        <f>IF(LEN(O2370)=0,0,IF(OR(Summary!$D$5="All",Summary!$D$5=""),1,IF(Summary!$D$5=O2370,1,0)))</f>
        <v>0</v>
      </c>
      <c r="S2370" s="148">
        <f>IF(LEN(B2370)=0,0,IF(OR(Summary!$G$5="All",Summary!$G$5=""),1,IF(Summary!$G$5=B2370,1,0)))</f>
        <v>0</v>
      </c>
      <c r="T2370" s="148">
        <f t="shared" si="144"/>
        <v>0</v>
      </c>
      <c r="U2370" s="148">
        <f>IF(LEN(C2370)=0,0,IF(C2370=Summary!$K$5,1,0))</f>
        <v>0</v>
      </c>
      <c r="V2370" s="148">
        <f t="shared" si="145"/>
        <v>0</v>
      </c>
      <c r="W2370" s="333"/>
      <c r="X2370" s="148">
        <f t="shared" si="146"/>
        <v>0</v>
      </c>
      <c r="Y2370" s="333"/>
      <c r="Z2370" s="144"/>
      <c r="AA2370" s="148">
        <f t="shared" si="147"/>
        <v>0</v>
      </c>
      <c r="AB2370" s="336"/>
      <c r="AC2370" s="144"/>
    </row>
    <row r="2371" spans="2:29" s="134" customFormat="1" ht="20.100000000000001" customHeight="1" x14ac:dyDescent="0.25">
      <c r="B2371" s="390"/>
      <c r="C2371" s="391"/>
      <c r="D2371" s="392"/>
      <c r="E2371" s="393"/>
      <c r="F2371" s="393"/>
      <c r="G2371" s="394"/>
      <c r="H2371" s="395"/>
      <c r="N2371" s="144"/>
      <c r="O2371" s="147" t="str">
        <f>IFERROR(IF(LEN(B2371)=0,"",INDEX(Trainings!$C$6:$C$55,MATCH(Registration!$B2371,Trainings!$B$6:$B$55,0),1)),"")</f>
        <v/>
      </c>
      <c r="P2371" s="148" t="str">
        <f>IFERROR(IF(LEN(H2371)=0,"",INDEX(Dashboard!$I$17:$I$26,MATCH($H2371,Dashboard!$J$17:$J$26,0))),"")</f>
        <v/>
      </c>
      <c r="Q2371" s="144"/>
      <c r="R2371" s="148">
        <f>IF(LEN(O2371)=0,0,IF(OR(Summary!$D$5="All",Summary!$D$5=""),1,IF(Summary!$D$5=O2371,1,0)))</f>
        <v>0</v>
      </c>
      <c r="S2371" s="148">
        <f>IF(LEN(B2371)=0,0,IF(OR(Summary!$G$5="All",Summary!$G$5=""),1,IF(Summary!$G$5=B2371,1,0)))</f>
        <v>0</v>
      </c>
      <c r="T2371" s="148">
        <f t="shared" si="144"/>
        <v>0</v>
      </c>
      <c r="U2371" s="148">
        <f>IF(LEN(C2371)=0,0,IF(C2371=Summary!$K$5,1,0))</f>
        <v>0</v>
      </c>
      <c r="V2371" s="148">
        <f t="shared" si="145"/>
        <v>0</v>
      </c>
      <c r="W2371" s="333"/>
      <c r="X2371" s="148">
        <f t="shared" si="146"/>
        <v>0</v>
      </c>
      <c r="Y2371" s="333"/>
      <c r="Z2371" s="144"/>
      <c r="AA2371" s="148">
        <f t="shared" si="147"/>
        <v>0</v>
      </c>
      <c r="AB2371" s="336"/>
      <c r="AC2371" s="144"/>
    </row>
    <row r="2372" spans="2:29" s="134" customFormat="1" ht="20.100000000000001" customHeight="1" x14ac:dyDescent="0.25">
      <c r="B2372" s="390"/>
      <c r="C2372" s="391"/>
      <c r="D2372" s="392"/>
      <c r="E2372" s="393"/>
      <c r="F2372" s="393"/>
      <c r="G2372" s="394"/>
      <c r="H2372" s="395"/>
      <c r="N2372" s="144"/>
      <c r="O2372" s="147" t="str">
        <f>IFERROR(IF(LEN(B2372)=0,"",INDEX(Trainings!$C$6:$C$55,MATCH(Registration!$B2372,Trainings!$B$6:$B$55,0),1)),"")</f>
        <v/>
      </c>
      <c r="P2372" s="148" t="str">
        <f>IFERROR(IF(LEN(H2372)=0,"",INDEX(Dashboard!$I$17:$I$26,MATCH($H2372,Dashboard!$J$17:$J$26,0))),"")</f>
        <v/>
      </c>
      <c r="Q2372" s="144"/>
      <c r="R2372" s="148">
        <f>IF(LEN(O2372)=0,0,IF(OR(Summary!$D$5="All",Summary!$D$5=""),1,IF(Summary!$D$5=O2372,1,0)))</f>
        <v>0</v>
      </c>
      <c r="S2372" s="148">
        <f>IF(LEN(B2372)=0,0,IF(OR(Summary!$G$5="All",Summary!$G$5=""),1,IF(Summary!$G$5=B2372,1,0)))</f>
        <v>0</v>
      </c>
      <c r="T2372" s="148">
        <f t="shared" si="144"/>
        <v>0</v>
      </c>
      <c r="U2372" s="148">
        <f>IF(LEN(C2372)=0,0,IF(C2372=Summary!$K$5,1,0))</f>
        <v>0</v>
      </c>
      <c r="V2372" s="148">
        <f t="shared" si="145"/>
        <v>0</v>
      </c>
      <c r="W2372" s="333"/>
      <c r="X2372" s="148">
        <f t="shared" si="146"/>
        <v>0</v>
      </c>
      <c r="Y2372" s="333"/>
      <c r="Z2372" s="144"/>
      <c r="AA2372" s="148">
        <f t="shared" si="147"/>
        <v>0</v>
      </c>
      <c r="AB2372" s="336"/>
      <c r="AC2372" s="144"/>
    </row>
    <row r="2373" spans="2:29" s="134" customFormat="1" ht="20.100000000000001" customHeight="1" x14ac:dyDescent="0.25">
      <c r="B2373" s="390"/>
      <c r="C2373" s="391"/>
      <c r="D2373" s="392"/>
      <c r="E2373" s="393"/>
      <c r="F2373" s="393"/>
      <c r="G2373" s="394"/>
      <c r="H2373" s="395"/>
      <c r="N2373" s="144"/>
      <c r="O2373" s="147" t="str">
        <f>IFERROR(IF(LEN(B2373)=0,"",INDEX(Trainings!$C$6:$C$55,MATCH(Registration!$B2373,Trainings!$B$6:$B$55,0),1)),"")</f>
        <v/>
      </c>
      <c r="P2373" s="148" t="str">
        <f>IFERROR(IF(LEN(H2373)=0,"",INDEX(Dashboard!$I$17:$I$26,MATCH($H2373,Dashboard!$J$17:$J$26,0))),"")</f>
        <v/>
      </c>
      <c r="Q2373" s="144"/>
      <c r="R2373" s="148">
        <f>IF(LEN(O2373)=0,0,IF(OR(Summary!$D$5="All",Summary!$D$5=""),1,IF(Summary!$D$5=O2373,1,0)))</f>
        <v>0</v>
      </c>
      <c r="S2373" s="148">
        <f>IF(LEN(B2373)=0,0,IF(OR(Summary!$G$5="All",Summary!$G$5=""),1,IF(Summary!$G$5=B2373,1,0)))</f>
        <v>0</v>
      </c>
      <c r="T2373" s="148">
        <f t="shared" si="144"/>
        <v>0</v>
      </c>
      <c r="U2373" s="148">
        <f>IF(LEN(C2373)=0,0,IF(C2373=Summary!$K$5,1,0))</f>
        <v>0</v>
      </c>
      <c r="V2373" s="148">
        <f t="shared" si="145"/>
        <v>0</v>
      </c>
      <c r="W2373" s="333"/>
      <c r="X2373" s="148">
        <f t="shared" si="146"/>
        <v>0</v>
      </c>
      <c r="Y2373" s="333"/>
      <c r="Z2373" s="144"/>
      <c r="AA2373" s="148">
        <f t="shared" si="147"/>
        <v>0</v>
      </c>
      <c r="AB2373" s="336"/>
      <c r="AC2373" s="144"/>
    </row>
    <row r="2374" spans="2:29" s="134" customFormat="1" ht="20.100000000000001" customHeight="1" x14ac:dyDescent="0.25">
      <c r="B2374" s="390"/>
      <c r="C2374" s="391"/>
      <c r="D2374" s="392"/>
      <c r="E2374" s="393"/>
      <c r="F2374" s="393"/>
      <c r="G2374" s="394"/>
      <c r="H2374" s="395"/>
      <c r="N2374" s="144"/>
      <c r="O2374" s="147" t="str">
        <f>IFERROR(IF(LEN(B2374)=0,"",INDEX(Trainings!$C$6:$C$55,MATCH(Registration!$B2374,Trainings!$B$6:$B$55,0),1)),"")</f>
        <v/>
      </c>
      <c r="P2374" s="148" t="str">
        <f>IFERROR(IF(LEN(H2374)=0,"",INDEX(Dashboard!$I$17:$I$26,MATCH($H2374,Dashboard!$J$17:$J$26,0))),"")</f>
        <v/>
      </c>
      <c r="Q2374" s="144"/>
      <c r="R2374" s="148">
        <f>IF(LEN(O2374)=0,0,IF(OR(Summary!$D$5="All",Summary!$D$5=""),1,IF(Summary!$D$5=O2374,1,0)))</f>
        <v>0</v>
      </c>
      <c r="S2374" s="148">
        <f>IF(LEN(B2374)=0,0,IF(OR(Summary!$G$5="All",Summary!$G$5=""),1,IF(Summary!$G$5=B2374,1,0)))</f>
        <v>0</v>
      </c>
      <c r="T2374" s="148">
        <f t="shared" ref="T2374:T2437" si="148">IF(G2374="Yes",1,0)</f>
        <v>0</v>
      </c>
      <c r="U2374" s="148">
        <f>IF(LEN(C2374)=0,0,IF(C2374=Summary!$K$5,1,0))</f>
        <v>0</v>
      </c>
      <c r="V2374" s="148">
        <f t="shared" si="145"/>
        <v>0</v>
      </c>
      <c r="W2374" s="333"/>
      <c r="X2374" s="148">
        <f t="shared" si="146"/>
        <v>0</v>
      </c>
      <c r="Y2374" s="333"/>
      <c r="Z2374" s="144"/>
      <c r="AA2374" s="148">
        <f t="shared" si="147"/>
        <v>0</v>
      </c>
      <c r="AB2374" s="336"/>
      <c r="AC2374" s="144"/>
    </row>
    <row r="2375" spans="2:29" s="134" customFormat="1" ht="20.100000000000001" customHeight="1" x14ac:dyDescent="0.25">
      <c r="B2375" s="390"/>
      <c r="C2375" s="391"/>
      <c r="D2375" s="392"/>
      <c r="E2375" s="393"/>
      <c r="F2375" s="393"/>
      <c r="G2375" s="394"/>
      <c r="H2375" s="395"/>
      <c r="N2375" s="144"/>
      <c r="O2375" s="147" t="str">
        <f>IFERROR(IF(LEN(B2375)=0,"",INDEX(Trainings!$C$6:$C$55,MATCH(Registration!$B2375,Trainings!$B$6:$B$55,0),1)),"")</f>
        <v/>
      </c>
      <c r="P2375" s="148" t="str">
        <f>IFERROR(IF(LEN(H2375)=0,"",INDEX(Dashboard!$I$17:$I$26,MATCH($H2375,Dashboard!$J$17:$J$26,0))),"")</f>
        <v/>
      </c>
      <c r="Q2375" s="144"/>
      <c r="R2375" s="148">
        <f>IF(LEN(O2375)=0,0,IF(OR(Summary!$D$5="All",Summary!$D$5=""),1,IF(Summary!$D$5=O2375,1,0)))</f>
        <v>0</v>
      </c>
      <c r="S2375" s="148">
        <f>IF(LEN(B2375)=0,0,IF(OR(Summary!$G$5="All",Summary!$G$5=""),1,IF(Summary!$G$5=B2375,1,0)))</f>
        <v>0</v>
      </c>
      <c r="T2375" s="148">
        <f t="shared" si="148"/>
        <v>0</v>
      </c>
      <c r="U2375" s="148">
        <f>IF(LEN(C2375)=0,0,IF(C2375=Summary!$K$5,1,0))</f>
        <v>0</v>
      </c>
      <c r="V2375" s="148">
        <f t="shared" ref="V2375:V2438" si="149">R2375*S2375*T2375*U2375</f>
        <v>0</v>
      </c>
      <c r="W2375" s="333"/>
      <c r="X2375" s="148">
        <f t="shared" ref="X2375:X2438" si="150">V2375*(IF(LEN(P2375)=0,0,1))</f>
        <v>0</v>
      </c>
      <c r="Y2375" s="333"/>
      <c r="Z2375" s="144"/>
      <c r="AA2375" s="148">
        <f t="shared" ref="AA2375:AA2438" si="151">IF(G2375="Yes",1,0)</f>
        <v>0</v>
      </c>
      <c r="AB2375" s="336"/>
      <c r="AC2375" s="144"/>
    </row>
    <row r="2376" spans="2:29" s="134" customFormat="1" ht="20.100000000000001" customHeight="1" x14ac:dyDescent="0.25">
      <c r="B2376" s="390"/>
      <c r="C2376" s="391"/>
      <c r="D2376" s="392"/>
      <c r="E2376" s="393"/>
      <c r="F2376" s="393"/>
      <c r="G2376" s="394"/>
      <c r="H2376" s="395"/>
      <c r="N2376" s="144"/>
      <c r="O2376" s="147" t="str">
        <f>IFERROR(IF(LEN(B2376)=0,"",INDEX(Trainings!$C$6:$C$55,MATCH(Registration!$B2376,Trainings!$B$6:$B$55,0),1)),"")</f>
        <v/>
      </c>
      <c r="P2376" s="148" t="str">
        <f>IFERROR(IF(LEN(H2376)=0,"",INDEX(Dashboard!$I$17:$I$26,MATCH($H2376,Dashboard!$J$17:$J$26,0))),"")</f>
        <v/>
      </c>
      <c r="Q2376" s="144"/>
      <c r="R2376" s="148">
        <f>IF(LEN(O2376)=0,0,IF(OR(Summary!$D$5="All",Summary!$D$5=""),1,IF(Summary!$D$5=O2376,1,0)))</f>
        <v>0</v>
      </c>
      <c r="S2376" s="148">
        <f>IF(LEN(B2376)=0,0,IF(OR(Summary!$G$5="All",Summary!$G$5=""),1,IF(Summary!$G$5=B2376,1,0)))</f>
        <v>0</v>
      </c>
      <c r="T2376" s="148">
        <f t="shared" si="148"/>
        <v>0</v>
      </c>
      <c r="U2376" s="148">
        <f>IF(LEN(C2376)=0,0,IF(C2376=Summary!$K$5,1,0))</f>
        <v>0</v>
      </c>
      <c r="V2376" s="148">
        <f t="shared" si="149"/>
        <v>0</v>
      </c>
      <c r="W2376" s="333"/>
      <c r="X2376" s="148">
        <f t="shared" si="150"/>
        <v>0</v>
      </c>
      <c r="Y2376" s="333"/>
      <c r="Z2376" s="144"/>
      <c r="AA2376" s="148">
        <f t="shared" si="151"/>
        <v>0</v>
      </c>
      <c r="AB2376" s="336"/>
      <c r="AC2376" s="144"/>
    </row>
    <row r="2377" spans="2:29" s="134" customFormat="1" ht="20.100000000000001" customHeight="1" x14ac:dyDescent="0.25">
      <c r="B2377" s="390"/>
      <c r="C2377" s="391"/>
      <c r="D2377" s="392"/>
      <c r="E2377" s="393"/>
      <c r="F2377" s="393"/>
      <c r="G2377" s="394"/>
      <c r="H2377" s="395"/>
      <c r="N2377" s="144"/>
      <c r="O2377" s="147" t="str">
        <f>IFERROR(IF(LEN(B2377)=0,"",INDEX(Trainings!$C$6:$C$55,MATCH(Registration!$B2377,Trainings!$B$6:$B$55,0),1)),"")</f>
        <v/>
      </c>
      <c r="P2377" s="148" t="str">
        <f>IFERROR(IF(LEN(H2377)=0,"",INDEX(Dashboard!$I$17:$I$26,MATCH($H2377,Dashboard!$J$17:$J$26,0))),"")</f>
        <v/>
      </c>
      <c r="Q2377" s="144"/>
      <c r="R2377" s="148">
        <f>IF(LEN(O2377)=0,0,IF(OR(Summary!$D$5="All",Summary!$D$5=""),1,IF(Summary!$D$5=O2377,1,0)))</f>
        <v>0</v>
      </c>
      <c r="S2377" s="148">
        <f>IF(LEN(B2377)=0,0,IF(OR(Summary!$G$5="All",Summary!$G$5=""),1,IF(Summary!$G$5=B2377,1,0)))</f>
        <v>0</v>
      </c>
      <c r="T2377" s="148">
        <f t="shared" si="148"/>
        <v>0</v>
      </c>
      <c r="U2377" s="148">
        <f>IF(LEN(C2377)=0,0,IF(C2377=Summary!$K$5,1,0))</f>
        <v>0</v>
      </c>
      <c r="V2377" s="148">
        <f t="shared" si="149"/>
        <v>0</v>
      </c>
      <c r="W2377" s="333"/>
      <c r="X2377" s="148">
        <f t="shared" si="150"/>
        <v>0</v>
      </c>
      <c r="Y2377" s="333"/>
      <c r="Z2377" s="144"/>
      <c r="AA2377" s="148">
        <f t="shared" si="151"/>
        <v>0</v>
      </c>
      <c r="AB2377" s="336"/>
      <c r="AC2377" s="144"/>
    </row>
    <row r="2378" spans="2:29" s="134" customFormat="1" ht="20.100000000000001" customHeight="1" x14ac:dyDescent="0.25">
      <c r="B2378" s="390"/>
      <c r="C2378" s="391"/>
      <c r="D2378" s="392"/>
      <c r="E2378" s="393"/>
      <c r="F2378" s="393"/>
      <c r="G2378" s="394"/>
      <c r="H2378" s="395"/>
      <c r="N2378" s="144"/>
      <c r="O2378" s="147" t="str">
        <f>IFERROR(IF(LEN(B2378)=0,"",INDEX(Trainings!$C$6:$C$55,MATCH(Registration!$B2378,Trainings!$B$6:$B$55,0),1)),"")</f>
        <v/>
      </c>
      <c r="P2378" s="148" t="str">
        <f>IFERROR(IF(LEN(H2378)=0,"",INDEX(Dashboard!$I$17:$I$26,MATCH($H2378,Dashboard!$J$17:$J$26,0))),"")</f>
        <v/>
      </c>
      <c r="Q2378" s="144"/>
      <c r="R2378" s="148">
        <f>IF(LEN(O2378)=0,0,IF(OR(Summary!$D$5="All",Summary!$D$5=""),1,IF(Summary!$D$5=O2378,1,0)))</f>
        <v>0</v>
      </c>
      <c r="S2378" s="148">
        <f>IF(LEN(B2378)=0,0,IF(OR(Summary!$G$5="All",Summary!$G$5=""),1,IF(Summary!$G$5=B2378,1,0)))</f>
        <v>0</v>
      </c>
      <c r="T2378" s="148">
        <f t="shared" si="148"/>
        <v>0</v>
      </c>
      <c r="U2378" s="148">
        <f>IF(LEN(C2378)=0,0,IF(C2378=Summary!$K$5,1,0))</f>
        <v>0</v>
      </c>
      <c r="V2378" s="148">
        <f t="shared" si="149"/>
        <v>0</v>
      </c>
      <c r="W2378" s="333"/>
      <c r="X2378" s="148">
        <f t="shared" si="150"/>
        <v>0</v>
      </c>
      <c r="Y2378" s="333"/>
      <c r="Z2378" s="144"/>
      <c r="AA2378" s="148">
        <f t="shared" si="151"/>
        <v>0</v>
      </c>
      <c r="AB2378" s="336"/>
      <c r="AC2378" s="144"/>
    </row>
    <row r="2379" spans="2:29" s="134" customFormat="1" ht="20.100000000000001" customHeight="1" x14ac:dyDescent="0.25">
      <c r="B2379" s="390"/>
      <c r="C2379" s="391"/>
      <c r="D2379" s="392"/>
      <c r="E2379" s="393"/>
      <c r="F2379" s="393"/>
      <c r="G2379" s="394"/>
      <c r="H2379" s="395"/>
      <c r="N2379" s="144"/>
      <c r="O2379" s="147" t="str">
        <f>IFERROR(IF(LEN(B2379)=0,"",INDEX(Trainings!$C$6:$C$55,MATCH(Registration!$B2379,Trainings!$B$6:$B$55,0),1)),"")</f>
        <v/>
      </c>
      <c r="P2379" s="148" t="str">
        <f>IFERROR(IF(LEN(H2379)=0,"",INDEX(Dashboard!$I$17:$I$26,MATCH($H2379,Dashboard!$J$17:$J$26,0))),"")</f>
        <v/>
      </c>
      <c r="Q2379" s="144"/>
      <c r="R2379" s="148">
        <f>IF(LEN(O2379)=0,0,IF(OR(Summary!$D$5="All",Summary!$D$5=""),1,IF(Summary!$D$5=O2379,1,0)))</f>
        <v>0</v>
      </c>
      <c r="S2379" s="148">
        <f>IF(LEN(B2379)=0,0,IF(OR(Summary!$G$5="All",Summary!$G$5=""),1,IF(Summary!$G$5=B2379,1,0)))</f>
        <v>0</v>
      </c>
      <c r="T2379" s="148">
        <f t="shared" si="148"/>
        <v>0</v>
      </c>
      <c r="U2379" s="148">
        <f>IF(LEN(C2379)=0,0,IF(C2379=Summary!$K$5,1,0))</f>
        <v>0</v>
      </c>
      <c r="V2379" s="148">
        <f t="shared" si="149"/>
        <v>0</v>
      </c>
      <c r="W2379" s="333"/>
      <c r="X2379" s="148">
        <f t="shared" si="150"/>
        <v>0</v>
      </c>
      <c r="Y2379" s="333"/>
      <c r="Z2379" s="144"/>
      <c r="AA2379" s="148">
        <f t="shared" si="151"/>
        <v>0</v>
      </c>
      <c r="AB2379" s="336"/>
      <c r="AC2379" s="144"/>
    </row>
    <row r="2380" spans="2:29" s="134" customFormat="1" ht="20.100000000000001" customHeight="1" x14ac:dyDescent="0.25">
      <c r="B2380" s="390"/>
      <c r="C2380" s="391"/>
      <c r="D2380" s="392"/>
      <c r="E2380" s="393"/>
      <c r="F2380" s="393"/>
      <c r="G2380" s="394"/>
      <c r="H2380" s="395"/>
      <c r="N2380" s="144"/>
      <c r="O2380" s="147" t="str">
        <f>IFERROR(IF(LEN(B2380)=0,"",INDEX(Trainings!$C$6:$C$55,MATCH(Registration!$B2380,Trainings!$B$6:$B$55,0),1)),"")</f>
        <v/>
      </c>
      <c r="P2380" s="148" t="str">
        <f>IFERROR(IF(LEN(H2380)=0,"",INDEX(Dashboard!$I$17:$I$26,MATCH($H2380,Dashboard!$J$17:$J$26,0))),"")</f>
        <v/>
      </c>
      <c r="Q2380" s="144"/>
      <c r="R2380" s="148">
        <f>IF(LEN(O2380)=0,0,IF(OR(Summary!$D$5="All",Summary!$D$5=""),1,IF(Summary!$D$5=O2380,1,0)))</f>
        <v>0</v>
      </c>
      <c r="S2380" s="148">
        <f>IF(LEN(B2380)=0,0,IF(OR(Summary!$G$5="All",Summary!$G$5=""),1,IF(Summary!$G$5=B2380,1,0)))</f>
        <v>0</v>
      </c>
      <c r="T2380" s="148">
        <f t="shared" si="148"/>
        <v>0</v>
      </c>
      <c r="U2380" s="148">
        <f>IF(LEN(C2380)=0,0,IF(C2380=Summary!$K$5,1,0))</f>
        <v>0</v>
      </c>
      <c r="V2380" s="148">
        <f t="shared" si="149"/>
        <v>0</v>
      </c>
      <c r="W2380" s="333"/>
      <c r="X2380" s="148">
        <f t="shared" si="150"/>
        <v>0</v>
      </c>
      <c r="Y2380" s="333"/>
      <c r="Z2380" s="144"/>
      <c r="AA2380" s="148">
        <f t="shared" si="151"/>
        <v>0</v>
      </c>
      <c r="AB2380" s="336"/>
      <c r="AC2380" s="144"/>
    </row>
    <row r="2381" spans="2:29" s="134" customFormat="1" ht="20.100000000000001" customHeight="1" x14ac:dyDescent="0.25">
      <c r="B2381" s="390"/>
      <c r="C2381" s="391"/>
      <c r="D2381" s="392"/>
      <c r="E2381" s="393"/>
      <c r="F2381" s="393"/>
      <c r="G2381" s="394"/>
      <c r="H2381" s="395"/>
      <c r="N2381" s="144"/>
      <c r="O2381" s="147" t="str">
        <f>IFERROR(IF(LEN(B2381)=0,"",INDEX(Trainings!$C$6:$C$55,MATCH(Registration!$B2381,Trainings!$B$6:$B$55,0),1)),"")</f>
        <v/>
      </c>
      <c r="P2381" s="148" t="str">
        <f>IFERROR(IF(LEN(H2381)=0,"",INDEX(Dashboard!$I$17:$I$26,MATCH($H2381,Dashboard!$J$17:$J$26,0))),"")</f>
        <v/>
      </c>
      <c r="Q2381" s="144"/>
      <c r="R2381" s="148">
        <f>IF(LEN(O2381)=0,0,IF(OR(Summary!$D$5="All",Summary!$D$5=""),1,IF(Summary!$D$5=O2381,1,0)))</f>
        <v>0</v>
      </c>
      <c r="S2381" s="148">
        <f>IF(LEN(B2381)=0,0,IF(OR(Summary!$G$5="All",Summary!$G$5=""),1,IF(Summary!$G$5=B2381,1,0)))</f>
        <v>0</v>
      </c>
      <c r="T2381" s="148">
        <f t="shared" si="148"/>
        <v>0</v>
      </c>
      <c r="U2381" s="148">
        <f>IF(LEN(C2381)=0,0,IF(C2381=Summary!$K$5,1,0))</f>
        <v>0</v>
      </c>
      <c r="V2381" s="148">
        <f t="shared" si="149"/>
        <v>0</v>
      </c>
      <c r="W2381" s="333"/>
      <c r="X2381" s="148">
        <f t="shared" si="150"/>
        <v>0</v>
      </c>
      <c r="Y2381" s="333"/>
      <c r="Z2381" s="144"/>
      <c r="AA2381" s="148">
        <f t="shared" si="151"/>
        <v>0</v>
      </c>
      <c r="AB2381" s="336"/>
      <c r="AC2381" s="144"/>
    </row>
    <row r="2382" spans="2:29" s="134" customFormat="1" ht="20.100000000000001" customHeight="1" x14ac:dyDescent="0.25">
      <c r="B2382" s="390"/>
      <c r="C2382" s="391"/>
      <c r="D2382" s="392"/>
      <c r="E2382" s="393"/>
      <c r="F2382" s="393"/>
      <c r="G2382" s="394"/>
      <c r="H2382" s="395"/>
      <c r="N2382" s="144"/>
      <c r="O2382" s="147" t="str">
        <f>IFERROR(IF(LEN(B2382)=0,"",INDEX(Trainings!$C$6:$C$55,MATCH(Registration!$B2382,Trainings!$B$6:$B$55,0),1)),"")</f>
        <v/>
      </c>
      <c r="P2382" s="148" t="str">
        <f>IFERROR(IF(LEN(H2382)=0,"",INDEX(Dashboard!$I$17:$I$26,MATCH($H2382,Dashboard!$J$17:$J$26,0))),"")</f>
        <v/>
      </c>
      <c r="Q2382" s="144"/>
      <c r="R2382" s="148">
        <f>IF(LEN(O2382)=0,0,IF(OR(Summary!$D$5="All",Summary!$D$5=""),1,IF(Summary!$D$5=O2382,1,0)))</f>
        <v>0</v>
      </c>
      <c r="S2382" s="148">
        <f>IF(LEN(B2382)=0,0,IF(OR(Summary!$G$5="All",Summary!$G$5=""),1,IF(Summary!$G$5=B2382,1,0)))</f>
        <v>0</v>
      </c>
      <c r="T2382" s="148">
        <f t="shared" si="148"/>
        <v>0</v>
      </c>
      <c r="U2382" s="148">
        <f>IF(LEN(C2382)=0,0,IF(C2382=Summary!$K$5,1,0))</f>
        <v>0</v>
      </c>
      <c r="V2382" s="148">
        <f t="shared" si="149"/>
        <v>0</v>
      </c>
      <c r="W2382" s="333"/>
      <c r="X2382" s="148">
        <f t="shared" si="150"/>
        <v>0</v>
      </c>
      <c r="Y2382" s="333"/>
      <c r="Z2382" s="144"/>
      <c r="AA2382" s="148">
        <f t="shared" si="151"/>
        <v>0</v>
      </c>
      <c r="AB2382" s="336"/>
      <c r="AC2382" s="144"/>
    </row>
    <row r="2383" spans="2:29" s="134" customFormat="1" ht="20.100000000000001" customHeight="1" x14ac:dyDescent="0.25">
      <c r="B2383" s="390"/>
      <c r="C2383" s="391"/>
      <c r="D2383" s="392"/>
      <c r="E2383" s="393"/>
      <c r="F2383" s="393"/>
      <c r="G2383" s="394"/>
      <c r="H2383" s="395"/>
      <c r="N2383" s="144"/>
      <c r="O2383" s="147" t="str">
        <f>IFERROR(IF(LEN(B2383)=0,"",INDEX(Trainings!$C$6:$C$55,MATCH(Registration!$B2383,Trainings!$B$6:$B$55,0),1)),"")</f>
        <v/>
      </c>
      <c r="P2383" s="148" t="str">
        <f>IFERROR(IF(LEN(H2383)=0,"",INDEX(Dashboard!$I$17:$I$26,MATCH($H2383,Dashboard!$J$17:$J$26,0))),"")</f>
        <v/>
      </c>
      <c r="Q2383" s="144"/>
      <c r="R2383" s="148">
        <f>IF(LEN(O2383)=0,0,IF(OR(Summary!$D$5="All",Summary!$D$5=""),1,IF(Summary!$D$5=O2383,1,0)))</f>
        <v>0</v>
      </c>
      <c r="S2383" s="148">
        <f>IF(LEN(B2383)=0,0,IF(OR(Summary!$G$5="All",Summary!$G$5=""),1,IF(Summary!$G$5=B2383,1,0)))</f>
        <v>0</v>
      </c>
      <c r="T2383" s="148">
        <f t="shared" si="148"/>
        <v>0</v>
      </c>
      <c r="U2383" s="148">
        <f>IF(LEN(C2383)=0,0,IF(C2383=Summary!$K$5,1,0))</f>
        <v>0</v>
      </c>
      <c r="V2383" s="148">
        <f t="shared" si="149"/>
        <v>0</v>
      </c>
      <c r="W2383" s="333"/>
      <c r="X2383" s="148">
        <f t="shared" si="150"/>
        <v>0</v>
      </c>
      <c r="Y2383" s="333"/>
      <c r="Z2383" s="144"/>
      <c r="AA2383" s="148">
        <f t="shared" si="151"/>
        <v>0</v>
      </c>
      <c r="AB2383" s="336"/>
      <c r="AC2383" s="144"/>
    </row>
    <row r="2384" spans="2:29" s="134" customFormat="1" ht="20.100000000000001" customHeight="1" x14ac:dyDescent="0.25">
      <c r="B2384" s="390"/>
      <c r="C2384" s="391"/>
      <c r="D2384" s="392"/>
      <c r="E2384" s="393"/>
      <c r="F2384" s="393"/>
      <c r="G2384" s="394"/>
      <c r="H2384" s="395"/>
      <c r="N2384" s="144"/>
      <c r="O2384" s="147" t="str">
        <f>IFERROR(IF(LEN(B2384)=0,"",INDEX(Trainings!$C$6:$C$55,MATCH(Registration!$B2384,Trainings!$B$6:$B$55,0),1)),"")</f>
        <v/>
      </c>
      <c r="P2384" s="148" t="str">
        <f>IFERROR(IF(LEN(H2384)=0,"",INDEX(Dashboard!$I$17:$I$26,MATCH($H2384,Dashboard!$J$17:$J$26,0))),"")</f>
        <v/>
      </c>
      <c r="Q2384" s="144"/>
      <c r="R2384" s="148">
        <f>IF(LEN(O2384)=0,0,IF(OR(Summary!$D$5="All",Summary!$D$5=""),1,IF(Summary!$D$5=O2384,1,0)))</f>
        <v>0</v>
      </c>
      <c r="S2384" s="148">
        <f>IF(LEN(B2384)=0,0,IF(OR(Summary!$G$5="All",Summary!$G$5=""),1,IF(Summary!$G$5=B2384,1,0)))</f>
        <v>0</v>
      </c>
      <c r="T2384" s="148">
        <f t="shared" si="148"/>
        <v>0</v>
      </c>
      <c r="U2384" s="148">
        <f>IF(LEN(C2384)=0,0,IF(C2384=Summary!$K$5,1,0))</f>
        <v>0</v>
      </c>
      <c r="V2384" s="148">
        <f t="shared" si="149"/>
        <v>0</v>
      </c>
      <c r="W2384" s="333"/>
      <c r="X2384" s="148">
        <f t="shared" si="150"/>
        <v>0</v>
      </c>
      <c r="Y2384" s="333"/>
      <c r="Z2384" s="144"/>
      <c r="AA2384" s="148">
        <f t="shared" si="151"/>
        <v>0</v>
      </c>
      <c r="AB2384" s="336"/>
      <c r="AC2384" s="144"/>
    </row>
    <row r="2385" spans="2:29" s="134" customFormat="1" ht="20.100000000000001" customHeight="1" x14ac:dyDescent="0.25">
      <c r="B2385" s="390"/>
      <c r="C2385" s="391"/>
      <c r="D2385" s="392"/>
      <c r="E2385" s="393"/>
      <c r="F2385" s="393"/>
      <c r="G2385" s="394"/>
      <c r="H2385" s="395"/>
      <c r="N2385" s="144"/>
      <c r="O2385" s="147" t="str">
        <f>IFERROR(IF(LEN(B2385)=0,"",INDEX(Trainings!$C$6:$C$55,MATCH(Registration!$B2385,Trainings!$B$6:$B$55,0),1)),"")</f>
        <v/>
      </c>
      <c r="P2385" s="148" t="str">
        <f>IFERROR(IF(LEN(H2385)=0,"",INDEX(Dashboard!$I$17:$I$26,MATCH($H2385,Dashboard!$J$17:$J$26,0))),"")</f>
        <v/>
      </c>
      <c r="Q2385" s="144"/>
      <c r="R2385" s="148">
        <f>IF(LEN(O2385)=0,0,IF(OR(Summary!$D$5="All",Summary!$D$5=""),1,IF(Summary!$D$5=O2385,1,0)))</f>
        <v>0</v>
      </c>
      <c r="S2385" s="148">
        <f>IF(LEN(B2385)=0,0,IF(OR(Summary!$G$5="All",Summary!$G$5=""),1,IF(Summary!$G$5=B2385,1,0)))</f>
        <v>0</v>
      </c>
      <c r="T2385" s="148">
        <f t="shared" si="148"/>
        <v>0</v>
      </c>
      <c r="U2385" s="148">
        <f>IF(LEN(C2385)=0,0,IF(C2385=Summary!$K$5,1,0))</f>
        <v>0</v>
      </c>
      <c r="V2385" s="148">
        <f t="shared" si="149"/>
        <v>0</v>
      </c>
      <c r="W2385" s="333"/>
      <c r="X2385" s="148">
        <f t="shared" si="150"/>
        <v>0</v>
      </c>
      <c r="Y2385" s="333"/>
      <c r="Z2385" s="144"/>
      <c r="AA2385" s="148">
        <f t="shared" si="151"/>
        <v>0</v>
      </c>
      <c r="AB2385" s="336"/>
      <c r="AC2385" s="144"/>
    </row>
    <row r="2386" spans="2:29" s="134" customFormat="1" ht="20.100000000000001" customHeight="1" x14ac:dyDescent="0.25">
      <c r="B2386" s="390"/>
      <c r="C2386" s="391"/>
      <c r="D2386" s="392"/>
      <c r="E2386" s="393"/>
      <c r="F2386" s="393"/>
      <c r="G2386" s="394"/>
      <c r="H2386" s="395"/>
      <c r="N2386" s="144"/>
      <c r="O2386" s="147" t="str">
        <f>IFERROR(IF(LEN(B2386)=0,"",INDEX(Trainings!$C$6:$C$55,MATCH(Registration!$B2386,Trainings!$B$6:$B$55,0),1)),"")</f>
        <v/>
      </c>
      <c r="P2386" s="148" t="str">
        <f>IFERROR(IF(LEN(H2386)=0,"",INDEX(Dashboard!$I$17:$I$26,MATCH($H2386,Dashboard!$J$17:$J$26,0))),"")</f>
        <v/>
      </c>
      <c r="Q2386" s="144"/>
      <c r="R2386" s="148">
        <f>IF(LEN(O2386)=0,0,IF(OR(Summary!$D$5="All",Summary!$D$5=""),1,IF(Summary!$D$5=O2386,1,0)))</f>
        <v>0</v>
      </c>
      <c r="S2386" s="148">
        <f>IF(LEN(B2386)=0,0,IF(OR(Summary!$G$5="All",Summary!$G$5=""),1,IF(Summary!$G$5=B2386,1,0)))</f>
        <v>0</v>
      </c>
      <c r="T2386" s="148">
        <f t="shared" si="148"/>
        <v>0</v>
      </c>
      <c r="U2386" s="148">
        <f>IF(LEN(C2386)=0,0,IF(C2386=Summary!$K$5,1,0))</f>
        <v>0</v>
      </c>
      <c r="V2386" s="148">
        <f t="shared" si="149"/>
        <v>0</v>
      </c>
      <c r="W2386" s="333"/>
      <c r="X2386" s="148">
        <f t="shared" si="150"/>
        <v>0</v>
      </c>
      <c r="Y2386" s="333"/>
      <c r="Z2386" s="144"/>
      <c r="AA2386" s="148">
        <f t="shared" si="151"/>
        <v>0</v>
      </c>
      <c r="AB2386" s="336"/>
      <c r="AC2386" s="144"/>
    </row>
    <row r="2387" spans="2:29" s="134" customFormat="1" ht="20.100000000000001" customHeight="1" x14ac:dyDescent="0.25">
      <c r="B2387" s="390"/>
      <c r="C2387" s="391"/>
      <c r="D2387" s="392"/>
      <c r="E2387" s="393"/>
      <c r="F2387" s="393"/>
      <c r="G2387" s="394"/>
      <c r="H2387" s="395"/>
      <c r="N2387" s="144"/>
      <c r="O2387" s="147" t="str">
        <f>IFERROR(IF(LEN(B2387)=0,"",INDEX(Trainings!$C$6:$C$55,MATCH(Registration!$B2387,Trainings!$B$6:$B$55,0),1)),"")</f>
        <v/>
      </c>
      <c r="P2387" s="148" t="str">
        <f>IFERROR(IF(LEN(H2387)=0,"",INDEX(Dashboard!$I$17:$I$26,MATCH($H2387,Dashboard!$J$17:$J$26,0))),"")</f>
        <v/>
      </c>
      <c r="Q2387" s="144"/>
      <c r="R2387" s="148">
        <f>IF(LEN(O2387)=0,0,IF(OR(Summary!$D$5="All",Summary!$D$5=""),1,IF(Summary!$D$5=O2387,1,0)))</f>
        <v>0</v>
      </c>
      <c r="S2387" s="148">
        <f>IF(LEN(B2387)=0,0,IF(OR(Summary!$G$5="All",Summary!$G$5=""),1,IF(Summary!$G$5=B2387,1,0)))</f>
        <v>0</v>
      </c>
      <c r="T2387" s="148">
        <f t="shared" si="148"/>
        <v>0</v>
      </c>
      <c r="U2387" s="148">
        <f>IF(LEN(C2387)=0,0,IF(C2387=Summary!$K$5,1,0))</f>
        <v>0</v>
      </c>
      <c r="V2387" s="148">
        <f t="shared" si="149"/>
        <v>0</v>
      </c>
      <c r="W2387" s="333"/>
      <c r="X2387" s="148">
        <f t="shared" si="150"/>
        <v>0</v>
      </c>
      <c r="Y2387" s="333"/>
      <c r="Z2387" s="144"/>
      <c r="AA2387" s="148">
        <f t="shared" si="151"/>
        <v>0</v>
      </c>
      <c r="AB2387" s="336"/>
      <c r="AC2387" s="144"/>
    </row>
    <row r="2388" spans="2:29" s="134" customFormat="1" ht="20.100000000000001" customHeight="1" x14ac:dyDescent="0.25">
      <c r="B2388" s="390"/>
      <c r="C2388" s="391"/>
      <c r="D2388" s="392"/>
      <c r="E2388" s="393"/>
      <c r="F2388" s="393"/>
      <c r="G2388" s="394"/>
      <c r="H2388" s="395"/>
      <c r="N2388" s="144"/>
      <c r="O2388" s="147" t="str">
        <f>IFERROR(IF(LEN(B2388)=0,"",INDEX(Trainings!$C$6:$C$55,MATCH(Registration!$B2388,Trainings!$B$6:$B$55,0),1)),"")</f>
        <v/>
      </c>
      <c r="P2388" s="148" t="str">
        <f>IFERROR(IF(LEN(H2388)=0,"",INDEX(Dashboard!$I$17:$I$26,MATCH($H2388,Dashboard!$J$17:$J$26,0))),"")</f>
        <v/>
      </c>
      <c r="Q2388" s="144"/>
      <c r="R2388" s="148">
        <f>IF(LEN(O2388)=0,0,IF(OR(Summary!$D$5="All",Summary!$D$5=""),1,IF(Summary!$D$5=O2388,1,0)))</f>
        <v>0</v>
      </c>
      <c r="S2388" s="148">
        <f>IF(LEN(B2388)=0,0,IF(OR(Summary!$G$5="All",Summary!$G$5=""),1,IF(Summary!$G$5=B2388,1,0)))</f>
        <v>0</v>
      </c>
      <c r="T2388" s="148">
        <f t="shared" si="148"/>
        <v>0</v>
      </c>
      <c r="U2388" s="148">
        <f>IF(LEN(C2388)=0,0,IF(C2388=Summary!$K$5,1,0))</f>
        <v>0</v>
      </c>
      <c r="V2388" s="148">
        <f t="shared" si="149"/>
        <v>0</v>
      </c>
      <c r="W2388" s="333"/>
      <c r="X2388" s="148">
        <f t="shared" si="150"/>
        <v>0</v>
      </c>
      <c r="Y2388" s="333"/>
      <c r="Z2388" s="144"/>
      <c r="AA2388" s="148">
        <f t="shared" si="151"/>
        <v>0</v>
      </c>
      <c r="AB2388" s="336"/>
      <c r="AC2388" s="144"/>
    </row>
    <row r="2389" spans="2:29" s="134" customFormat="1" ht="20.100000000000001" customHeight="1" x14ac:dyDescent="0.25">
      <c r="B2389" s="390"/>
      <c r="C2389" s="391"/>
      <c r="D2389" s="392"/>
      <c r="E2389" s="393"/>
      <c r="F2389" s="393"/>
      <c r="G2389" s="394"/>
      <c r="H2389" s="395"/>
      <c r="N2389" s="144"/>
      <c r="O2389" s="147" t="str">
        <f>IFERROR(IF(LEN(B2389)=0,"",INDEX(Trainings!$C$6:$C$55,MATCH(Registration!$B2389,Trainings!$B$6:$B$55,0),1)),"")</f>
        <v/>
      </c>
      <c r="P2389" s="148" t="str">
        <f>IFERROR(IF(LEN(H2389)=0,"",INDEX(Dashboard!$I$17:$I$26,MATCH($H2389,Dashboard!$J$17:$J$26,0))),"")</f>
        <v/>
      </c>
      <c r="Q2389" s="144"/>
      <c r="R2389" s="148">
        <f>IF(LEN(O2389)=0,0,IF(OR(Summary!$D$5="All",Summary!$D$5=""),1,IF(Summary!$D$5=O2389,1,0)))</f>
        <v>0</v>
      </c>
      <c r="S2389" s="148">
        <f>IF(LEN(B2389)=0,0,IF(OR(Summary!$G$5="All",Summary!$G$5=""),1,IF(Summary!$G$5=B2389,1,0)))</f>
        <v>0</v>
      </c>
      <c r="T2389" s="148">
        <f t="shared" si="148"/>
        <v>0</v>
      </c>
      <c r="U2389" s="148">
        <f>IF(LEN(C2389)=0,0,IF(C2389=Summary!$K$5,1,0))</f>
        <v>0</v>
      </c>
      <c r="V2389" s="148">
        <f t="shared" si="149"/>
        <v>0</v>
      </c>
      <c r="W2389" s="333"/>
      <c r="X2389" s="148">
        <f t="shared" si="150"/>
        <v>0</v>
      </c>
      <c r="Y2389" s="333"/>
      <c r="Z2389" s="144"/>
      <c r="AA2389" s="148">
        <f t="shared" si="151"/>
        <v>0</v>
      </c>
      <c r="AB2389" s="336"/>
      <c r="AC2389" s="144"/>
    </row>
    <row r="2390" spans="2:29" s="134" customFormat="1" ht="20.100000000000001" customHeight="1" x14ac:dyDescent="0.25">
      <c r="B2390" s="390"/>
      <c r="C2390" s="391"/>
      <c r="D2390" s="392"/>
      <c r="E2390" s="393"/>
      <c r="F2390" s="393"/>
      <c r="G2390" s="394"/>
      <c r="H2390" s="395"/>
      <c r="N2390" s="144"/>
      <c r="O2390" s="147" t="str">
        <f>IFERROR(IF(LEN(B2390)=0,"",INDEX(Trainings!$C$6:$C$55,MATCH(Registration!$B2390,Trainings!$B$6:$B$55,0),1)),"")</f>
        <v/>
      </c>
      <c r="P2390" s="148" t="str">
        <f>IFERROR(IF(LEN(H2390)=0,"",INDEX(Dashboard!$I$17:$I$26,MATCH($H2390,Dashboard!$J$17:$J$26,0))),"")</f>
        <v/>
      </c>
      <c r="Q2390" s="144"/>
      <c r="R2390" s="148">
        <f>IF(LEN(O2390)=0,0,IF(OR(Summary!$D$5="All",Summary!$D$5=""),1,IF(Summary!$D$5=O2390,1,0)))</f>
        <v>0</v>
      </c>
      <c r="S2390" s="148">
        <f>IF(LEN(B2390)=0,0,IF(OR(Summary!$G$5="All",Summary!$G$5=""),1,IF(Summary!$G$5=B2390,1,0)))</f>
        <v>0</v>
      </c>
      <c r="T2390" s="148">
        <f t="shared" si="148"/>
        <v>0</v>
      </c>
      <c r="U2390" s="148">
        <f>IF(LEN(C2390)=0,0,IF(C2390=Summary!$K$5,1,0))</f>
        <v>0</v>
      </c>
      <c r="V2390" s="148">
        <f t="shared" si="149"/>
        <v>0</v>
      </c>
      <c r="W2390" s="333"/>
      <c r="X2390" s="148">
        <f t="shared" si="150"/>
        <v>0</v>
      </c>
      <c r="Y2390" s="333"/>
      <c r="Z2390" s="144"/>
      <c r="AA2390" s="148">
        <f t="shared" si="151"/>
        <v>0</v>
      </c>
      <c r="AB2390" s="336"/>
      <c r="AC2390" s="144"/>
    </row>
    <row r="2391" spans="2:29" s="134" customFormat="1" ht="20.100000000000001" customHeight="1" x14ac:dyDescent="0.25">
      <c r="B2391" s="390"/>
      <c r="C2391" s="391"/>
      <c r="D2391" s="392"/>
      <c r="E2391" s="393"/>
      <c r="F2391" s="393"/>
      <c r="G2391" s="394"/>
      <c r="H2391" s="395"/>
      <c r="N2391" s="144"/>
      <c r="O2391" s="147" t="str">
        <f>IFERROR(IF(LEN(B2391)=0,"",INDEX(Trainings!$C$6:$C$55,MATCH(Registration!$B2391,Trainings!$B$6:$B$55,0),1)),"")</f>
        <v/>
      </c>
      <c r="P2391" s="148" t="str">
        <f>IFERROR(IF(LEN(H2391)=0,"",INDEX(Dashboard!$I$17:$I$26,MATCH($H2391,Dashboard!$J$17:$J$26,0))),"")</f>
        <v/>
      </c>
      <c r="Q2391" s="144"/>
      <c r="R2391" s="148">
        <f>IF(LEN(O2391)=0,0,IF(OR(Summary!$D$5="All",Summary!$D$5=""),1,IF(Summary!$D$5=O2391,1,0)))</f>
        <v>0</v>
      </c>
      <c r="S2391" s="148">
        <f>IF(LEN(B2391)=0,0,IF(OR(Summary!$G$5="All",Summary!$G$5=""),1,IF(Summary!$G$5=B2391,1,0)))</f>
        <v>0</v>
      </c>
      <c r="T2391" s="148">
        <f t="shared" si="148"/>
        <v>0</v>
      </c>
      <c r="U2391" s="148">
        <f>IF(LEN(C2391)=0,0,IF(C2391=Summary!$K$5,1,0))</f>
        <v>0</v>
      </c>
      <c r="V2391" s="148">
        <f t="shared" si="149"/>
        <v>0</v>
      </c>
      <c r="W2391" s="333"/>
      <c r="X2391" s="148">
        <f t="shared" si="150"/>
        <v>0</v>
      </c>
      <c r="Y2391" s="333"/>
      <c r="Z2391" s="144"/>
      <c r="AA2391" s="148">
        <f t="shared" si="151"/>
        <v>0</v>
      </c>
      <c r="AB2391" s="336"/>
      <c r="AC2391" s="144"/>
    </row>
    <row r="2392" spans="2:29" s="134" customFormat="1" ht="20.100000000000001" customHeight="1" x14ac:dyDescent="0.25">
      <c r="B2392" s="390"/>
      <c r="C2392" s="391"/>
      <c r="D2392" s="392"/>
      <c r="E2392" s="393"/>
      <c r="F2392" s="393"/>
      <c r="G2392" s="394"/>
      <c r="H2392" s="395"/>
      <c r="N2392" s="144"/>
      <c r="O2392" s="147" t="str">
        <f>IFERROR(IF(LEN(B2392)=0,"",INDEX(Trainings!$C$6:$C$55,MATCH(Registration!$B2392,Trainings!$B$6:$B$55,0),1)),"")</f>
        <v/>
      </c>
      <c r="P2392" s="148" t="str">
        <f>IFERROR(IF(LEN(H2392)=0,"",INDEX(Dashboard!$I$17:$I$26,MATCH($H2392,Dashboard!$J$17:$J$26,0))),"")</f>
        <v/>
      </c>
      <c r="Q2392" s="144"/>
      <c r="R2392" s="148">
        <f>IF(LEN(O2392)=0,0,IF(OR(Summary!$D$5="All",Summary!$D$5=""),1,IF(Summary!$D$5=O2392,1,0)))</f>
        <v>0</v>
      </c>
      <c r="S2392" s="148">
        <f>IF(LEN(B2392)=0,0,IF(OR(Summary!$G$5="All",Summary!$G$5=""),1,IF(Summary!$G$5=B2392,1,0)))</f>
        <v>0</v>
      </c>
      <c r="T2392" s="148">
        <f t="shared" si="148"/>
        <v>0</v>
      </c>
      <c r="U2392" s="148">
        <f>IF(LEN(C2392)=0,0,IF(C2392=Summary!$K$5,1,0))</f>
        <v>0</v>
      </c>
      <c r="V2392" s="148">
        <f t="shared" si="149"/>
        <v>0</v>
      </c>
      <c r="W2392" s="333"/>
      <c r="X2392" s="148">
        <f t="shared" si="150"/>
        <v>0</v>
      </c>
      <c r="Y2392" s="333"/>
      <c r="Z2392" s="144"/>
      <c r="AA2392" s="148">
        <f t="shared" si="151"/>
        <v>0</v>
      </c>
      <c r="AB2392" s="336"/>
      <c r="AC2392" s="144"/>
    </row>
    <row r="2393" spans="2:29" s="134" customFormat="1" ht="20.100000000000001" customHeight="1" x14ac:dyDescent="0.25">
      <c r="B2393" s="390"/>
      <c r="C2393" s="391"/>
      <c r="D2393" s="392"/>
      <c r="E2393" s="393"/>
      <c r="F2393" s="393"/>
      <c r="G2393" s="394"/>
      <c r="H2393" s="395"/>
      <c r="N2393" s="144"/>
      <c r="O2393" s="147" t="str">
        <f>IFERROR(IF(LEN(B2393)=0,"",INDEX(Trainings!$C$6:$C$55,MATCH(Registration!$B2393,Trainings!$B$6:$B$55,0),1)),"")</f>
        <v/>
      </c>
      <c r="P2393" s="148" t="str">
        <f>IFERROR(IF(LEN(H2393)=0,"",INDEX(Dashboard!$I$17:$I$26,MATCH($H2393,Dashboard!$J$17:$J$26,0))),"")</f>
        <v/>
      </c>
      <c r="Q2393" s="144"/>
      <c r="R2393" s="148">
        <f>IF(LEN(O2393)=0,0,IF(OR(Summary!$D$5="All",Summary!$D$5=""),1,IF(Summary!$D$5=O2393,1,0)))</f>
        <v>0</v>
      </c>
      <c r="S2393" s="148">
        <f>IF(LEN(B2393)=0,0,IF(OR(Summary!$G$5="All",Summary!$G$5=""),1,IF(Summary!$G$5=B2393,1,0)))</f>
        <v>0</v>
      </c>
      <c r="T2393" s="148">
        <f t="shared" si="148"/>
        <v>0</v>
      </c>
      <c r="U2393" s="148">
        <f>IF(LEN(C2393)=0,0,IF(C2393=Summary!$K$5,1,0))</f>
        <v>0</v>
      </c>
      <c r="V2393" s="148">
        <f t="shared" si="149"/>
        <v>0</v>
      </c>
      <c r="W2393" s="333"/>
      <c r="X2393" s="148">
        <f t="shared" si="150"/>
        <v>0</v>
      </c>
      <c r="Y2393" s="333"/>
      <c r="Z2393" s="144"/>
      <c r="AA2393" s="148">
        <f t="shared" si="151"/>
        <v>0</v>
      </c>
      <c r="AB2393" s="336"/>
      <c r="AC2393" s="144"/>
    </row>
    <row r="2394" spans="2:29" s="134" customFormat="1" ht="20.100000000000001" customHeight="1" x14ac:dyDescent="0.25">
      <c r="B2394" s="390"/>
      <c r="C2394" s="391"/>
      <c r="D2394" s="392"/>
      <c r="E2394" s="393"/>
      <c r="F2394" s="393"/>
      <c r="G2394" s="394"/>
      <c r="H2394" s="395"/>
      <c r="N2394" s="144"/>
      <c r="O2394" s="147" t="str">
        <f>IFERROR(IF(LEN(B2394)=0,"",INDEX(Trainings!$C$6:$C$55,MATCH(Registration!$B2394,Trainings!$B$6:$B$55,0),1)),"")</f>
        <v/>
      </c>
      <c r="P2394" s="148" t="str">
        <f>IFERROR(IF(LEN(H2394)=0,"",INDEX(Dashboard!$I$17:$I$26,MATCH($H2394,Dashboard!$J$17:$J$26,0))),"")</f>
        <v/>
      </c>
      <c r="Q2394" s="144"/>
      <c r="R2394" s="148">
        <f>IF(LEN(O2394)=0,0,IF(OR(Summary!$D$5="All",Summary!$D$5=""),1,IF(Summary!$D$5=O2394,1,0)))</f>
        <v>0</v>
      </c>
      <c r="S2394" s="148">
        <f>IF(LEN(B2394)=0,0,IF(OR(Summary!$G$5="All",Summary!$G$5=""),1,IF(Summary!$G$5=B2394,1,0)))</f>
        <v>0</v>
      </c>
      <c r="T2394" s="148">
        <f t="shared" si="148"/>
        <v>0</v>
      </c>
      <c r="U2394" s="148">
        <f>IF(LEN(C2394)=0,0,IF(C2394=Summary!$K$5,1,0))</f>
        <v>0</v>
      </c>
      <c r="V2394" s="148">
        <f t="shared" si="149"/>
        <v>0</v>
      </c>
      <c r="W2394" s="333"/>
      <c r="X2394" s="148">
        <f t="shared" si="150"/>
        <v>0</v>
      </c>
      <c r="Y2394" s="333"/>
      <c r="Z2394" s="144"/>
      <c r="AA2394" s="148">
        <f t="shared" si="151"/>
        <v>0</v>
      </c>
      <c r="AB2394" s="336"/>
      <c r="AC2394" s="144"/>
    </row>
    <row r="2395" spans="2:29" s="134" customFormat="1" ht="20.100000000000001" customHeight="1" x14ac:dyDescent="0.25">
      <c r="B2395" s="390"/>
      <c r="C2395" s="391"/>
      <c r="D2395" s="392"/>
      <c r="E2395" s="393"/>
      <c r="F2395" s="393"/>
      <c r="G2395" s="394"/>
      <c r="H2395" s="395"/>
      <c r="N2395" s="144"/>
      <c r="O2395" s="147" t="str">
        <f>IFERROR(IF(LEN(B2395)=0,"",INDEX(Trainings!$C$6:$C$55,MATCH(Registration!$B2395,Trainings!$B$6:$B$55,0),1)),"")</f>
        <v/>
      </c>
      <c r="P2395" s="148" t="str">
        <f>IFERROR(IF(LEN(H2395)=0,"",INDEX(Dashboard!$I$17:$I$26,MATCH($H2395,Dashboard!$J$17:$J$26,0))),"")</f>
        <v/>
      </c>
      <c r="Q2395" s="144"/>
      <c r="R2395" s="148">
        <f>IF(LEN(O2395)=0,0,IF(OR(Summary!$D$5="All",Summary!$D$5=""),1,IF(Summary!$D$5=O2395,1,0)))</f>
        <v>0</v>
      </c>
      <c r="S2395" s="148">
        <f>IF(LEN(B2395)=0,0,IF(OR(Summary!$G$5="All",Summary!$G$5=""),1,IF(Summary!$G$5=B2395,1,0)))</f>
        <v>0</v>
      </c>
      <c r="T2395" s="148">
        <f t="shared" si="148"/>
        <v>0</v>
      </c>
      <c r="U2395" s="148">
        <f>IF(LEN(C2395)=0,0,IF(C2395=Summary!$K$5,1,0))</f>
        <v>0</v>
      </c>
      <c r="V2395" s="148">
        <f t="shared" si="149"/>
        <v>0</v>
      </c>
      <c r="W2395" s="333"/>
      <c r="X2395" s="148">
        <f t="shared" si="150"/>
        <v>0</v>
      </c>
      <c r="Y2395" s="333"/>
      <c r="Z2395" s="144"/>
      <c r="AA2395" s="148">
        <f t="shared" si="151"/>
        <v>0</v>
      </c>
      <c r="AB2395" s="336"/>
      <c r="AC2395" s="144"/>
    </row>
    <row r="2396" spans="2:29" s="134" customFormat="1" ht="20.100000000000001" customHeight="1" x14ac:dyDescent="0.25">
      <c r="B2396" s="390"/>
      <c r="C2396" s="391"/>
      <c r="D2396" s="392"/>
      <c r="E2396" s="393"/>
      <c r="F2396" s="393"/>
      <c r="G2396" s="394"/>
      <c r="H2396" s="395"/>
      <c r="N2396" s="144"/>
      <c r="O2396" s="147" t="str">
        <f>IFERROR(IF(LEN(B2396)=0,"",INDEX(Trainings!$C$6:$C$55,MATCH(Registration!$B2396,Trainings!$B$6:$B$55,0),1)),"")</f>
        <v/>
      </c>
      <c r="P2396" s="148" t="str">
        <f>IFERROR(IF(LEN(H2396)=0,"",INDEX(Dashboard!$I$17:$I$26,MATCH($H2396,Dashboard!$J$17:$J$26,0))),"")</f>
        <v/>
      </c>
      <c r="Q2396" s="144"/>
      <c r="R2396" s="148">
        <f>IF(LEN(O2396)=0,0,IF(OR(Summary!$D$5="All",Summary!$D$5=""),1,IF(Summary!$D$5=O2396,1,0)))</f>
        <v>0</v>
      </c>
      <c r="S2396" s="148">
        <f>IF(LEN(B2396)=0,0,IF(OR(Summary!$G$5="All",Summary!$G$5=""),1,IF(Summary!$G$5=B2396,1,0)))</f>
        <v>0</v>
      </c>
      <c r="T2396" s="148">
        <f t="shared" si="148"/>
        <v>0</v>
      </c>
      <c r="U2396" s="148">
        <f>IF(LEN(C2396)=0,0,IF(C2396=Summary!$K$5,1,0))</f>
        <v>0</v>
      </c>
      <c r="V2396" s="148">
        <f t="shared" si="149"/>
        <v>0</v>
      </c>
      <c r="W2396" s="333"/>
      <c r="X2396" s="148">
        <f t="shared" si="150"/>
        <v>0</v>
      </c>
      <c r="Y2396" s="333"/>
      <c r="Z2396" s="144"/>
      <c r="AA2396" s="148">
        <f t="shared" si="151"/>
        <v>0</v>
      </c>
      <c r="AB2396" s="336"/>
      <c r="AC2396" s="144"/>
    </row>
    <row r="2397" spans="2:29" s="134" customFormat="1" ht="20.100000000000001" customHeight="1" x14ac:dyDescent="0.25">
      <c r="B2397" s="390"/>
      <c r="C2397" s="391"/>
      <c r="D2397" s="392"/>
      <c r="E2397" s="393"/>
      <c r="F2397" s="393"/>
      <c r="G2397" s="394"/>
      <c r="H2397" s="395"/>
      <c r="N2397" s="144"/>
      <c r="O2397" s="147" t="str">
        <f>IFERROR(IF(LEN(B2397)=0,"",INDEX(Trainings!$C$6:$C$55,MATCH(Registration!$B2397,Trainings!$B$6:$B$55,0),1)),"")</f>
        <v/>
      </c>
      <c r="P2397" s="148" t="str">
        <f>IFERROR(IF(LEN(H2397)=0,"",INDEX(Dashboard!$I$17:$I$26,MATCH($H2397,Dashboard!$J$17:$J$26,0))),"")</f>
        <v/>
      </c>
      <c r="Q2397" s="144"/>
      <c r="R2397" s="148">
        <f>IF(LEN(O2397)=0,0,IF(OR(Summary!$D$5="All",Summary!$D$5=""),1,IF(Summary!$D$5=O2397,1,0)))</f>
        <v>0</v>
      </c>
      <c r="S2397" s="148">
        <f>IF(LEN(B2397)=0,0,IF(OR(Summary!$G$5="All",Summary!$G$5=""),1,IF(Summary!$G$5=B2397,1,0)))</f>
        <v>0</v>
      </c>
      <c r="T2397" s="148">
        <f t="shared" si="148"/>
        <v>0</v>
      </c>
      <c r="U2397" s="148">
        <f>IF(LEN(C2397)=0,0,IF(C2397=Summary!$K$5,1,0))</f>
        <v>0</v>
      </c>
      <c r="V2397" s="148">
        <f t="shared" si="149"/>
        <v>0</v>
      </c>
      <c r="W2397" s="333"/>
      <c r="X2397" s="148">
        <f t="shared" si="150"/>
        <v>0</v>
      </c>
      <c r="Y2397" s="333"/>
      <c r="Z2397" s="144"/>
      <c r="AA2397" s="148">
        <f t="shared" si="151"/>
        <v>0</v>
      </c>
      <c r="AB2397" s="336"/>
      <c r="AC2397" s="144"/>
    </row>
    <row r="2398" spans="2:29" s="134" customFormat="1" ht="20.100000000000001" customHeight="1" x14ac:dyDescent="0.25">
      <c r="B2398" s="390"/>
      <c r="C2398" s="391"/>
      <c r="D2398" s="392"/>
      <c r="E2398" s="393"/>
      <c r="F2398" s="393"/>
      <c r="G2398" s="394"/>
      <c r="H2398" s="395"/>
      <c r="N2398" s="144"/>
      <c r="O2398" s="147" t="str">
        <f>IFERROR(IF(LEN(B2398)=0,"",INDEX(Trainings!$C$6:$C$55,MATCH(Registration!$B2398,Trainings!$B$6:$B$55,0),1)),"")</f>
        <v/>
      </c>
      <c r="P2398" s="148" t="str">
        <f>IFERROR(IF(LEN(H2398)=0,"",INDEX(Dashboard!$I$17:$I$26,MATCH($H2398,Dashboard!$J$17:$J$26,0))),"")</f>
        <v/>
      </c>
      <c r="Q2398" s="144"/>
      <c r="R2398" s="148">
        <f>IF(LEN(O2398)=0,0,IF(OR(Summary!$D$5="All",Summary!$D$5=""),1,IF(Summary!$D$5=O2398,1,0)))</f>
        <v>0</v>
      </c>
      <c r="S2398" s="148">
        <f>IF(LEN(B2398)=0,0,IF(OR(Summary!$G$5="All",Summary!$G$5=""),1,IF(Summary!$G$5=B2398,1,0)))</f>
        <v>0</v>
      </c>
      <c r="T2398" s="148">
        <f t="shared" si="148"/>
        <v>0</v>
      </c>
      <c r="U2398" s="148">
        <f>IF(LEN(C2398)=0,0,IF(C2398=Summary!$K$5,1,0))</f>
        <v>0</v>
      </c>
      <c r="V2398" s="148">
        <f t="shared" si="149"/>
        <v>0</v>
      </c>
      <c r="W2398" s="333"/>
      <c r="X2398" s="148">
        <f t="shared" si="150"/>
        <v>0</v>
      </c>
      <c r="Y2398" s="333"/>
      <c r="Z2398" s="144"/>
      <c r="AA2398" s="148">
        <f t="shared" si="151"/>
        <v>0</v>
      </c>
      <c r="AB2398" s="336"/>
      <c r="AC2398" s="144"/>
    </row>
    <row r="2399" spans="2:29" s="134" customFormat="1" ht="20.100000000000001" customHeight="1" x14ac:dyDescent="0.25">
      <c r="B2399" s="390"/>
      <c r="C2399" s="391"/>
      <c r="D2399" s="392"/>
      <c r="E2399" s="393"/>
      <c r="F2399" s="393"/>
      <c r="G2399" s="394"/>
      <c r="H2399" s="395"/>
      <c r="N2399" s="144"/>
      <c r="O2399" s="147" t="str">
        <f>IFERROR(IF(LEN(B2399)=0,"",INDEX(Trainings!$C$6:$C$55,MATCH(Registration!$B2399,Trainings!$B$6:$B$55,0),1)),"")</f>
        <v/>
      </c>
      <c r="P2399" s="148" t="str">
        <f>IFERROR(IF(LEN(H2399)=0,"",INDEX(Dashboard!$I$17:$I$26,MATCH($H2399,Dashboard!$J$17:$J$26,0))),"")</f>
        <v/>
      </c>
      <c r="Q2399" s="144"/>
      <c r="R2399" s="148">
        <f>IF(LEN(O2399)=0,0,IF(OR(Summary!$D$5="All",Summary!$D$5=""),1,IF(Summary!$D$5=O2399,1,0)))</f>
        <v>0</v>
      </c>
      <c r="S2399" s="148">
        <f>IF(LEN(B2399)=0,0,IF(OR(Summary!$G$5="All",Summary!$G$5=""),1,IF(Summary!$G$5=B2399,1,0)))</f>
        <v>0</v>
      </c>
      <c r="T2399" s="148">
        <f t="shared" si="148"/>
        <v>0</v>
      </c>
      <c r="U2399" s="148">
        <f>IF(LEN(C2399)=0,0,IF(C2399=Summary!$K$5,1,0))</f>
        <v>0</v>
      </c>
      <c r="V2399" s="148">
        <f t="shared" si="149"/>
        <v>0</v>
      </c>
      <c r="W2399" s="333"/>
      <c r="X2399" s="148">
        <f t="shared" si="150"/>
        <v>0</v>
      </c>
      <c r="Y2399" s="333"/>
      <c r="Z2399" s="144"/>
      <c r="AA2399" s="148">
        <f t="shared" si="151"/>
        <v>0</v>
      </c>
      <c r="AB2399" s="336"/>
      <c r="AC2399" s="144"/>
    </row>
    <row r="2400" spans="2:29" s="134" customFormat="1" ht="20.100000000000001" customHeight="1" x14ac:dyDescent="0.25">
      <c r="B2400" s="390"/>
      <c r="C2400" s="391"/>
      <c r="D2400" s="392"/>
      <c r="E2400" s="393"/>
      <c r="F2400" s="393"/>
      <c r="G2400" s="394"/>
      <c r="H2400" s="395"/>
      <c r="N2400" s="144"/>
      <c r="O2400" s="147" t="str">
        <f>IFERROR(IF(LEN(B2400)=0,"",INDEX(Trainings!$C$6:$C$55,MATCH(Registration!$B2400,Trainings!$B$6:$B$55,0),1)),"")</f>
        <v/>
      </c>
      <c r="P2400" s="148" t="str">
        <f>IFERROR(IF(LEN(H2400)=0,"",INDEX(Dashboard!$I$17:$I$26,MATCH($H2400,Dashboard!$J$17:$J$26,0))),"")</f>
        <v/>
      </c>
      <c r="Q2400" s="144"/>
      <c r="R2400" s="148">
        <f>IF(LEN(O2400)=0,0,IF(OR(Summary!$D$5="All",Summary!$D$5=""),1,IF(Summary!$D$5=O2400,1,0)))</f>
        <v>0</v>
      </c>
      <c r="S2400" s="148">
        <f>IF(LEN(B2400)=0,0,IF(OR(Summary!$G$5="All",Summary!$G$5=""),1,IF(Summary!$G$5=B2400,1,0)))</f>
        <v>0</v>
      </c>
      <c r="T2400" s="148">
        <f t="shared" si="148"/>
        <v>0</v>
      </c>
      <c r="U2400" s="148">
        <f>IF(LEN(C2400)=0,0,IF(C2400=Summary!$K$5,1,0))</f>
        <v>0</v>
      </c>
      <c r="V2400" s="148">
        <f t="shared" si="149"/>
        <v>0</v>
      </c>
      <c r="W2400" s="333"/>
      <c r="X2400" s="148">
        <f t="shared" si="150"/>
        <v>0</v>
      </c>
      <c r="Y2400" s="333"/>
      <c r="Z2400" s="144"/>
      <c r="AA2400" s="148">
        <f t="shared" si="151"/>
        <v>0</v>
      </c>
      <c r="AB2400" s="336"/>
      <c r="AC2400" s="144"/>
    </row>
    <row r="2401" spans="2:29" s="134" customFormat="1" ht="20.100000000000001" customHeight="1" x14ac:dyDescent="0.25">
      <c r="B2401" s="390"/>
      <c r="C2401" s="391"/>
      <c r="D2401" s="392"/>
      <c r="E2401" s="393"/>
      <c r="F2401" s="393"/>
      <c r="G2401" s="394"/>
      <c r="H2401" s="395"/>
      <c r="N2401" s="144"/>
      <c r="O2401" s="147" t="str">
        <f>IFERROR(IF(LEN(B2401)=0,"",INDEX(Trainings!$C$6:$C$55,MATCH(Registration!$B2401,Trainings!$B$6:$B$55,0),1)),"")</f>
        <v/>
      </c>
      <c r="P2401" s="148" t="str">
        <f>IFERROR(IF(LEN(H2401)=0,"",INDEX(Dashboard!$I$17:$I$26,MATCH($H2401,Dashboard!$J$17:$J$26,0))),"")</f>
        <v/>
      </c>
      <c r="Q2401" s="144"/>
      <c r="R2401" s="148">
        <f>IF(LEN(O2401)=0,0,IF(OR(Summary!$D$5="All",Summary!$D$5=""),1,IF(Summary!$D$5=O2401,1,0)))</f>
        <v>0</v>
      </c>
      <c r="S2401" s="148">
        <f>IF(LEN(B2401)=0,0,IF(OR(Summary!$G$5="All",Summary!$G$5=""),1,IF(Summary!$G$5=B2401,1,0)))</f>
        <v>0</v>
      </c>
      <c r="T2401" s="148">
        <f t="shared" si="148"/>
        <v>0</v>
      </c>
      <c r="U2401" s="148">
        <f>IF(LEN(C2401)=0,0,IF(C2401=Summary!$K$5,1,0))</f>
        <v>0</v>
      </c>
      <c r="V2401" s="148">
        <f t="shared" si="149"/>
        <v>0</v>
      </c>
      <c r="W2401" s="333"/>
      <c r="X2401" s="148">
        <f t="shared" si="150"/>
        <v>0</v>
      </c>
      <c r="Y2401" s="333"/>
      <c r="Z2401" s="144"/>
      <c r="AA2401" s="148">
        <f t="shared" si="151"/>
        <v>0</v>
      </c>
      <c r="AB2401" s="336"/>
      <c r="AC2401" s="144"/>
    </row>
    <row r="2402" spans="2:29" s="134" customFormat="1" ht="20.100000000000001" customHeight="1" x14ac:dyDescent="0.25">
      <c r="B2402" s="390"/>
      <c r="C2402" s="391"/>
      <c r="D2402" s="392"/>
      <c r="E2402" s="393"/>
      <c r="F2402" s="393"/>
      <c r="G2402" s="394"/>
      <c r="H2402" s="395"/>
      <c r="N2402" s="144"/>
      <c r="O2402" s="147" t="str">
        <f>IFERROR(IF(LEN(B2402)=0,"",INDEX(Trainings!$C$6:$C$55,MATCH(Registration!$B2402,Trainings!$B$6:$B$55,0),1)),"")</f>
        <v/>
      </c>
      <c r="P2402" s="148" t="str">
        <f>IFERROR(IF(LEN(H2402)=0,"",INDEX(Dashboard!$I$17:$I$26,MATCH($H2402,Dashboard!$J$17:$J$26,0))),"")</f>
        <v/>
      </c>
      <c r="Q2402" s="144"/>
      <c r="R2402" s="148">
        <f>IF(LEN(O2402)=0,0,IF(OR(Summary!$D$5="All",Summary!$D$5=""),1,IF(Summary!$D$5=O2402,1,0)))</f>
        <v>0</v>
      </c>
      <c r="S2402" s="148">
        <f>IF(LEN(B2402)=0,0,IF(OR(Summary!$G$5="All",Summary!$G$5=""),1,IF(Summary!$G$5=B2402,1,0)))</f>
        <v>0</v>
      </c>
      <c r="T2402" s="148">
        <f t="shared" si="148"/>
        <v>0</v>
      </c>
      <c r="U2402" s="148">
        <f>IF(LEN(C2402)=0,0,IF(C2402=Summary!$K$5,1,0))</f>
        <v>0</v>
      </c>
      <c r="V2402" s="148">
        <f t="shared" si="149"/>
        <v>0</v>
      </c>
      <c r="W2402" s="333"/>
      <c r="X2402" s="148">
        <f t="shared" si="150"/>
        <v>0</v>
      </c>
      <c r="Y2402" s="333"/>
      <c r="Z2402" s="144"/>
      <c r="AA2402" s="148">
        <f t="shared" si="151"/>
        <v>0</v>
      </c>
      <c r="AB2402" s="336"/>
      <c r="AC2402" s="144"/>
    </row>
    <row r="2403" spans="2:29" s="134" customFormat="1" ht="20.100000000000001" customHeight="1" x14ac:dyDescent="0.25">
      <c r="B2403" s="390"/>
      <c r="C2403" s="391"/>
      <c r="D2403" s="392"/>
      <c r="E2403" s="393"/>
      <c r="F2403" s="393"/>
      <c r="G2403" s="394"/>
      <c r="H2403" s="395"/>
      <c r="N2403" s="144"/>
      <c r="O2403" s="147" t="str">
        <f>IFERROR(IF(LEN(B2403)=0,"",INDEX(Trainings!$C$6:$C$55,MATCH(Registration!$B2403,Trainings!$B$6:$B$55,0),1)),"")</f>
        <v/>
      </c>
      <c r="P2403" s="148" t="str">
        <f>IFERROR(IF(LEN(H2403)=0,"",INDEX(Dashboard!$I$17:$I$26,MATCH($H2403,Dashboard!$J$17:$J$26,0))),"")</f>
        <v/>
      </c>
      <c r="Q2403" s="144"/>
      <c r="R2403" s="148">
        <f>IF(LEN(O2403)=0,0,IF(OR(Summary!$D$5="All",Summary!$D$5=""),1,IF(Summary!$D$5=O2403,1,0)))</f>
        <v>0</v>
      </c>
      <c r="S2403" s="148">
        <f>IF(LEN(B2403)=0,0,IF(OR(Summary!$G$5="All",Summary!$G$5=""),1,IF(Summary!$G$5=B2403,1,0)))</f>
        <v>0</v>
      </c>
      <c r="T2403" s="148">
        <f t="shared" si="148"/>
        <v>0</v>
      </c>
      <c r="U2403" s="148">
        <f>IF(LEN(C2403)=0,0,IF(C2403=Summary!$K$5,1,0))</f>
        <v>0</v>
      </c>
      <c r="V2403" s="148">
        <f t="shared" si="149"/>
        <v>0</v>
      </c>
      <c r="W2403" s="333"/>
      <c r="X2403" s="148">
        <f t="shared" si="150"/>
        <v>0</v>
      </c>
      <c r="Y2403" s="333"/>
      <c r="Z2403" s="144"/>
      <c r="AA2403" s="148">
        <f t="shared" si="151"/>
        <v>0</v>
      </c>
      <c r="AB2403" s="336"/>
      <c r="AC2403" s="144"/>
    </row>
    <row r="2404" spans="2:29" s="134" customFormat="1" ht="20.100000000000001" customHeight="1" x14ac:dyDescent="0.25">
      <c r="B2404" s="390"/>
      <c r="C2404" s="391"/>
      <c r="D2404" s="392"/>
      <c r="E2404" s="393"/>
      <c r="F2404" s="393"/>
      <c r="G2404" s="394"/>
      <c r="H2404" s="395"/>
      <c r="N2404" s="144"/>
      <c r="O2404" s="147" t="str">
        <f>IFERROR(IF(LEN(B2404)=0,"",INDEX(Trainings!$C$6:$C$55,MATCH(Registration!$B2404,Trainings!$B$6:$B$55,0),1)),"")</f>
        <v/>
      </c>
      <c r="P2404" s="148" t="str">
        <f>IFERROR(IF(LEN(H2404)=0,"",INDEX(Dashboard!$I$17:$I$26,MATCH($H2404,Dashboard!$J$17:$J$26,0))),"")</f>
        <v/>
      </c>
      <c r="Q2404" s="144"/>
      <c r="R2404" s="148">
        <f>IF(LEN(O2404)=0,0,IF(OR(Summary!$D$5="All",Summary!$D$5=""),1,IF(Summary!$D$5=O2404,1,0)))</f>
        <v>0</v>
      </c>
      <c r="S2404" s="148">
        <f>IF(LEN(B2404)=0,0,IF(OR(Summary!$G$5="All",Summary!$G$5=""),1,IF(Summary!$G$5=B2404,1,0)))</f>
        <v>0</v>
      </c>
      <c r="T2404" s="148">
        <f t="shared" si="148"/>
        <v>0</v>
      </c>
      <c r="U2404" s="148">
        <f>IF(LEN(C2404)=0,0,IF(C2404=Summary!$K$5,1,0))</f>
        <v>0</v>
      </c>
      <c r="V2404" s="148">
        <f t="shared" si="149"/>
        <v>0</v>
      </c>
      <c r="W2404" s="333"/>
      <c r="X2404" s="148">
        <f t="shared" si="150"/>
        <v>0</v>
      </c>
      <c r="Y2404" s="333"/>
      <c r="Z2404" s="144"/>
      <c r="AA2404" s="148">
        <f t="shared" si="151"/>
        <v>0</v>
      </c>
      <c r="AB2404" s="336"/>
      <c r="AC2404" s="144"/>
    </row>
    <row r="2405" spans="2:29" s="134" customFormat="1" ht="20.100000000000001" customHeight="1" x14ac:dyDescent="0.25">
      <c r="B2405" s="390"/>
      <c r="C2405" s="391"/>
      <c r="D2405" s="392"/>
      <c r="E2405" s="393"/>
      <c r="F2405" s="393"/>
      <c r="G2405" s="394"/>
      <c r="H2405" s="395"/>
      <c r="N2405" s="144"/>
      <c r="O2405" s="147" t="str">
        <f>IFERROR(IF(LEN(B2405)=0,"",INDEX(Trainings!$C$6:$C$55,MATCH(Registration!$B2405,Trainings!$B$6:$B$55,0),1)),"")</f>
        <v/>
      </c>
      <c r="P2405" s="148" t="str">
        <f>IFERROR(IF(LEN(H2405)=0,"",INDEX(Dashboard!$I$17:$I$26,MATCH($H2405,Dashboard!$J$17:$J$26,0))),"")</f>
        <v/>
      </c>
      <c r="Q2405" s="144"/>
      <c r="R2405" s="148">
        <f>IF(LEN(O2405)=0,0,IF(OR(Summary!$D$5="All",Summary!$D$5=""),1,IF(Summary!$D$5=O2405,1,0)))</f>
        <v>0</v>
      </c>
      <c r="S2405" s="148">
        <f>IF(LEN(B2405)=0,0,IF(OR(Summary!$G$5="All",Summary!$G$5=""),1,IF(Summary!$G$5=B2405,1,0)))</f>
        <v>0</v>
      </c>
      <c r="T2405" s="148">
        <f t="shared" si="148"/>
        <v>0</v>
      </c>
      <c r="U2405" s="148">
        <f>IF(LEN(C2405)=0,0,IF(C2405=Summary!$K$5,1,0))</f>
        <v>0</v>
      </c>
      <c r="V2405" s="148">
        <f t="shared" si="149"/>
        <v>0</v>
      </c>
      <c r="W2405" s="333"/>
      <c r="X2405" s="148">
        <f t="shared" si="150"/>
        <v>0</v>
      </c>
      <c r="Y2405" s="333"/>
      <c r="Z2405" s="144"/>
      <c r="AA2405" s="148">
        <f t="shared" si="151"/>
        <v>0</v>
      </c>
      <c r="AB2405" s="336"/>
      <c r="AC2405" s="144"/>
    </row>
    <row r="2406" spans="2:29" s="134" customFormat="1" ht="20.100000000000001" customHeight="1" x14ac:dyDescent="0.25">
      <c r="B2406" s="390"/>
      <c r="C2406" s="391"/>
      <c r="D2406" s="392"/>
      <c r="E2406" s="393"/>
      <c r="F2406" s="393"/>
      <c r="G2406" s="394"/>
      <c r="H2406" s="395"/>
      <c r="N2406" s="144"/>
      <c r="O2406" s="147" t="str">
        <f>IFERROR(IF(LEN(B2406)=0,"",INDEX(Trainings!$C$6:$C$55,MATCH(Registration!$B2406,Trainings!$B$6:$B$55,0),1)),"")</f>
        <v/>
      </c>
      <c r="P2406" s="148" t="str">
        <f>IFERROR(IF(LEN(H2406)=0,"",INDEX(Dashboard!$I$17:$I$26,MATCH($H2406,Dashboard!$J$17:$J$26,0))),"")</f>
        <v/>
      </c>
      <c r="Q2406" s="144"/>
      <c r="R2406" s="148">
        <f>IF(LEN(O2406)=0,0,IF(OR(Summary!$D$5="All",Summary!$D$5=""),1,IF(Summary!$D$5=O2406,1,0)))</f>
        <v>0</v>
      </c>
      <c r="S2406" s="148">
        <f>IF(LEN(B2406)=0,0,IF(OR(Summary!$G$5="All",Summary!$G$5=""),1,IF(Summary!$G$5=B2406,1,0)))</f>
        <v>0</v>
      </c>
      <c r="T2406" s="148">
        <f t="shared" si="148"/>
        <v>0</v>
      </c>
      <c r="U2406" s="148">
        <f>IF(LEN(C2406)=0,0,IF(C2406=Summary!$K$5,1,0))</f>
        <v>0</v>
      </c>
      <c r="V2406" s="148">
        <f t="shared" si="149"/>
        <v>0</v>
      </c>
      <c r="W2406" s="333"/>
      <c r="X2406" s="148">
        <f t="shared" si="150"/>
        <v>0</v>
      </c>
      <c r="Y2406" s="333"/>
      <c r="Z2406" s="144"/>
      <c r="AA2406" s="148">
        <f t="shared" si="151"/>
        <v>0</v>
      </c>
      <c r="AB2406" s="336"/>
      <c r="AC2406" s="144"/>
    </row>
    <row r="2407" spans="2:29" s="134" customFormat="1" ht="20.100000000000001" customHeight="1" x14ac:dyDescent="0.25">
      <c r="B2407" s="390"/>
      <c r="C2407" s="391"/>
      <c r="D2407" s="392"/>
      <c r="E2407" s="393"/>
      <c r="F2407" s="393"/>
      <c r="G2407" s="394"/>
      <c r="H2407" s="395"/>
      <c r="N2407" s="144"/>
      <c r="O2407" s="147" t="str">
        <f>IFERROR(IF(LEN(B2407)=0,"",INDEX(Trainings!$C$6:$C$55,MATCH(Registration!$B2407,Trainings!$B$6:$B$55,0),1)),"")</f>
        <v/>
      </c>
      <c r="P2407" s="148" t="str">
        <f>IFERROR(IF(LEN(H2407)=0,"",INDEX(Dashboard!$I$17:$I$26,MATCH($H2407,Dashboard!$J$17:$J$26,0))),"")</f>
        <v/>
      </c>
      <c r="Q2407" s="144"/>
      <c r="R2407" s="148">
        <f>IF(LEN(O2407)=0,0,IF(OR(Summary!$D$5="All",Summary!$D$5=""),1,IF(Summary!$D$5=O2407,1,0)))</f>
        <v>0</v>
      </c>
      <c r="S2407" s="148">
        <f>IF(LEN(B2407)=0,0,IF(OR(Summary!$G$5="All",Summary!$G$5=""),1,IF(Summary!$G$5=B2407,1,0)))</f>
        <v>0</v>
      </c>
      <c r="T2407" s="148">
        <f t="shared" si="148"/>
        <v>0</v>
      </c>
      <c r="U2407" s="148">
        <f>IF(LEN(C2407)=0,0,IF(C2407=Summary!$K$5,1,0))</f>
        <v>0</v>
      </c>
      <c r="V2407" s="148">
        <f t="shared" si="149"/>
        <v>0</v>
      </c>
      <c r="W2407" s="333"/>
      <c r="X2407" s="148">
        <f t="shared" si="150"/>
        <v>0</v>
      </c>
      <c r="Y2407" s="333"/>
      <c r="Z2407" s="144"/>
      <c r="AA2407" s="148">
        <f t="shared" si="151"/>
        <v>0</v>
      </c>
      <c r="AB2407" s="336"/>
      <c r="AC2407" s="144"/>
    </row>
    <row r="2408" spans="2:29" s="134" customFormat="1" ht="20.100000000000001" customHeight="1" x14ac:dyDescent="0.25">
      <c r="B2408" s="390"/>
      <c r="C2408" s="391"/>
      <c r="D2408" s="392"/>
      <c r="E2408" s="393"/>
      <c r="F2408" s="393"/>
      <c r="G2408" s="394"/>
      <c r="H2408" s="395"/>
      <c r="N2408" s="144"/>
      <c r="O2408" s="147" t="str">
        <f>IFERROR(IF(LEN(B2408)=0,"",INDEX(Trainings!$C$6:$C$55,MATCH(Registration!$B2408,Trainings!$B$6:$B$55,0),1)),"")</f>
        <v/>
      </c>
      <c r="P2408" s="148" t="str">
        <f>IFERROR(IF(LEN(H2408)=0,"",INDEX(Dashboard!$I$17:$I$26,MATCH($H2408,Dashboard!$J$17:$J$26,0))),"")</f>
        <v/>
      </c>
      <c r="Q2408" s="144"/>
      <c r="R2408" s="148">
        <f>IF(LEN(O2408)=0,0,IF(OR(Summary!$D$5="All",Summary!$D$5=""),1,IF(Summary!$D$5=O2408,1,0)))</f>
        <v>0</v>
      </c>
      <c r="S2408" s="148">
        <f>IF(LEN(B2408)=0,0,IF(OR(Summary!$G$5="All",Summary!$G$5=""),1,IF(Summary!$G$5=B2408,1,0)))</f>
        <v>0</v>
      </c>
      <c r="T2408" s="148">
        <f t="shared" si="148"/>
        <v>0</v>
      </c>
      <c r="U2408" s="148">
        <f>IF(LEN(C2408)=0,0,IF(C2408=Summary!$K$5,1,0))</f>
        <v>0</v>
      </c>
      <c r="V2408" s="148">
        <f t="shared" si="149"/>
        <v>0</v>
      </c>
      <c r="W2408" s="333"/>
      <c r="X2408" s="148">
        <f t="shared" si="150"/>
        <v>0</v>
      </c>
      <c r="Y2408" s="333"/>
      <c r="Z2408" s="144"/>
      <c r="AA2408" s="148">
        <f t="shared" si="151"/>
        <v>0</v>
      </c>
      <c r="AB2408" s="336"/>
      <c r="AC2408" s="144"/>
    </row>
    <row r="2409" spans="2:29" s="134" customFormat="1" ht="20.100000000000001" customHeight="1" x14ac:dyDescent="0.25">
      <c r="B2409" s="390"/>
      <c r="C2409" s="391"/>
      <c r="D2409" s="392"/>
      <c r="E2409" s="393"/>
      <c r="F2409" s="393"/>
      <c r="G2409" s="394"/>
      <c r="H2409" s="395"/>
      <c r="N2409" s="144"/>
      <c r="O2409" s="147" t="str">
        <f>IFERROR(IF(LEN(B2409)=0,"",INDEX(Trainings!$C$6:$C$55,MATCH(Registration!$B2409,Trainings!$B$6:$B$55,0),1)),"")</f>
        <v/>
      </c>
      <c r="P2409" s="148" t="str">
        <f>IFERROR(IF(LEN(H2409)=0,"",INDEX(Dashboard!$I$17:$I$26,MATCH($H2409,Dashboard!$J$17:$J$26,0))),"")</f>
        <v/>
      </c>
      <c r="Q2409" s="144"/>
      <c r="R2409" s="148">
        <f>IF(LEN(O2409)=0,0,IF(OR(Summary!$D$5="All",Summary!$D$5=""),1,IF(Summary!$D$5=O2409,1,0)))</f>
        <v>0</v>
      </c>
      <c r="S2409" s="148">
        <f>IF(LEN(B2409)=0,0,IF(OR(Summary!$G$5="All",Summary!$G$5=""),1,IF(Summary!$G$5=B2409,1,0)))</f>
        <v>0</v>
      </c>
      <c r="T2409" s="148">
        <f t="shared" si="148"/>
        <v>0</v>
      </c>
      <c r="U2409" s="148">
        <f>IF(LEN(C2409)=0,0,IF(C2409=Summary!$K$5,1,0))</f>
        <v>0</v>
      </c>
      <c r="V2409" s="148">
        <f t="shared" si="149"/>
        <v>0</v>
      </c>
      <c r="W2409" s="333"/>
      <c r="X2409" s="148">
        <f t="shared" si="150"/>
        <v>0</v>
      </c>
      <c r="Y2409" s="333"/>
      <c r="Z2409" s="144"/>
      <c r="AA2409" s="148">
        <f t="shared" si="151"/>
        <v>0</v>
      </c>
      <c r="AB2409" s="336"/>
      <c r="AC2409" s="144"/>
    </row>
    <row r="2410" spans="2:29" s="134" customFormat="1" ht="20.100000000000001" customHeight="1" x14ac:dyDescent="0.25">
      <c r="B2410" s="390"/>
      <c r="C2410" s="391"/>
      <c r="D2410" s="392"/>
      <c r="E2410" s="393"/>
      <c r="F2410" s="393"/>
      <c r="G2410" s="394"/>
      <c r="H2410" s="395"/>
      <c r="N2410" s="144"/>
      <c r="O2410" s="147" t="str">
        <f>IFERROR(IF(LEN(B2410)=0,"",INDEX(Trainings!$C$6:$C$55,MATCH(Registration!$B2410,Trainings!$B$6:$B$55,0),1)),"")</f>
        <v/>
      </c>
      <c r="P2410" s="148" t="str">
        <f>IFERROR(IF(LEN(H2410)=0,"",INDEX(Dashboard!$I$17:$I$26,MATCH($H2410,Dashboard!$J$17:$J$26,0))),"")</f>
        <v/>
      </c>
      <c r="Q2410" s="144"/>
      <c r="R2410" s="148">
        <f>IF(LEN(O2410)=0,0,IF(OR(Summary!$D$5="All",Summary!$D$5=""),1,IF(Summary!$D$5=O2410,1,0)))</f>
        <v>0</v>
      </c>
      <c r="S2410" s="148">
        <f>IF(LEN(B2410)=0,0,IF(OR(Summary!$G$5="All",Summary!$G$5=""),1,IF(Summary!$G$5=B2410,1,0)))</f>
        <v>0</v>
      </c>
      <c r="T2410" s="148">
        <f t="shared" si="148"/>
        <v>0</v>
      </c>
      <c r="U2410" s="148">
        <f>IF(LEN(C2410)=0,0,IF(C2410=Summary!$K$5,1,0))</f>
        <v>0</v>
      </c>
      <c r="V2410" s="148">
        <f t="shared" si="149"/>
        <v>0</v>
      </c>
      <c r="W2410" s="333"/>
      <c r="X2410" s="148">
        <f t="shared" si="150"/>
        <v>0</v>
      </c>
      <c r="Y2410" s="333"/>
      <c r="Z2410" s="144"/>
      <c r="AA2410" s="148">
        <f t="shared" si="151"/>
        <v>0</v>
      </c>
      <c r="AB2410" s="336"/>
      <c r="AC2410" s="144"/>
    </row>
    <row r="2411" spans="2:29" s="134" customFormat="1" ht="20.100000000000001" customHeight="1" x14ac:dyDescent="0.25">
      <c r="B2411" s="390"/>
      <c r="C2411" s="391"/>
      <c r="D2411" s="392"/>
      <c r="E2411" s="393"/>
      <c r="F2411" s="393"/>
      <c r="G2411" s="394"/>
      <c r="H2411" s="395"/>
      <c r="N2411" s="144"/>
      <c r="O2411" s="147" t="str">
        <f>IFERROR(IF(LEN(B2411)=0,"",INDEX(Trainings!$C$6:$C$55,MATCH(Registration!$B2411,Trainings!$B$6:$B$55,0),1)),"")</f>
        <v/>
      </c>
      <c r="P2411" s="148" t="str">
        <f>IFERROR(IF(LEN(H2411)=0,"",INDEX(Dashboard!$I$17:$I$26,MATCH($H2411,Dashboard!$J$17:$J$26,0))),"")</f>
        <v/>
      </c>
      <c r="Q2411" s="144"/>
      <c r="R2411" s="148">
        <f>IF(LEN(O2411)=0,0,IF(OR(Summary!$D$5="All",Summary!$D$5=""),1,IF(Summary!$D$5=O2411,1,0)))</f>
        <v>0</v>
      </c>
      <c r="S2411" s="148">
        <f>IF(LEN(B2411)=0,0,IF(OR(Summary!$G$5="All",Summary!$G$5=""),1,IF(Summary!$G$5=B2411,1,0)))</f>
        <v>0</v>
      </c>
      <c r="T2411" s="148">
        <f t="shared" si="148"/>
        <v>0</v>
      </c>
      <c r="U2411" s="148">
        <f>IF(LEN(C2411)=0,0,IF(C2411=Summary!$K$5,1,0))</f>
        <v>0</v>
      </c>
      <c r="V2411" s="148">
        <f t="shared" si="149"/>
        <v>0</v>
      </c>
      <c r="W2411" s="333"/>
      <c r="X2411" s="148">
        <f t="shared" si="150"/>
        <v>0</v>
      </c>
      <c r="Y2411" s="333"/>
      <c r="Z2411" s="144"/>
      <c r="AA2411" s="148">
        <f t="shared" si="151"/>
        <v>0</v>
      </c>
      <c r="AB2411" s="336"/>
      <c r="AC2411" s="144"/>
    </row>
    <row r="2412" spans="2:29" s="134" customFormat="1" ht="20.100000000000001" customHeight="1" x14ac:dyDescent="0.25">
      <c r="B2412" s="390"/>
      <c r="C2412" s="391"/>
      <c r="D2412" s="392"/>
      <c r="E2412" s="393"/>
      <c r="F2412" s="393"/>
      <c r="G2412" s="394"/>
      <c r="H2412" s="395"/>
      <c r="N2412" s="144"/>
      <c r="O2412" s="147" t="str">
        <f>IFERROR(IF(LEN(B2412)=0,"",INDEX(Trainings!$C$6:$C$55,MATCH(Registration!$B2412,Trainings!$B$6:$B$55,0),1)),"")</f>
        <v/>
      </c>
      <c r="P2412" s="148" t="str">
        <f>IFERROR(IF(LEN(H2412)=0,"",INDEX(Dashboard!$I$17:$I$26,MATCH($H2412,Dashboard!$J$17:$J$26,0))),"")</f>
        <v/>
      </c>
      <c r="Q2412" s="144"/>
      <c r="R2412" s="148">
        <f>IF(LEN(O2412)=0,0,IF(OR(Summary!$D$5="All",Summary!$D$5=""),1,IF(Summary!$D$5=O2412,1,0)))</f>
        <v>0</v>
      </c>
      <c r="S2412" s="148">
        <f>IF(LEN(B2412)=0,0,IF(OR(Summary!$G$5="All",Summary!$G$5=""),1,IF(Summary!$G$5=B2412,1,0)))</f>
        <v>0</v>
      </c>
      <c r="T2412" s="148">
        <f t="shared" si="148"/>
        <v>0</v>
      </c>
      <c r="U2412" s="148">
        <f>IF(LEN(C2412)=0,0,IF(C2412=Summary!$K$5,1,0))</f>
        <v>0</v>
      </c>
      <c r="V2412" s="148">
        <f t="shared" si="149"/>
        <v>0</v>
      </c>
      <c r="W2412" s="333"/>
      <c r="X2412" s="148">
        <f t="shared" si="150"/>
        <v>0</v>
      </c>
      <c r="Y2412" s="333"/>
      <c r="Z2412" s="144"/>
      <c r="AA2412" s="148">
        <f t="shared" si="151"/>
        <v>0</v>
      </c>
      <c r="AB2412" s="336"/>
      <c r="AC2412" s="144"/>
    </row>
    <row r="2413" spans="2:29" s="134" customFormat="1" ht="20.100000000000001" customHeight="1" x14ac:dyDescent="0.25">
      <c r="B2413" s="390"/>
      <c r="C2413" s="391"/>
      <c r="D2413" s="392"/>
      <c r="E2413" s="393"/>
      <c r="F2413" s="393"/>
      <c r="G2413" s="394"/>
      <c r="H2413" s="395"/>
      <c r="N2413" s="144"/>
      <c r="O2413" s="147" t="str">
        <f>IFERROR(IF(LEN(B2413)=0,"",INDEX(Trainings!$C$6:$C$55,MATCH(Registration!$B2413,Trainings!$B$6:$B$55,0),1)),"")</f>
        <v/>
      </c>
      <c r="P2413" s="148" t="str">
        <f>IFERROR(IF(LEN(H2413)=0,"",INDEX(Dashboard!$I$17:$I$26,MATCH($H2413,Dashboard!$J$17:$J$26,0))),"")</f>
        <v/>
      </c>
      <c r="Q2413" s="144"/>
      <c r="R2413" s="148">
        <f>IF(LEN(O2413)=0,0,IF(OR(Summary!$D$5="All",Summary!$D$5=""),1,IF(Summary!$D$5=O2413,1,0)))</f>
        <v>0</v>
      </c>
      <c r="S2413" s="148">
        <f>IF(LEN(B2413)=0,0,IF(OR(Summary!$G$5="All",Summary!$G$5=""),1,IF(Summary!$G$5=B2413,1,0)))</f>
        <v>0</v>
      </c>
      <c r="T2413" s="148">
        <f t="shared" si="148"/>
        <v>0</v>
      </c>
      <c r="U2413" s="148">
        <f>IF(LEN(C2413)=0,0,IF(C2413=Summary!$K$5,1,0))</f>
        <v>0</v>
      </c>
      <c r="V2413" s="148">
        <f t="shared" si="149"/>
        <v>0</v>
      </c>
      <c r="W2413" s="333"/>
      <c r="X2413" s="148">
        <f t="shared" si="150"/>
        <v>0</v>
      </c>
      <c r="Y2413" s="333"/>
      <c r="Z2413" s="144"/>
      <c r="AA2413" s="148">
        <f t="shared" si="151"/>
        <v>0</v>
      </c>
      <c r="AB2413" s="336"/>
      <c r="AC2413" s="144"/>
    </row>
    <row r="2414" spans="2:29" s="134" customFormat="1" ht="20.100000000000001" customHeight="1" x14ac:dyDescent="0.25">
      <c r="B2414" s="390"/>
      <c r="C2414" s="391"/>
      <c r="D2414" s="392"/>
      <c r="E2414" s="393"/>
      <c r="F2414" s="393"/>
      <c r="G2414" s="394"/>
      <c r="H2414" s="395"/>
      <c r="N2414" s="144"/>
      <c r="O2414" s="147" t="str">
        <f>IFERROR(IF(LEN(B2414)=0,"",INDEX(Trainings!$C$6:$C$55,MATCH(Registration!$B2414,Trainings!$B$6:$B$55,0),1)),"")</f>
        <v/>
      </c>
      <c r="P2414" s="148" t="str">
        <f>IFERROR(IF(LEN(H2414)=0,"",INDEX(Dashboard!$I$17:$I$26,MATCH($H2414,Dashboard!$J$17:$J$26,0))),"")</f>
        <v/>
      </c>
      <c r="Q2414" s="144"/>
      <c r="R2414" s="148">
        <f>IF(LEN(O2414)=0,0,IF(OR(Summary!$D$5="All",Summary!$D$5=""),1,IF(Summary!$D$5=O2414,1,0)))</f>
        <v>0</v>
      </c>
      <c r="S2414" s="148">
        <f>IF(LEN(B2414)=0,0,IF(OR(Summary!$G$5="All",Summary!$G$5=""),1,IF(Summary!$G$5=B2414,1,0)))</f>
        <v>0</v>
      </c>
      <c r="T2414" s="148">
        <f t="shared" si="148"/>
        <v>0</v>
      </c>
      <c r="U2414" s="148">
        <f>IF(LEN(C2414)=0,0,IF(C2414=Summary!$K$5,1,0))</f>
        <v>0</v>
      </c>
      <c r="V2414" s="148">
        <f t="shared" si="149"/>
        <v>0</v>
      </c>
      <c r="W2414" s="333"/>
      <c r="X2414" s="148">
        <f t="shared" si="150"/>
        <v>0</v>
      </c>
      <c r="Y2414" s="333"/>
      <c r="Z2414" s="144"/>
      <c r="AA2414" s="148">
        <f t="shared" si="151"/>
        <v>0</v>
      </c>
      <c r="AB2414" s="336"/>
      <c r="AC2414" s="144"/>
    </row>
    <row r="2415" spans="2:29" s="134" customFormat="1" ht="20.100000000000001" customHeight="1" x14ac:dyDescent="0.25">
      <c r="B2415" s="390"/>
      <c r="C2415" s="391"/>
      <c r="D2415" s="392"/>
      <c r="E2415" s="393"/>
      <c r="F2415" s="393"/>
      <c r="G2415" s="394"/>
      <c r="H2415" s="395"/>
      <c r="N2415" s="144"/>
      <c r="O2415" s="147" t="str">
        <f>IFERROR(IF(LEN(B2415)=0,"",INDEX(Trainings!$C$6:$C$55,MATCH(Registration!$B2415,Trainings!$B$6:$B$55,0),1)),"")</f>
        <v/>
      </c>
      <c r="P2415" s="148" t="str">
        <f>IFERROR(IF(LEN(H2415)=0,"",INDEX(Dashboard!$I$17:$I$26,MATCH($H2415,Dashboard!$J$17:$J$26,0))),"")</f>
        <v/>
      </c>
      <c r="Q2415" s="144"/>
      <c r="R2415" s="148">
        <f>IF(LEN(O2415)=0,0,IF(OR(Summary!$D$5="All",Summary!$D$5=""),1,IF(Summary!$D$5=O2415,1,0)))</f>
        <v>0</v>
      </c>
      <c r="S2415" s="148">
        <f>IF(LEN(B2415)=0,0,IF(OR(Summary!$G$5="All",Summary!$G$5=""),1,IF(Summary!$G$5=B2415,1,0)))</f>
        <v>0</v>
      </c>
      <c r="T2415" s="148">
        <f t="shared" si="148"/>
        <v>0</v>
      </c>
      <c r="U2415" s="148">
        <f>IF(LEN(C2415)=0,0,IF(C2415=Summary!$K$5,1,0))</f>
        <v>0</v>
      </c>
      <c r="V2415" s="148">
        <f t="shared" si="149"/>
        <v>0</v>
      </c>
      <c r="W2415" s="333"/>
      <c r="X2415" s="148">
        <f t="shared" si="150"/>
        <v>0</v>
      </c>
      <c r="Y2415" s="333"/>
      <c r="Z2415" s="144"/>
      <c r="AA2415" s="148">
        <f t="shared" si="151"/>
        <v>0</v>
      </c>
      <c r="AB2415" s="336"/>
      <c r="AC2415" s="144"/>
    </row>
    <row r="2416" spans="2:29" s="134" customFormat="1" ht="20.100000000000001" customHeight="1" x14ac:dyDescent="0.25">
      <c r="B2416" s="390"/>
      <c r="C2416" s="391"/>
      <c r="D2416" s="392"/>
      <c r="E2416" s="393"/>
      <c r="F2416" s="393"/>
      <c r="G2416" s="394"/>
      <c r="H2416" s="395"/>
      <c r="N2416" s="144"/>
      <c r="O2416" s="147" t="str">
        <f>IFERROR(IF(LEN(B2416)=0,"",INDEX(Trainings!$C$6:$C$55,MATCH(Registration!$B2416,Trainings!$B$6:$B$55,0),1)),"")</f>
        <v/>
      </c>
      <c r="P2416" s="148" t="str">
        <f>IFERROR(IF(LEN(H2416)=0,"",INDEX(Dashboard!$I$17:$I$26,MATCH($H2416,Dashboard!$J$17:$J$26,0))),"")</f>
        <v/>
      </c>
      <c r="Q2416" s="144"/>
      <c r="R2416" s="148">
        <f>IF(LEN(O2416)=0,0,IF(OR(Summary!$D$5="All",Summary!$D$5=""),1,IF(Summary!$D$5=O2416,1,0)))</f>
        <v>0</v>
      </c>
      <c r="S2416" s="148">
        <f>IF(LEN(B2416)=0,0,IF(OR(Summary!$G$5="All",Summary!$G$5=""),1,IF(Summary!$G$5=B2416,1,0)))</f>
        <v>0</v>
      </c>
      <c r="T2416" s="148">
        <f t="shared" si="148"/>
        <v>0</v>
      </c>
      <c r="U2416" s="148">
        <f>IF(LEN(C2416)=0,0,IF(C2416=Summary!$K$5,1,0))</f>
        <v>0</v>
      </c>
      <c r="V2416" s="148">
        <f t="shared" si="149"/>
        <v>0</v>
      </c>
      <c r="W2416" s="333"/>
      <c r="X2416" s="148">
        <f t="shared" si="150"/>
        <v>0</v>
      </c>
      <c r="Y2416" s="333"/>
      <c r="Z2416" s="144"/>
      <c r="AA2416" s="148">
        <f t="shared" si="151"/>
        <v>0</v>
      </c>
      <c r="AB2416" s="336"/>
      <c r="AC2416" s="144"/>
    </row>
    <row r="2417" spans="2:29" s="134" customFormat="1" ht="20.100000000000001" customHeight="1" x14ac:dyDescent="0.25">
      <c r="B2417" s="390"/>
      <c r="C2417" s="391"/>
      <c r="D2417" s="392"/>
      <c r="E2417" s="393"/>
      <c r="F2417" s="393"/>
      <c r="G2417" s="394"/>
      <c r="H2417" s="395"/>
      <c r="N2417" s="144"/>
      <c r="O2417" s="147" t="str">
        <f>IFERROR(IF(LEN(B2417)=0,"",INDEX(Trainings!$C$6:$C$55,MATCH(Registration!$B2417,Trainings!$B$6:$B$55,0),1)),"")</f>
        <v/>
      </c>
      <c r="P2417" s="148" t="str">
        <f>IFERROR(IF(LEN(H2417)=0,"",INDEX(Dashboard!$I$17:$I$26,MATCH($H2417,Dashboard!$J$17:$J$26,0))),"")</f>
        <v/>
      </c>
      <c r="Q2417" s="144"/>
      <c r="R2417" s="148">
        <f>IF(LEN(O2417)=0,0,IF(OR(Summary!$D$5="All",Summary!$D$5=""),1,IF(Summary!$D$5=O2417,1,0)))</f>
        <v>0</v>
      </c>
      <c r="S2417" s="148">
        <f>IF(LEN(B2417)=0,0,IF(OR(Summary!$G$5="All",Summary!$G$5=""),1,IF(Summary!$G$5=B2417,1,0)))</f>
        <v>0</v>
      </c>
      <c r="T2417" s="148">
        <f t="shared" si="148"/>
        <v>0</v>
      </c>
      <c r="U2417" s="148">
        <f>IF(LEN(C2417)=0,0,IF(C2417=Summary!$K$5,1,0))</f>
        <v>0</v>
      </c>
      <c r="V2417" s="148">
        <f t="shared" si="149"/>
        <v>0</v>
      </c>
      <c r="W2417" s="333"/>
      <c r="X2417" s="148">
        <f t="shared" si="150"/>
        <v>0</v>
      </c>
      <c r="Y2417" s="333"/>
      <c r="Z2417" s="144"/>
      <c r="AA2417" s="148">
        <f t="shared" si="151"/>
        <v>0</v>
      </c>
      <c r="AB2417" s="336"/>
      <c r="AC2417" s="144"/>
    </row>
    <row r="2418" spans="2:29" s="134" customFormat="1" ht="20.100000000000001" customHeight="1" x14ac:dyDescent="0.25">
      <c r="B2418" s="390"/>
      <c r="C2418" s="391"/>
      <c r="D2418" s="392"/>
      <c r="E2418" s="393"/>
      <c r="F2418" s="393"/>
      <c r="G2418" s="394"/>
      <c r="H2418" s="395"/>
      <c r="N2418" s="144"/>
      <c r="O2418" s="147" t="str">
        <f>IFERROR(IF(LEN(B2418)=0,"",INDEX(Trainings!$C$6:$C$55,MATCH(Registration!$B2418,Trainings!$B$6:$B$55,0),1)),"")</f>
        <v/>
      </c>
      <c r="P2418" s="148" t="str">
        <f>IFERROR(IF(LEN(H2418)=0,"",INDEX(Dashboard!$I$17:$I$26,MATCH($H2418,Dashboard!$J$17:$J$26,0))),"")</f>
        <v/>
      </c>
      <c r="Q2418" s="144"/>
      <c r="R2418" s="148">
        <f>IF(LEN(O2418)=0,0,IF(OR(Summary!$D$5="All",Summary!$D$5=""),1,IF(Summary!$D$5=O2418,1,0)))</f>
        <v>0</v>
      </c>
      <c r="S2418" s="148">
        <f>IF(LEN(B2418)=0,0,IF(OR(Summary!$G$5="All",Summary!$G$5=""),1,IF(Summary!$G$5=B2418,1,0)))</f>
        <v>0</v>
      </c>
      <c r="T2418" s="148">
        <f t="shared" si="148"/>
        <v>0</v>
      </c>
      <c r="U2418" s="148">
        <f>IF(LEN(C2418)=0,0,IF(C2418=Summary!$K$5,1,0))</f>
        <v>0</v>
      </c>
      <c r="V2418" s="148">
        <f t="shared" si="149"/>
        <v>0</v>
      </c>
      <c r="W2418" s="333"/>
      <c r="X2418" s="148">
        <f t="shared" si="150"/>
        <v>0</v>
      </c>
      <c r="Y2418" s="333"/>
      <c r="Z2418" s="144"/>
      <c r="AA2418" s="148">
        <f t="shared" si="151"/>
        <v>0</v>
      </c>
      <c r="AB2418" s="336"/>
      <c r="AC2418" s="144"/>
    </row>
    <row r="2419" spans="2:29" s="134" customFormat="1" ht="20.100000000000001" customHeight="1" x14ac:dyDescent="0.25">
      <c r="B2419" s="390"/>
      <c r="C2419" s="391"/>
      <c r="D2419" s="392"/>
      <c r="E2419" s="393"/>
      <c r="F2419" s="393"/>
      <c r="G2419" s="394"/>
      <c r="H2419" s="395"/>
      <c r="N2419" s="144"/>
      <c r="O2419" s="147" t="str">
        <f>IFERROR(IF(LEN(B2419)=0,"",INDEX(Trainings!$C$6:$C$55,MATCH(Registration!$B2419,Trainings!$B$6:$B$55,0),1)),"")</f>
        <v/>
      </c>
      <c r="P2419" s="148" t="str">
        <f>IFERROR(IF(LEN(H2419)=0,"",INDEX(Dashboard!$I$17:$I$26,MATCH($H2419,Dashboard!$J$17:$J$26,0))),"")</f>
        <v/>
      </c>
      <c r="Q2419" s="144"/>
      <c r="R2419" s="148">
        <f>IF(LEN(O2419)=0,0,IF(OR(Summary!$D$5="All",Summary!$D$5=""),1,IF(Summary!$D$5=O2419,1,0)))</f>
        <v>0</v>
      </c>
      <c r="S2419" s="148">
        <f>IF(LEN(B2419)=0,0,IF(OR(Summary!$G$5="All",Summary!$G$5=""),1,IF(Summary!$G$5=B2419,1,0)))</f>
        <v>0</v>
      </c>
      <c r="T2419" s="148">
        <f t="shared" si="148"/>
        <v>0</v>
      </c>
      <c r="U2419" s="148">
        <f>IF(LEN(C2419)=0,0,IF(C2419=Summary!$K$5,1,0))</f>
        <v>0</v>
      </c>
      <c r="V2419" s="148">
        <f t="shared" si="149"/>
        <v>0</v>
      </c>
      <c r="W2419" s="333"/>
      <c r="X2419" s="148">
        <f t="shared" si="150"/>
        <v>0</v>
      </c>
      <c r="Y2419" s="333"/>
      <c r="Z2419" s="144"/>
      <c r="AA2419" s="148">
        <f t="shared" si="151"/>
        <v>0</v>
      </c>
      <c r="AB2419" s="336"/>
      <c r="AC2419" s="144"/>
    </row>
    <row r="2420" spans="2:29" s="134" customFormat="1" ht="20.100000000000001" customHeight="1" x14ac:dyDescent="0.25">
      <c r="B2420" s="390"/>
      <c r="C2420" s="391"/>
      <c r="D2420" s="392"/>
      <c r="E2420" s="393"/>
      <c r="F2420" s="393"/>
      <c r="G2420" s="394"/>
      <c r="H2420" s="395"/>
      <c r="N2420" s="144"/>
      <c r="O2420" s="147" t="str">
        <f>IFERROR(IF(LEN(B2420)=0,"",INDEX(Trainings!$C$6:$C$55,MATCH(Registration!$B2420,Trainings!$B$6:$B$55,0),1)),"")</f>
        <v/>
      </c>
      <c r="P2420" s="148" t="str">
        <f>IFERROR(IF(LEN(H2420)=0,"",INDEX(Dashboard!$I$17:$I$26,MATCH($H2420,Dashboard!$J$17:$J$26,0))),"")</f>
        <v/>
      </c>
      <c r="Q2420" s="144"/>
      <c r="R2420" s="148">
        <f>IF(LEN(O2420)=0,0,IF(OR(Summary!$D$5="All",Summary!$D$5=""),1,IF(Summary!$D$5=O2420,1,0)))</f>
        <v>0</v>
      </c>
      <c r="S2420" s="148">
        <f>IF(LEN(B2420)=0,0,IF(OR(Summary!$G$5="All",Summary!$G$5=""),1,IF(Summary!$G$5=B2420,1,0)))</f>
        <v>0</v>
      </c>
      <c r="T2420" s="148">
        <f t="shared" si="148"/>
        <v>0</v>
      </c>
      <c r="U2420" s="148">
        <f>IF(LEN(C2420)=0,0,IF(C2420=Summary!$K$5,1,0))</f>
        <v>0</v>
      </c>
      <c r="V2420" s="148">
        <f t="shared" si="149"/>
        <v>0</v>
      </c>
      <c r="W2420" s="333"/>
      <c r="X2420" s="148">
        <f t="shared" si="150"/>
        <v>0</v>
      </c>
      <c r="Y2420" s="333"/>
      <c r="Z2420" s="144"/>
      <c r="AA2420" s="148">
        <f t="shared" si="151"/>
        <v>0</v>
      </c>
      <c r="AB2420" s="336"/>
      <c r="AC2420" s="144"/>
    </row>
    <row r="2421" spans="2:29" s="134" customFormat="1" ht="20.100000000000001" customHeight="1" x14ac:dyDescent="0.25">
      <c r="B2421" s="390"/>
      <c r="C2421" s="391"/>
      <c r="D2421" s="392"/>
      <c r="E2421" s="393"/>
      <c r="F2421" s="393"/>
      <c r="G2421" s="394"/>
      <c r="H2421" s="395"/>
      <c r="N2421" s="144"/>
      <c r="O2421" s="147" t="str">
        <f>IFERROR(IF(LEN(B2421)=0,"",INDEX(Trainings!$C$6:$C$55,MATCH(Registration!$B2421,Trainings!$B$6:$B$55,0),1)),"")</f>
        <v/>
      </c>
      <c r="P2421" s="148" t="str">
        <f>IFERROR(IF(LEN(H2421)=0,"",INDEX(Dashboard!$I$17:$I$26,MATCH($H2421,Dashboard!$J$17:$J$26,0))),"")</f>
        <v/>
      </c>
      <c r="Q2421" s="144"/>
      <c r="R2421" s="148">
        <f>IF(LEN(O2421)=0,0,IF(OR(Summary!$D$5="All",Summary!$D$5=""),1,IF(Summary!$D$5=O2421,1,0)))</f>
        <v>0</v>
      </c>
      <c r="S2421" s="148">
        <f>IF(LEN(B2421)=0,0,IF(OR(Summary!$G$5="All",Summary!$G$5=""),1,IF(Summary!$G$5=B2421,1,0)))</f>
        <v>0</v>
      </c>
      <c r="T2421" s="148">
        <f t="shared" si="148"/>
        <v>0</v>
      </c>
      <c r="U2421" s="148">
        <f>IF(LEN(C2421)=0,0,IF(C2421=Summary!$K$5,1,0))</f>
        <v>0</v>
      </c>
      <c r="V2421" s="148">
        <f t="shared" si="149"/>
        <v>0</v>
      </c>
      <c r="W2421" s="333"/>
      <c r="X2421" s="148">
        <f t="shared" si="150"/>
        <v>0</v>
      </c>
      <c r="Y2421" s="333"/>
      <c r="Z2421" s="144"/>
      <c r="AA2421" s="148">
        <f t="shared" si="151"/>
        <v>0</v>
      </c>
      <c r="AB2421" s="336"/>
      <c r="AC2421" s="144"/>
    </row>
    <row r="2422" spans="2:29" s="134" customFormat="1" ht="20.100000000000001" customHeight="1" x14ac:dyDescent="0.25">
      <c r="B2422" s="390"/>
      <c r="C2422" s="391"/>
      <c r="D2422" s="392"/>
      <c r="E2422" s="393"/>
      <c r="F2422" s="393"/>
      <c r="G2422" s="394"/>
      <c r="H2422" s="395"/>
      <c r="N2422" s="144"/>
      <c r="O2422" s="147" t="str">
        <f>IFERROR(IF(LEN(B2422)=0,"",INDEX(Trainings!$C$6:$C$55,MATCH(Registration!$B2422,Trainings!$B$6:$B$55,0),1)),"")</f>
        <v/>
      </c>
      <c r="P2422" s="148" t="str">
        <f>IFERROR(IF(LEN(H2422)=0,"",INDEX(Dashboard!$I$17:$I$26,MATCH($H2422,Dashboard!$J$17:$J$26,0))),"")</f>
        <v/>
      </c>
      <c r="Q2422" s="144"/>
      <c r="R2422" s="148">
        <f>IF(LEN(O2422)=0,0,IF(OR(Summary!$D$5="All",Summary!$D$5=""),1,IF(Summary!$D$5=O2422,1,0)))</f>
        <v>0</v>
      </c>
      <c r="S2422" s="148">
        <f>IF(LEN(B2422)=0,0,IF(OR(Summary!$G$5="All",Summary!$G$5=""),1,IF(Summary!$G$5=B2422,1,0)))</f>
        <v>0</v>
      </c>
      <c r="T2422" s="148">
        <f t="shared" si="148"/>
        <v>0</v>
      </c>
      <c r="U2422" s="148">
        <f>IF(LEN(C2422)=0,0,IF(C2422=Summary!$K$5,1,0))</f>
        <v>0</v>
      </c>
      <c r="V2422" s="148">
        <f t="shared" si="149"/>
        <v>0</v>
      </c>
      <c r="W2422" s="333"/>
      <c r="X2422" s="148">
        <f t="shared" si="150"/>
        <v>0</v>
      </c>
      <c r="Y2422" s="333"/>
      <c r="Z2422" s="144"/>
      <c r="AA2422" s="148">
        <f t="shared" si="151"/>
        <v>0</v>
      </c>
      <c r="AB2422" s="336"/>
      <c r="AC2422" s="144"/>
    </row>
    <row r="2423" spans="2:29" s="134" customFormat="1" ht="20.100000000000001" customHeight="1" x14ac:dyDescent="0.25">
      <c r="B2423" s="390"/>
      <c r="C2423" s="391"/>
      <c r="D2423" s="392"/>
      <c r="E2423" s="393"/>
      <c r="F2423" s="393"/>
      <c r="G2423" s="394"/>
      <c r="H2423" s="395"/>
      <c r="N2423" s="144"/>
      <c r="O2423" s="147" t="str">
        <f>IFERROR(IF(LEN(B2423)=0,"",INDEX(Trainings!$C$6:$C$55,MATCH(Registration!$B2423,Trainings!$B$6:$B$55,0),1)),"")</f>
        <v/>
      </c>
      <c r="P2423" s="148" t="str">
        <f>IFERROR(IF(LEN(H2423)=0,"",INDEX(Dashboard!$I$17:$I$26,MATCH($H2423,Dashboard!$J$17:$J$26,0))),"")</f>
        <v/>
      </c>
      <c r="Q2423" s="144"/>
      <c r="R2423" s="148">
        <f>IF(LEN(O2423)=0,0,IF(OR(Summary!$D$5="All",Summary!$D$5=""),1,IF(Summary!$D$5=O2423,1,0)))</f>
        <v>0</v>
      </c>
      <c r="S2423" s="148">
        <f>IF(LEN(B2423)=0,0,IF(OR(Summary!$G$5="All",Summary!$G$5=""),1,IF(Summary!$G$5=B2423,1,0)))</f>
        <v>0</v>
      </c>
      <c r="T2423" s="148">
        <f t="shared" si="148"/>
        <v>0</v>
      </c>
      <c r="U2423" s="148">
        <f>IF(LEN(C2423)=0,0,IF(C2423=Summary!$K$5,1,0))</f>
        <v>0</v>
      </c>
      <c r="V2423" s="148">
        <f t="shared" si="149"/>
        <v>0</v>
      </c>
      <c r="W2423" s="333"/>
      <c r="X2423" s="148">
        <f t="shared" si="150"/>
        <v>0</v>
      </c>
      <c r="Y2423" s="333"/>
      <c r="Z2423" s="144"/>
      <c r="AA2423" s="148">
        <f t="shared" si="151"/>
        <v>0</v>
      </c>
      <c r="AB2423" s="336"/>
      <c r="AC2423" s="144"/>
    </row>
    <row r="2424" spans="2:29" s="134" customFormat="1" ht="20.100000000000001" customHeight="1" x14ac:dyDescent="0.25">
      <c r="B2424" s="390"/>
      <c r="C2424" s="391"/>
      <c r="D2424" s="392"/>
      <c r="E2424" s="393"/>
      <c r="F2424" s="393"/>
      <c r="G2424" s="394"/>
      <c r="H2424" s="395"/>
      <c r="N2424" s="144"/>
      <c r="O2424" s="147" t="str">
        <f>IFERROR(IF(LEN(B2424)=0,"",INDEX(Trainings!$C$6:$C$55,MATCH(Registration!$B2424,Trainings!$B$6:$B$55,0),1)),"")</f>
        <v/>
      </c>
      <c r="P2424" s="148" t="str">
        <f>IFERROR(IF(LEN(H2424)=0,"",INDEX(Dashboard!$I$17:$I$26,MATCH($H2424,Dashboard!$J$17:$J$26,0))),"")</f>
        <v/>
      </c>
      <c r="Q2424" s="144"/>
      <c r="R2424" s="148">
        <f>IF(LEN(O2424)=0,0,IF(OR(Summary!$D$5="All",Summary!$D$5=""),1,IF(Summary!$D$5=O2424,1,0)))</f>
        <v>0</v>
      </c>
      <c r="S2424" s="148">
        <f>IF(LEN(B2424)=0,0,IF(OR(Summary!$G$5="All",Summary!$G$5=""),1,IF(Summary!$G$5=B2424,1,0)))</f>
        <v>0</v>
      </c>
      <c r="T2424" s="148">
        <f t="shared" si="148"/>
        <v>0</v>
      </c>
      <c r="U2424" s="148">
        <f>IF(LEN(C2424)=0,0,IF(C2424=Summary!$K$5,1,0))</f>
        <v>0</v>
      </c>
      <c r="V2424" s="148">
        <f t="shared" si="149"/>
        <v>0</v>
      </c>
      <c r="W2424" s="333"/>
      <c r="X2424" s="148">
        <f t="shared" si="150"/>
        <v>0</v>
      </c>
      <c r="Y2424" s="333"/>
      <c r="Z2424" s="144"/>
      <c r="AA2424" s="148">
        <f t="shared" si="151"/>
        <v>0</v>
      </c>
      <c r="AB2424" s="336"/>
      <c r="AC2424" s="144"/>
    </row>
    <row r="2425" spans="2:29" s="134" customFormat="1" ht="20.100000000000001" customHeight="1" x14ac:dyDescent="0.25">
      <c r="B2425" s="390"/>
      <c r="C2425" s="391"/>
      <c r="D2425" s="392"/>
      <c r="E2425" s="393"/>
      <c r="F2425" s="393"/>
      <c r="G2425" s="394"/>
      <c r="H2425" s="395"/>
      <c r="N2425" s="144"/>
      <c r="O2425" s="147" t="str">
        <f>IFERROR(IF(LEN(B2425)=0,"",INDEX(Trainings!$C$6:$C$55,MATCH(Registration!$B2425,Trainings!$B$6:$B$55,0),1)),"")</f>
        <v/>
      </c>
      <c r="P2425" s="148" t="str">
        <f>IFERROR(IF(LEN(H2425)=0,"",INDEX(Dashboard!$I$17:$I$26,MATCH($H2425,Dashboard!$J$17:$J$26,0))),"")</f>
        <v/>
      </c>
      <c r="Q2425" s="144"/>
      <c r="R2425" s="148">
        <f>IF(LEN(O2425)=0,0,IF(OR(Summary!$D$5="All",Summary!$D$5=""),1,IF(Summary!$D$5=O2425,1,0)))</f>
        <v>0</v>
      </c>
      <c r="S2425" s="148">
        <f>IF(LEN(B2425)=0,0,IF(OR(Summary!$G$5="All",Summary!$G$5=""),1,IF(Summary!$G$5=B2425,1,0)))</f>
        <v>0</v>
      </c>
      <c r="T2425" s="148">
        <f t="shared" si="148"/>
        <v>0</v>
      </c>
      <c r="U2425" s="148">
        <f>IF(LEN(C2425)=0,0,IF(C2425=Summary!$K$5,1,0))</f>
        <v>0</v>
      </c>
      <c r="V2425" s="148">
        <f t="shared" si="149"/>
        <v>0</v>
      </c>
      <c r="W2425" s="333"/>
      <c r="X2425" s="148">
        <f t="shared" si="150"/>
        <v>0</v>
      </c>
      <c r="Y2425" s="333"/>
      <c r="Z2425" s="144"/>
      <c r="AA2425" s="148">
        <f t="shared" si="151"/>
        <v>0</v>
      </c>
      <c r="AB2425" s="336"/>
      <c r="AC2425" s="144"/>
    </row>
    <row r="2426" spans="2:29" s="134" customFormat="1" ht="20.100000000000001" customHeight="1" x14ac:dyDescent="0.25">
      <c r="B2426" s="390"/>
      <c r="C2426" s="391"/>
      <c r="D2426" s="392"/>
      <c r="E2426" s="393"/>
      <c r="F2426" s="393"/>
      <c r="G2426" s="394"/>
      <c r="H2426" s="395"/>
      <c r="N2426" s="144"/>
      <c r="O2426" s="147" t="str">
        <f>IFERROR(IF(LEN(B2426)=0,"",INDEX(Trainings!$C$6:$C$55,MATCH(Registration!$B2426,Trainings!$B$6:$B$55,0),1)),"")</f>
        <v/>
      </c>
      <c r="P2426" s="148" t="str">
        <f>IFERROR(IF(LEN(H2426)=0,"",INDEX(Dashboard!$I$17:$I$26,MATCH($H2426,Dashboard!$J$17:$J$26,0))),"")</f>
        <v/>
      </c>
      <c r="Q2426" s="144"/>
      <c r="R2426" s="148">
        <f>IF(LEN(O2426)=0,0,IF(OR(Summary!$D$5="All",Summary!$D$5=""),1,IF(Summary!$D$5=O2426,1,0)))</f>
        <v>0</v>
      </c>
      <c r="S2426" s="148">
        <f>IF(LEN(B2426)=0,0,IF(OR(Summary!$G$5="All",Summary!$G$5=""),1,IF(Summary!$G$5=B2426,1,0)))</f>
        <v>0</v>
      </c>
      <c r="T2426" s="148">
        <f t="shared" si="148"/>
        <v>0</v>
      </c>
      <c r="U2426" s="148">
        <f>IF(LEN(C2426)=0,0,IF(C2426=Summary!$K$5,1,0))</f>
        <v>0</v>
      </c>
      <c r="V2426" s="148">
        <f t="shared" si="149"/>
        <v>0</v>
      </c>
      <c r="W2426" s="333"/>
      <c r="X2426" s="148">
        <f t="shared" si="150"/>
        <v>0</v>
      </c>
      <c r="Y2426" s="333"/>
      <c r="Z2426" s="144"/>
      <c r="AA2426" s="148">
        <f t="shared" si="151"/>
        <v>0</v>
      </c>
      <c r="AB2426" s="336"/>
      <c r="AC2426" s="144"/>
    </row>
    <row r="2427" spans="2:29" s="134" customFormat="1" ht="20.100000000000001" customHeight="1" x14ac:dyDescent="0.25">
      <c r="B2427" s="390"/>
      <c r="C2427" s="391"/>
      <c r="D2427" s="392"/>
      <c r="E2427" s="393"/>
      <c r="F2427" s="393"/>
      <c r="G2427" s="394"/>
      <c r="H2427" s="395"/>
      <c r="N2427" s="144"/>
      <c r="O2427" s="147" t="str">
        <f>IFERROR(IF(LEN(B2427)=0,"",INDEX(Trainings!$C$6:$C$55,MATCH(Registration!$B2427,Trainings!$B$6:$B$55,0),1)),"")</f>
        <v/>
      </c>
      <c r="P2427" s="148" t="str">
        <f>IFERROR(IF(LEN(H2427)=0,"",INDEX(Dashboard!$I$17:$I$26,MATCH($H2427,Dashboard!$J$17:$J$26,0))),"")</f>
        <v/>
      </c>
      <c r="Q2427" s="144"/>
      <c r="R2427" s="148">
        <f>IF(LEN(O2427)=0,0,IF(OR(Summary!$D$5="All",Summary!$D$5=""),1,IF(Summary!$D$5=O2427,1,0)))</f>
        <v>0</v>
      </c>
      <c r="S2427" s="148">
        <f>IF(LEN(B2427)=0,0,IF(OR(Summary!$G$5="All",Summary!$G$5=""),1,IF(Summary!$G$5=B2427,1,0)))</f>
        <v>0</v>
      </c>
      <c r="T2427" s="148">
        <f t="shared" si="148"/>
        <v>0</v>
      </c>
      <c r="U2427" s="148">
        <f>IF(LEN(C2427)=0,0,IF(C2427=Summary!$K$5,1,0))</f>
        <v>0</v>
      </c>
      <c r="V2427" s="148">
        <f t="shared" si="149"/>
        <v>0</v>
      </c>
      <c r="W2427" s="333"/>
      <c r="X2427" s="148">
        <f t="shared" si="150"/>
        <v>0</v>
      </c>
      <c r="Y2427" s="333"/>
      <c r="Z2427" s="144"/>
      <c r="AA2427" s="148">
        <f t="shared" si="151"/>
        <v>0</v>
      </c>
      <c r="AB2427" s="336"/>
      <c r="AC2427" s="144"/>
    </row>
    <row r="2428" spans="2:29" s="134" customFormat="1" ht="20.100000000000001" customHeight="1" x14ac:dyDescent="0.25">
      <c r="B2428" s="390"/>
      <c r="C2428" s="391"/>
      <c r="D2428" s="392"/>
      <c r="E2428" s="393"/>
      <c r="F2428" s="393"/>
      <c r="G2428" s="394"/>
      <c r="H2428" s="395"/>
      <c r="N2428" s="144"/>
      <c r="O2428" s="147" t="str">
        <f>IFERROR(IF(LEN(B2428)=0,"",INDEX(Trainings!$C$6:$C$55,MATCH(Registration!$B2428,Trainings!$B$6:$B$55,0),1)),"")</f>
        <v/>
      </c>
      <c r="P2428" s="148" t="str">
        <f>IFERROR(IF(LEN(H2428)=0,"",INDEX(Dashboard!$I$17:$I$26,MATCH($H2428,Dashboard!$J$17:$J$26,0))),"")</f>
        <v/>
      </c>
      <c r="Q2428" s="144"/>
      <c r="R2428" s="148">
        <f>IF(LEN(O2428)=0,0,IF(OR(Summary!$D$5="All",Summary!$D$5=""),1,IF(Summary!$D$5=O2428,1,0)))</f>
        <v>0</v>
      </c>
      <c r="S2428" s="148">
        <f>IF(LEN(B2428)=0,0,IF(OR(Summary!$G$5="All",Summary!$G$5=""),1,IF(Summary!$G$5=B2428,1,0)))</f>
        <v>0</v>
      </c>
      <c r="T2428" s="148">
        <f t="shared" si="148"/>
        <v>0</v>
      </c>
      <c r="U2428" s="148">
        <f>IF(LEN(C2428)=0,0,IF(C2428=Summary!$K$5,1,0))</f>
        <v>0</v>
      </c>
      <c r="V2428" s="148">
        <f t="shared" si="149"/>
        <v>0</v>
      </c>
      <c r="W2428" s="333"/>
      <c r="X2428" s="148">
        <f t="shared" si="150"/>
        <v>0</v>
      </c>
      <c r="Y2428" s="333"/>
      <c r="Z2428" s="144"/>
      <c r="AA2428" s="148">
        <f t="shared" si="151"/>
        <v>0</v>
      </c>
      <c r="AB2428" s="336"/>
      <c r="AC2428" s="144"/>
    </row>
    <row r="2429" spans="2:29" s="134" customFormat="1" ht="20.100000000000001" customHeight="1" x14ac:dyDescent="0.25">
      <c r="B2429" s="390"/>
      <c r="C2429" s="391"/>
      <c r="D2429" s="392"/>
      <c r="E2429" s="393"/>
      <c r="F2429" s="393"/>
      <c r="G2429" s="394"/>
      <c r="H2429" s="395"/>
      <c r="N2429" s="144"/>
      <c r="O2429" s="147" t="str">
        <f>IFERROR(IF(LEN(B2429)=0,"",INDEX(Trainings!$C$6:$C$55,MATCH(Registration!$B2429,Trainings!$B$6:$B$55,0),1)),"")</f>
        <v/>
      </c>
      <c r="P2429" s="148" t="str">
        <f>IFERROR(IF(LEN(H2429)=0,"",INDEX(Dashboard!$I$17:$I$26,MATCH($H2429,Dashboard!$J$17:$J$26,0))),"")</f>
        <v/>
      </c>
      <c r="Q2429" s="144"/>
      <c r="R2429" s="148">
        <f>IF(LEN(O2429)=0,0,IF(OR(Summary!$D$5="All",Summary!$D$5=""),1,IF(Summary!$D$5=O2429,1,0)))</f>
        <v>0</v>
      </c>
      <c r="S2429" s="148">
        <f>IF(LEN(B2429)=0,0,IF(OR(Summary!$G$5="All",Summary!$G$5=""),1,IF(Summary!$G$5=B2429,1,0)))</f>
        <v>0</v>
      </c>
      <c r="T2429" s="148">
        <f t="shared" si="148"/>
        <v>0</v>
      </c>
      <c r="U2429" s="148">
        <f>IF(LEN(C2429)=0,0,IF(C2429=Summary!$K$5,1,0))</f>
        <v>0</v>
      </c>
      <c r="V2429" s="148">
        <f t="shared" si="149"/>
        <v>0</v>
      </c>
      <c r="W2429" s="333"/>
      <c r="X2429" s="148">
        <f t="shared" si="150"/>
        <v>0</v>
      </c>
      <c r="Y2429" s="333"/>
      <c r="Z2429" s="144"/>
      <c r="AA2429" s="148">
        <f t="shared" si="151"/>
        <v>0</v>
      </c>
      <c r="AB2429" s="336"/>
      <c r="AC2429" s="144"/>
    </row>
    <row r="2430" spans="2:29" s="134" customFormat="1" ht="20.100000000000001" customHeight="1" x14ac:dyDescent="0.25">
      <c r="B2430" s="390"/>
      <c r="C2430" s="391"/>
      <c r="D2430" s="392"/>
      <c r="E2430" s="393"/>
      <c r="F2430" s="393"/>
      <c r="G2430" s="394"/>
      <c r="H2430" s="395"/>
      <c r="N2430" s="144"/>
      <c r="O2430" s="147" t="str">
        <f>IFERROR(IF(LEN(B2430)=0,"",INDEX(Trainings!$C$6:$C$55,MATCH(Registration!$B2430,Trainings!$B$6:$B$55,0),1)),"")</f>
        <v/>
      </c>
      <c r="P2430" s="148" t="str">
        <f>IFERROR(IF(LEN(H2430)=0,"",INDEX(Dashboard!$I$17:$I$26,MATCH($H2430,Dashboard!$J$17:$J$26,0))),"")</f>
        <v/>
      </c>
      <c r="Q2430" s="144"/>
      <c r="R2430" s="148">
        <f>IF(LEN(O2430)=0,0,IF(OR(Summary!$D$5="All",Summary!$D$5=""),1,IF(Summary!$D$5=O2430,1,0)))</f>
        <v>0</v>
      </c>
      <c r="S2430" s="148">
        <f>IF(LEN(B2430)=0,0,IF(OR(Summary!$G$5="All",Summary!$G$5=""),1,IF(Summary!$G$5=B2430,1,0)))</f>
        <v>0</v>
      </c>
      <c r="T2430" s="148">
        <f t="shared" si="148"/>
        <v>0</v>
      </c>
      <c r="U2430" s="148">
        <f>IF(LEN(C2430)=0,0,IF(C2430=Summary!$K$5,1,0))</f>
        <v>0</v>
      </c>
      <c r="V2430" s="148">
        <f t="shared" si="149"/>
        <v>0</v>
      </c>
      <c r="W2430" s="333"/>
      <c r="X2430" s="148">
        <f t="shared" si="150"/>
        <v>0</v>
      </c>
      <c r="Y2430" s="333"/>
      <c r="Z2430" s="144"/>
      <c r="AA2430" s="148">
        <f t="shared" si="151"/>
        <v>0</v>
      </c>
      <c r="AB2430" s="336"/>
      <c r="AC2430" s="144"/>
    </row>
    <row r="2431" spans="2:29" s="134" customFormat="1" ht="20.100000000000001" customHeight="1" x14ac:dyDescent="0.25">
      <c r="B2431" s="390"/>
      <c r="C2431" s="391"/>
      <c r="D2431" s="392"/>
      <c r="E2431" s="393"/>
      <c r="F2431" s="393"/>
      <c r="G2431" s="394"/>
      <c r="H2431" s="395"/>
      <c r="N2431" s="144"/>
      <c r="O2431" s="147" t="str">
        <f>IFERROR(IF(LEN(B2431)=0,"",INDEX(Trainings!$C$6:$C$55,MATCH(Registration!$B2431,Trainings!$B$6:$B$55,0),1)),"")</f>
        <v/>
      </c>
      <c r="P2431" s="148" t="str">
        <f>IFERROR(IF(LEN(H2431)=0,"",INDEX(Dashboard!$I$17:$I$26,MATCH($H2431,Dashboard!$J$17:$J$26,0))),"")</f>
        <v/>
      </c>
      <c r="Q2431" s="144"/>
      <c r="R2431" s="148">
        <f>IF(LEN(O2431)=0,0,IF(OR(Summary!$D$5="All",Summary!$D$5=""),1,IF(Summary!$D$5=O2431,1,0)))</f>
        <v>0</v>
      </c>
      <c r="S2431" s="148">
        <f>IF(LEN(B2431)=0,0,IF(OR(Summary!$G$5="All",Summary!$G$5=""),1,IF(Summary!$G$5=B2431,1,0)))</f>
        <v>0</v>
      </c>
      <c r="T2431" s="148">
        <f t="shared" si="148"/>
        <v>0</v>
      </c>
      <c r="U2431" s="148">
        <f>IF(LEN(C2431)=0,0,IF(C2431=Summary!$K$5,1,0))</f>
        <v>0</v>
      </c>
      <c r="V2431" s="148">
        <f t="shared" si="149"/>
        <v>0</v>
      </c>
      <c r="W2431" s="333"/>
      <c r="X2431" s="148">
        <f t="shared" si="150"/>
        <v>0</v>
      </c>
      <c r="Y2431" s="333"/>
      <c r="Z2431" s="144"/>
      <c r="AA2431" s="148">
        <f t="shared" si="151"/>
        <v>0</v>
      </c>
      <c r="AB2431" s="336"/>
      <c r="AC2431" s="144"/>
    </row>
    <row r="2432" spans="2:29" s="134" customFormat="1" ht="20.100000000000001" customHeight="1" x14ac:dyDescent="0.25">
      <c r="B2432" s="390"/>
      <c r="C2432" s="391"/>
      <c r="D2432" s="392"/>
      <c r="E2432" s="393"/>
      <c r="F2432" s="393"/>
      <c r="G2432" s="394"/>
      <c r="H2432" s="395"/>
      <c r="N2432" s="144"/>
      <c r="O2432" s="147" t="str">
        <f>IFERROR(IF(LEN(B2432)=0,"",INDEX(Trainings!$C$6:$C$55,MATCH(Registration!$B2432,Trainings!$B$6:$B$55,0),1)),"")</f>
        <v/>
      </c>
      <c r="P2432" s="148" t="str">
        <f>IFERROR(IF(LEN(H2432)=0,"",INDEX(Dashboard!$I$17:$I$26,MATCH($H2432,Dashboard!$J$17:$J$26,0))),"")</f>
        <v/>
      </c>
      <c r="Q2432" s="144"/>
      <c r="R2432" s="148">
        <f>IF(LEN(O2432)=0,0,IF(OR(Summary!$D$5="All",Summary!$D$5=""),1,IF(Summary!$D$5=O2432,1,0)))</f>
        <v>0</v>
      </c>
      <c r="S2432" s="148">
        <f>IF(LEN(B2432)=0,0,IF(OR(Summary!$G$5="All",Summary!$G$5=""),1,IF(Summary!$G$5=B2432,1,0)))</f>
        <v>0</v>
      </c>
      <c r="T2432" s="148">
        <f t="shared" si="148"/>
        <v>0</v>
      </c>
      <c r="U2432" s="148">
        <f>IF(LEN(C2432)=0,0,IF(C2432=Summary!$K$5,1,0))</f>
        <v>0</v>
      </c>
      <c r="V2432" s="148">
        <f t="shared" si="149"/>
        <v>0</v>
      </c>
      <c r="W2432" s="333"/>
      <c r="X2432" s="148">
        <f t="shared" si="150"/>
        <v>0</v>
      </c>
      <c r="Y2432" s="333"/>
      <c r="Z2432" s="144"/>
      <c r="AA2432" s="148">
        <f t="shared" si="151"/>
        <v>0</v>
      </c>
      <c r="AB2432" s="336"/>
      <c r="AC2432" s="144"/>
    </row>
    <row r="2433" spans="2:29" s="134" customFormat="1" ht="20.100000000000001" customHeight="1" x14ac:dyDescent="0.25">
      <c r="B2433" s="390"/>
      <c r="C2433" s="391"/>
      <c r="D2433" s="392"/>
      <c r="E2433" s="393"/>
      <c r="F2433" s="393"/>
      <c r="G2433" s="394"/>
      <c r="H2433" s="395"/>
      <c r="N2433" s="144"/>
      <c r="O2433" s="147" t="str">
        <f>IFERROR(IF(LEN(B2433)=0,"",INDEX(Trainings!$C$6:$C$55,MATCH(Registration!$B2433,Trainings!$B$6:$B$55,0),1)),"")</f>
        <v/>
      </c>
      <c r="P2433" s="148" t="str">
        <f>IFERROR(IF(LEN(H2433)=0,"",INDEX(Dashboard!$I$17:$I$26,MATCH($H2433,Dashboard!$J$17:$J$26,0))),"")</f>
        <v/>
      </c>
      <c r="Q2433" s="144"/>
      <c r="R2433" s="148">
        <f>IF(LEN(O2433)=0,0,IF(OR(Summary!$D$5="All",Summary!$D$5=""),1,IF(Summary!$D$5=O2433,1,0)))</f>
        <v>0</v>
      </c>
      <c r="S2433" s="148">
        <f>IF(LEN(B2433)=0,0,IF(OR(Summary!$G$5="All",Summary!$G$5=""),1,IF(Summary!$G$5=B2433,1,0)))</f>
        <v>0</v>
      </c>
      <c r="T2433" s="148">
        <f t="shared" si="148"/>
        <v>0</v>
      </c>
      <c r="U2433" s="148">
        <f>IF(LEN(C2433)=0,0,IF(C2433=Summary!$K$5,1,0))</f>
        <v>0</v>
      </c>
      <c r="V2433" s="148">
        <f t="shared" si="149"/>
        <v>0</v>
      </c>
      <c r="W2433" s="333"/>
      <c r="X2433" s="148">
        <f t="shared" si="150"/>
        <v>0</v>
      </c>
      <c r="Y2433" s="333"/>
      <c r="Z2433" s="144"/>
      <c r="AA2433" s="148">
        <f t="shared" si="151"/>
        <v>0</v>
      </c>
      <c r="AB2433" s="336"/>
      <c r="AC2433" s="144"/>
    </row>
    <row r="2434" spans="2:29" s="134" customFormat="1" ht="20.100000000000001" customHeight="1" x14ac:dyDescent="0.25">
      <c r="B2434" s="390"/>
      <c r="C2434" s="391"/>
      <c r="D2434" s="392"/>
      <c r="E2434" s="393"/>
      <c r="F2434" s="393"/>
      <c r="G2434" s="394"/>
      <c r="H2434" s="395"/>
      <c r="N2434" s="144"/>
      <c r="O2434" s="147" t="str">
        <f>IFERROR(IF(LEN(B2434)=0,"",INDEX(Trainings!$C$6:$C$55,MATCH(Registration!$B2434,Trainings!$B$6:$B$55,0),1)),"")</f>
        <v/>
      </c>
      <c r="P2434" s="148" t="str">
        <f>IFERROR(IF(LEN(H2434)=0,"",INDEX(Dashboard!$I$17:$I$26,MATCH($H2434,Dashboard!$J$17:$J$26,0))),"")</f>
        <v/>
      </c>
      <c r="Q2434" s="144"/>
      <c r="R2434" s="148">
        <f>IF(LEN(O2434)=0,0,IF(OR(Summary!$D$5="All",Summary!$D$5=""),1,IF(Summary!$D$5=O2434,1,0)))</f>
        <v>0</v>
      </c>
      <c r="S2434" s="148">
        <f>IF(LEN(B2434)=0,0,IF(OR(Summary!$G$5="All",Summary!$G$5=""),1,IF(Summary!$G$5=B2434,1,0)))</f>
        <v>0</v>
      </c>
      <c r="T2434" s="148">
        <f t="shared" si="148"/>
        <v>0</v>
      </c>
      <c r="U2434" s="148">
        <f>IF(LEN(C2434)=0,0,IF(C2434=Summary!$K$5,1,0))</f>
        <v>0</v>
      </c>
      <c r="V2434" s="148">
        <f t="shared" si="149"/>
        <v>0</v>
      </c>
      <c r="W2434" s="333"/>
      <c r="X2434" s="148">
        <f t="shared" si="150"/>
        <v>0</v>
      </c>
      <c r="Y2434" s="333"/>
      <c r="Z2434" s="144"/>
      <c r="AA2434" s="148">
        <f t="shared" si="151"/>
        <v>0</v>
      </c>
      <c r="AB2434" s="336"/>
      <c r="AC2434" s="144"/>
    </row>
    <row r="2435" spans="2:29" s="134" customFormat="1" ht="20.100000000000001" customHeight="1" x14ac:dyDescent="0.25">
      <c r="B2435" s="390"/>
      <c r="C2435" s="391"/>
      <c r="D2435" s="392"/>
      <c r="E2435" s="393"/>
      <c r="F2435" s="393"/>
      <c r="G2435" s="394"/>
      <c r="H2435" s="395"/>
      <c r="N2435" s="144"/>
      <c r="O2435" s="147" t="str">
        <f>IFERROR(IF(LEN(B2435)=0,"",INDEX(Trainings!$C$6:$C$55,MATCH(Registration!$B2435,Trainings!$B$6:$B$55,0),1)),"")</f>
        <v/>
      </c>
      <c r="P2435" s="148" t="str">
        <f>IFERROR(IF(LEN(H2435)=0,"",INDEX(Dashboard!$I$17:$I$26,MATCH($H2435,Dashboard!$J$17:$J$26,0))),"")</f>
        <v/>
      </c>
      <c r="Q2435" s="144"/>
      <c r="R2435" s="148">
        <f>IF(LEN(O2435)=0,0,IF(OR(Summary!$D$5="All",Summary!$D$5=""),1,IF(Summary!$D$5=O2435,1,0)))</f>
        <v>0</v>
      </c>
      <c r="S2435" s="148">
        <f>IF(LEN(B2435)=0,0,IF(OR(Summary!$G$5="All",Summary!$G$5=""),1,IF(Summary!$G$5=B2435,1,0)))</f>
        <v>0</v>
      </c>
      <c r="T2435" s="148">
        <f t="shared" si="148"/>
        <v>0</v>
      </c>
      <c r="U2435" s="148">
        <f>IF(LEN(C2435)=0,0,IF(C2435=Summary!$K$5,1,0))</f>
        <v>0</v>
      </c>
      <c r="V2435" s="148">
        <f t="shared" si="149"/>
        <v>0</v>
      </c>
      <c r="W2435" s="333"/>
      <c r="X2435" s="148">
        <f t="shared" si="150"/>
        <v>0</v>
      </c>
      <c r="Y2435" s="333"/>
      <c r="Z2435" s="144"/>
      <c r="AA2435" s="148">
        <f t="shared" si="151"/>
        <v>0</v>
      </c>
      <c r="AB2435" s="336"/>
      <c r="AC2435" s="144"/>
    </row>
    <row r="2436" spans="2:29" s="134" customFormat="1" ht="20.100000000000001" customHeight="1" x14ac:dyDescent="0.25">
      <c r="B2436" s="390"/>
      <c r="C2436" s="391"/>
      <c r="D2436" s="392"/>
      <c r="E2436" s="393"/>
      <c r="F2436" s="393"/>
      <c r="G2436" s="394"/>
      <c r="H2436" s="395"/>
      <c r="N2436" s="144"/>
      <c r="O2436" s="147" t="str">
        <f>IFERROR(IF(LEN(B2436)=0,"",INDEX(Trainings!$C$6:$C$55,MATCH(Registration!$B2436,Trainings!$B$6:$B$55,0),1)),"")</f>
        <v/>
      </c>
      <c r="P2436" s="148" t="str">
        <f>IFERROR(IF(LEN(H2436)=0,"",INDEX(Dashboard!$I$17:$I$26,MATCH($H2436,Dashboard!$J$17:$J$26,0))),"")</f>
        <v/>
      </c>
      <c r="Q2436" s="144"/>
      <c r="R2436" s="148">
        <f>IF(LEN(O2436)=0,0,IF(OR(Summary!$D$5="All",Summary!$D$5=""),1,IF(Summary!$D$5=O2436,1,0)))</f>
        <v>0</v>
      </c>
      <c r="S2436" s="148">
        <f>IF(LEN(B2436)=0,0,IF(OR(Summary!$G$5="All",Summary!$G$5=""),1,IF(Summary!$G$5=B2436,1,0)))</f>
        <v>0</v>
      </c>
      <c r="T2436" s="148">
        <f t="shared" si="148"/>
        <v>0</v>
      </c>
      <c r="U2436" s="148">
        <f>IF(LEN(C2436)=0,0,IF(C2436=Summary!$K$5,1,0))</f>
        <v>0</v>
      </c>
      <c r="V2436" s="148">
        <f t="shared" si="149"/>
        <v>0</v>
      </c>
      <c r="W2436" s="333"/>
      <c r="X2436" s="148">
        <f t="shared" si="150"/>
        <v>0</v>
      </c>
      <c r="Y2436" s="333"/>
      <c r="Z2436" s="144"/>
      <c r="AA2436" s="148">
        <f t="shared" si="151"/>
        <v>0</v>
      </c>
      <c r="AB2436" s="336"/>
      <c r="AC2436" s="144"/>
    </row>
    <row r="2437" spans="2:29" s="134" customFormat="1" ht="20.100000000000001" customHeight="1" x14ac:dyDescent="0.25">
      <c r="B2437" s="390"/>
      <c r="C2437" s="391"/>
      <c r="D2437" s="392"/>
      <c r="E2437" s="393"/>
      <c r="F2437" s="393"/>
      <c r="G2437" s="394"/>
      <c r="H2437" s="395"/>
      <c r="N2437" s="144"/>
      <c r="O2437" s="147" t="str">
        <f>IFERROR(IF(LEN(B2437)=0,"",INDEX(Trainings!$C$6:$C$55,MATCH(Registration!$B2437,Trainings!$B$6:$B$55,0),1)),"")</f>
        <v/>
      </c>
      <c r="P2437" s="148" t="str">
        <f>IFERROR(IF(LEN(H2437)=0,"",INDEX(Dashboard!$I$17:$I$26,MATCH($H2437,Dashboard!$J$17:$J$26,0))),"")</f>
        <v/>
      </c>
      <c r="Q2437" s="144"/>
      <c r="R2437" s="148">
        <f>IF(LEN(O2437)=0,0,IF(OR(Summary!$D$5="All",Summary!$D$5=""),1,IF(Summary!$D$5=O2437,1,0)))</f>
        <v>0</v>
      </c>
      <c r="S2437" s="148">
        <f>IF(LEN(B2437)=0,0,IF(OR(Summary!$G$5="All",Summary!$G$5=""),1,IF(Summary!$G$5=B2437,1,0)))</f>
        <v>0</v>
      </c>
      <c r="T2437" s="148">
        <f t="shared" si="148"/>
        <v>0</v>
      </c>
      <c r="U2437" s="148">
        <f>IF(LEN(C2437)=0,0,IF(C2437=Summary!$K$5,1,0))</f>
        <v>0</v>
      </c>
      <c r="V2437" s="148">
        <f t="shared" si="149"/>
        <v>0</v>
      </c>
      <c r="W2437" s="333"/>
      <c r="X2437" s="148">
        <f t="shared" si="150"/>
        <v>0</v>
      </c>
      <c r="Y2437" s="333"/>
      <c r="Z2437" s="144"/>
      <c r="AA2437" s="148">
        <f t="shared" si="151"/>
        <v>0</v>
      </c>
      <c r="AB2437" s="336"/>
      <c r="AC2437" s="144"/>
    </row>
    <row r="2438" spans="2:29" s="134" customFormat="1" ht="20.100000000000001" customHeight="1" x14ac:dyDescent="0.25">
      <c r="B2438" s="390"/>
      <c r="C2438" s="391"/>
      <c r="D2438" s="392"/>
      <c r="E2438" s="393"/>
      <c r="F2438" s="393"/>
      <c r="G2438" s="394"/>
      <c r="H2438" s="395"/>
      <c r="N2438" s="144"/>
      <c r="O2438" s="147" t="str">
        <f>IFERROR(IF(LEN(B2438)=0,"",INDEX(Trainings!$C$6:$C$55,MATCH(Registration!$B2438,Trainings!$B$6:$B$55,0),1)),"")</f>
        <v/>
      </c>
      <c r="P2438" s="148" t="str">
        <f>IFERROR(IF(LEN(H2438)=0,"",INDEX(Dashboard!$I$17:$I$26,MATCH($H2438,Dashboard!$J$17:$J$26,0))),"")</f>
        <v/>
      </c>
      <c r="Q2438" s="144"/>
      <c r="R2438" s="148">
        <f>IF(LEN(O2438)=0,0,IF(OR(Summary!$D$5="All",Summary!$D$5=""),1,IF(Summary!$D$5=O2438,1,0)))</f>
        <v>0</v>
      </c>
      <c r="S2438" s="148">
        <f>IF(LEN(B2438)=0,0,IF(OR(Summary!$G$5="All",Summary!$G$5=""),1,IF(Summary!$G$5=B2438,1,0)))</f>
        <v>0</v>
      </c>
      <c r="T2438" s="148">
        <f t="shared" ref="T2438:T2501" si="152">IF(G2438="Yes",1,0)</f>
        <v>0</v>
      </c>
      <c r="U2438" s="148">
        <f>IF(LEN(C2438)=0,0,IF(C2438=Summary!$K$5,1,0))</f>
        <v>0</v>
      </c>
      <c r="V2438" s="148">
        <f t="shared" si="149"/>
        <v>0</v>
      </c>
      <c r="W2438" s="333"/>
      <c r="X2438" s="148">
        <f t="shared" si="150"/>
        <v>0</v>
      </c>
      <c r="Y2438" s="333"/>
      <c r="Z2438" s="144"/>
      <c r="AA2438" s="148">
        <f t="shared" si="151"/>
        <v>0</v>
      </c>
      <c r="AB2438" s="336"/>
      <c r="AC2438" s="144"/>
    </row>
    <row r="2439" spans="2:29" s="134" customFormat="1" ht="20.100000000000001" customHeight="1" x14ac:dyDescent="0.25">
      <c r="B2439" s="390"/>
      <c r="C2439" s="391"/>
      <c r="D2439" s="392"/>
      <c r="E2439" s="393"/>
      <c r="F2439" s="393"/>
      <c r="G2439" s="394"/>
      <c r="H2439" s="395"/>
      <c r="N2439" s="144"/>
      <c r="O2439" s="147" t="str">
        <f>IFERROR(IF(LEN(B2439)=0,"",INDEX(Trainings!$C$6:$C$55,MATCH(Registration!$B2439,Trainings!$B$6:$B$55,0),1)),"")</f>
        <v/>
      </c>
      <c r="P2439" s="148" t="str">
        <f>IFERROR(IF(LEN(H2439)=0,"",INDEX(Dashboard!$I$17:$I$26,MATCH($H2439,Dashboard!$J$17:$J$26,0))),"")</f>
        <v/>
      </c>
      <c r="Q2439" s="144"/>
      <c r="R2439" s="148">
        <f>IF(LEN(O2439)=0,0,IF(OR(Summary!$D$5="All",Summary!$D$5=""),1,IF(Summary!$D$5=O2439,1,0)))</f>
        <v>0</v>
      </c>
      <c r="S2439" s="148">
        <f>IF(LEN(B2439)=0,0,IF(OR(Summary!$G$5="All",Summary!$G$5=""),1,IF(Summary!$G$5=B2439,1,0)))</f>
        <v>0</v>
      </c>
      <c r="T2439" s="148">
        <f t="shared" si="152"/>
        <v>0</v>
      </c>
      <c r="U2439" s="148">
        <f>IF(LEN(C2439)=0,0,IF(C2439=Summary!$K$5,1,0))</f>
        <v>0</v>
      </c>
      <c r="V2439" s="148">
        <f t="shared" ref="V2439:V2502" si="153">R2439*S2439*T2439*U2439</f>
        <v>0</v>
      </c>
      <c r="W2439" s="333"/>
      <c r="X2439" s="148">
        <f t="shared" ref="X2439:X2502" si="154">V2439*(IF(LEN(P2439)=0,0,1))</f>
        <v>0</v>
      </c>
      <c r="Y2439" s="333"/>
      <c r="Z2439" s="144"/>
      <c r="AA2439" s="148">
        <f t="shared" ref="AA2439:AA2502" si="155">IF(G2439="Yes",1,0)</f>
        <v>0</v>
      </c>
      <c r="AB2439" s="336"/>
      <c r="AC2439" s="144"/>
    </row>
    <row r="2440" spans="2:29" s="134" customFormat="1" ht="20.100000000000001" customHeight="1" x14ac:dyDescent="0.25">
      <c r="B2440" s="390"/>
      <c r="C2440" s="391"/>
      <c r="D2440" s="392"/>
      <c r="E2440" s="393"/>
      <c r="F2440" s="393"/>
      <c r="G2440" s="394"/>
      <c r="H2440" s="395"/>
      <c r="N2440" s="144"/>
      <c r="O2440" s="147" t="str">
        <f>IFERROR(IF(LEN(B2440)=0,"",INDEX(Trainings!$C$6:$C$55,MATCH(Registration!$B2440,Trainings!$B$6:$B$55,0),1)),"")</f>
        <v/>
      </c>
      <c r="P2440" s="148" t="str">
        <f>IFERROR(IF(LEN(H2440)=0,"",INDEX(Dashboard!$I$17:$I$26,MATCH($H2440,Dashboard!$J$17:$J$26,0))),"")</f>
        <v/>
      </c>
      <c r="Q2440" s="144"/>
      <c r="R2440" s="148">
        <f>IF(LEN(O2440)=0,0,IF(OR(Summary!$D$5="All",Summary!$D$5=""),1,IF(Summary!$D$5=O2440,1,0)))</f>
        <v>0</v>
      </c>
      <c r="S2440" s="148">
        <f>IF(LEN(B2440)=0,0,IF(OR(Summary!$G$5="All",Summary!$G$5=""),1,IF(Summary!$G$5=B2440,1,0)))</f>
        <v>0</v>
      </c>
      <c r="T2440" s="148">
        <f t="shared" si="152"/>
        <v>0</v>
      </c>
      <c r="U2440" s="148">
        <f>IF(LEN(C2440)=0,0,IF(C2440=Summary!$K$5,1,0))</f>
        <v>0</v>
      </c>
      <c r="V2440" s="148">
        <f t="shared" si="153"/>
        <v>0</v>
      </c>
      <c r="W2440" s="333"/>
      <c r="X2440" s="148">
        <f t="shared" si="154"/>
        <v>0</v>
      </c>
      <c r="Y2440" s="333"/>
      <c r="Z2440" s="144"/>
      <c r="AA2440" s="148">
        <f t="shared" si="155"/>
        <v>0</v>
      </c>
      <c r="AB2440" s="336"/>
      <c r="AC2440" s="144"/>
    </row>
    <row r="2441" spans="2:29" s="134" customFormat="1" ht="20.100000000000001" customHeight="1" x14ac:dyDescent="0.25">
      <c r="B2441" s="390"/>
      <c r="C2441" s="391"/>
      <c r="D2441" s="392"/>
      <c r="E2441" s="393"/>
      <c r="F2441" s="393"/>
      <c r="G2441" s="394"/>
      <c r="H2441" s="395"/>
      <c r="N2441" s="144"/>
      <c r="O2441" s="147" t="str">
        <f>IFERROR(IF(LEN(B2441)=0,"",INDEX(Trainings!$C$6:$C$55,MATCH(Registration!$B2441,Trainings!$B$6:$B$55,0),1)),"")</f>
        <v/>
      </c>
      <c r="P2441" s="148" t="str">
        <f>IFERROR(IF(LEN(H2441)=0,"",INDEX(Dashboard!$I$17:$I$26,MATCH($H2441,Dashboard!$J$17:$J$26,0))),"")</f>
        <v/>
      </c>
      <c r="Q2441" s="144"/>
      <c r="R2441" s="148">
        <f>IF(LEN(O2441)=0,0,IF(OR(Summary!$D$5="All",Summary!$D$5=""),1,IF(Summary!$D$5=O2441,1,0)))</f>
        <v>0</v>
      </c>
      <c r="S2441" s="148">
        <f>IF(LEN(B2441)=0,0,IF(OR(Summary!$G$5="All",Summary!$G$5=""),1,IF(Summary!$G$5=B2441,1,0)))</f>
        <v>0</v>
      </c>
      <c r="T2441" s="148">
        <f t="shared" si="152"/>
        <v>0</v>
      </c>
      <c r="U2441" s="148">
        <f>IF(LEN(C2441)=0,0,IF(C2441=Summary!$K$5,1,0))</f>
        <v>0</v>
      </c>
      <c r="V2441" s="148">
        <f t="shared" si="153"/>
        <v>0</v>
      </c>
      <c r="W2441" s="333"/>
      <c r="X2441" s="148">
        <f t="shared" si="154"/>
        <v>0</v>
      </c>
      <c r="Y2441" s="333"/>
      <c r="Z2441" s="144"/>
      <c r="AA2441" s="148">
        <f t="shared" si="155"/>
        <v>0</v>
      </c>
      <c r="AB2441" s="336"/>
      <c r="AC2441" s="144"/>
    </row>
    <row r="2442" spans="2:29" s="134" customFormat="1" ht="20.100000000000001" customHeight="1" x14ac:dyDescent="0.25">
      <c r="B2442" s="390"/>
      <c r="C2442" s="391"/>
      <c r="D2442" s="392"/>
      <c r="E2442" s="393"/>
      <c r="F2442" s="393"/>
      <c r="G2442" s="394"/>
      <c r="H2442" s="395"/>
      <c r="N2442" s="144"/>
      <c r="O2442" s="147" t="str">
        <f>IFERROR(IF(LEN(B2442)=0,"",INDEX(Trainings!$C$6:$C$55,MATCH(Registration!$B2442,Trainings!$B$6:$B$55,0),1)),"")</f>
        <v/>
      </c>
      <c r="P2442" s="148" t="str">
        <f>IFERROR(IF(LEN(H2442)=0,"",INDEX(Dashboard!$I$17:$I$26,MATCH($H2442,Dashboard!$J$17:$J$26,0))),"")</f>
        <v/>
      </c>
      <c r="Q2442" s="144"/>
      <c r="R2442" s="148">
        <f>IF(LEN(O2442)=0,0,IF(OR(Summary!$D$5="All",Summary!$D$5=""),1,IF(Summary!$D$5=O2442,1,0)))</f>
        <v>0</v>
      </c>
      <c r="S2442" s="148">
        <f>IF(LEN(B2442)=0,0,IF(OR(Summary!$G$5="All",Summary!$G$5=""),1,IF(Summary!$G$5=B2442,1,0)))</f>
        <v>0</v>
      </c>
      <c r="T2442" s="148">
        <f t="shared" si="152"/>
        <v>0</v>
      </c>
      <c r="U2442" s="148">
        <f>IF(LEN(C2442)=0,0,IF(C2442=Summary!$K$5,1,0))</f>
        <v>0</v>
      </c>
      <c r="V2442" s="148">
        <f t="shared" si="153"/>
        <v>0</v>
      </c>
      <c r="W2442" s="333"/>
      <c r="X2442" s="148">
        <f t="shared" si="154"/>
        <v>0</v>
      </c>
      <c r="Y2442" s="333"/>
      <c r="Z2442" s="144"/>
      <c r="AA2442" s="148">
        <f t="shared" si="155"/>
        <v>0</v>
      </c>
      <c r="AB2442" s="336"/>
      <c r="AC2442" s="144"/>
    </row>
    <row r="2443" spans="2:29" s="134" customFormat="1" ht="20.100000000000001" customHeight="1" x14ac:dyDescent="0.25">
      <c r="B2443" s="390"/>
      <c r="C2443" s="391"/>
      <c r="D2443" s="392"/>
      <c r="E2443" s="393"/>
      <c r="F2443" s="393"/>
      <c r="G2443" s="394"/>
      <c r="H2443" s="395"/>
      <c r="N2443" s="144"/>
      <c r="O2443" s="147" t="str">
        <f>IFERROR(IF(LEN(B2443)=0,"",INDEX(Trainings!$C$6:$C$55,MATCH(Registration!$B2443,Trainings!$B$6:$B$55,0),1)),"")</f>
        <v/>
      </c>
      <c r="P2443" s="148" t="str">
        <f>IFERROR(IF(LEN(H2443)=0,"",INDEX(Dashboard!$I$17:$I$26,MATCH($H2443,Dashboard!$J$17:$J$26,0))),"")</f>
        <v/>
      </c>
      <c r="Q2443" s="144"/>
      <c r="R2443" s="148">
        <f>IF(LEN(O2443)=0,0,IF(OR(Summary!$D$5="All",Summary!$D$5=""),1,IF(Summary!$D$5=O2443,1,0)))</f>
        <v>0</v>
      </c>
      <c r="S2443" s="148">
        <f>IF(LEN(B2443)=0,0,IF(OR(Summary!$G$5="All",Summary!$G$5=""),1,IF(Summary!$G$5=B2443,1,0)))</f>
        <v>0</v>
      </c>
      <c r="T2443" s="148">
        <f t="shared" si="152"/>
        <v>0</v>
      </c>
      <c r="U2443" s="148">
        <f>IF(LEN(C2443)=0,0,IF(C2443=Summary!$K$5,1,0))</f>
        <v>0</v>
      </c>
      <c r="V2443" s="148">
        <f t="shared" si="153"/>
        <v>0</v>
      </c>
      <c r="W2443" s="333"/>
      <c r="X2443" s="148">
        <f t="shared" si="154"/>
        <v>0</v>
      </c>
      <c r="Y2443" s="333"/>
      <c r="Z2443" s="144"/>
      <c r="AA2443" s="148">
        <f t="shared" si="155"/>
        <v>0</v>
      </c>
      <c r="AB2443" s="336"/>
      <c r="AC2443" s="144"/>
    </row>
    <row r="2444" spans="2:29" s="134" customFormat="1" ht="20.100000000000001" customHeight="1" x14ac:dyDescent="0.25">
      <c r="B2444" s="390"/>
      <c r="C2444" s="391"/>
      <c r="D2444" s="392"/>
      <c r="E2444" s="393"/>
      <c r="F2444" s="393"/>
      <c r="G2444" s="394"/>
      <c r="H2444" s="395"/>
      <c r="N2444" s="144"/>
      <c r="O2444" s="147" t="str">
        <f>IFERROR(IF(LEN(B2444)=0,"",INDEX(Trainings!$C$6:$C$55,MATCH(Registration!$B2444,Trainings!$B$6:$B$55,0),1)),"")</f>
        <v/>
      </c>
      <c r="P2444" s="148" t="str">
        <f>IFERROR(IF(LEN(H2444)=0,"",INDEX(Dashboard!$I$17:$I$26,MATCH($H2444,Dashboard!$J$17:$J$26,0))),"")</f>
        <v/>
      </c>
      <c r="Q2444" s="144"/>
      <c r="R2444" s="148">
        <f>IF(LEN(O2444)=0,0,IF(OR(Summary!$D$5="All",Summary!$D$5=""),1,IF(Summary!$D$5=O2444,1,0)))</f>
        <v>0</v>
      </c>
      <c r="S2444" s="148">
        <f>IF(LEN(B2444)=0,0,IF(OR(Summary!$G$5="All",Summary!$G$5=""),1,IF(Summary!$G$5=B2444,1,0)))</f>
        <v>0</v>
      </c>
      <c r="T2444" s="148">
        <f t="shared" si="152"/>
        <v>0</v>
      </c>
      <c r="U2444" s="148">
        <f>IF(LEN(C2444)=0,0,IF(C2444=Summary!$K$5,1,0))</f>
        <v>0</v>
      </c>
      <c r="V2444" s="148">
        <f t="shared" si="153"/>
        <v>0</v>
      </c>
      <c r="W2444" s="333"/>
      <c r="X2444" s="148">
        <f t="shared" si="154"/>
        <v>0</v>
      </c>
      <c r="Y2444" s="333"/>
      <c r="Z2444" s="144"/>
      <c r="AA2444" s="148">
        <f t="shared" si="155"/>
        <v>0</v>
      </c>
      <c r="AB2444" s="336"/>
      <c r="AC2444" s="144"/>
    </row>
    <row r="2445" spans="2:29" s="134" customFormat="1" ht="20.100000000000001" customHeight="1" x14ac:dyDescent="0.25">
      <c r="B2445" s="390"/>
      <c r="C2445" s="391"/>
      <c r="D2445" s="392"/>
      <c r="E2445" s="393"/>
      <c r="F2445" s="393"/>
      <c r="G2445" s="394"/>
      <c r="H2445" s="395"/>
      <c r="N2445" s="144"/>
      <c r="O2445" s="147" t="str">
        <f>IFERROR(IF(LEN(B2445)=0,"",INDEX(Trainings!$C$6:$C$55,MATCH(Registration!$B2445,Trainings!$B$6:$B$55,0),1)),"")</f>
        <v/>
      </c>
      <c r="P2445" s="148" t="str">
        <f>IFERROR(IF(LEN(H2445)=0,"",INDEX(Dashboard!$I$17:$I$26,MATCH($H2445,Dashboard!$J$17:$J$26,0))),"")</f>
        <v/>
      </c>
      <c r="Q2445" s="144"/>
      <c r="R2445" s="148">
        <f>IF(LEN(O2445)=0,0,IF(OR(Summary!$D$5="All",Summary!$D$5=""),1,IF(Summary!$D$5=O2445,1,0)))</f>
        <v>0</v>
      </c>
      <c r="S2445" s="148">
        <f>IF(LEN(B2445)=0,0,IF(OR(Summary!$G$5="All",Summary!$G$5=""),1,IF(Summary!$G$5=B2445,1,0)))</f>
        <v>0</v>
      </c>
      <c r="T2445" s="148">
        <f t="shared" si="152"/>
        <v>0</v>
      </c>
      <c r="U2445" s="148">
        <f>IF(LEN(C2445)=0,0,IF(C2445=Summary!$K$5,1,0))</f>
        <v>0</v>
      </c>
      <c r="V2445" s="148">
        <f t="shared" si="153"/>
        <v>0</v>
      </c>
      <c r="W2445" s="333"/>
      <c r="X2445" s="148">
        <f t="shared" si="154"/>
        <v>0</v>
      </c>
      <c r="Y2445" s="333"/>
      <c r="Z2445" s="144"/>
      <c r="AA2445" s="148">
        <f t="shared" si="155"/>
        <v>0</v>
      </c>
      <c r="AB2445" s="336"/>
      <c r="AC2445" s="144"/>
    </row>
    <row r="2446" spans="2:29" s="134" customFormat="1" ht="20.100000000000001" customHeight="1" x14ac:dyDescent="0.25">
      <c r="B2446" s="390"/>
      <c r="C2446" s="391"/>
      <c r="D2446" s="392"/>
      <c r="E2446" s="393"/>
      <c r="F2446" s="393"/>
      <c r="G2446" s="394"/>
      <c r="H2446" s="395"/>
      <c r="N2446" s="144"/>
      <c r="O2446" s="147" t="str">
        <f>IFERROR(IF(LEN(B2446)=0,"",INDEX(Trainings!$C$6:$C$55,MATCH(Registration!$B2446,Trainings!$B$6:$B$55,0),1)),"")</f>
        <v/>
      </c>
      <c r="P2446" s="148" t="str">
        <f>IFERROR(IF(LEN(H2446)=0,"",INDEX(Dashboard!$I$17:$I$26,MATCH($H2446,Dashboard!$J$17:$J$26,0))),"")</f>
        <v/>
      </c>
      <c r="Q2446" s="144"/>
      <c r="R2446" s="148">
        <f>IF(LEN(O2446)=0,0,IF(OR(Summary!$D$5="All",Summary!$D$5=""),1,IF(Summary!$D$5=O2446,1,0)))</f>
        <v>0</v>
      </c>
      <c r="S2446" s="148">
        <f>IF(LEN(B2446)=0,0,IF(OR(Summary!$G$5="All",Summary!$G$5=""),1,IF(Summary!$G$5=B2446,1,0)))</f>
        <v>0</v>
      </c>
      <c r="T2446" s="148">
        <f t="shared" si="152"/>
        <v>0</v>
      </c>
      <c r="U2446" s="148">
        <f>IF(LEN(C2446)=0,0,IF(C2446=Summary!$K$5,1,0))</f>
        <v>0</v>
      </c>
      <c r="V2446" s="148">
        <f t="shared" si="153"/>
        <v>0</v>
      </c>
      <c r="W2446" s="333"/>
      <c r="X2446" s="148">
        <f t="shared" si="154"/>
        <v>0</v>
      </c>
      <c r="Y2446" s="333"/>
      <c r="Z2446" s="144"/>
      <c r="AA2446" s="148">
        <f t="shared" si="155"/>
        <v>0</v>
      </c>
      <c r="AB2446" s="336"/>
      <c r="AC2446" s="144"/>
    </row>
    <row r="2447" spans="2:29" s="134" customFormat="1" ht="20.100000000000001" customHeight="1" x14ac:dyDescent="0.25">
      <c r="B2447" s="390"/>
      <c r="C2447" s="391"/>
      <c r="D2447" s="392"/>
      <c r="E2447" s="393"/>
      <c r="F2447" s="393"/>
      <c r="G2447" s="394"/>
      <c r="H2447" s="395"/>
      <c r="N2447" s="144"/>
      <c r="O2447" s="147" t="str">
        <f>IFERROR(IF(LEN(B2447)=0,"",INDEX(Trainings!$C$6:$C$55,MATCH(Registration!$B2447,Trainings!$B$6:$B$55,0),1)),"")</f>
        <v/>
      </c>
      <c r="P2447" s="148" t="str">
        <f>IFERROR(IF(LEN(H2447)=0,"",INDEX(Dashboard!$I$17:$I$26,MATCH($H2447,Dashboard!$J$17:$J$26,0))),"")</f>
        <v/>
      </c>
      <c r="Q2447" s="144"/>
      <c r="R2447" s="148">
        <f>IF(LEN(O2447)=0,0,IF(OR(Summary!$D$5="All",Summary!$D$5=""),1,IF(Summary!$D$5=O2447,1,0)))</f>
        <v>0</v>
      </c>
      <c r="S2447" s="148">
        <f>IF(LEN(B2447)=0,0,IF(OR(Summary!$G$5="All",Summary!$G$5=""),1,IF(Summary!$G$5=B2447,1,0)))</f>
        <v>0</v>
      </c>
      <c r="T2447" s="148">
        <f t="shared" si="152"/>
        <v>0</v>
      </c>
      <c r="U2447" s="148">
        <f>IF(LEN(C2447)=0,0,IF(C2447=Summary!$K$5,1,0))</f>
        <v>0</v>
      </c>
      <c r="V2447" s="148">
        <f t="shared" si="153"/>
        <v>0</v>
      </c>
      <c r="W2447" s="333"/>
      <c r="X2447" s="148">
        <f t="shared" si="154"/>
        <v>0</v>
      </c>
      <c r="Y2447" s="333"/>
      <c r="Z2447" s="144"/>
      <c r="AA2447" s="148">
        <f t="shared" si="155"/>
        <v>0</v>
      </c>
      <c r="AB2447" s="336"/>
      <c r="AC2447" s="144"/>
    </row>
    <row r="2448" spans="2:29" s="134" customFormat="1" ht="20.100000000000001" customHeight="1" x14ac:dyDescent="0.25">
      <c r="B2448" s="390"/>
      <c r="C2448" s="391"/>
      <c r="D2448" s="392"/>
      <c r="E2448" s="393"/>
      <c r="F2448" s="393"/>
      <c r="G2448" s="394"/>
      <c r="H2448" s="395"/>
      <c r="N2448" s="144"/>
      <c r="O2448" s="147" t="str">
        <f>IFERROR(IF(LEN(B2448)=0,"",INDEX(Trainings!$C$6:$C$55,MATCH(Registration!$B2448,Trainings!$B$6:$B$55,0),1)),"")</f>
        <v/>
      </c>
      <c r="P2448" s="148" t="str">
        <f>IFERROR(IF(LEN(H2448)=0,"",INDEX(Dashboard!$I$17:$I$26,MATCH($H2448,Dashboard!$J$17:$J$26,0))),"")</f>
        <v/>
      </c>
      <c r="Q2448" s="144"/>
      <c r="R2448" s="148">
        <f>IF(LEN(O2448)=0,0,IF(OR(Summary!$D$5="All",Summary!$D$5=""),1,IF(Summary!$D$5=O2448,1,0)))</f>
        <v>0</v>
      </c>
      <c r="S2448" s="148">
        <f>IF(LEN(B2448)=0,0,IF(OR(Summary!$G$5="All",Summary!$G$5=""),1,IF(Summary!$G$5=B2448,1,0)))</f>
        <v>0</v>
      </c>
      <c r="T2448" s="148">
        <f t="shared" si="152"/>
        <v>0</v>
      </c>
      <c r="U2448" s="148">
        <f>IF(LEN(C2448)=0,0,IF(C2448=Summary!$K$5,1,0))</f>
        <v>0</v>
      </c>
      <c r="V2448" s="148">
        <f t="shared" si="153"/>
        <v>0</v>
      </c>
      <c r="W2448" s="333"/>
      <c r="X2448" s="148">
        <f t="shared" si="154"/>
        <v>0</v>
      </c>
      <c r="Y2448" s="333"/>
      <c r="Z2448" s="144"/>
      <c r="AA2448" s="148">
        <f t="shared" si="155"/>
        <v>0</v>
      </c>
      <c r="AB2448" s="336"/>
      <c r="AC2448" s="144"/>
    </row>
    <row r="2449" spans="2:29" s="134" customFormat="1" ht="20.100000000000001" customHeight="1" x14ac:dyDescent="0.25">
      <c r="B2449" s="390"/>
      <c r="C2449" s="391"/>
      <c r="D2449" s="392"/>
      <c r="E2449" s="393"/>
      <c r="F2449" s="393"/>
      <c r="G2449" s="394"/>
      <c r="H2449" s="395"/>
      <c r="N2449" s="144"/>
      <c r="O2449" s="147" t="str">
        <f>IFERROR(IF(LEN(B2449)=0,"",INDEX(Trainings!$C$6:$C$55,MATCH(Registration!$B2449,Trainings!$B$6:$B$55,0),1)),"")</f>
        <v/>
      </c>
      <c r="P2449" s="148" t="str">
        <f>IFERROR(IF(LEN(H2449)=0,"",INDEX(Dashboard!$I$17:$I$26,MATCH($H2449,Dashboard!$J$17:$J$26,0))),"")</f>
        <v/>
      </c>
      <c r="Q2449" s="144"/>
      <c r="R2449" s="148">
        <f>IF(LEN(O2449)=0,0,IF(OR(Summary!$D$5="All",Summary!$D$5=""),1,IF(Summary!$D$5=O2449,1,0)))</f>
        <v>0</v>
      </c>
      <c r="S2449" s="148">
        <f>IF(LEN(B2449)=0,0,IF(OR(Summary!$G$5="All",Summary!$G$5=""),1,IF(Summary!$G$5=B2449,1,0)))</f>
        <v>0</v>
      </c>
      <c r="T2449" s="148">
        <f t="shared" si="152"/>
        <v>0</v>
      </c>
      <c r="U2449" s="148">
        <f>IF(LEN(C2449)=0,0,IF(C2449=Summary!$K$5,1,0))</f>
        <v>0</v>
      </c>
      <c r="V2449" s="148">
        <f t="shared" si="153"/>
        <v>0</v>
      </c>
      <c r="W2449" s="333"/>
      <c r="X2449" s="148">
        <f t="shared" si="154"/>
        <v>0</v>
      </c>
      <c r="Y2449" s="333"/>
      <c r="Z2449" s="144"/>
      <c r="AA2449" s="148">
        <f t="shared" si="155"/>
        <v>0</v>
      </c>
      <c r="AB2449" s="336"/>
      <c r="AC2449" s="144"/>
    </row>
    <row r="2450" spans="2:29" s="134" customFormat="1" ht="20.100000000000001" customHeight="1" x14ac:dyDescent="0.25">
      <c r="B2450" s="390"/>
      <c r="C2450" s="391"/>
      <c r="D2450" s="392"/>
      <c r="E2450" s="393"/>
      <c r="F2450" s="393"/>
      <c r="G2450" s="394"/>
      <c r="H2450" s="395"/>
      <c r="N2450" s="144"/>
      <c r="O2450" s="147" t="str">
        <f>IFERROR(IF(LEN(B2450)=0,"",INDEX(Trainings!$C$6:$C$55,MATCH(Registration!$B2450,Trainings!$B$6:$B$55,0),1)),"")</f>
        <v/>
      </c>
      <c r="P2450" s="148" t="str">
        <f>IFERROR(IF(LEN(H2450)=0,"",INDEX(Dashboard!$I$17:$I$26,MATCH($H2450,Dashboard!$J$17:$J$26,0))),"")</f>
        <v/>
      </c>
      <c r="Q2450" s="144"/>
      <c r="R2450" s="148">
        <f>IF(LEN(O2450)=0,0,IF(OR(Summary!$D$5="All",Summary!$D$5=""),1,IF(Summary!$D$5=O2450,1,0)))</f>
        <v>0</v>
      </c>
      <c r="S2450" s="148">
        <f>IF(LEN(B2450)=0,0,IF(OR(Summary!$G$5="All",Summary!$G$5=""),1,IF(Summary!$G$5=B2450,1,0)))</f>
        <v>0</v>
      </c>
      <c r="T2450" s="148">
        <f t="shared" si="152"/>
        <v>0</v>
      </c>
      <c r="U2450" s="148">
        <f>IF(LEN(C2450)=0,0,IF(C2450=Summary!$K$5,1,0))</f>
        <v>0</v>
      </c>
      <c r="V2450" s="148">
        <f t="shared" si="153"/>
        <v>0</v>
      </c>
      <c r="W2450" s="333"/>
      <c r="X2450" s="148">
        <f t="shared" si="154"/>
        <v>0</v>
      </c>
      <c r="Y2450" s="333"/>
      <c r="Z2450" s="144"/>
      <c r="AA2450" s="148">
        <f t="shared" si="155"/>
        <v>0</v>
      </c>
      <c r="AB2450" s="336"/>
      <c r="AC2450" s="144"/>
    </row>
    <row r="2451" spans="2:29" s="134" customFormat="1" ht="20.100000000000001" customHeight="1" x14ac:dyDescent="0.25">
      <c r="B2451" s="390"/>
      <c r="C2451" s="391"/>
      <c r="D2451" s="392"/>
      <c r="E2451" s="393"/>
      <c r="F2451" s="393"/>
      <c r="G2451" s="394"/>
      <c r="H2451" s="395"/>
      <c r="N2451" s="144"/>
      <c r="O2451" s="147" t="str">
        <f>IFERROR(IF(LEN(B2451)=0,"",INDEX(Trainings!$C$6:$C$55,MATCH(Registration!$B2451,Trainings!$B$6:$B$55,0),1)),"")</f>
        <v/>
      </c>
      <c r="P2451" s="148" t="str">
        <f>IFERROR(IF(LEN(H2451)=0,"",INDEX(Dashboard!$I$17:$I$26,MATCH($H2451,Dashboard!$J$17:$J$26,0))),"")</f>
        <v/>
      </c>
      <c r="Q2451" s="144"/>
      <c r="R2451" s="148">
        <f>IF(LEN(O2451)=0,0,IF(OR(Summary!$D$5="All",Summary!$D$5=""),1,IF(Summary!$D$5=O2451,1,0)))</f>
        <v>0</v>
      </c>
      <c r="S2451" s="148">
        <f>IF(LEN(B2451)=0,0,IF(OR(Summary!$G$5="All",Summary!$G$5=""),1,IF(Summary!$G$5=B2451,1,0)))</f>
        <v>0</v>
      </c>
      <c r="T2451" s="148">
        <f t="shared" si="152"/>
        <v>0</v>
      </c>
      <c r="U2451" s="148">
        <f>IF(LEN(C2451)=0,0,IF(C2451=Summary!$K$5,1,0))</f>
        <v>0</v>
      </c>
      <c r="V2451" s="148">
        <f t="shared" si="153"/>
        <v>0</v>
      </c>
      <c r="W2451" s="333"/>
      <c r="X2451" s="148">
        <f t="shared" si="154"/>
        <v>0</v>
      </c>
      <c r="Y2451" s="333"/>
      <c r="Z2451" s="144"/>
      <c r="AA2451" s="148">
        <f t="shared" si="155"/>
        <v>0</v>
      </c>
      <c r="AB2451" s="336"/>
      <c r="AC2451" s="144"/>
    </row>
    <row r="2452" spans="2:29" s="134" customFormat="1" ht="20.100000000000001" customHeight="1" x14ac:dyDescent="0.25">
      <c r="B2452" s="390"/>
      <c r="C2452" s="391"/>
      <c r="D2452" s="392"/>
      <c r="E2452" s="393"/>
      <c r="F2452" s="393"/>
      <c r="G2452" s="394"/>
      <c r="H2452" s="395"/>
      <c r="N2452" s="144"/>
      <c r="O2452" s="147" t="str">
        <f>IFERROR(IF(LEN(B2452)=0,"",INDEX(Trainings!$C$6:$C$55,MATCH(Registration!$B2452,Trainings!$B$6:$B$55,0),1)),"")</f>
        <v/>
      </c>
      <c r="P2452" s="148" t="str">
        <f>IFERROR(IF(LEN(H2452)=0,"",INDEX(Dashboard!$I$17:$I$26,MATCH($H2452,Dashboard!$J$17:$J$26,0))),"")</f>
        <v/>
      </c>
      <c r="Q2452" s="144"/>
      <c r="R2452" s="148">
        <f>IF(LEN(O2452)=0,0,IF(OR(Summary!$D$5="All",Summary!$D$5=""),1,IF(Summary!$D$5=O2452,1,0)))</f>
        <v>0</v>
      </c>
      <c r="S2452" s="148">
        <f>IF(LEN(B2452)=0,0,IF(OR(Summary!$G$5="All",Summary!$G$5=""),1,IF(Summary!$G$5=B2452,1,0)))</f>
        <v>0</v>
      </c>
      <c r="T2452" s="148">
        <f t="shared" si="152"/>
        <v>0</v>
      </c>
      <c r="U2452" s="148">
        <f>IF(LEN(C2452)=0,0,IF(C2452=Summary!$K$5,1,0))</f>
        <v>0</v>
      </c>
      <c r="V2452" s="148">
        <f t="shared" si="153"/>
        <v>0</v>
      </c>
      <c r="W2452" s="333"/>
      <c r="X2452" s="148">
        <f t="shared" si="154"/>
        <v>0</v>
      </c>
      <c r="Y2452" s="333"/>
      <c r="Z2452" s="144"/>
      <c r="AA2452" s="148">
        <f t="shared" si="155"/>
        <v>0</v>
      </c>
      <c r="AB2452" s="336"/>
      <c r="AC2452" s="144"/>
    </row>
    <row r="2453" spans="2:29" s="134" customFormat="1" ht="20.100000000000001" customHeight="1" x14ac:dyDescent="0.25">
      <c r="B2453" s="390"/>
      <c r="C2453" s="391"/>
      <c r="D2453" s="392"/>
      <c r="E2453" s="393"/>
      <c r="F2453" s="393"/>
      <c r="G2453" s="394"/>
      <c r="H2453" s="395"/>
      <c r="N2453" s="144"/>
      <c r="O2453" s="147" t="str">
        <f>IFERROR(IF(LEN(B2453)=0,"",INDEX(Trainings!$C$6:$C$55,MATCH(Registration!$B2453,Trainings!$B$6:$B$55,0),1)),"")</f>
        <v/>
      </c>
      <c r="P2453" s="148" t="str">
        <f>IFERROR(IF(LEN(H2453)=0,"",INDEX(Dashboard!$I$17:$I$26,MATCH($H2453,Dashboard!$J$17:$J$26,0))),"")</f>
        <v/>
      </c>
      <c r="Q2453" s="144"/>
      <c r="R2453" s="148">
        <f>IF(LEN(O2453)=0,0,IF(OR(Summary!$D$5="All",Summary!$D$5=""),1,IF(Summary!$D$5=O2453,1,0)))</f>
        <v>0</v>
      </c>
      <c r="S2453" s="148">
        <f>IF(LEN(B2453)=0,0,IF(OR(Summary!$G$5="All",Summary!$G$5=""),1,IF(Summary!$G$5=B2453,1,0)))</f>
        <v>0</v>
      </c>
      <c r="T2453" s="148">
        <f t="shared" si="152"/>
        <v>0</v>
      </c>
      <c r="U2453" s="148">
        <f>IF(LEN(C2453)=0,0,IF(C2453=Summary!$K$5,1,0))</f>
        <v>0</v>
      </c>
      <c r="V2453" s="148">
        <f t="shared" si="153"/>
        <v>0</v>
      </c>
      <c r="W2453" s="333"/>
      <c r="X2453" s="148">
        <f t="shared" si="154"/>
        <v>0</v>
      </c>
      <c r="Y2453" s="333"/>
      <c r="Z2453" s="144"/>
      <c r="AA2453" s="148">
        <f t="shared" si="155"/>
        <v>0</v>
      </c>
      <c r="AB2453" s="336"/>
      <c r="AC2453" s="144"/>
    </row>
    <row r="2454" spans="2:29" s="134" customFormat="1" ht="20.100000000000001" customHeight="1" x14ac:dyDescent="0.25">
      <c r="B2454" s="390"/>
      <c r="C2454" s="391"/>
      <c r="D2454" s="392"/>
      <c r="E2454" s="393"/>
      <c r="F2454" s="393"/>
      <c r="G2454" s="394"/>
      <c r="H2454" s="395"/>
      <c r="N2454" s="144"/>
      <c r="O2454" s="147" t="str">
        <f>IFERROR(IF(LEN(B2454)=0,"",INDEX(Trainings!$C$6:$C$55,MATCH(Registration!$B2454,Trainings!$B$6:$B$55,0),1)),"")</f>
        <v/>
      </c>
      <c r="P2454" s="148" t="str">
        <f>IFERROR(IF(LEN(H2454)=0,"",INDEX(Dashboard!$I$17:$I$26,MATCH($H2454,Dashboard!$J$17:$J$26,0))),"")</f>
        <v/>
      </c>
      <c r="Q2454" s="144"/>
      <c r="R2454" s="148">
        <f>IF(LEN(O2454)=0,0,IF(OR(Summary!$D$5="All",Summary!$D$5=""),1,IF(Summary!$D$5=O2454,1,0)))</f>
        <v>0</v>
      </c>
      <c r="S2454" s="148">
        <f>IF(LEN(B2454)=0,0,IF(OR(Summary!$G$5="All",Summary!$G$5=""),1,IF(Summary!$G$5=B2454,1,0)))</f>
        <v>0</v>
      </c>
      <c r="T2454" s="148">
        <f t="shared" si="152"/>
        <v>0</v>
      </c>
      <c r="U2454" s="148">
        <f>IF(LEN(C2454)=0,0,IF(C2454=Summary!$K$5,1,0))</f>
        <v>0</v>
      </c>
      <c r="V2454" s="148">
        <f t="shared" si="153"/>
        <v>0</v>
      </c>
      <c r="W2454" s="333"/>
      <c r="X2454" s="148">
        <f t="shared" si="154"/>
        <v>0</v>
      </c>
      <c r="Y2454" s="333"/>
      <c r="Z2454" s="144"/>
      <c r="AA2454" s="148">
        <f t="shared" si="155"/>
        <v>0</v>
      </c>
      <c r="AB2454" s="336"/>
      <c r="AC2454" s="144"/>
    </row>
    <row r="2455" spans="2:29" s="134" customFormat="1" ht="20.100000000000001" customHeight="1" x14ac:dyDescent="0.25">
      <c r="B2455" s="390"/>
      <c r="C2455" s="391"/>
      <c r="D2455" s="392"/>
      <c r="E2455" s="393"/>
      <c r="F2455" s="393"/>
      <c r="G2455" s="394"/>
      <c r="H2455" s="395"/>
      <c r="N2455" s="144"/>
      <c r="O2455" s="147" t="str">
        <f>IFERROR(IF(LEN(B2455)=0,"",INDEX(Trainings!$C$6:$C$55,MATCH(Registration!$B2455,Trainings!$B$6:$B$55,0),1)),"")</f>
        <v/>
      </c>
      <c r="P2455" s="148" t="str">
        <f>IFERROR(IF(LEN(H2455)=0,"",INDEX(Dashboard!$I$17:$I$26,MATCH($H2455,Dashboard!$J$17:$J$26,0))),"")</f>
        <v/>
      </c>
      <c r="Q2455" s="144"/>
      <c r="R2455" s="148">
        <f>IF(LEN(O2455)=0,0,IF(OR(Summary!$D$5="All",Summary!$D$5=""),1,IF(Summary!$D$5=O2455,1,0)))</f>
        <v>0</v>
      </c>
      <c r="S2455" s="148">
        <f>IF(LEN(B2455)=0,0,IF(OR(Summary!$G$5="All",Summary!$G$5=""),1,IF(Summary!$G$5=B2455,1,0)))</f>
        <v>0</v>
      </c>
      <c r="T2455" s="148">
        <f t="shared" si="152"/>
        <v>0</v>
      </c>
      <c r="U2455" s="148">
        <f>IF(LEN(C2455)=0,0,IF(C2455=Summary!$K$5,1,0))</f>
        <v>0</v>
      </c>
      <c r="V2455" s="148">
        <f t="shared" si="153"/>
        <v>0</v>
      </c>
      <c r="W2455" s="333"/>
      <c r="X2455" s="148">
        <f t="shared" si="154"/>
        <v>0</v>
      </c>
      <c r="Y2455" s="333"/>
      <c r="Z2455" s="144"/>
      <c r="AA2455" s="148">
        <f t="shared" si="155"/>
        <v>0</v>
      </c>
      <c r="AB2455" s="336"/>
      <c r="AC2455" s="144"/>
    </row>
    <row r="2456" spans="2:29" s="134" customFormat="1" ht="20.100000000000001" customHeight="1" x14ac:dyDescent="0.25">
      <c r="B2456" s="390"/>
      <c r="C2456" s="391"/>
      <c r="D2456" s="392"/>
      <c r="E2456" s="393"/>
      <c r="F2456" s="393"/>
      <c r="G2456" s="394"/>
      <c r="H2456" s="395"/>
      <c r="N2456" s="144"/>
      <c r="O2456" s="147" t="str">
        <f>IFERROR(IF(LEN(B2456)=0,"",INDEX(Trainings!$C$6:$C$55,MATCH(Registration!$B2456,Trainings!$B$6:$B$55,0),1)),"")</f>
        <v/>
      </c>
      <c r="P2456" s="148" t="str">
        <f>IFERROR(IF(LEN(H2456)=0,"",INDEX(Dashboard!$I$17:$I$26,MATCH($H2456,Dashboard!$J$17:$J$26,0))),"")</f>
        <v/>
      </c>
      <c r="Q2456" s="144"/>
      <c r="R2456" s="148">
        <f>IF(LEN(O2456)=0,0,IF(OR(Summary!$D$5="All",Summary!$D$5=""),1,IF(Summary!$D$5=O2456,1,0)))</f>
        <v>0</v>
      </c>
      <c r="S2456" s="148">
        <f>IF(LEN(B2456)=0,0,IF(OR(Summary!$G$5="All",Summary!$G$5=""),1,IF(Summary!$G$5=B2456,1,0)))</f>
        <v>0</v>
      </c>
      <c r="T2456" s="148">
        <f t="shared" si="152"/>
        <v>0</v>
      </c>
      <c r="U2456" s="148">
        <f>IF(LEN(C2456)=0,0,IF(C2456=Summary!$K$5,1,0))</f>
        <v>0</v>
      </c>
      <c r="V2456" s="148">
        <f t="shared" si="153"/>
        <v>0</v>
      </c>
      <c r="W2456" s="333"/>
      <c r="X2456" s="148">
        <f t="shared" si="154"/>
        <v>0</v>
      </c>
      <c r="Y2456" s="333"/>
      <c r="Z2456" s="144"/>
      <c r="AA2456" s="148">
        <f t="shared" si="155"/>
        <v>0</v>
      </c>
      <c r="AB2456" s="336"/>
      <c r="AC2456" s="144"/>
    </row>
    <row r="2457" spans="2:29" s="134" customFormat="1" ht="20.100000000000001" customHeight="1" x14ac:dyDescent="0.25">
      <c r="B2457" s="390"/>
      <c r="C2457" s="391"/>
      <c r="D2457" s="392"/>
      <c r="E2457" s="393"/>
      <c r="F2457" s="393"/>
      <c r="G2457" s="394"/>
      <c r="H2457" s="395"/>
      <c r="N2457" s="144"/>
      <c r="O2457" s="147" t="str">
        <f>IFERROR(IF(LEN(B2457)=0,"",INDEX(Trainings!$C$6:$C$55,MATCH(Registration!$B2457,Trainings!$B$6:$B$55,0),1)),"")</f>
        <v/>
      </c>
      <c r="P2457" s="148" t="str">
        <f>IFERROR(IF(LEN(H2457)=0,"",INDEX(Dashboard!$I$17:$I$26,MATCH($H2457,Dashboard!$J$17:$J$26,0))),"")</f>
        <v/>
      </c>
      <c r="Q2457" s="144"/>
      <c r="R2457" s="148">
        <f>IF(LEN(O2457)=0,0,IF(OR(Summary!$D$5="All",Summary!$D$5=""),1,IF(Summary!$D$5=O2457,1,0)))</f>
        <v>0</v>
      </c>
      <c r="S2457" s="148">
        <f>IF(LEN(B2457)=0,0,IF(OR(Summary!$G$5="All",Summary!$G$5=""),1,IF(Summary!$G$5=B2457,1,0)))</f>
        <v>0</v>
      </c>
      <c r="T2457" s="148">
        <f t="shared" si="152"/>
        <v>0</v>
      </c>
      <c r="U2457" s="148">
        <f>IF(LEN(C2457)=0,0,IF(C2457=Summary!$K$5,1,0))</f>
        <v>0</v>
      </c>
      <c r="V2457" s="148">
        <f t="shared" si="153"/>
        <v>0</v>
      </c>
      <c r="W2457" s="333"/>
      <c r="X2457" s="148">
        <f t="shared" si="154"/>
        <v>0</v>
      </c>
      <c r="Y2457" s="333"/>
      <c r="Z2457" s="144"/>
      <c r="AA2457" s="148">
        <f t="shared" si="155"/>
        <v>0</v>
      </c>
      <c r="AB2457" s="336"/>
      <c r="AC2457" s="144"/>
    </row>
    <row r="2458" spans="2:29" s="134" customFormat="1" ht="20.100000000000001" customHeight="1" x14ac:dyDescent="0.25">
      <c r="B2458" s="390"/>
      <c r="C2458" s="391"/>
      <c r="D2458" s="392"/>
      <c r="E2458" s="393"/>
      <c r="F2458" s="393"/>
      <c r="G2458" s="394"/>
      <c r="H2458" s="395"/>
      <c r="N2458" s="144"/>
      <c r="O2458" s="147" t="str">
        <f>IFERROR(IF(LEN(B2458)=0,"",INDEX(Trainings!$C$6:$C$55,MATCH(Registration!$B2458,Trainings!$B$6:$B$55,0),1)),"")</f>
        <v/>
      </c>
      <c r="P2458" s="148" t="str">
        <f>IFERROR(IF(LEN(H2458)=0,"",INDEX(Dashboard!$I$17:$I$26,MATCH($H2458,Dashboard!$J$17:$J$26,0))),"")</f>
        <v/>
      </c>
      <c r="Q2458" s="144"/>
      <c r="R2458" s="148">
        <f>IF(LEN(O2458)=0,0,IF(OR(Summary!$D$5="All",Summary!$D$5=""),1,IF(Summary!$D$5=O2458,1,0)))</f>
        <v>0</v>
      </c>
      <c r="S2458" s="148">
        <f>IF(LEN(B2458)=0,0,IF(OR(Summary!$G$5="All",Summary!$G$5=""),1,IF(Summary!$G$5=B2458,1,0)))</f>
        <v>0</v>
      </c>
      <c r="T2458" s="148">
        <f t="shared" si="152"/>
        <v>0</v>
      </c>
      <c r="U2458" s="148">
        <f>IF(LEN(C2458)=0,0,IF(C2458=Summary!$K$5,1,0))</f>
        <v>0</v>
      </c>
      <c r="V2458" s="148">
        <f t="shared" si="153"/>
        <v>0</v>
      </c>
      <c r="W2458" s="333"/>
      <c r="X2458" s="148">
        <f t="shared" si="154"/>
        <v>0</v>
      </c>
      <c r="Y2458" s="333"/>
      <c r="Z2458" s="144"/>
      <c r="AA2458" s="148">
        <f t="shared" si="155"/>
        <v>0</v>
      </c>
      <c r="AB2458" s="336"/>
      <c r="AC2458" s="144"/>
    </row>
    <row r="2459" spans="2:29" s="134" customFormat="1" ht="20.100000000000001" customHeight="1" x14ac:dyDescent="0.25">
      <c r="B2459" s="390"/>
      <c r="C2459" s="391"/>
      <c r="D2459" s="392"/>
      <c r="E2459" s="393"/>
      <c r="F2459" s="393"/>
      <c r="G2459" s="394"/>
      <c r="H2459" s="395"/>
      <c r="N2459" s="144"/>
      <c r="O2459" s="147" t="str">
        <f>IFERROR(IF(LEN(B2459)=0,"",INDEX(Trainings!$C$6:$C$55,MATCH(Registration!$B2459,Trainings!$B$6:$B$55,0),1)),"")</f>
        <v/>
      </c>
      <c r="P2459" s="148" t="str">
        <f>IFERROR(IF(LEN(H2459)=0,"",INDEX(Dashboard!$I$17:$I$26,MATCH($H2459,Dashboard!$J$17:$J$26,0))),"")</f>
        <v/>
      </c>
      <c r="Q2459" s="144"/>
      <c r="R2459" s="148">
        <f>IF(LEN(O2459)=0,0,IF(OR(Summary!$D$5="All",Summary!$D$5=""),1,IF(Summary!$D$5=O2459,1,0)))</f>
        <v>0</v>
      </c>
      <c r="S2459" s="148">
        <f>IF(LEN(B2459)=0,0,IF(OR(Summary!$G$5="All",Summary!$G$5=""),1,IF(Summary!$G$5=B2459,1,0)))</f>
        <v>0</v>
      </c>
      <c r="T2459" s="148">
        <f t="shared" si="152"/>
        <v>0</v>
      </c>
      <c r="U2459" s="148">
        <f>IF(LEN(C2459)=0,0,IF(C2459=Summary!$K$5,1,0))</f>
        <v>0</v>
      </c>
      <c r="V2459" s="148">
        <f t="shared" si="153"/>
        <v>0</v>
      </c>
      <c r="W2459" s="333"/>
      <c r="X2459" s="148">
        <f t="shared" si="154"/>
        <v>0</v>
      </c>
      <c r="Y2459" s="333"/>
      <c r="Z2459" s="144"/>
      <c r="AA2459" s="148">
        <f t="shared" si="155"/>
        <v>0</v>
      </c>
      <c r="AB2459" s="336"/>
      <c r="AC2459" s="144"/>
    </row>
    <row r="2460" spans="2:29" s="134" customFormat="1" ht="20.100000000000001" customHeight="1" x14ac:dyDescent="0.25">
      <c r="B2460" s="390"/>
      <c r="C2460" s="391"/>
      <c r="D2460" s="392"/>
      <c r="E2460" s="393"/>
      <c r="F2460" s="393"/>
      <c r="G2460" s="394"/>
      <c r="H2460" s="395"/>
      <c r="N2460" s="144"/>
      <c r="O2460" s="147" t="str">
        <f>IFERROR(IF(LEN(B2460)=0,"",INDEX(Trainings!$C$6:$C$55,MATCH(Registration!$B2460,Trainings!$B$6:$B$55,0),1)),"")</f>
        <v/>
      </c>
      <c r="P2460" s="148" t="str">
        <f>IFERROR(IF(LEN(H2460)=0,"",INDEX(Dashboard!$I$17:$I$26,MATCH($H2460,Dashboard!$J$17:$J$26,0))),"")</f>
        <v/>
      </c>
      <c r="Q2460" s="144"/>
      <c r="R2460" s="148">
        <f>IF(LEN(O2460)=0,0,IF(OR(Summary!$D$5="All",Summary!$D$5=""),1,IF(Summary!$D$5=O2460,1,0)))</f>
        <v>0</v>
      </c>
      <c r="S2460" s="148">
        <f>IF(LEN(B2460)=0,0,IF(OR(Summary!$G$5="All",Summary!$G$5=""),1,IF(Summary!$G$5=B2460,1,0)))</f>
        <v>0</v>
      </c>
      <c r="T2460" s="148">
        <f t="shared" si="152"/>
        <v>0</v>
      </c>
      <c r="U2460" s="148">
        <f>IF(LEN(C2460)=0,0,IF(C2460=Summary!$K$5,1,0))</f>
        <v>0</v>
      </c>
      <c r="V2460" s="148">
        <f t="shared" si="153"/>
        <v>0</v>
      </c>
      <c r="W2460" s="333"/>
      <c r="X2460" s="148">
        <f t="shared" si="154"/>
        <v>0</v>
      </c>
      <c r="Y2460" s="333"/>
      <c r="Z2460" s="144"/>
      <c r="AA2460" s="148">
        <f t="shared" si="155"/>
        <v>0</v>
      </c>
      <c r="AB2460" s="336"/>
      <c r="AC2460" s="144"/>
    </row>
    <row r="2461" spans="2:29" s="134" customFormat="1" ht="20.100000000000001" customHeight="1" x14ac:dyDescent="0.25">
      <c r="B2461" s="390"/>
      <c r="C2461" s="391"/>
      <c r="D2461" s="392"/>
      <c r="E2461" s="393"/>
      <c r="F2461" s="393"/>
      <c r="G2461" s="394"/>
      <c r="H2461" s="395"/>
      <c r="N2461" s="144"/>
      <c r="O2461" s="147" t="str">
        <f>IFERROR(IF(LEN(B2461)=0,"",INDEX(Trainings!$C$6:$C$55,MATCH(Registration!$B2461,Trainings!$B$6:$B$55,0),1)),"")</f>
        <v/>
      </c>
      <c r="P2461" s="148" t="str">
        <f>IFERROR(IF(LEN(H2461)=0,"",INDEX(Dashboard!$I$17:$I$26,MATCH($H2461,Dashboard!$J$17:$J$26,0))),"")</f>
        <v/>
      </c>
      <c r="Q2461" s="144"/>
      <c r="R2461" s="148">
        <f>IF(LEN(O2461)=0,0,IF(OR(Summary!$D$5="All",Summary!$D$5=""),1,IF(Summary!$D$5=O2461,1,0)))</f>
        <v>0</v>
      </c>
      <c r="S2461" s="148">
        <f>IF(LEN(B2461)=0,0,IF(OR(Summary!$G$5="All",Summary!$G$5=""),1,IF(Summary!$G$5=B2461,1,0)))</f>
        <v>0</v>
      </c>
      <c r="T2461" s="148">
        <f t="shared" si="152"/>
        <v>0</v>
      </c>
      <c r="U2461" s="148">
        <f>IF(LEN(C2461)=0,0,IF(C2461=Summary!$K$5,1,0))</f>
        <v>0</v>
      </c>
      <c r="V2461" s="148">
        <f t="shared" si="153"/>
        <v>0</v>
      </c>
      <c r="W2461" s="333"/>
      <c r="X2461" s="148">
        <f t="shared" si="154"/>
        <v>0</v>
      </c>
      <c r="Y2461" s="333"/>
      <c r="Z2461" s="144"/>
      <c r="AA2461" s="148">
        <f t="shared" si="155"/>
        <v>0</v>
      </c>
      <c r="AB2461" s="336"/>
      <c r="AC2461" s="144"/>
    </row>
    <row r="2462" spans="2:29" s="134" customFormat="1" ht="20.100000000000001" customHeight="1" x14ac:dyDescent="0.25">
      <c r="B2462" s="390"/>
      <c r="C2462" s="391"/>
      <c r="D2462" s="392"/>
      <c r="E2462" s="393"/>
      <c r="F2462" s="393"/>
      <c r="G2462" s="394"/>
      <c r="H2462" s="395"/>
      <c r="N2462" s="144"/>
      <c r="O2462" s="147" t="str">
        <f>IFERROR(IF(LEN(B2462)=0,"",INDEX(Trainings!$C$6:$C$55,MATCH(Registration!$B2462,Trainings!$B$6:$B$55,0),1)),"")</f>
        <v/>
      </c>
      <c r="P2462" s="148" t="str">
        <f>IFERROR(IF(LEN(H2462)=0,"",INDEX(Dashboard!$I$17:$I$26,MATCH($H2462,Dashboard!$J$17:$J$26,0))),"")</f>
        <v/>
      </c>
      <c r="Q2462" s="144"/>
      <c r="R2462" s="148">
        <f>IF(LEN(O2462)=0,0,IF(OR(Summary!$D$5="All",Summary!$D$5=""),1,IF(Summary!$D$5=O2462,1,0)))</f>
        <v>0</v>
      </c>
      <c r="S2462" s="148">
        <f>IF(LEN(B2462)=0,0,IF(OR(Summary!$G$5="All",Summary!$G$5=""),1,IF(Summary!$G$5=B2462,1,0)))</f>
        <v>0</v>
      </c>
      <c r="T2462" s="148">
        <f t="shared" si="152"/>
        <v>0</v>
      </c>
      <c r="U2462" s="148">
        <f>IF(LEN(C2462)=0,0,IF(C2462=Summary!$K$5,1,0))</f>
        <v>0</v>
      </c>
      <c r="V2462" s="148">
        <f t="shared" si="153"/>
        <v>0</v>
      </c>
      <c r="W2462" s="333"/>
      <c r="X2462" s="148">
        <f t="shared" si="154"/>
        <v>0</v>
      </c>
      <c r="Y2462" s="333"/>
      <c r="Z2462" s="144"/>
      <c r="AA2462" s="148">
        <f t="shared" si="155"/>
        <v>0</v>
      </c>
      <c r="AB2462" s="336"/>
      <c r="AC2462" s="144"/>
    </row>
    <row r="2463" spans="2:29" s="134" customFormat="1" ht="20.100000000000001" customHeight="1" x14ac:dyDescent="0.25">
      <c r="B2463" s="390"/>
      <c r="C2463" s="391"/>
      <c r="D2463" s="392"/>
      <c r="E2463" s="393"/>
      <c r="F2463" s="393"/>
      <c r="G2463" s="394"/>
      <c r="H2463" s="395"/>
      <c r="N2463" s="144"/>
      <c r="O2463" s="147" t="str">
        <f>IFERROR(IF(LEN(B2463)=0,"",INDEX(Trainings!$C$6:$C$55,MATCH(Registration!$B2463,Trainings!$B$6:$B$55,0),1)),"")</f>
        <v/>
      </c>
      <c r="P2463" s="148" t="str">
        <f>IFERROR(IF(LEN(H2463)=0,"",INDEX(Dashboard!$I$17:$I$26,MATCH($H2463,Dashboard!$J$17:$J$26,0))),"")</f>
        <v/>
      </c>
      <c r="Q2463" s="144"/>
      <c r="R2463" s="148">
        <f>IF(LEN(O2463)=0,0,IF(OR(Summary!$D$5="All",Summary!$D$5=""),1,IF(Summary!$D$5=O2463,1,0)))</f>
        <v>0</v>
      </c>
      <c r="S2463" s="148">
        <f>IF(LEN(B2463)=0,0,IF(OR(Summary!$G$5="All",Summary!$G$5=""),1,IF(Summary!$G$5=B2463,1,0)))</f>
        <v>0</v>
      </c>
      <c r="T2463" s="148">
        <f t="shared" si="152"/>
        <v>0</v>
      </c>
      <c r="U2463" s="148">
        <f>IF(LEN(C2463)=0,0,IF(C2463=Summary!$K$5,1,0))</f>
        <v>0</v>
      </c>
      <c r="V2463" s="148">
        <f t="shared" si="153"/>
        <v>0</v>
      </c>
      <c r="W2463" s="333"/>
      <c r="X2463" s="148">
        <f t="shared" si="154"/>
        <v>0</v>
      </c>
      <c r="Y2463" s="333"/>
      <c r="Z2463" s="144"/>
      <c r="AA2463" s="148">
        <f t="shared" si="155"/>
        <v>0</v>
      </c>
      <c r="AB2463" s="336"/>
      <c r="AC2463" s="144"/>
    </row>
    <row r="2464" spans="2:29" s="134" customFormat="1" ht="20.100000000000001" customHeight="1" x14ac:dyDescent="0.25">
      <c r="B2464" s="390"/>
      <c r="C2464" s="391"/>
      <c r="D2464" s="392"/>
      <c r="E2464" s="393"/>
      <c r="F2464" s="393"/>
      <c r="G2464" s="394"/>
      <c r="H2464" s="395"/>
      <c r="N2464" s="144"/>
      <c r="O2464" s="147" t="str">
        <f>IFERROR(IF(LEN(B2464)=0,"",INDEX(Trainings!$C$6:$C$55,MATCH(Registration!$B2464,Trainings!$B$6:$B$55,0),1)),"")</f>
        <v/>
      </c>
      <c r="P2464" s="148" t="str">
        <f>IFERROR(IF(LEN(H2464)=0,"",INDEX(Dashboard!$I$17:$I$26,MATCH($H2464,Dashboard!$J$17:$J$26,0))),"")</f>
        <v/>
      </c>
      <c r="Q2464" s="144"/>
      <c r="R2464" s="148">
        <f>IF(LEN(O2464)=0,0,IF(OR(Summary!$D$5="All",Summary!$D$5=""),1,IF(Summary!$D$5=O2464,1,0)))</f>
        <v>0</v>
      </c>
      <c r="S2464" s="148">
        <f>IF(LEN(B2464)=0,0,IF(OR(Summary!$G$5="All",Summary!$G$5=""),1,IF(Summary!$G$5=B2464,1,0)))</f>
        <v>0</v>
      </c>
      <c r="T2464" s="148">
        <f t="shared" si="152"/>
        <v>0</v>
      </c>
      <c r="U2464" s="148">
        <f>IF(LEN(C2464)=0,0,IF(C2464=Summary!$K$5,1,0))</f>
        <v>0</v>
      </c>
      <c r="V2464" s="148">
        <f t="shared" si="153"/>
        <v>0</v>
      </c>
      <c r="W2464" s="333"/>
      <c r="X2464" s="148">
        <f t="shared" si="154"/>
        <v>0</v>
      </c>
      <c r="Y2464" s="333"/>
      <c r="Z2464" s="144"/>
      <c r="AA2464" s="148">
        <f t="shared" si="155"/>
        <v>0</v>
      </c>
      <c r="AB2464" s="336"/>
      <c r="AC2464" s="144"/>
    </row>
    <row r="2465" spans="2:29" s="134" customFormat="1" ht="20.100000000000001" customHeight="1" x14ac:dyDescent="0.25">
      <c r="B2465" s="390"/>
      <c r="C2465" s="391"/>
      <c r="D2465" s="392"/>
      <c r="E2465" s="393"/>
      <c r="F2465" s="393"/>
      <c r="G2465" s="394"/>
      <c r="H2465" s="395"/>
      <c r="N2465" s="144"/>
      <c r="O2465" s="147" t="str">
        <f>IFERROR(IF(LEN(B2465)=0,"",INDEX(Trainings!$C$6:$C$55,MATCH(Registration!$B2465,Trainings!$B$6:$B$55,0),1)),"")</f>
        <v/>
      </c>
      <c r="P2465" s="148" t="str">
        <f>IFERROR(IF(LEN(H2465)=0,"",INDEX(Dashboard!$I$17:$I$26,MATCH($H2465,Dashboard!$J$17:$J$26,0))),"")</f>
        <v/>
      </c>
      <c r="Q2465" s="144"/>
      <c r="R2465" s="148">
        <f>IF(LEN(O2465)=0,0,IF(OR(Summary!$D$5="All",Summary!$D$5=""),1,IF(Summary!$D$5=O2465,1,0)))</f>
        <v>0</v>
      </c>
      <c r="S2465" s="148">
        <f>IF(LEN(B2465)=0,0,IF(OR(Summary!$G$5="All",Summary!$G$5=""),1,IF(Summary!$G$5=B2465,1,0)))</f>
        <v>0</v>
      </c>
      <c r="T2465" s="148">
        <f t="shared" si="152"/>
        <v>0</v>
      </c>
      <c r="U2465" s="148">
        <f>IF(LEN(C2465)=0,0,IF(C2465=Summary!$K$5,1,0))</f>
        <v>0</v>
      </c>
      <c r="V2465" s="148">
        <f t="shared" si="153"/>
        <v>0</v>
      </c>
      <c r="W2465" s="333"/>
      <c r="X2465" s="148">
        <f t="shared" si="154"/>
        <v>0</v>
      </c>
      <c r="Y2465" s="333"/>
      <c r="Z2465" s="144"/>
      <c r="AA2465" s="148">
        <f t="shared" si="155"/>
        <v>0</v>
      </c>
      <c r="AB2465" s="336"/>
      <c r="AC2465" s="144"/>
    </row>
    <row r="2466" spans="2:29" s="134" customFormat="1" ht="20.100000000000001" customHeight="1" x14ac:dyDescent="0.25">
      <c r="B2466" s="390"/>
      <c r="C2466" s="391"/>
      <c r="D2466" s="392"/>
      <c r="E2466" s="393"/>
      <c r="F2466" s="393"/>
      <c r="G2466" s="394"/>
      <c r="H2466" s="395"/>
      <c r="N2466" s="144"/>
      <c r="O2466" s="147" t="str">
        <f>IFERROR(IF(LEN(B2466)=0,"",INDEX(Trainings!$C$6:$C$55,MATCH(Registration!$B2466,Trainings!$B$6:$B$55,0),1)),"")</f>
        <v/>
      </c>
      <c r="P2466" s="148" t="str">
        <f>IFERROR(IF(LEN(H2466)=0,"",INDEX(Dashboard!$I$17:$I$26,MATCH($H2466,Dashboard!$J$17:$J$26,0))),"")</f>
        <v/>
      </c>
      <c r="Q2466" s="144"/>
      <c r="R2466" s="148">
        <f>IF(LEN(O2466)=0,0,IF(OR(Summary!$D$5="All",Summary!$D$5=""),1,IF(Summary!$D$5=O2466,1,0)))</f>
        <v>0</v>
      </c>
      <c r="S2466" s="148">
        <f>IF(LEN(B2466)=0,0,IF(OR(Summary!$G$5="All",Summary!$G$5=""),1,IF(Summary!$G$5=B2466,1,0)))</f>
        <v>0</v>
      </c>
      <c r="T2466" s="148">
        <f t="shared" si="152"/>
        <v>0</v>
      </c>
      <c r="U2466" s="148">
        <f>IF(LEN(C2466)=0,0,IF(C2466=Summary!$K$5,1,0))</f>
        <v>0</v>
      </c>
      <c r="V2466" s="148">
        <f t="shared" si="153"/>
        <v>0</v>
      </c>
      <c r="W2466" s="333"/>
      <c r="X2466" s="148">
        <f t="shared" si="154"/>
        <v>0</v>
      </c>
      <c r="Y2466" s="333"/>
      <c r="Z2466" s="144"/>
      <c r="AA2466" s="148">
        <f t="shared" si="155"/>
        <v>0</v>
      </c>
      <c r="AB2466" s="336"/>
      <c r="AC2466" s="144"/>
    </row>
    <row r="2467" spans="2:29" s="134" customFormat="1" ht="20.100000000000001" customHeight="1" x14ac:dyDescent="0.25">
      <c r="B2467" s="390"/>
      <c r="C2467" s="391"/>
      <c r="D2467" s="392"/>
      <c r="E2467" s="393"/>
      <c r="F2467" s="393"/>
      <c r="G2467" s="394"/>
      <c r="H2467" s="395"/>
      <c r="N2467" s="144"/>
      <c r="O2467" s="147" t="str">
        <f>IFERROR(IF(LEN(B2467)=0,"",INDEX(Trainings!$C$6:$C$55,MATCH(Registration!$B2467,Trainings!$B$6:$B$55,0),1)),"")</f>
        <v/>
      </c>
      <c r="P2467" s="148" t="str">
        <f>IFERROR(IF(LEN(H2467)=0,"",INDEX(Dashboard!$I$17:$I$26,MATCH($H2467,Dashboard!$J$17:$J$26,0))),"")</f>
        <v/>
      </c>
      <c r="Q2467" s="144"/>
      <c r="R2467" s="148">
        <f>IF(LEN(O2467)=0,0,IF(OR(Summary!$D$5="All",Summary!$D$5=""),1,IF(Summary!$D$5=O2467,1,0)))</f>
        <v>0</v>
      </c>
      <c r="S2467" s="148">
        <f>IF(LEN(B2467)=0,0,IF(OR(Summary!$G$5="All",Summary!$G$5=""),1,IF(Summary!$G$5=B2467,1,0)))</f>
        <v>0</v>
      </c>
      <c r="T2467" s="148">
        <f t="shared" si="152"/>
        <v>0</v>
      </c>
      <c r="U2467" s="148">
        <f>IF(LEN(C2467)=0,0,IF(C2467=Summary!$K$5,1,0))</f>
        <v>0</v>
      </c>
      <c r="V2467" s="148">
        <f t="shared" si="153"/>
        <v>0</v>
      </c>
      <c r="W2467" s="333"/>
      <c r="X2467" s="148">
        <f t="shared" si="154"/>
        <v>0</v>
      </c>
      <c r="Y2467" s="333"/>
      <c r="Z2467" s="144"/>
      <c r="AA2467" s="148">
        <f t="shared" si="155"/>
        <v>0</v>
      </c>
      <c r="AB2467" s="336"/>
      <c r="AC2467" s="144"/>
    </row>
    <row r="2468" spans="2:29" s="134" customFormat="1" ht="20.100000000000001" customHeight="1" x14ac:dyDescent="0.25">
      <c r="B2468" s="390"/>
      <c r="C2468" s="391"/>
      <c r="D2468" s="392"/>
      <c r="E2468" s="393"/>
      <c r="F2468" s="393"/>
      <c r="G2468" s="394"/>
      <c r="H2468" s="395"/>
      <c r="N2468" s="144"/>
      <c r="O2468" s="147" t="str">
        <f>IFERROR(IF(LEN(B2468)=0,"",INDEX(Trainings!$C$6:$C$55,MATCH(Registration!$B2468,Trainings!$B$6:$B$55,0),1)),"")</f>
        <v/>
      </c>
      <c r="P2468" s="148" t="str">
        <f>IFERROR(IF(LEN(H2468)=0,"",INDEX(Dashboard!$I$17:$I$26,MATCH($H2468,Dashboard!$J$17:$J$26,0))),"")</f>
        <v/>
      </c>
      <c r="Q2468" s="144"/>
      <c r="R2468" s="148">
        <f>IF(LEN(O2468)=0,0,IF(OR(Summary!$D$5="All",Summary!$D$5=""),1,IF(Summary!$D$5=O2468,1,0)))</f>
        <v>0</v>
      </c>
      <c r="S2468" s="148">
        <f>IF(LEN(B2468)=0,0,IF(OR(Summary!$G$5="All",Summary!$G$5=""),1,IF(Summary!$G$5=B2468,1,0)))</f>
        <v>0</v>
      </c>
      <c r="T2468" s="148">
        <f t="shared" si="152"/>
        <v>0</v>
      </c>
      <c r="U2468" s="148">
        <f>IF(LEN(C2468)=0,0,IF(C2468=Summary!$K$5,1,0))</f>
        <v>0</v>
      </c>
      <c r="V2468" s="148">
        <f t="shared" si="153"/>
        <v>0</v>
      </c>
      <c r="W2468" s="333"/>
      <c r="X2468" s="148">
        <f t="shared" si="154"/>
        <v>0</v>
      </c>
      <c r="Y2468" s="333"/>
      <c r="Z2468" s="144"/>
      <c r="AA2468" s="148">
        <f t="shared" si="155"/>
        <v>0</v>
      </c>
      <c r="AB2468" s="336"/>
      <c r="AC2468" s="144"/>
    </row>
    <row r="2469" spans="2:29" s="134" customFormat="1" ht="20.100000000000001" customHeight="1" x14ac:dyDescent="0.25">
      <c r="B2469" s="390"/>
      <c r="C2469" s="391"/>
      <c r="D2469" s="392"/>
      <c r="E2469" s="393"/>
      <c r="F2469" s="393"/>
      <c r="G2469" s="394"/>
      <c r="H2469" s="395"/>
      <c r="N2469" s="144"/>
      <c r="O2469" s="147" t="str">
        <f>IFERROR(IF(LEN(B2469)=0,"",INDEX(Trainings!$C$6:$C$55,MATCH(Registration!$B2469,Trainings!$B$6:$B$55,0),1)),"")</f>
        <v/>
      </c>
      <c r="P2469" s="148" t="str">
        <f>IFERROR(IF(LEN(H2469)=0,"",INDEX(Dashboard!$I$17:$I$26,MATCH($H2469,Dashboard!$J$17:$J$26,0))),"")</f>
        <v/>
      </c>
      <c r="Q2469" s="144"/>
      <c r="R2469" s="148">
        <f>IF(LEN(O2469)=0,0,IF(OR(Summary!$D$5="All",Summary!$D$5=""),1,IF(Summary!$D$5=O2469,1,0)))</f>
        <v>0</v>
      </c>
      <c r="S2469" s="148">
        <f>IF(LEN(B2469)=0,0,IF(OR(Summary!$G$5="All",Summary!$G$5=""),1,IF(Summary!$G$5=B2469,1,0)))</f>
        <v>0</v>
      </c>
      <c r="T2469" s="148">
        <f t="shared" si="152"/>
        <v>0</v>
      </c>
      <c r="U2469" s="148">
        <f>IF(LEN(C2469)=0,0,IF(C2469=Summary!$K$5,1,0))</f>
        <v>0</v>
      </c>
      <c r="V2469" s="148">
        <f t="shared" si="153"/>
        <v>0</v>
      </c>
      <c r="W2469" s="333"/>
      <c r="X2469" s="148">
        <f t="shared" si="154"/>
        <v>0</v>
      </c>
      <c r="Y2469" s="333"/>
      <c r="Z2469" s="144"/>
      <c r="AA2469" s="148">
        <f t="shared" si="155"/>
        <v>0</v>
      </c>
      <c r="AB2469" s="336"/>
      <c r="AC2469" s="144"/>
    </row>
    <row r="2470" spans="2:29" s="134" customFormat="1" ht="20.100000000000001" customHeight="1" x14ac:dyDescent="0.25">
      <c r="B2470" s="390"/>
      <c r="C2470" s="391"/>
      <c r="D2470" s="392"/>
      <c r="E2470" s="393"/>
      <c r="F2470" s="393"/>
      <c r="G2470" s="394"/>
      <c r="H2470" s="395"/>
      <c r="N2470" s="144"/>
      <c r="O2470" s="147" t="str">
        <f>IFERROR(IF(LEN(B2470)=0,"",INDEX(Trainings!$C$6:$C$55,MATCH(Registration!$B2470,Trainings!$B$6:$B$55,0),1)),"")</f>
        <v/>
      </c>
      <c r="P2470" s="148" t="str">
        <f>IFERROR(IF(LEN(H2470)=0,"",INDEX(Dashboard!$I$17:$I$26,MATCH($H2470,Dashboard!$J$17:$J$26,0))),"")</f>
        <v/>
      </c>
      <c r="Q2470" s="144"/>
      <c r="R2470" s="148">
        <f>IF(LEN(O2470)=0,0,IF(OR(Summary!$D$5="All",Summary!$D$5=""),1,IF(Summary!$D$5=O2470,1,0)))</f>
        <v>0</v>
      </c>
      <c r="S2470" s="148">
        <f>IF(LEN(B2470)=0,0,IF(OR(Summary!$G$5="All",Summary!$G$5=""),1,IF(Summary!$G$5=B2470,1,0)))</f>
        <v>0</v>
      </c>
      <c r="T2470" s="148">
        <f t="shared" si="152"/>
        <v>0</v>
      </c>
      <c r="U2470" s="148">
        <f>IF(LEN(C2470)=0,0,IF(C2470=Summary!$K$5,1,0))</f>
        <v>0</v>
      </c>
      <c r="V2470" s="148">
        <f t="shared" si="153"/>
        <v>0</v>
      </c>
      <c r="W2470" s="333"/>
      <c r="X2470" s="148">
        <f t="shared" si="154"/>
        <v>0</v>
      </c>
      <c r="Y2470" s="333"/>
      <c r="Z2470" s="144"/>
      <c r="AA2470" s="148">
        <f t="shared" si="155"/>
        <v>0</v>
      </c>
      <c r="AB2470" s="336"/>
      <c r="AC2470" s="144"/>
    </row>
    <row r="2471" spans="2:29" s="134" customFormat="1" ht="20.100000000000001" customHeight="1" x14ac:dyDescent="0.25">
      <c r="B2471" s="390"/>
      <c r="C2471" s="391"/>
      <c r="D2471" s="392"/>
      <c r="E2471" s="393"/>
      <c r="F2471" s="393"/>
      <c r="G2471" s="394"/>
      <c r="H2471" s="395"/>
      <c r="N2471" s="144"/>
      <c r="O2471" s="147" t="str">
        <f>IFERROR(IF(LEN(B2471)=0,"",INDEX(Trainings!$C$6:$C$55,MATCH(Registration!$B2471,Trainings!$B$6:$B$55,0),1)),"")</f>
        <v/>
      </c>
      <c r="P2471" s="148" t="str">
        <f>IFERROR(IF(LEN(H2471)=0,"",INDEX(Dashboard!$I$17:$I$26,MATCH($H2471,Dashboard!$J$17:$J$26,0))),"")</f>
        <v/>
      </c>
      <c r="Q2471" s="144"/>
      <c r="R2471" s="148">
        <f>IF(LEN(O2471)=0,0,IF(OR(Summary!$D$5="All",Summary!$D$5=""),1,IF(Summary!$D$5=O2471,1,0)))</f>
        <v>0</v>
      </c>
      <c r="S2471" s="148">
        <f>IF(LEN(B2471)=0,0,IF(OR(Summary!$G$5="All",Summary!$G$5=""),1,IF(Summary!$G$5=B2471,1,0)))</f>
        <v>0</v>
      </c>
      <c r="T2471" s="148">
        <f t="shared" si="152"/>
        <v>0</v>
      </c>
      <c r="U2471" s="148">
        <f>IF(LEN(C2471)=0,0,IF(C2471=Summary!$K$5,1,0))</f>
        <v>0</v>
      </c>
      <c r="V2471" s="148">
        <f t="shared" si="153"/>
        <v>0</v>
      </c>
      <c r="W2471" s="333"/>
      <c r="X2471" s="148">
        <f t="shared" si="154"/>
        <v>0</v>
      </c>
      <c r="Y2471" s="333"/>
      <c r="Z2471" s="144"/>
      <c r="AA2471" s="148">
        <f t="shared" si="155"/>
        <v>0</v>
      </c>
      <c r="AB2471" s="336"/>
      <c r="AC2471" s="144"/>
    </row>
    <row r="2472" spans="2:29" s="134" customFormat="1" ht="20.100000000000001" customHeight="1" x14ac:dyDescent="0.25">
      <c r="B2472" s="390"/>
      <c r="C2472" s="391"/>
      <c r="D2472" s="392"/>
      <c r="E2472" s="393"/>
      <c r="F2472" s="393"/>
      <c r="G2472" s="394"/>
      <c r="H2472" s="395"/>
      <c r="N2472" s="144"/>
      <c r="O2472" s="147" t="str">
        <f>IFERROR(IF(LEN(B2472)=0,"",INDEX(Trainings!$C$6:$C$55,MATCH(Registration!$B2472,Trainings!$B$6:$B$55,0),1)),"")</f>
        <v/>
      </c>
      <c r="P2472" s="148" t="str">
        <f>IFERROR(IF(LEN(H2472)=0,"",INDEX(Dashboard!$I$17:$I$26,MATCH($H2472,Dashboard!$J$17:$J$26,0))),"")</f>
        <v/>
      </c>
      <c r="Q2472" s="144"/>
      <c r="R2472" s="148">
        <f>IF(LEN(O2472)=0,0,IF(OR(Summary!$D$5="All",Summary!$D$5=""),1,IF(Summary!$D$5=O2472,1,0)))</f>
        <v>0</v>
      </c>
      <c r="S2472" s="148">
        <f>IF(LEN(B2472)=0,0,IF(OR(Summary!$G$5="All",Summary!$G$5=""),1,IF(Summary!$G$5=B2472,1,0)))</f>
        <v>0</v>
      </c>
      <c r="T2472" s="148">
        <f t="shared" si="152"/>
        <v>0</v>
      </c>
      <c r="U2472" s="148">
        <f>IF(LEN(C2472)=0,0,IF(C2472=Summary!$K$5,1,0))</f>
        <v>0</v>
      </c>
      <c r="V2472" s="148">
        <f t="shared" si="153"/>
        <v>0</v>
      </c>
      <c r="W2472" s="333"/>
      <c r="X2472" s="148">
        <f t="shared" si="154"/>
        <v>0</v>
      </c>
      <c r="Y2472" s="333"/>
      <c r="Z2472" s="144"/>
      <c r="AA2472" s="148">
        <f t="shared" si="155"/>
        <v>0</v>
      </c>
      <c r="AB2472" s="336"/>
      <c r="AC2472" s="144"/>
    </row>
    <row r="2473" spans="2:29" s="134" customFormat="1" ht="20.100000000000001" customHeight="1" x14ac:dyDescent="0.25">
      <c r="B2473" s="390"/>
      <c r="C2473" s="391"/>
      <c r="D2473" s="392"/>
      <c r="E2473" s="393"/>
      <c r="F2473" s="393"/>
      <c r="G2473" s="394"/>
      <c r="H2473" s="395"/>
      <c r="N2473" s="144"/>
      <c r="O2473" s="147" t="str">
        <f>IFERROR(IF(LEN(B2473)=0,"",INDEX(Trainings!$C$6:$C$55,MATCH(Registration!$B2473,Trainings!$B$6:$B$55,0),1)),"")</f>
        <v/>
      </c>
      <c r="P2473" s="148" t="str">
        <f>IFERROR(IF(LEN(H2473)=0,"",INDEX(Dashboard!$I$17:$I$26,MATCH($H2473,Dashboard!$J$17:$J$26,0))),"")</f>
        <v/>
      </c>
      <c r="Q2473" s="144"/>
      <c r="R2473" s="148">
        <f>IF(LEN(O2473)=0,0,IF(OR(Summary!$D$5="All",Summary!$D$5=""),1,IF(Summary!$D$5=O2473,1,0)))</f>
        <v>0</v>
      </c>
      <c r="S2473" s="148">
        <f>IF(LEN(B2473)=0,0,IF(OR(Summary!$G$5="All",Summary!$G$5=""),1,IF(Summary!$G$5=B2473,1,0)))</f>
        <v>0</v>
      </c>
      <c r="T2473" s="148">
        <f t="shared" si="152"/>
        <v>0</v>
      </c>
      <c r="U2473" s="148">
        <f>IF(LEN(C2473)=0,0,IF(C2473=Summary!$K$5,1,0))</f>
        <v>0</v>
      </c>
      <c r="V2473" s="148">
        <f t="shared" si="153"/>
        <v>0</v>
      </c>
      <c r="W2473" s="333"/>
      <c r="X2473" s="148">
        <f t="shared" si="154"/>
        <v>0</v>
      </c>
      <c r="Y2473" s="333"/>
      <c r="Z2473" s="144"/>
      <c r="AA2473" s="148">
        <f t="shared" si="155"/>
        <v>0</v>
      </c>
      <c r="AB2473" s="336"/>
      <c r="AC2473" s="144"/>
    </row>
    <row r="2474" spans="2:29" s="134" customFormat="1" ht="20.100000000000001" customHeight="1" x14ac:dyDescent="0.25">
      <c r="B2474" s="390"/>
      <c r="C2474" s="391"/>
      <c r="D2474" s="392"/>
      <c r="E2474" s="393"/>
      <c r="F2474" s="393"/>
      <c r="G2474" s="394"/>
      <c r="H2474" s="395"/>
      <c r="N2474" s="144"/>
      <c r="O2474" s="147" t="str">
        <f>IFERROR(IF(LEN(B2474)=0,"",INDEX(Trainings!$C$6:$C$55,MATCH(Registration!$B2474,Trainings!$B$6:$B$55,0),1)),"")</f>
        <v/>
      </c>
      <c r="P2474" s="148" t="str">
        <f>IFERROR(IF(LEN(H2474)=0,"",INDEX(Dashboard!$I$17:$I$26,MATCH($H2474,Dashboard!$J$17:$J$26,0))),"")</f>
        <v/>
      </c>
      <c r="Q2474" s="144"/>
      <c r="R2474" s="148">
        <f>IF(LEN(O2474)=0,0,IF(OR(Summary!$D$5="All",Summary!$D$5=""),1,IF(Summary!$D$5=O2474,1,0)))</f>
        <v>0</v>
      </c>
      <c r="S2474" s="148">
        <f>IF(LEN(B2474)=0,0,IF(OR(Summary!$G$5="All",Summary!$G$5=""),1,IF(Summary!$G$5=B2474,1,0)))</f>
        <v>0</v>
      </c>
      <c r="T2474" s="148">
        <f t="shared" si="152"/>
        <v>0</v>
      </c>
      <c r="U2474" s="148">
        <f>IF(LEN(C2474)=0,0,IF(C2474=Summary!$K$5,1,0))</f>
        <v>0</v>
      </c>
      <c r="V2474" s="148">
        <f t="shared" si="153"/>
        <v>0</v>
      </c>
      <c r="W2474" s="333"/>
      <c r="X2474" s="148">
        <f t="shared" si="154"/>
        <v>0</v>
      </c>
      <c r="Y2474" s="333"/>
      <c r="Z2474" s="144"/>
      <c r="AA2474" s="148">
        <f t="shared" si="155"/>
        <v>0</v>
      </c>
      <c r="AB2474" s="336"/>
      <c r="AC2474" s="144"/>
    </row>
    <row r="2475" spans="2:29" s="134" customFormat="1" ht="20.100000000000001" customHeight="1" x14ac:dyDescent="0.25">
      <c r="B2475" s="390"/>
      <c r="C2475" s="391"/>
      <c r="D2475" s="392"/>
      <c r="E2475" s="393"/>
      <c r="F2475" s="393"/>
      <c r="G2475" s="394"/>
      <c r="H2475" s="395"/>
      <c r="N2475" s="144"/>
      <c r="O2475" s="147" t="str">
        <f>IFERROR(IF(LEN(B2475)=0,"",INDEX(Trainings!$C$6:$C$55,MATCH(Registration!$B2475,Trainings!$B$6:$B$55,0),1)),"")</f>
        <v/>
      </c>
      <c r="P2475" s="148" t="str">
        <f>IFERROR(IF(LEN(H2475)=0,"",INDEX(Dashboard!$I$17:$I$26,MATCH($H2475,Dashboard!$J$17:$J$26,0))),"")</f>
        <v/>
      </c>
      <c r="Q2475" s="144"/>
      <c r="R2475" s="148">
        <f>IF(LEN(O2475)=0,0,IF(OR(Summary!$D$5="All",Summary!$D$5=""),1,IF(Summary!$D$5=O2475,1,0)))</f>
        <v>0</v>
      </c>
      <c r="S2475" s="148">
        <f>IF(LEN(B2475)=0,0,IF(OR(Summary!$G$5="All",Summary!$G$5=""),1,IF(Summary!$G$5=B2475,1,0)))</f>
        <v>0</v>
      </c>
      <c r="T2475" s="148">
        <f t="shared" si="152"/>
        <v>0</v>
      </c>
      <c r="U2475" s="148">
        <f>IF(LEN(C2475)=0,0,IF(C2475=Summary!$K$5,1,0))</f>
        <v>0</v>
      </c>
      <c r="V2475" s="148">
        <f t="shared" si="153"/>
        <v>0</v>
      </c>
      <c r="W2475" s="333"/>
      <c r="X2475" s="148">
        <f t="shared" si="154"/>
        <v>0</v>
      </c>
      <c r="Y2475" s="333"/>
      <c r="Z2475" s="144"/>
      <c r="AA2475" s="148">
        <f t="shared" si="155"/>
        <v>0</v>
      </c>
      <c r="AB2475" s="336"/>
      <c r="AC2475" s="144"/>
    </row>
    <row r="2476" spans="2:29" s="134" customFormat="1" ht="20.100000000000001" customHeight="1" x14ac:dyDescent="0.25">
      <c r="B2476" s="390"/>
      <c r="C2476" s="391"/>
      <c r="D2476" s="392"/>
      <c r="E2476" s="393"/>
      <c r="F2476" s="393"/>
      <c r="G2476" s="394"/>
      <c r="H2476" s="395"/>
      <c r="N2476" s="144"/>
      <c r="O2476" s="147" t="str">
        <f>IFERROR(IF(LEN(B2476)=0,"",INDEX(Trainings!$C$6:$C$55,MATCH(Registration!$B2476,Trainings!$B$6:$B$55,0),1)),"")</f>
        <v/>
      </c>
      <c r="P2476" s="148" t="str">
        <f>IFERROR(IF(LEN(H2476)=0,"",INDEX(Dashboard!$I$17:$I$26,MATCH($H2476,Dashboard!$J$17:$J$26,0))),"")</f>
        <v/>
      </c>
      <c r="Q2476" s="144"/>
      <c r="R2476" s="148">
        <f>IF(LEN(O2476)=0,0,IF(OR(Summary!$D$5="All",Summary!$D$5=""),1,IF(Summary!$D$5=O2476,1,0)))</f>
        <v>0</v>
      </c>
      <c r="S2476" s="148">
        <f>IF(LEN(B2476)=0,0,IF(OR(Summary!$G$5="All",Summary!$G$5=""),1,IF(Summary!$G$5=B2476,1,0)))</f>
        <v>0</v>
      </c>
      <c r="T2476" s="148">
        <f t="shared" si="152"/>
        <v>0</v>
      </c>
      <c r="U2476" s="148">
        <f>IF(LEN(C2476)=0,0,IF(C2476=Summary!$K$5,1,0))</f>
        <v>0</v>
      </c>
      <c r="V2476" s="148">
        <f t="shared" si="153"/>
        <v>0</v>
      </c>
      <c r="W2476" s="333"/>
      <c r="X2476" s="148">
        <f t="shared" si="154"/>
        <v>0</v>
      </c>
      <c r="Y2476" s="333"/>
      <c r="Z2476" s="144"/>
      <c r="AA2476" s="148">
        <f t="shared" si="155"/>
        <v>0</v>
      </c>
      <c r="AB2476" s="336"/>
      <c r="AC2476" s="144"/>
    </row>
    <row r="2477" spans="2:29" s="134" customFormat="1" ht="20.100000000000001" customHeight="1" x14ac:dyDescent="0.25">
      <c r="B2477" s="390"/>
      <c r="C2477" s="391"/>
      <c r="D2477" s="392"/>
      <c r="E2477" s="393"/>
      <c r="F2477" s="393"/>
      <c r="G2477" s="394"/>
      <c r="H2477" s="395"/>
      <c r="N2477" s="144"/>
      <c r="O2477" s="147" t="str">
        <f>IFERROR(IF(LEN(B2477)=0,"",INDEX(Trainings!$C$6:$C$55,MATCH(Registration!$B2477,Trainings!$B$6:$B$55,0),1)),"")</f>
        <v/>
      </c>
      <c r="P2477" s="148" t="str">
        <f>IFERROR(IF(LEN(H2477)=0,"",INDEX(Dashboard!$I$17:$I$26,MATCH($H2477,Dashboard!$J$17:$J$26,0))),"")</f>
        <v/>
      </c>
      <c r="Q2477" s="144"/>
      <c r="R2477" s="148">
        <f>IF(LEN(O2477)=0,0,IF(OR(Summary!$D$5="All",Summary!$D$5=""),1,IF(Summary!$D$5=O2477,1,0)))</f>
        <v>0</v>
      </c>
      <c r="S2477" s="148">
        <f>IF(LEN(B2477)=0,0,IF(OR(Summary!$G$5="All",Summary!$G$5=""),1,IF(Summary!$G$5=B2477,1,0)))</f>
        <v>0</v>
      </c>
      <c r="T2477" s="148">
        <f t="shared" si="152"/>
        <v>0</v>
      </c>
      <c r="U2477" s="148">
        <f>IF(LEN(C2477)=0,0,IF(C2477=Summary!$K$5,1,0))</f>
        <v>0</v>
      </c>
      <c r="V2477" s="148">
        <f t="shared" si="153"/>
        <v>0</v>
      </c>
      <c r="W2477" s="333"/>
      <c r="X2477" s="148">
        <f t="shared" si="154"/>
        <v>0</v>
      </c>
      <c r="Y2477" s="333"/>
      <c r="Z2477" s="144"/>
      <c r="AA2477" s="148">
        <f t="shared" si="155"/>
        <v>0</v>
      </c>
      <c r="AB2477" s="336"/>
      <c r="AC2477" s="144"/>
    </row>
    <row r="2478" spans="2:29" s="134" customFormat="1" ht="20.100000000000001" customHeight="1" x14ac:dyDescent="0.25">
      <c r="B2478" s="390"/>
      <c r="C2478" s="391"/>
      <c r="D2478" s="392"/>
      <c r="E2478" s="393"/>
      <c r="F2478" s="393"/>
      <c r="G2478" s="394"/>
      <c r="H2478" s="395"/>
      <c r="N2478" s="144"/>
      <c r="O2478" s="147" t="str">
        <f>IFERROR(IF(LEN(B2478)=0,"",INDEX(Trainings!$C$6:$C$55,MATCH(Registration!$B2478,Trainings!$B$6:$B$55,0),1)),"")</f>
        <v/>
      </c>
      <c r="P2478" s="148" t="str">
        <f>IFERROR(IF(LEN(H2478)=0,"",INDEX(Dashboard!$I$17:$I$26,MATCH($H2478,Dashboard!$J$17:$J$26,0))),"")</f>
        <v/>
      </c>
      <c r="Q2478" s="144"/>
      <c r="R2478" s="148">
        <f>IF(LEN(O2478)=0,0,IF(OR(Summary!$D$5="All",Summary!$D$5=""),1,IF(Summary!$D$5=O2478,1,0)))</f>
        <v>0</v>
      </c>
      <c r="S2478" s="148">
        <f>IF(LEN(B2478)=0,0,IF(OR(Summary!$G$5="All",Summary!$G$5=""),1,IF(Summary!$G$5=B2478,1,0)))</f>
        <v>0</v>
      </c>
      <c r="T2478" s="148">
        <f t="shared" si="152"/>
        <v>0</v>
      </c>
      <c r="U2478" s="148">
        <f>IF(LEN(C2478)=0,0,IF(C2478=Summary!$K$5,1,0))</f>
        <v>0</v>
      </c>
      <c r="V2478" s="148">
        <f t="shared" si="153"/>
        <v>0</v>
      </c>
      <c r="W2478" s="333"/>
      <c r="X2478" s="148">
        <f t="shared" si="154"/>
        <v>0</v>
      </c>
      <c r="Y2478" s="333"/>
      <c r="Z2478" s="144"/>
      <c r="AA2478" s="148">
        <f t="shared" si="155"/>
        <v>0</v>
      </c>
      <c r="AB2478" s="336"/>
      <c r="AC2478" s="144"/>
    </row>
    <row r="2479" spans="2:29" s="134" customFormat="1" ht="20.100000000000001" customHeight="1" x14ac:dyDescent="0.25">
      <c r="B2479" s="390"/>
      <c r="C2479" s="391"/>
      <c r="D2479" s="392"/>
      <c r="E2479" s="393"/>
      <c r="F2479" s="393"/>
      <c r="G2479" s="394"/>
      <c r="H2479" s="395"/>
      <c r="N2479" s="144"/>
      <c r="O2479" s="147" t="str">
        <f>IFERROR(IF(LEN(B2479)=0,"",INDEX(Trainings!$C$6:$C$55,MATCH(Registration!$B2479,Trainings!$B$6:$B$55,0),1)),"")</f>
        <v/>
      </c>
      <c r="P2479" s="148" t="str">
        <f>IFERROR(IF(LEN(H2479)=0,"",INDEX(Dashboard!$I$17:$I$26,MATCH($H2479,Dashboard!$J$17:$J$26,0))),"")</f>
        <v/>
      </c>
      <c r="Q2479" s="144"/>
      <c r="R2479" s="148">
        <f>IF(LEN(O2479)=0,0,IF(OR(Summary!$D$5="All",Summary!$D$5=""),1,IF(Summary!$D$5=O2479,1,0)))</f>
        <v>0</v>
      </c>
      <c r="S2479" s="148">
        <f>IF(LEN(B2479)=0,0,IF(OR(Summary!$G$5="All",Summary!$G$5=""),1,IF(Summary!$G$5=B2479,1,0)))</f>
        <v>0</v>
      </c>
      <c r="T2479" s="148">
        <f t="shared" si="152"/>
        <v>0</v>
      </c>
      <c r="U2479" s="148">
        <f>IF(LEN(C2479)=0,0,IF(C2479=Summary!$K$5,1,0))</f>
        <v>0</v>
      </c>
      <c r="V2479" s="148">
        <f t="shared" si="153"/>
        <v>0</v>
      </c>
      <c r="W2479" s="333"/>
      <c r="X2479" s="148">
        <f t="shared" si="154"/>
        <v>0</v>
      </c>
      <c r="Y2479" s="333"/>
      <c r="Z2479" s="144"/>
      <c r="AA2479" s="148">
        <f t="shared" si="155"/>
        <v>0</v>
      </c>
      <c r="AB2479" s="336"/>
      <c r="AC2479" s="144"/>
    </row>
    <row r="2480" spans="2:29" s="134" customFormat="1" ht="20.100000000000001" customHeight="1" x14ac:dyDescent="0.25">
      <c r="B2480" s="390"/>
      <c r="C2480" s="391"/>
      <c r="D2480" s="392"/>
      <c r="E2480" s="393"/>
      <c r="F2480" s="393"/>
      <c r="G2480" s="394"/>
      <c r="H2480" s="395"/>
      <c r="N2480" s="144"/>
      <c r="O2480" s="147" t="str">
        <f>IFERROR(IF(LEN(B2480)=0,"",INDEX(Trainings!$C$6:$C$55,MATCH(Registration!$B2480,Trainings!$B$6:$B$55,0),1)),"")</f>
        <v/>
      </c>
      <c r="P2480" s="148" t="str">
        <f>IFERROR(IF(LEN(H2480)=0,"",INDEX(Dashboard!$I$17:$I$26,MATCH($H2480,Dashboard!$J$17:$J$26,0))),"")</f>
        <v/>
      </c>
      <c r="Q2480" s="144"/>
      <c r="R2480" s="148">
        <f>IF(LEN(O2480)=0,0,IF(OR(Summary!$D$5="All",Summary!$D$5=""),1,IF(Summary!$D$5=O2480,1,0)))</f>
        <v>0</v>
      </c>
      <c r="S2480" s="148">
        <f>IF(LEN(B2480)=0,0,IF(OR(Summary!$G$5="All",Summary!$G$5=""),1,IF(Summary!$G$5=B2480,1,0)))</f>
        <v>0</v>
      </c>
      <c r="T2480" s="148">
        <f t="shared" si="152"/>
        <v>0</v>
      </c>
      <c r="U2480" s="148">
        <f>IF(LEN(C2480)=0,0,IF(C2480=Summary!$K$5,1,0))</f>
        <v>0</v>
      </c>
      <c r="V2480" s="148">
        <f t="shared" si="153"/>
        <v>0</v>
      </c>
      <c r="W2480" s="333"/>
      <c r="X2480" s="148">
        <f t="shared" si="154"/>
        <v>0</v>
      </c>
      <c r="Y2480" s="333"/>
      <c r="Z2480" s="144"/>
      <c r="AA2480" s="148">
        <f t="shared" si="155"/>
        <v>0</v>
      </c>
      <c r="AB2480" s="336"/>
      <c r="AC2480" s="144"/>
    </row>
    <row r="2481" spans="2:29" s="134" customFormat="1" ht="20.100000000000001" customHeight="1" x14ac:dyDescent="0.25">
      <c r="B2481" s="390"/>
      <c r="C2481" s="391"/>
      <c r="D2481" s="392"/>
      <c r="E2481" s="393"/>
      <c r="F2481" s="393"/>
      <c r="G2481" s="394"/>
      <c r="H2481" s="395"/>
      <c r="N2481" s="144"/>
      <c r="O2481" s="147" t="str">
        <f>IFERROR(IF(LEN(B2481)=0,"",INDEX(Trainings!$C$6:$C$55,MATCH(Registration!$B2481,Trainings!$B$6:$B$55,0),1)),"")</f>
        <v/>
      </c>
      <c r="P2481" s="148" t="str">
        <f>IFERROR(IF(LEN(H2481)=0,"",INDEX(Dashboard!$I$17:$I$26,MATCH($H2481,Dashboard!$J$17:$J$26,0))),"")</f>
        <v/>
      </c>
      <c r="Q2481" s="144"/>
      <c r="R2481" s="148">
        <f>IF(LEN(O2481)=0,0,IF(OR(Summary!$D$5="All",Summary!$D$5=""),1,IF(Summary!$D$5=O2481,1,0)))</f>
        <v>0</v>
      </c>
      <c r="S2481" s="148">
        <f>IF(LEN(B2481)=0,0,IF(OR(Summary!$G$5="All",Summary!$G$5=""),1,IF(Summary!$G$5=B2481,1,0)))</f>
        <v>0</v>
      </c>
      <c r="T2481" s="148">
        <f t="shared" si="152"/>
        <v>0</v>
      </c>
      <c r="U2481" s="148">
        <f>IF(LEN(C2481)=0,0,IF(C2481=Summary!$K$5,1,0))</f>
        <v>0</v>
      </c>
      <c r="V2481" s="148">
        <f t="shared" si="153"/>
        <v>0</v>
      </c>
      <c r="W2481" s="333"/>
      <c r="X2481" s="148">
        <f t="shared" si="154"/>
        <v>0</v>
      </c>
      <c r="Y2481" s="333"/>
      <c r="Z2481" s="144"/>
      <c r="AA2481" s="148">
        <f t="shared" si="155"/>
        <v>0</v>
      </c>
      <c r="AB2481" s="336"/>
      <c r="AC2481" s="144"/>
    </row>
    <row r="2482" spans="2:29" s="134" customFormat="1" ht="20.100000000000001" customHeight="1" x14ac:dyDescent="0.25">
      <c r="B2482" s="390"/>
      <c r="C2482" s="391"/>
      <c r="D2482" s="392"/>
      <c r="E2482" s="393"/>
      <c r="F2482" s="393"/>
      <c r="G2482" s="394"/>
      <c r="H2482" s="395"/>
      <c r="N2482" s="144"/>
      <c r="O2482" s="147" t="str">
        <f>IFERROR(IF(LEN(B2482)=0,"",INDEX(Trainings!$C$6:$C$55,MATCH(Registration!$B2482,Trainings!$B$6:$B$55,0),1)),"")</f>
        <v/>
      </c>
      <c r="P2482" s="148" t="str">
        <f>IFERROR(IF(LEN(H2482)=0,"",INDEX(Dashboard!$I$17:$I$26,MATCH($H2482,Dashboard!$J$17:$J$26,0))),"")</f>
        <v/>
      </c>
      <c r="Q2482" s="144"/>
      <c r="R2482" s="148">
        <f>IF(LEN(O2482)=0,0,IF(OR(Summary!$D$5="All",Summary!$D$5=""),1,IF(Summary!$D$5=O2482,1,0)))</f>
        <v>0</v>
      </c>
      <c r="S2482" s="148">
        <f>IF(LEN(B2482)=0,0,IF(OR(Summary!$G$5="All",Summary!$G$5=""),1,IF(Summary!$G$5=B2482,1,0)))</f>
        <v>0</v>
      </c>
      <c r="T2482" s="148">
        <f t="shared" si="152"/>
        <v>0</v>
      </c>
      <c r="U2482" s="148">
        <f>IF(LEN(C2482)=0,0,IF(C2482=Summary!$K$5,1,0))</f>
        <v>0</v>
      </c>
      <c r="V2482" s="148">
        <f t="shared" si="153"/>
        <v>0</v>
      </c>
      <c r="W2482" s="333"/>
      <c r="X2482" s="148">
        <f t="shared" si="154"/>
        <v>0</v>
      </c>
      <c r="Y2482" s="333"/>
      <c r="Z2482" s="144"/>
      <c r="AA2482" s="148">
        <f t="shared" si="155"/>
        <v>0</v>
      </c>
      <c r="AB2482" s="336"/>
      <c r="AC2482" s="144"/>
    </row>
    <row r="2483" spans="2:29" s="134" customFormat="1" ht="20.100000000000001" customHeight="1" x14ac:dyDescent="0.25">
      <c r="B2483" s="390"/>
      <c r="C2483" s="391"/>
      <c r="D2483" s="392"/>
      <c r="E2483" s="393"/>
      <c r="F2483" s="393"/>
      <c r="G2483" s="394"/>
      <c r="H2483" s="395"/>
      <c r="N2483" s="144"/>
      <c r="O2483" s="147" t="str">
        <f>IFERROR(IF(LEN(B2483)=0,"",INDEX(Trainings!$C$6:$C$55,MATCH(Registration!$B2483,Trainings!$B$6:$B$55,0),1)),"")</f>
        <v/>
      </c>
      <c r="P2483" s="148" t="str">
        <f>IFERROR(IF(LEN(H2483)=0,"",INDEX(Dashboard!$I$17:$I$26,MATCH($H2483,Dashboard!$J$17:$J$26,0))),"")</f>
        <v/>
      </c>
      <c r="Q2483" s="144"/>
      <c r="R2483" s="148">
        <f>IF(LEN(O2483)=0,0,IF(OR(Summary!$D$5="All",Summary!$D$5=""),1,IF(Summary!$D$5=O2483,1,0)))</f>
        <v>0</v>
      </c>
      <c r="S2483" s="148">
        <f>IF(LEN(B2483)=0,0,IF(OR(Summary!$G$5="All",Summary!$G$5=""),1,IF(Summary!$G$5=B2483,1,0)))</f>
        <v>0</v>
      </c>
      <c r="T2483" s="148">
        <f t="shared" si="152"/>
        <v>0</v>
      </c>
      <c r="U2483" s="148">
        <f>IF(LEN(C2483)=0,0,IF(C2483=Summary!$K$5,1,0))</f>
        <v>0</v>
      </c>
      <c r="V2483" s="148">
        <f t="shared" si="153"/>
        <v>0</v>
      </c>
      <c r="W2483" s="333"/>
      <c r="X2483" s="148">
        <f t="shared" si="154"/>
        <v>0</v>
      </c>
      <c r="Y2483" s="333"/>
      <c r="Z2483" s="144"/>
      <c r="AA2483" s="148">
        <f t="shared" si="155"/>
        <v>0</v>
      </c>
      <c r="AB2483" s="336"/>
      <c r="AC2483" s="144"/>
    </row>
    <row r="2484" spans="2:29" s="134" customFormat="1" ht="20.100000000000001" customHeight="1" x14ac:dyDescent="0.25">
      <c r="B2484" s="390"/>
      <c r="C2484" s="391"/>
      <c r="D2484" s="392"/>
      <c r="E2484" s="393"/>
      <c r="F2484" s="393"/>
      <c r="G2484" s="394"/>
      <c r="H2484" s="395"/>
      <c r="N2484" s="144"/>
      <c r="O2484" s="147" t="str">
        <f>IFERROR(IF(LEN(B2484)=0,"",INDEX(Trainings!$C$6:$C$55,MATCH(Registration!$B2484,Trainings!$B$6:$B$55,0),1)),"")</f>
        <v/>
      </c>
      <c r="P2484" s="148" t="str">
        <f>IFERROR(IF(LEN(H2484)=0,"",INDEX(Dashboard!$I$17:$I$26,MATCH($H2484,Dashboard!$J$17:$J$26,0))),"")</f>
        <v/>
      </c>
      <c r="Q2484" s="144"/>
      <c r="R2484" s="148">
        <f>IF(LEN(O2484)=0,0,IF(OR(Summary!$D$5="All",Summary!$D$5=""),1,IF(Summary!$D$5=O2484,1,0)))</f>
        <v>0</v>
      </c>
      <c r="S2484" s="148">
        <f>IF(LEN(B2484)=0,0,IF(OR(Summary!$G$5="All",Summary!$G$5=""),1,IF(Summary!$G$5=B2484,1,0)))</f>
        <v>0</v>
      </c>
      <c r="T2484" s="148">
        <f t="shared" si="152"/>
        <v>0</v>
      </c>
      <c r="U2484" s="148">
        <f>IF(LEN(C2484)=0,0,IF(C2484=Summary!$K$5,1,0))</f>
        <v>0</v>
      </c>
      <c r="V2484" s="148">
        <f t="shared" si="153"/>
        <v>0</v>
      </c>
      <c r="W2484" s="333"/>
      <c r="X2484" s="148">
        <f t="shared" si="154"/>
        <v>0</v>
      </c>
      <c r="Y2484" s="333"/>
      <c r="Z2484" s="144"/>
      <c r="AA2484" s="148">
        <f t="shared" si="155"/>
        <v>0</v>
      </c>
      <c r="AB2484" s="336"/>
      <c r="AC2484" s="144"/>
    </row>
    <row r="2485" spans="2:29" s="134" customFormat="1" ht="20.100000000000001" customHeight="1" x14ac:dyDescent="0.25">
      <c r="B2485" s="390"/>
      <c r="C2485" s="391"/>
      <c r="D2485" s="392"/>
      <c r="E2485" s="393"/>
      <c r="F2485" s="393"/>
      <c r="G2485" s="394"/>
      <c r="H2485" s="395"/>
      <c r="N2485" s="144"/>
      <c r="O2485" s="147" t="str">
        <f>IFERROR(IF(LEN(B2485)=0,"",INDEX(Trainings!$C$6:$C$55,MATCH(Registration!$B2485,Trainings!$B$6:$B$55,0),1)),"")</f>
        <v/>
      </c>
      <c r="P2485" s="148" t="str">
        <f>IFERROR(IF(LEN(H2485)=0,"",INDEX(Dashboard!$I$17:$I$26,MATCH($H2485,Dashboard!$J$17:$J$26,0))),"")</f>
        <v/>
      </c>
      <c r="Q2485" s="144"/>
      <c r="R2485" s="148">
        <f>IF(LEN(O2485)=0,0,IF(OR(Summary!$D$5="All",Summary!$D$5=""),1,IF(Summary!$D$5=O2485,1,0)))</f>
        <v>0</v>
      </c>
      <c r="S2485" s="148">
        <f>IF(LEN(B2485)=0,0,IF(OR(Summary!$G$5="All",Summary!$G$5=""),1,IF(Summary!$G$5=B2485,1,0)))</f>
        <v>0</v>
      </c>
      <c r="T2485" s="148">
        <f t="shared" si="152"/>
        <v>0</v>
      </c>
      <c r="U2485" s="148">
        <f>IF(LEN(C2485)=0,0,IF(C2485=Summary!$K$5,1,0))</f>
        <v>0</v>
      </c>
      <c r="V2485" s="148">
        <f t="shared" si="153"/>
        <v>0</v>
      </c>
      <c r="W2485" s="333"/>
      <c r="X2485" s="148">
        <f t="shared" si="154"/>
        <v>0</v>
      </c>
      <c r="Y2485" s="333"/>
      <c r="Z2485" s="144"/>
      <c r="AA2485" s="148">
        <f t="shared" si="155"/>
        <v>0</v>
      </c>
      <c r="AB2485" s="336"/>
      <c r="AC2485" s="144"/>
    </row>
    <row r="2486" spans="2:29" s="134" customFormat="1" ht="20.100000000000001" customHeight="1" x14ac:dyDescent="0.25">
      <c r="B2486" s="390"/>
      <c r="C2486" s="391"/>
      <c r="D2486" s="392"/>
      <c r="E2486" s="393"/>
      <c r="F2486" s="393"/>
      <c r="G2486" s="394"/>
      <c r="H2486" s="395"/>
      <c r="N2486" s="144"/>
      <c r="O2486" s="147" t="str">
        <f>IFERROR(IF(LEN(B2486)=0,"",INDEX(Trainings!$C$6:$C$55,MATCH(Registration!$B2486,Trainings!$B$6:$B$55,0),1)),"")</f>
        <v/>
      </c>
      <c r="P2486" s="148" t="str">
        <f>IFERROR(IF(LEN(H2486)=0,"",INDEX(Dashboard!$I$17:$I$26,MATCH($H2486,Dashboard!$J$17:$J$26,0))),"")</f>
        <v/>
      </c>
      <c r="Q2486" s="144"/>
      <c r="R2486" s="148">
        <f>IF(LEN(O2486)=0,0,IF(OR(Summary!$D$5="All",Summary!$D$5=""),1,IF(Summary!$D$5=O2486,1,0)))</f>
        <v>0</v>
      </c>
      <c r="S2486" s="148">
        <f>IF(LEN(B2486)=0,0,IF(OR(Summary!$G$5="All",Summary!$G$5=""),1,IF(Summary!$G$5=B2486,1,0)))</f>
        <v>0</v>
      </c>
      <c r="T2486" s="148">
        <f t="shared" si="152"/>
        <v>0</v>
      </c>
      <c r="U2486" s="148">
        <f>IF(LEN(C2486)=0,0,IF(C2486=Summary!$K$5,1,0))</f>
        <v>0</v>
      </c>
      <c r="V2486" s="148">
        <f t="shared" si="153"/>
        <v>0</v>
      </c>
      <c r="W2486" s="333"/>
      <c r="X2486" s="148">
        <f t="shared" si="154"/>
        <v>0</v>
      </c>
      <c r="Y2486" s="333"/>
      <c r="Z2486" s="144"/>
      <c r="AA2486" s="148">
        <f t="shared" si="155"/>
        <v>0</v>
      </c>
      <c r="AB2486" s="336"/>
      <c r="AC2486" s="144"/>
    </row>
    <row r="2487" spans="2:29" s="134" customFormat="1" ht="20.100000000000001" customHeight="1" x14ac:dyDescent="0.25">
      <c r="B2487" s="390"/>
      <c r="C2487" s="391"/>
      <c r="D2487" s="392"/>
      <c r="E2487" s="393"/>
      <c r="F2487" s="393"/>
      <c r="G2487" s="394"/>
      <c r="H2487" s="395"/>
      <c r="N2487" s="144"/>
      <c r="O2487" s="147" t="str">
        <f>IFERROR(IF(LEN(B2487)=0,"",INDEX(Trainings!$C$6:$C$55,MATCH(Registration!$B2487,Trainings!$B$6:$B$55,0),1)),"")</f>
        <v/>
      </c>
      <c r="P2487" s="148" t="str">
        <f>IFERROR(IF(LEN(H2487)=0,"",INDEX(Dashboard!$I$17:$I$26,MATCH($H2487,Dashboard!$J$17:$J$26,0))),"")</f>
        <v/>
      </c>
      <c r="Q2487" s="144"/>
      <c r="R2487" s="148">
        <f>IF(LEN(O2487)=0,0,IF(OR(Summary!$D$5="All",Summary!$D$5=""),1,IF(Summary!$D$5=O2487,1,0)))</f>
        <v>0</v>
      </c>
      <c r="S2487" s="148">
        <f>IF(LEN(B2487)=0,0,IF(OR(Summary!$G$5="All",Summary!$G$5=""),1,IF(Summary!$G$5=B2487,1,0)))</f>
        <v>0</v>
      </c>
      <c r="T2487" s="148">
        <f t="shared" si="152"/>
        <v>0</v>
      </c>
      <c r="U2487" s="148">
        <f>IF(LEN(C2487)=0,0,IF(C2487=Summary!$K$5,1,0))</f>
        <v>0</v>
      </c>
      <c r="V2487" s="148">
        <f t="shared" si="153"/>
        <v>0</v>
      </c>
      <c r="W2487" s="333"/>
      <c r="X2487" s="148">
        <f t="shared" si="154"/>
        <v>0</v>
      </c>
      <c r="Y2487" s="333"/>
      <c r="Z2487" s="144"/>
      <c r="AA2487" s="148">
        <f t="shared" si="155"/>
        <v>0</v>
      </c>
      <c r="AB2487" s="336"/>
      <c r="AC2487" s="144"/>
    </row>
    <row r="2488" spans="2:29" s="134" customFormat="1" ht="20.100000000000001" customHeight="1" x14ac:dyDescent="0.25">
      <c r="B2488" s="390"/>
      <c r="C2488" s="391"/>
      <c r="D2488" s="392"/>
      <c r="E2488" s="393"/>
      <c r="F2488" s="393"/>
      <c r="G2488" s="394"/>
      <c r="H2488" s="395"/>
      <c r="N2488" s="144"/>
      <c r="O2488" s="147" t="str">
        <f>IFERROR(IF(LEN(B2488)=0,"",INDEX(Trainings!$C$6:$C$55,MATCH(Registration!$B2488,Trainings!$B$6:$B$55,0),1)),"")</f>
        <v/>
      </c>
      <c r="P2488" s="148" t="str">
        <f>IFERROR(IF(LEN(H2488)=0,"",INDEX(Dashboard!$I$17:$I$26,MATCH($H2488,Dashboard!$J$17:$J$26,0))),"")</f>
        <v/>
      </c>
      <c r="Q2488" s="144"/>
      <c r="R2488" s="148">
        <f>IF(LEN(O2488)=0,0,IF(OR(Summary!$D$5="All",Summary!$D$5=""),1,IF(Summary!$D$5=O2488,1,0)))</f>
        <v>0</v>
      </c>
      <c r="S2488" s="148">
        <f>IF(LEN(B2488)=0,0,IF(OR(Summary!$G$5="All",Summary!$G$5=""),1,IF(Summary!$G$5=B2488,1,0)))</f>
        <v>0</v>
      </c>
      <c r="T2488" s="148">
        <f t="shared" si="152"/>
        <v>0</v>
      </c>
      <c r="U2488" s="148">
        <f>IF(LEN(C2488)=0,0,IF(C2488=Summary!$K$5,1,0))</f>
        <v>0</v>
      </c>
      <c r="V2488" s="148">
        <f t="shared" si="153"/>
        <v>0</v>
      </c>
      <c r="W2488" s="333"/>
      <c r="X2488" s="148">
        <f t="shared" si="154"/>
        <v>0</v>
      </c>
      <c r="Y2488" s="333"/>
      <c r="Z2488" s="144"/>
      <c r="AA2488" s="148">
        <f t="shared" si="155"/>
        <v>0</v>
      </c>
      <c r="AB2488" s="336"/>
      <c r="AC2488" s="144"/>
    </row>
    <row r="2489" spans="2:29" s="134" customFormat="1" ht="20.100000000000001" customHeight="1" x14ac:dyDescent="0.25">
      <c r="B2489" s="390"/>
      <c r="C2489" s="391"/>
      <c r="D2489" s="392"/>
      <c r="E2489" s="393"/>
      <c r="F2489" s="393"/>
      <c r="G2489" s="394"/>
      <c r="H2489" s="395"/>
      <c r="N2489" s="144"/>
      <c r="O2489" s="147" t="str">
        <f>IFERROR(IF(LEN(B2489)=0,"",INDEX(Trainings!$C$6:$C$55,MATCH(Registration!$B2489,Trainings!$B$6:$B$55,0),1)),"")</f>
        <v/>
      </c>
      <c r="P2489" s="148" t="str">
        <f>IFERROR(IF(LEN(H2489)=0,"",INDEX(Dashboard!$I$17:$I$26,MATCH($H2489,Dashboard!$J$17:$J$26,0))),"")</f>
        <v/>
      </c>
      <c r="Q2489" s="144"/>
      <c r="R2489" s="148">
        <f>IF(LEN(O2489)=0,0,IF(OR(Summary!$D$5="All",Summary!$D$5=""),1,IF(Summary!$D$5=O2489,1,0)))</f>
        <v>0</v>
      </c>
      <c r="S2489" s="148">
        <f>IF(LEN(B2489)=0,0,IF(OR(Summary!$G$5="All",Summary!$G$5=""),1,IF(Summary!$G$5=B2489,1,0)))</f>
        <v>0</v>
      </c>
      <c r="T2489" s="148">
        <f t="shared" si="152"/>
        <v>0</v>
      </c>
      <c r="U2489" s="148">
        <f>IF(LEN(C2489)=0,0,IF(C2489=Summary!$K$5,1,0))</f>
        <v>0</v>
      </c>
      <c r="V2489" s="148">
        <f t="shared" si="153"/>
        <v>0</v>
      </c>
      <c r="W2489" s="333"/>
      <c r="X2489" s="148">
        <f t="shared" si="154"/>
        <v>0</v>
      </c>
      <c r="Y2489" s="333"/>
      <c r="Z2489" s="144"/>
      <c r="AA2489" s="148">
        <f t="shared" si="155"/>
        <v>0</v>
      </c>
      <c r="AB2489" s="336"/>
      <c r="AC2489" s="144"/>
    </row>
    <row r="2490" spans="2:29" s="134" customFormat="1" ht="20.100000000000001" customHeight="1" x14ac:dyDescent="0.25">
      <c r="B2490" s="390"/>
      <c r="C2490" s="391"/>
      <c r="D2490" s="392"/>
      <c r="E2490" s="393"/>
      <c r="F2490" s="393"/>
      <c r="G2490" s="394"/>
      <c r="H2490" s="395"/>
      <c r="N2490" s="144"/>
      <c r="O2490" s="147" t="str">
        <f>IFERROR(IF(LEN(B2490)=0,"",INDEX(Trainings!$C$6:$C$55,MATCH(Registration!$B2490,Trainings!$B$6:$B$55,0),1)),"")</f>
        <v/>
      </c>
      <c r="P2490" s="148" t="str">
        <f>IFERROR(IF(LEN(H2490)=0,"",INDEX(Dashboard!$I$17:$I$26,MATCH($H2490,Dashboard!$J$17:$J$26,0))),"")</f>
        <v/>
      </c>
      <c r="Q2490" s="144"/>
      <c r="R2490" s="148">
        <f>IF(LEN(O2490)=0,0,IF(OR(Summary!$D$5="All",Summary!$D$5=""),1,IF(Summary!$D$5=O2490,1,0)))</f>
        <v>0</v>
      </c>
      <c r="S2490" s="148">
        <f>IF(LEN(B2490)=0,0,IF(OR(Summary!$G$5="All",Summary!$G$5=""),1,IF(Summary!$G$5=B2490,1,0)))</f>
        <v>0</v>
      </c>
      <c r="T2490" s="148">
        <f t="shared" si="152"/>
        <v>0</v>
      </c>
      <c r="U2490" s="148">
        <f>IF(LEN(C2490)=0,0,IF(C2490=Summary!$K$5,1,0))</f>
        <v>0</v>
      </c>
      <c r="V2490" s="148">
        <f t="shared" si="153"/>
        <v>0</v>
      </c>
      <c r="W2490" s="333"/>
      <c r="X2490" s="148">
        <f t="shared" si="154"/>
        <v>0</v>
      </c>
      <c r="Y2490" s="333"/>
      <c r="Z2490" s="144"/>
      <c r="AA2490" s="148">
        <f t="shared" si="155"/>
        <v>0</v>
      </c>
      <c r="AB2490" s="336"/>
      <c r="AC2490" s="144"/>
    </row>
    <row r="2491" spans="2:29" s="134" customFormat="1" ht="20.100000000000001" customHeight="1" x14ac:dyDescent="0.25">
      <c r="B2491" s="390"/>
      <c r="C2491" s="391"/>
      <c r="D2491" s="392"/>
      <c r="E2491" s="393"/>
      <c r="F2491" s="393"/>
      <c r="G2491" s="394"/>
      <c r="H2491" s="395"/>
      <c r="N2491" s="144"/>
      <c r="O2491" s="147" t="str">
        <f>IFERROR(IF(LEN(B2491)=0,"",INDEX(Trainings!$C$6:$C$55,MATCH(Registration!$B2491,Trainings!$B$6:$B$55,0),1)),"")</f>
        <v/>
      </c>
      <c r="P2491" s="148" t="str">
        <f>IFERROR(IF(LEN(H2491)=0,"",INDEX(Dashboard!$I$17:$I$26,MATCH($H2491,Dashboard!$J$17:$J$26,0))),"")</f>
        <v/>
      </c>
      <c r="Q2491" s="144"/>
      <c r="R2491" s="148">
        <f>IF(LEN(O2491)=0,0,IF(OR(Summary!$D$5="All",Summary!$D$5=""),1,IF(Summary!$D$5=O2491,1,0)))</f>
        <v>0</v>
      </c>
      <c r="S2491" s="148">
        <f>IF(LEN(B2491)=0,0,IF(OR(Summary!$G$5="All",Summary!$G$5=""),1,IF(Summary!$G$5=B2491,1,0)))</f>
        <v>0</v>
      </c>
      <c r="T2491" s="148">
        <f t="shared" si="152"/>
        <v>0</v>
      </c>
      <c r="U2491" s="148">
        <f>IF(LEN(C2491)=0,0,IF(C2491=Summary!$K$5,1,0))</f>
        <v>0</v>
      </c>
      <c r="V2491" s="148">
        <f t="shared" si="153"/>
        <v>0</v>
      </c>
      <c r="W2491" s="333"/>
      <c r="X2491" s="148">
        <f t="shared" si="154"/>
        <v>0</v>
      </c>
      <c r="Y2491" s="333"/>
      <c r="Z2491" s="144"/>
      <c r="AA2491" s="148">
        <f t="shared" si="155"/>
        <v>0</v>
      </c>
      <c r="AB2491" s="336"/>
      <c r="AC2491" s="144"/>
    </row>
    <row r="2492" spans="2:29" s="134" customFormat="1" ht="20.100000000000001" customHeight="1" x14ac:dyDescent="0.25">
      <c r="B2492" s="390"/>
      <c r="C2492" s="391"/>
      <c r="D2492" s="392"/>
      <c r="E2492" s="393"/>
      <c r="F2492" s="393"/>
      <c r="G2492" s="394"/>
      <c r="H2492" s="395"/>
      <c r="N2492" s="144"/>
      <c r="O2492" s="147" t="str">
        <f>IFERROR(IF(LEN(B2492)=0,"",INDEX(Trainings!$C$6:$C$55,MATCH(Registration!$B2492,Trainings!$B$6:$B$55,0),1)),"")</f>
        <v/>
      </c>
      <c r="P2492" s="148" t="str">
        <f>IFERROR(IF(LEN(H2492)=0,"",INDEX(Dashboard!$I$17:$I$26,MATCH($H2492,Dashboard!$J$17:$J$26,0))),"")</f>
        <v/>
      </c>
      <c r="Q2492" s="144"/>
      <c r="R2492" s="148">
        <f>IF(LEN(O2492)=0,0,IF(OR(Summary!$D$5="All",Summary!$D$5=""),1,IF(Summary!$D$5=O2492,1,0)))</f>
        <v>0</v>
      </c>
      <c r="S2492" s="148">
        <f>IF(LEN(B2492)=0,0,IF(OR(Summary!$G$5="All",Summary!$G$5=""),1,IF(Summary!$G$5=B2492,1,0)))</f>
        <v>0</v>
      </c>
      <c r="T2492" s="148">
        <f t="shared" si="152"/>
        <v>0</v>
      </c>
      <c r="U2492" s="148">
        <f>IF(LEN(C2492)=0,0,IF(C2492=Summary!$K$5,1,0))</f>
        <v>0</v>
      </c>
      <c r="V2492" s="148">
        <f t="shared" si="153"/>
        <v>0</v>
      </c>
      <c r="W2492" s="333"/>
      <c r="X2492" s="148">
        <f t="shared" si="154"/>
        <v>0</v>
      </c>
      <c r="Y2492" s="333"/>
      <c r="Z2492" s="144"/>
      <c r="AA2492" s="148">
        <f t="shared" si="155"/>
        <v>0</v>
      </c>
      <c r="AB2492" s="336"/>
      <c r="AC2492" s="144"/>
    </row>
    <row r="2493" spans="2:29" s="134" customFormat="1" ht="20.100000000000001" customHeight="1" x14ac:dyDescent="0.25">
      <c r="B2493" s="390"/>
      <c r="C2493" s="391"/>
      <c r="D2493" s="392"/>
      <c r="E2493" s="393"/>
      <c r="F2493" s="393"/>
      <c r="G2493" s="394"/>
      <c r="H2493" s="395"/>
      <c r="N2493" s="144"/>
      <c r="O2493" s="147" t="str">
        <f>IFERROR(IF(LEN(B2493)=0,"",INDEX(Trainings!$C$6:$C$55,MATCH(Registration!$B2493,Trainings!$B$6:$B$55,0),1)),"")</f>
        <v/>
      </c>
      <c r="P2493" s="148" t="str">
        <f>IFERROR(IF(LEN(H2493)=0,"",INDEX(Dashboard!$I$17:$I$26,MATCH($H2493,Dashboard!$J$17:$J$26,0))),"")</f>
        <v/>
      </c>
      <c r="Q2493" s="144"/>
      <c r="R2493" s="148">
        <f>IF(LEN(O2493)=0,0,IF(OR(Summary!$D$5="All",Summary!$D$5=""),1,IF(Summary!$D$5=O2493,1,0)))</f>
        <v>0</v>
      </c>
      <c r="S2493" s="148">
        <f>IF(LEN(B2493)=0,0,IF(OR(Summary!$G$5="All",Summary!$G$5=""),1,IF(Summary!$G$5=B2493,1,0)))</f>
        <v>0</v>
      </c>
      <c r="T2493" s="148">
        <f t="shared" si="152"/>
        <v>0</v>
      </c>
      <c r="U2493" s="148">
        <f>IF(LEN(C2493)=0,0,IF(C2493=Summary!$K$5,1,0))</f>
        <v>0</v>
      </c>
      <c r="V2493" s="148">
        <f t="shared" si="153"/>
        <v>0</v>
      </c>
      <c r="W2493" s="333"/>
      <c r="X2493" s="148">
        <f t="shared" si="154"/>
        <v>0</v>
      </c>
      <c r="Y2493" s="333"/>
      <c r="Z2493" s="144"/>
      <c r="AA2493" s="148">
        <f t="shared" si="155"/>
        <v>0</v>
      </c>
      <c r="AB2493" s="336"/>
      <c r="AC2493" s="144"/>
    </row>
    <row r="2494" spans="2:29" s="134" customFormat="1" ht="20.100000000000001" customHeight="1" x14ac:dyDescent="0.25">
      <c r="B2494" s="390"/>
      <c r="C2494" s="391"/>
      <c r="D2494" s="392"/>
      <c r="E2494" s="393"/>
      <c r="F2494" s="393"/>
      <c r="G2494" s="394"/>
      <c r="H2494" s="395"/>
      <c r="N2494" s="144"/>
      <c r="O2494" s="147" t="str">
        <f>IFERROR(IF(LEN(B2494)=0,"",INDEX(Trainings!$C$6:$C$55,MATCH(Registration!$B2494,Trainings!$B$6:$B$55,0),1)),"")</f>
        <v/>
      </c>
      <c r="P2494" s="148" t="str">
        <f>IFERROR(IF(LEN(H2494)=0,"",INDEX(Dashboard!$I$17:$I$26,MATCH($H2494,Dashboard!$J$17:$J$26,0))),"")</f>
        <v/>
      </c>
      <c r="Q2494" s="144"/>
      <c r="R2494" s="148">
        <f>IF(LEN(O2494)=0,0,IF(OR(Summary!$D$5="All",Summary!$D$5=""),1,IF(Summary!$D$5=O2494,1,0)))</f>
        <v>0</v>
      </c>
      <c r="S2494" s="148">
        <f>IF(LEN(B2494)=0,0,IF(OR(Summary!$G$5="All",Summary!$G$5=""),1,IF(Summary!$G$5=B2494,1,0)))</f>
        <v>0</v>
      </c>
      <c r="T2494" s="148">
        <f t="shared" si="152"/>
        <v>0</v>
      </c>
      <c r="U2494" s="148">
        <f>IF(LEN(C2494)=0,0,IF(C2494=Summary!$K$5,1,0))</f>
        <v>0</v>
      </c>
      <c r="V2494" s="148">
        <f t="shared" si="153"/>
        <v>0</v>
      </c>
      <c r="W2494" s="333"/>
      <c r="X2494" s="148">
        <f t="shared" si="154"/>
        <v>0</v>
      </c>
      <c r="Y2494" s="333"/>
      <c r="Z2494" s="144"/>
      <c r="AA2494" s="148">
        <f t="shared" si="155"/>
        <v>0</v>
      </c>
      <c r="AB2494" s="336"/>
      <c r="AC2494" s="144"/>
    </row>
    <row r="2495" spans="2:29" s="134" customFormat="1" ht="20.100000000000001" customHeight="1" x14ac:dyDescent="0.25">
      <c r="B2495" s="390"/>
      <c r="C2495" s="391"/>
      <c r="D2495" s="392"/>
      <c r="E2495" s="393"/>
      <c r="F2495" s="393"/>
      <c r="G2495" s="394"/>
      <c r="H2495" s="395"/>
      <c r="N2495" s="144"/>
      <c r="O2495" s="147" t="str">
        <f>IFERROR(IF(LEN(B2495)=0,"",INDEX(Trainings!$C$6:$C$55,MATCH(Registration!$B2495,Trainings!$B$6:$B$55,0),1)),"")</f>
        <v/>
      </c>
      <c r="P2495" s="148" t="str">
        <f>IFERROR(IF(LEN(H2495)=0,"",INDEX(Dashboard!$I$17:$I$26,MATCH($H2495,Dashboard!$J$17:$J$26,0))),"")</f>
        <v/>
      </c>
      <c r="Q2495" s="144"/>
      <c r="R2495" s="148">
        <f>IF(LEN(O2495)=0,0,IF(OR(Summary!$D$5="All",Summary!$D$5=""),1,IF(Summary!$D$5=O2495,1,0)))</f>
        <v>0</v>
      </c>
      <c r="S2495" s="148">
        <f>IF(LEN(B2495)=0,0,IF(OR(Summary!$G$5="All",Summary!$G$5=""),1,IF(Summary!$G$5=B2495,1,0)))</f>
        <v>0</v>
      </c>
      <c r="T2495" s="148">
        <f t="shared" si="152"/>
        <v>0</v>
      </c>
      <c r="U2495" s="148">
        <f>IF(LEN(C2495)=0,0,IF(C2495=Summary!$K$5,1,0))</f>
        <v>0</v>
      </c>
      <c r="V2495" s="148">
        <f t="shared" si="153"/>
        <v>0</v>
      </c>
      <c r="W2495" s="333"/>
      <c r="X2495" s="148">
        <f t="shared" si="154"/>
        <v>0</v>
      </c>
      <c r="Y2495" s="333"/>
      <c r="Z2495" s="144"/>
      <c r="AA2495" s="148">
        <f t="shared" si="155"/>
        <v>0</v>
      </c>
      <c r="AB2495" s="336"/>
      <c r="AC2495" s="144"/>
    </row>
    <row r="2496" spans="2:29" s="134" customFormat="1" ht="20.100000000000001" customHeight="1" x14ac:dyDescent="0.25">
      <c r="B2496" s="390"/>
      <c r="C2496" s="391"/>
      <c r="D2496" s="392"/>
      <c r="E2496" s="393"/>
      <c r="F2496" s="393"/>
      <c r="G2496" s="394"/>
      <c r="H2496" s="395"/>
      <c r="N2496" s="144"/>
      <c r="O2496" s="147" t="str">
        <f>IFERROR(IF(LEN(B2496)=0,"",INDEX(Trainings!$C$6:$C$55,MATCH(Registration!$B2496,Trainings!$B$6:$B$55,0),1)),"")</f>
        <v/>
      </c>
      <c r="P2496" s="148" t="str">
        <f>IFERROR(IF(LEN(H2496)=0,"",INDEX(Dashboard!$I$17:$I$26,MATCH($H2496,Dashboard!$J$17:$J$26,0))),"")</f>
        <v/>
      </c>
      <c r="Q2496" s="144"/>
      <c r="R2496" s="148">
        <f>IF(LEN(O2496)=0,0,IF(OR(Summary!$D$5="All",Summary!$D$5=""),1,IF(Summary!$D$5=O2496,1,0)))</f>
        <v>0</v>
      </c>
      <c r="S2496" s="148">
        <f>IF(LEN(B2496)=0,0,IF(OR(Summary!$G$5="All",Summary!$G$5=""),1,IF(Summary!$G$5=B2496,1,0)))</f>
        <v>0</v>
      </c>
      <c r="T2496" s="148">
        <f t="shared" si="152"/>
        <v>0</v>
      </c>
      <c r="U2496" s="148">
        <f>IF(LEN(C2496)=0,0,IF(C2496=Summary!$K$5,1,0))</f>
        <v>0</v>
      </c>
      <c r="V2496" s="148">
        <f t="shared" si="153"/>
        <v>0</v>
      </c>
      <c r="W2496" s="333"/>
      <c r="X2496" s="148">
        <f t="shared" si="154"/>
        <v>0</v>
      </c>
      <c r="Y2496" s="333"/>
      <c r="Z2496" s="144"/>
      <c r="AA2496" s="148">
        <f t="shared" si="155"/>
        <v>0</v>
      </c>
      <c r="AB2496" s="336"/>
      <c r="AC2496" s="144"/>
    </row>
    <row r="2497" spans="2:29" s="134" customFormat="1" ht="20.100000000000001" customHeight="1" x14ac:dyDescent="0.25">
      <c r="B2497" s="390"/>
      <c r="C2497" s="391"/>
      <c r="D2497" s="392"/>
      <c r="E2497" s="393"/>
      <c r="F2497" s="393"/>
      <c r="G2497" s="394"/>
      <c r="H2497" s="395"/>
      <c r="N2497" s="144"/>
      <c r="O2497" s="147" t="str">
        <f>IFERROR(IF(LEN(B2497)=0,"",INDEX(Trainings!$C$6:$C$55,MATCH(Registration!$B2497,Trainings!$B$6:$B$55,0),1)),"")</f>
        <v/>
      </c>
      <c r="P2497" s="148" t="str">
        <f>IFERROR(IF(LEN(H2497)=0,"",INDEX(Dashboard!$I$17:$I$26,MATCH($H2497,Dashboard!$J$17:$J$26,0))),"")</f>
        <v/>
      </c>
      <c r="Q2497" s="144"/>
      <c r="R2497" s="148">
        <f>IF(LEN(O2497)=0,0,IF(OR(Summary!$D$5="All",Summary!$D$5=""),1,IF(Summary!$D$5=O2497,1,0)))</f>
        <v>0</v>
      </c>
      <c r="S2497" s="148">
        <f>IF(LEN(B2497)=0,0,IF(OR(Summary!$G$5="All",Summary!$G$5=""),1,IF(Summary!$G$5=B2497,1,0)))</f>
        <v>0</v>
      </c>
      <c r="T2497" s="148">
        <f t="shared" si="152"/>
        <v>0</v>
      </c>
      <c r="U2497" s="148">
        <f>IF(LEN(C2497)=0,0,IF(C2497=Summary!$K$5,1,0))</f>
        <v>0</v>
      </c>
      <c r="V2497" s="148">
        <f t="shared" si="153"/>
        <v>0</v>
      </c>
      <c r="W2497" s="333"/>
      <c r="X2497" s="148">
        <f t="shared" si="154"/>
        <v>0</v>
      </c>
      <c r="Y2497" s="333"/>
      <c r="Z2497" s="144"/>
      <c r="AA2497" s="148">
        <f t="shared" si="155"/>
        <v>0</v>
      </c>
      <c r="AB2497" s="336"/>
      <c r="AC2497" s="144"/>
    </row>
    <row r="2498" spans="2:29" s="134" customFormat="1" ht="20.100000000000001" customHeight="1" x14ac:dyDescent="0.25">
      <c r="B2498" s="390"/>
      <c r="C2498" s="391"/>
      <c r="D2498" s="392"/>
      <c r="E2498" s="393"/>
      <c r="F2498" s="393"/>
      <c r="G2498" s="394"/>
      <c r="H2498" s="395"/>
      <c r="N2498" s="144"/>
      <c r="O2498" s="147" t="str">
        <f>IFERROR(IF(LEN(B2498)=0,"",INDEX(Trainings!$C$6:$C$55,MATCH(Registration!$B2498,Trainings!$B$6:$B$55,0),1)),"")</f>
        <v/>
      </c>
      <c r="P2498" s="148" t="str">
        <f>IFERROR(IF(LEN(H2498)=0,"",INDEX(Dashboard!$I$17:$I$26,MATCH($H2498,Dashboard!$J$17:$J$26,0))),"")</f>
        <v/>
      </c>
      <c r="Q2498" s="144"/>
      <c r="R2498" s="148">
        <f>IF(LEN(O2498)=0,0,IF(OR(Summary!$D$5="All",Summary!$D$5=""),1,IF(Summary!$D$5=O2498,1,0)))</f>
        <v>0</v>
      </c>
      <c r="S2498" s="148">
        <f>IF(LEN(B2498)=0,0,IF(OR(Summary!$G$5="All",Summary!$G$5=""),1,IF(Summary!$G$5=B2498,1,0)))</f>
        <v>0</v>
      </c>
      <c r="T2498" s="148">
        <f t="shared" si="152"/>
        <v>0</v>
      </c>
      <c r="U2498" s="148">
        <f>IF(LEN(C2498)=0,0,IF(C2498=Summary!$K$5,1,0))</f>
        <v>0</v>
      </c>
      <c r="V2498" s="148">
        <f t="shared" si="153"/>
        <v>0</v>
      </c>
      <c r="W2498" s="333"/>
      <c r="X2498" s="148">
        <f t="shared" si="154"/>
        <v>0</v>
      </c>
      <c r="Y2498" s="333"/>
      <c r="Z2498" s="144"/>
      <c r="AA2498" s="148">
        <f t="shared" si="155"/>
        <v>0</v>
      </c>
      <c r="AB2498" s="336"/>
      <c r="AC2498" s="144"/>
    </row>
    <row r="2499" spans="2:29" s="134" customFormat="1" ht="20.100000000000001" customHeight="1" x14ac:dyDescent="0.25">
      <c r="B2499" s="390"/>
      <c r="C2499" s="391"/>
      <c r="D2499" s="392"/>
      <c r="E2499" s="393"/>
      <c r="F2499" s="393"/>
      <c r="G2499" s="394"/>
      <c r="H2499" s="395"/>
      <c r="N2499" s="144"/>
      <c r="O2499" s="147" t="str">
        <f>IFERROR(IF(LEN(B2499)=0,"",INDEX(Trainings!$C$6:$C$55,MATCH(Registration!$B2499,Trainings!$B$6:$B$55,0),1)),"")</f>
        <v/>
      </c>
      <c r="P2499" s="148" t="str">
        <f>IFERROR(IF(LEN(H2499)=0,"",INDEX(Dashboard!$I$17:$I$26,MATCH($H2499,Dashboard!$J$17:$J$26,0))),"")</f>
        <v/>
      </c>
      <c r="Q2499" s="144"/>
      <c r="R2499" s="148">
        <f>IF(LEN(O2499)=0,0,IF(OR(Summary!$D$5="All",Summary!$D$5=""),1,IF(Summary!$D$5=O2499,1,0)))</f>
        <v>0</v>
      </c>
      <c r="S2499" s="148">
        <f>IF(LEN(B2499)=0,0,IF(OR(Summary!$G$5="All",Summary!$G$5=""),1,IF(Summary!$G$5=B2499,1,0)))</f>
        <v>0</v>
      </c>
      <c r="T2499" s="148">
        <f t="shared" si="152"/>
        <v>0</v>
      </c>
      <c r="U2499" s="148">
        <f>IF(LEN(C2499)=0,0,IF(C2499=Summary!$K$5,1,0))</f>
        <v>0</v>
      </c>
      <c r="V2499" s="148">
        <f t="shared" si="153"/>
        <v>0</v>
      </c>
      <c r="W2499" s="333"/>
      <c r="X2499" s="148">
        <f t="shared" si="154"/>
        <v>0</v>
      </c>
      <c r="Y2499" s="333"/>
      <c r="Z2499" s="144"/>
      <c r="AA2499" s="148">
        <f t="shared" si="155"/>
        <v>0</v>
      </c>
      <c r="AB2499" s="336"/>
      <c r="AC2499" s="144"/>
    </row>
    <row r="2500" spans="2:29" s="134" customFormat="1" ht="20.100000000000001" customHeight="1" x14ac:dyDescent="0.25">
      <c r="B2500" s="390"/>
      <c r="C2500" s="391"/>
      <c r="D2500" s="392"/>
      <c r="E2500" s="393"/>
      <c r="F2500" s="393"/>
      <c r="G2500" s="394"/>
      <c r="H2500" s="395"/>
      <c r="N2500" s="144"/>
      <c r="O2500" s="147" t="str">
        <f>IFERROR(IF(LEN(B2500)=0,"",INDEX(Trainings!$C$6:$C$55,MATCH(Registration!$B2500,Trainings!$B$6:$B$55,0),1)),"")</f>
        <v/>
      </c>
      <c r="P2500" s="148" t="str">
        <f>IFERROR(IF(LEN(H2500)=0,"",INDEX(Dashboard!$I$17:$I$26,MATCH($H2500,Dashboard!$J$17:$J$26,0))),"")</f>
        <v/>
      </c>
      <c r="Q2500" s="144"/>
      <c r="R2500" s="148">
        <f>IF(LEN(O2500)=0,0,IF(OR(Summary!$D$5="All",Summary!$D$5=""),1,IF(Summary!$D$5=O2500,1,0)))</f>
        <v>0</v>
      </c>
      <c r="S2500" s="148">
        <f>IF(LEN(B2500)=0,0,IF(OR(Summary!$G$5="All",Summary!$G$5=""),1,IF(Summary!$G$5=B2500,1,0)))</f>
        <v>0</v>
      </c>
      <c r="T2500" s="148">
        <f t="shared" si="152"/>
        <v>0</v>
      </c>
      <c r="U2500" s="148">
        <f>IF(LEN(C2500)=0,0,IF(C2500=Summary!$K$5,1,0))</f>
        <v>0</v>
      </c>
      <c r="V2500" s="148">
        <f t="shared" si="153"/>
        <v>0</v>
      </c>
      <c r="W2500" s="333"/>
      <c r="X2500" s="148">
        <f t="shared" si="154"/>
        <v>0</v>
      </c>
      <c r="Y2500" s="333"/>
      <c r="Z2500" s="144"/>
      <c r="AA2500" s="148">
        <f t="shared" si="155"/>
        <v>0</v>
      </c>
      <c r="AB2500" s="336"/>
      <c r="AC2500" s="144"/>
    </row>
    <row r="2501" spans="2:29" s="134" customFormat="1" ht="20.100000000000001" customHeight="1" x14ac:dyDescent="0.25">
      <c r="B2501" s="390"/>
      <c r="C2501" s="391"/>
      <c r="D2501" s="392"/>
      <c r="E2501" s="393"/>
      <c r="F2501" s="393"/>
      <c r="G2501" s="394"/>
      <c r="H2501" s="395"/>
      <c r="N2501" s="144"/>
      <c r="O2501" s="147" t="str">
        <f>IFERROR(IF(LEN(B2501)=0,"",INDEX(Trainings!$C$6:$C$55,MATCH(Registration!$B2501,Trainings!$B$6:$B$55,0),1)),"")</f>
        <v/>
      </c>
      <c r="P2501" s="148" t="str">
        <f>IFERROR(IF(LEN(H2501)=0,"",INDEX(Dashboard!$I$17:$I$26,MATCH($H2501,Dashboard!$J$17:$J$26,0))),"")</f>
        <v/>
      </c>
      <c r="Q2501" s="144"/>
      <c r="R2501" s="148">
        <f>IF(LEN(O2501)=0,0,IF(OR(Summary!$D$5="All",Summary!$D$5=""),1,IF(Summary!$D$5=O2501,1,0)))</f>
        <v>0</v>
      </c>
      <c r="S2501" s="148">
        <f>IF(LEN(B2501)=0,0,IF(OR(Summary!$G$5="All",Summary!$G$5=""),1,IF(Summary!$G$5=B2501,1,0)))</f>
        <v>0</v>
      </c>
      <c r="T2501" s="148">
        <f t="shared" si="152"/>
        <v>0</v>
      </c>
      <c r="U2501" s="148">
        <f>IF(LEN(C2501)=0,0,IF(C2501=Summary!$K$5,1,0))</f>
        <v>0</v>
      </c>
      <c r="V2501" s="148">
        <f t="shared" si="153"/>
        <v>0</v>
      </c>
      <c r="W2501" s="333"/>
      <c r="X2501" s="148">
        <f t="shared" si="154"/>
        <v>0</v>
      </c>
      <c r="Y2501" s="333"/>
      <c r="Z2501" s="144"/>
      <c r="AA2501" s="148">
        <f t="shared" si="155"/>
        <v>0</v>
      </c>
      <c r="AB2501" s="336"/>
      <c r="AC2501" s="144"/>
    </row>
    <row r="2502" spans="2:29" s="134" customFormat="1" ht="20.100000000000001" customHeight="1" x14ac:dyDescent="0.25">
      <c r="B2502" s="390"/>
      <c r="C2502" s="391"/>
      <c r="D2502" s="392"/>
      <c r="E2502" s="393"/>
      <c r="F2502" s="393"/>
      <c r="G2502" s="394"/>
      <c r="H2502" s="395"/>
      <c r="N2502" s="144"/>
      <c r="O2502" s="147" t="str">
        <f>IFERROR(IF(LEN(B2502)=0,"",INDEX(Trainings!$C$6:$C$55,MATCH(Registration!$B2502,Trainings!$B$6:$B$55,0),1)),"")</f>
        <v/>
      </c>
      <c r="P2502" s="148" t="str">
        <f>IFERROR(IF(LEN(H2502)=0,"",INDEX(Dashboard!$I$17:$I$26,MATCH($H2502,Dashboard!$J$17:$J$26,0))),"")</f>
        <v/>
      </c>
      <c r="Q2502" s="144"/>
      <c r="R2502" s="148">
        <f>IF(LEN(O2502)=0,0,IF(OR(Summary!$D$5="All",Summary!$D$5=""),1,IF(Summary!$D$5=O2502,1,0)))</f>
        <v>0</v>
      </c>
      <c r="S2502" s="148">
        <f>IF(LEN(B2502)=0,0,IF(OR(Summary!$G$5="All",Summary!$G$5=""),1,IF(Summary!$G$5=B2502,1,0)))</f>
        <v>0</v>
      </c>
      <c r="T2502" s="148">
        <f t="shared" ref="T2502:T2565" si="156">IF(G2502="Yes",1,0)</f>
        <v>0</v>
      </c>
      <c r="U2502" s="148">
        <f>IF(LEN(C2502)=0,0,IF(C2502=Summary!$K$5,1,0))</f>
        <v>0</v>
      </c>
      <c r="V2502" s="148">
        <f t="shared" si="153"/>
        <v>0</v>
      </c>
      <c r="W2502" s="333"/>
      <c r="X2502" s="148">
        <f t="shared" si="154"/>
        <v>0</v>
      </c>
      <c r="Y2502" s="333"/>
      <c r="Z2502" s="144"/>
      <c r="AA2502" s="148">
        <f t="shared" si="155"/>
        <v>0</v>
      </c>
      <c r="AB2502" s="336"/>
      <c r="AC2502" s="144"/>
    </row>
    <row r="2503" spans="2:29" s="134" customFormat="1" ht="20.100000000000001" customHeight="1" x14ac:dyDescent="0.25">
      <c r="B2503" s="390"/>
      <c r="C2503" s="391"/>
      <c r="D2503" s="392"/>
      <c r="E2503" s="393"/>
      <c r="F2503" s="393"/>
      <c r="G2503" s="394"/>
      <c r="H2503" s="395"/>
      <c r="N2503" s="144"/>
      <c r="O2503" s="147" t="str">
        <f>IFERROR(IF(LEN(B2503)=0,"",INDEX(Trainings!$C$6:$C$55,MATCH(Registration!$B2503,Trainings!$B$6:$B$55,0),1)),"")</f>
        <v/>
      </c>
      <c r="P2503" s="148" t="str">
        <f>IFERROR(IF(LEN(H2503)=0,"",INDEX(Dashboard!$I$17:$I$26,MATCH($H2503,Dashboard!$J$17:$J$26,0))),"")</f>
        <v/>
      </c>
      <c r="Q2503" s="144"/>
      <c r="R2503" s="148">
        <f>IF(LEN(O2503)=0,0,IF(OR(Summary!$D$5="All",Summary!$D$5=""),1,IF(Summary!$D$5=O2503,1,0)))</f>
        <v>0</v>
      </c>
      <c r="S2503" s="148">
        <f>IF(LEN(B2503)=0,0,IF(OR(Summary!$G$5="All",Summary!$G$5=""),1,IF(Summary!$G$5=B2503,1,0)))</f>
        <v>0</v>
      </c>
      <c r="T2503" s="148">
        <f t="shared" si="156"/>
        <v>0</v>
      </c>
      <c r="U2503" s="148">
        <f>IF(LEN(C2503)=0,0,IF(C2503=Summary!$K$5,1,0))</f>
        <v>0</v>
      </c>
      <c r="V2503" s="148">
        <f t="shared" ref="V2503:V2566" si="157">R2503*S2503*T2503*U2503</f>
        <v>0</v>
      </c>
      <c r="W2503" s="333"/>
      <c r="X2503" s="148">
        <f t="shared" ref="X2503:X2566" si="158">V2503*(IF(LEN(P2503)=0,0,1))</f>
        <v>0</v>
      </c>
      <c r="Y2503" s="333"/>
      <c r="Z2503" s="144"/>
      <c r="AA2503" s="148">
        <f t="shared" ref="AA2503:AA2566" si="159">IF(G2503="Yes",1,0)</f>
        <v>0</v>
      </c>
      <c r="AB2503" s="336"/>
      <c r="AC2503" s="144"/>
    </row>
    <row r="2504" spans="2:29" s="134" customFormat="1" ht="20.100000000000001" customHeight="1" x14ac:dyDescent="0.25">
      <c r="B2504" s="390"/>
      <c r="C2504" s="391"/>
      <c r="D2504" s="392"/>
      <c r="E2504" s="393"/>
      <c r="F2504" s="393"/>
      <c r="G2504" s="394"/>
      <c r="H2504" s="395"/>
      <c r="N2504" s="144"/>
      <c r="O2504" s="147" t="str">
        <f>IFERROR(IF(LEN(B2504)=0,"",INDEX(Trainings!$C$6:$C$55,MATCH(Registration!$B2504,Trainings!$B$6:$B$55,0),1)),"")</f>
        <v/>
      </c>
      <c r="P2504" s="148" t="str">
        <f>IFERROR(IF(LEN(H2504)=0,"",INDEX(Dashboard!$I$17:$I$26,MATCH($H2504,Dashboard!$J$17:$J$26,0))),"")</f>
        <v/>
      </c>
      <c r="Q2504" s="144"/>
      <c r="R2504" s="148">
        <f>IF(LEN(O2504)=0,0,IF(OR(Summary!$D$5="All",Summary!$D$5=""),1,IF(Summary!$D$5=O2504,1,0)))</f>
        <v>0</v>
      </c>
      <c r="S2504" s="148">
        <f>IF(LEN(B2504)=0,0,IF(OR(Summary!$G$5="All",Summary!$G$5=""),1,IF(Summary!$G$5=B2504,1,0)))</f>
        <v>0</v>
      </c>
      <c r="T2504" s="148">
        <f t="shared" si="156"/>
        <v>0</v>
      </c>
      <c r="U2504" s="148">
        <f>IF(LEN(C2504)=0,0,IF(C2504=Summary!$K$5,1,0))</f>
        <v>0</v>
      </c>
      <c r="V2504" s="148">
        <f t="shared" si="157"/>
        <v>0</v>
      </c>
      <c r="W2504" s="333"/>
      <c r="X2504" s="148">
        <f t="shared" si="158"/>
        <v>0</v>
      </c>
      <c r="Y2504" s="333"/>
      <c r="Z2504" s="144"/>
      <c r="AA2504" s="148">
        <f t="shared" si="159"/>
        <v>0</v>
      </c>
      <c r="AB2504" s="336"/>
      <c r="AC2504" s="144"/>
    </row>
    <row r="2505" spans="2:29" s="134" customFormat="1" ht="20.100000000000001" customHeight="1" x14ac:dyDescent="0.25">
      <c r="B2505" s="390"/>
      <c r="C2505" s="391"/>
      <c r="D2505" s="392"/>
      <c r="E2505" s="393"/>
      <c r="F2505" s="393"/>
      <c r="G2505" s="394"/>
      <c r="H2505" s="395"/>
      <c r="N2505" s="144"/>
      <c r="O2505" s="147" t="str">
        <f>IFERROR(IF(LEN(B2505)=0,"",INDEX(Trainings!$C$6:$C$55,MATCH(Registration!$B2505,Trainings!$B$6:$B$55,0),1)),"")</f>
        <v/>
      </c>
      <c r="P2505" s="148" t="str">
        <f>IFERROR(IF(LEN(H2505)=0,"",INDEX(Dashboard!$I$17:$I$26,MATCH($H2505,Dashboard!$J$17:$J$26,0))),"")</f>
        <v/>
      </c>
      <c r="Q2505" s="144"/>
      <c r="R2505" s="148">
        <f>IF(LEN(O2505)=0,0,IF(OR(Summary!$D$5="All",Summary!$D$5=""),1,IF(Summary!$D$5=O2505,1,0)))</f>
        <v>0</v>
      </c>
      <c r="S2505" s="148">
        <f>IF(LEN(B2505)=0,0,IF(OR(Summary!$G$5="All",Summary!$G$5=""),1,IF(Summary!$G$5=B2505,1,0)))</f>
        <v>0</v>
      </c>
      <c r="T2505" s="148">
        <f t="shared" si="156"/>
        <v>0</v>
      </c>
      <c r="U2505" s="148">
        <f>IF(LEN(C2505)=0,0,IF(C2505=Summary!$K$5,1,0))</f>
        <v>0</v>
      </c>
      <c r="V2505" s="148">
        <f t="shared" si="157"/>
        <v>0</v>
      </c>
      <c r="W2505" s="333"/>
      <c r="X2505" s="148">
        <f t="shared" si="158"/>
        <v>0</v>
      </c>
      <c r="Y2505" s="333"/>
      <c r="Z2505" s="144"/>
      <c r="AA2505" s="148">
        <f t="shared" si="159"/>
        <v>0</v>
      </c>
      <c r="AB2505" s="336"/>
      <c r="AC2505" s="144"/>
    </row>
    <row r="2506" spans="2:29" s="134" customFormat="1" ht="20.100000000000001" customHeight="1" x14ac:dyDescent="0.25">
      <c r="B2506" s="390"/>
      <c r="C2506" s="391"/>
      <c r="D2506" s="392"/>
      <c r="E2506" s="393"/>
      <c r="F2506" s="393"/>
      <c r="G2506" s="394"/>
      <c r="H2506" s="395"/>
      <c r="N2506" s="144"/>
      <c r="O2506" s="147" t="str">
        <f>IFERROR(IF(LEN(B2506)=0,"",INDEX(Trainings!$C$6:$C$55,MATCH(Registration!$B2506,Trainings!$B$6:$B$55,0),1)),"")</f>
        <v/>
      </c>
      <c r="P2506" s="148" t="str">
        <f>IFERROR(IF(LEN(H2506)=0,"",INDEX(Dashboard!$I$17:$I$26,MATCH($H2506,Dashboard!$J$17:$J$26,0))),"")</f>
        <v/>
      </c>
      <c r="Q2506" s="144"/>
      <c r="R2506" s="148">
        <f>IF(LEN(O2506)=0,0,IF(OR(Summary!$D$5="All",Summary!$D$5=""),1,IF(Summary!$D$5=O2506,1,0)))</f>
        <v>0</v>
      </c>
      <c r="S2506" s="148">
        <f>IF(LEN(B2506)=0,0,IF(OR(Summary!$G$5="All",Summary!$G$5=""),1,IF(Summary!$G$5=B2506,1,0)))</f>
        <v>0</v>
      </c>
      <c r="T2506" s="148">
        <f t="shared" si="156"/>
        <v>0</v>
      </c>
      <c r="U2506" s="148">
        <f>IF(LEN(C2506)=0,0,IF(C2506=Summary!$K$5,1,0))</f>
        <v>0</v>
      </c>
      <c r="V2506" s="148">
        <f t="shared" si="157"/>
        <v>0</v>
      </c>
      <c r="W2506" s="333"/>
      <c r="X2506" s="148">
        <f t="shared" si="158"/>
        <v>0</v>
      </c>
      <c r="Y2506" s="333"/>
      <c r="Z2506" s="144"/>
      <c r="AA2506" s="148">
        <f t="shared" si="159"/>
        <v>0</v>
      </c>
      <c r="AB2506" s="336"/>
      <c r="AC2506" s="144"/>
    </row>
    <row r="2507" spans="2:29" s="134" customFormat="1" ht="20.100000000000001" customHeight="1" x14ac:dyDescent="0.25">
      <c r="B2507" s="390"/>
      <c r="C2507" s="391"/>
      <c r="D2507" s="392"/>
      <c r="E2507" s="393"/>
      <c r="F2507" s="393"/>
      <c r="G2507" s="394"/>
      <c r="H2507" s="395"/>
      <c r="N2507" s="144"/>
      <c r="O2507" s="147" t="str">
        <f>IFERROR(IF(LEN(B2507)=0,"",INDEX(Trainings!$C$6:$C$55,MATCH(Registration!$B2507,Trainings!$B$6:$B$55,0),1)),"")</f>
        <v/>
      </c>
      <c r="P2507" s="148" t="str">
        <f>IFERROR(IF(LEN(H2507)=0,"",INDEX(Dashboard!$I$17:$I$26,MATCH($H2507,Dashboard!$J$17:$J$26,0))),"")</f>
        <v/>
      </c>
      <c r="Q2507" s="144"/>
      <c r="R2507" s="148">
        <f>IF(LEN(O2507)=0,0,IF(OR(Summary!$D$5="All",Summary!$D$5=""),1,IF(Summary!$D$5=O2507,1,0)))</f>
        <v>0</v>
      </c>
      <c r="S2507" s="148">
        <f>IF(LEN(B2507)=0,0,IF(OR(Summary!$G$5="All",Summary!$G$5=""),1,IF(Summary!$G$5=B2507,1,0)))</f>
        <v>0</v>
      </c>
      <c r="T2507" s="148">
        <f t="shared" si="156"/>
        <v>0</v>
      </c>
      <c r="U2507" s="148">
        <f>IF(LEN(C2507)=0,0,IF(C2507=Summary!$K$5,1,0))</f>
        <v>0</v>
      </c>
      <c r="V2507" s="148">
        <f t="shared" si="157"/>
        <v>0</v>
      </c>
      <c r="W2507" s="333"/>
      <c r="X2507" s="148">
        <f t="shared" si="158"/>
        <v>0</v>
      </c>
      <c r="Y2507" s="333"/>
      <c r="Z2507" s="144"/>
      <c r="AA2507" s="148">
        <f t="shared" si="159"/>
        <v>0</v>
      </c>
      <c r="AB2507" s="336"/>
      <c r="AC2507" s="144"/>
    </row>
    <row r="2508" spans="2:29" s="134" customFormat="1" ht="20.100000000000001" customHeight="1" x14ac:dyDescent="0.25">
      <c r="B2508" s="390"/>
      <c r="C2508" s="391"/>
      <c r="D2508" s="392"/>
      <c r="E2508" s="393"/>
      <c r="F2508" s="393"/>
      <c r="G2508" s="394"/>
      <c r="H2508" s="395"/>
      <c r="N2508" s="144"/>
      <c r="O2508" s="147" t="str">
        <f>IFERROR(IF(LEN(B2508)=0,"",INDEX(Trainings!$C$6:$C$55,MATCH(Registration!$B2508,Trainings!$B$6:$B$55,0),1)),"")</f>
        <v/>
      </c>
      <c r="P2508" s="148" t="str">
        <f>IFERROR(IF(LEN(H2508)=0,"",INDEX(Dashboard!$I$17:$I$26,MATCH($H2508,Dashboard!$J$17:$J$26,0))),"")</f>
        <v/>
      </c>
      <c r="Q2508" s="144"/>
      <c r="R2508" s="148">
        <f>IF(LEN(O2508)=0,0,IF(OR(Summary!$D$5="All",Summary!$D$5=""),1,IF(Summary!$D$5=O2508,1,0)))</f>
        <v>0</v>
      </c>
      <c r="S2508" s="148">
        <f>IF(LEN(B2508)=0,0,IF(OR(Summary!$G$5="All",Summary!$G$5=""),1,IF(Summary!$G$5=B2508,1,0)))</f>
        <v>0</v>
      </c>
      <c r="T2508" s="148">
        <f t="shared" si="156"/>
        <v>0</v>
      </c>
      <c r="U2508" s="148">
        <f>IF(LEN(C2508)=0,0,IF(C2508=Summary!$K$5,1,0))</f>
        <v>0</v>
      </c>
      <c r="V2508" s="148">
        <f t="shared" si="157"/>
        <v>0</v>
      </c>
      <c r="W2508" s="333"/>
      <c r="X2508" s="148">
        <f t="shared" si="158"/>
        <v>0</v>
      </c>
      <c r="Y2508" s="333"/>
      <c r="Z2508" s="144"/>
      <c r="AA2508" s="148">
        <f t="shared" si="159"/>
        <v>0</v>
      </c>
      <c r="AB2508" s="336"/>
      <c r="AC2508" s="144"/>
    </row>
    <row r="2509" spans="2:29" s="134" customFormat="1" ht="20.100000000000001" customHeight="1" x14ac:dyDescent="0.25">
      <c r="B2509" s="390"/>
      <c r="C2509" s="391"/>
      <c r="D2509" s="392"/>
      <c r="E2509" s="393"/>
      <c r="F2509" s="393"/>
      <c r="G2509" s="394"/>
      <c r="H2509" s="395"/>
      <c r="N2509" s="144"/>
      <c r="O2509" s="147" t="str">
        <f>IFERROR(IF(LEN(B2509)=0,"",INDEX(Trainings!$C$6:$C$55,MATCH(Registration!$B2509,Trainings!$B$6:$B$55,0),1)),"")</f>
        <v/>
      </c>
      <c r="P2509" s="148" t="str">
        <f>IFERROR(IF(LEN(H2509)=0,"",INDEX(Dashboard!$I$17:$I$26,MATCH($H2509,Dashboard!$J$17:$J$26,0))),"")</f>
        <v/>
      </c>
      <c r="Q2509" s="144"/>
      <c r="R2509" s="148">
        <f>IF(LEN(O2509)=0,0,IF(OR(Summary!$D$5="All",Summary!$D$5=""),1,IF(Summary!$D$5=O2509,1,0)))</f>
        <v>0</v>
      </c>
      <c r="S2509" s="148">
        <f>IF(LEN(B2509)=0,0,IF(OR(Summary!$G$5="All",Summary!$G$5=""),1,IF(Summary!$G$5=B2509,1,0)))</f>
        <v>0</v>
      </c>
      <c r="T2509" s="148">
        <f t="shared" si="156"/>
        <v>0</v>
      </c>
      <c r="U2509" s="148">
        <f>IF(LEN(C2509)=0,0,IF(C2509=Summary!$K$5,1,0))</f>
        <v>0</v>
      </c>
      <c r="V2509" s="148">
        <f t="shared" si="157"/>
        <v>0</v>
      </c>
      <c r="W2509" s="333"/>
      <c r="X2509" s="148">
        <f t="shared" si="158"/>
        <v>0</v>
      </c>
      <c r="Y2509" s="333"/>
      <c r="Z2509" s="144"/>
      <c r="AA2509" s="148">
        <f t="shared" si="159"/>
        <v>0</v>
      </c>
      <c r="AB2509" s="336"/>
      <c r="AC2509" s="144"/>
    </row>
    <row r="2510" spans="2:29" s="134" customFormat="1" ht="20.100000000000001" customHeight="1" x14ac:dyDescent="0.25">
      <c r="B2510" s="390"/>
      <c r="C2510" s="391"/>
      <c r="D2510" s="392"/>
      <c r="E2510" s="393"/>
      <c r="F2510" s="393"/>
      <c r="G2510" s="394"/>
      <c r="H2510" s="395"/>
      <c r="N2510" s="144"/>
      <c r="O2510" s="147" t="str">
        <f>IFERROR(IF(LEN(B2510)=0,"",INDEX(Trainings!$C$6:$C$55,MATCH(Registration!$B2510,Trainings!$B$6:$B$55,0),1)),"")</f>
        <v/>
      </c>
      <c r="P2510" s="148" t="str">
        <f>IFERROR(IF(LEN(H2510)=0,"",INDEX(Dashboard!$I$17:$I$26,MATCH($H2510,Dashboard!$J$17:$J$26,0))),"")</f>
        <v/>
      </c>
      <c r="Q2510" s="144"/>
      <c r="R2510" s="148">
        <f>IF(LEN(O2510)=0,0,IF(OR(Summary!$D$5="All",Summary!$D$5=""),1,IF(Summary!$D$5=O2510,1,0)))</f>
        <v>0</v>
      </c>
      <c r="S2510" s="148">
        <f>IF(LEN(B2510)=0,0,IF(OR(Summary!$G$5="All",Summary!$G$5=""),1,IF(Summary!$G$5=B2510,1,0)))</f>
        <v>0</v>
      </c>
      <c r="T2510" s="148">
        <f t="shared" si="156"/>
        <v>0</v>
      </c>
      <c r="U2510" s="148">
        <f>IF(LEN(C2510)=0,0,IF(C2510=Summary!$K$5,1,0))</f>
        <v>0</v>
      </c>
      <c r="V2510" s="148">
        <f t="shared" si="157"/>
        <v>0</v>
      </c>
      <c r="W2510" s="333"/>
      <c r="X2510" s="148">
        <f t="shared" si="158"/>
        <v>0</v>
      </c>
      <c r="Y2510" s="333"/>
      <c r="Z2510" s="144"/>
      <c r="AA2510" s="148">
        <f t="shared" si="159"/>
        <v>0</v>
      </c>
      <c r="AB2510" s="336"/>
      <c r="AC2510" s="144"/>
    </row>
    <row r="2511" spans="2:29" s="134" customFormat="1" ht="20.100000000000001" customHeight="1" x14ac:dyDescent="0.25">
      <c r="B2511" s="390"/>
      <c r="C2511" s="391"/>
      <c r="D2511" s="392"/>
      <c r="E2511" s="393"/>
      <c r="F2511" s="393"/>
      <c r="G2511" s="394"/>
      <c r="H2511" s="395"/>
      <c r="N2511" s="144"/>
      <c r="O2511" s="147" t="str">
        <f>IFERROR(IF(LEN(B2511)=0,"",INDEX(Trainings!$C$6:$C$55,MATCH(Registration!$B2511,Trainings!$B$6:$B$55,0),1)),"")</f>
        <v/>
      </c>
      <c r="P2511" s="148" t="str">
        <f>IFERROR(IF(LEN(H2511)=0,"",INDEX(Dashboard!$I$17:$I$26,MATCH($H2511,Dashboard!$J$17:$J$26,0))),"")</f>
        <v/>
      </c>
      <c r="Q2511" s="144"/>
      <c r="R2511" s="148">
        <f>IF(LEN(O2511)=0,0,IF(OR(Summary!$D$5="All",Summary!$D$5=""),1,IF(Summary!$D$5=O2511,1,0)))</f>
        <v>0</v>
      </c>
      <c r="S2511" s="148">
        <f>IF(LEN(B2511)=0,0,IF(OR(Summary!$G$5="All",Summary!$G$5=""),1,IF(Summary!$G$5=B2511,1,0)))</f>
        <v>0</v>
      </c>
      <c r="T2511" s="148">
        <f t="shared" si="156"/>
        <v>0</v>
      </c>
      <c r="U2511" s="148">
        <f>IF(LEN(C2511)=0,0,IF(C2511=Summary!$K$5,1,0))</f>
        <v>0</v>
      </c>
      <c r="V2511" s="148">
        <f t="shared" si="157"/>
        <v>0</v>
      </c>
      <c r="W2511" s="333"/>
      <c r="X2511" s="148">
        <f t="shared" si="158"/>
        <v>0</v>
      </c>
      <c r="Y2511" s="333"/>
      <c r="Z2511" s="144"/>
      <c r="AA2511" s="148">
        <f t="shared" si="159"/>
        <v>0</v>
      </c>
      <c r="AB2511" s="336"/>
      <c r="AC2511" s="144"/>
    </row>
    <row r="2512" spans="2:29" s="134" customFormat="1" ht="20.100000000000001" customHeight="1" x14ac:dyDescent="0.25">
      <c r="B2512" s="390"/>
      <c r="C2512" s="391"/>
      <c r="D2512" s="392"/>
      <c r="E2512" s="393"/>
      <c r="F2512" s="393"/>
      <c r="G2512" s="394"/>
      <c r="H2512" s="395"/>
      <c r="N2512" s="144"/>
      <c r="O2512" s="147" t="str">
        <f>IFERROR(IF(LEN(B2512)=0,"",INDEX(Trainings!$C$6:$C$55,MATCH(Registration!$B2512,Trainings!$B$6:$B$55,0),1)),"")</f>
        <v/>
      </c>
      <c r="P2512" s="148" t="str">
        <f>IFERROR(IF(LEN(H2512)=0,"",INDEX(Dashboard!$I$17:$I$26,MATCH($H2512,Dashboard!$J$17:$J$26,0))),"")</f>
        <v/>
      </c>
      <c r="Q2512" s="144"/>
      <c r="R2512" s="148">
        <f>IF(LEN(O2512)=0,0,IF(OR(Summary!$D$5="All",Summary!$D$5=""),1,IF(Summary!$D$5=O2512,1,0)))</f>
        <v>0</v>
      </c>
      <c r="S2512" s="148">
        <f>IF(LEN(B2512)=0,0,IF(OR(Summary!$G$5="All",Summary!$G$5=""),1,IF(Summary!$G$5=B2512,1,0)))</f>
        <v>0</v>
      </c>
      <c r="T2512" s="148">
        <f t="shared" si="156"/>
        <v>0</v>
      </c>
      <c r="U2512" s="148">
        <f>IF(LEN(C2512)=0,0,IF(C2512=Summary!$K$5,1,0))</f>
        <v>0</v>
      </c>
      <c r="V2512" s="148">
        <f t="shared" si="157"/>
        <v>0</v>
      </c>
      <c r="W2512" s="333"/>
      <c r="X2512" s="148">
        <f t="shared" si="158"/>
        <v>0</v>
      </c>
      <c r="Y2512" s="333"/>
      <c r="Z2512" s="144"/>
      <c r="AA2512" s="148">
        <f t="shared" si="159"/>
        <v>0</v>
      </c>
      <c r="AB2512" s="336"/>
      <c r="AC2512" s="144"/>
    </row>
    <row r="2513" spans="2:29" s="134" customFormat="1" ht="20.100000000000001" customHeight="1" x14ac:dyDescent="0.25">
      <c r="B2513" s="390"/>
      <c r="C2513" s="391"/>
      <c r="D2513" s="392"/>
      <c r="E2513" s="393"/>
      <c r="F2513" s="393"/>
      <c r="G2513" s="394"/>
      <c r="H2513" s="395"/>
      <c r="N2513" s="144"/>
      <c r="O2513" s="147" t="str">
        <f>IFERROR(IF(LEN(B2513)=0,"",INDEX(Trainings!$C$6:$C$55,MATCH(Registration!$B2513,Trainings!$B$6:$B$55,0),1)),"")</f>
        <v/>
      </c>
      <c r="P2513" s="148" t="str">
        <f>IFERROR(IF(LEN(H2513)=0,"",INDEX(Dashboard!$I$17:$I$26,MATCH($H2513,Dashboard!$J$17:$J$26,0))),"")</f>
        <v/>
      </c>
      <c r="Q2513" s="144"/>
      <c r="R2513" s="148">
        <f>IF(LEN(O2513)=0,0,IF(OR(Summary!$D$5="All",Summary!$D$5=""),1,IF(Summary!$D$5=O2513,1,0)))</f>
        <v>0</v>
      </c>
      <c r="S2513" s="148">
        <f>IF(LEN(B2513)=0,0,IF(OR(Summary!$G$5="All",Summary!$G$5=""),1,IF(Summary!$G$5=B2513,1,0)))</f>
        <v>0</v>
      </c>
      <c r="T2513" s="148">
        <f t="shared" si="156"/>
        <v>0</v>
      </c>
      <c r="U2513" s="148">
        <f>IF(LEN(C2513)=0,0,IF(C2513=Summary!$K$5,1,0))</f>
        <v>0</v>
      </c>
      <c r="V2513" s="148">
        <f t="shared" si="157"/>
        <v>0</v>
      </c>
      <c r="W2513" s="333"/>
      <c r="X2513" s="148">
        <f t="shared" si="158"/>
        <v>0</v>
      </c>
      <c r="Y2513" s="333"/>
      <c r="Z2513" s="144"/>
      <c r="AA2513" s="148">
        <f t="shared" si="159"/>
        <v>0</v>
      </c>
      <c r="AB2513" s="336"/>
      <c r="AC2513" s="144"/>
    </row>
    <row r="2514" spans="2:29" s="134" customFormat="1" ht="20.100000000000001" customHeight="1" x14ac:dyDescent="0.25">
      <c r="B2514" s="390"/>
      <c r="C2514" s="391"/>
      <c r="D2514" s="392"/>
      <c r="E2514" s="393"/>
      <c r="F2514" s="393"/>
      <c r="G2514" s="394"/>
      <c r="H2514" s="395"/>
      <c r="N2514" s="144"/>
      <c r="O2514" s="147" t="str">
        <f>IFERROR(IF(LEN(B2514)=0,"",INDEX(Trainings!$C$6:$C$55,MATCH(Registration!$B2514,Trainings!$B$6:$B$55,0),1)),"")</f>
        <v/>
      </c>
      <c r="P2514" s="148" t="str">
        <f>IFERROR(IF(LEN(H2514)=0,"",INDEX(Dashboard!$I$17:$I$26,MATCH($H2514,Dashboard!$J$17:$J$26,0))),"")</f>
        <v/>
      </c>
      <c r="Q2514" s="144"/>
      <c r="R2514" s="148">
        <f>IF(LEN(O2514)=0,0,IF(OR(Summary!$D$5="All",Summary!$D$5=""),1,IF(Summary!$D$5=O2514,1,0)))</f>
        <v>0</v>
      </c>
      <c r="S2514" s="148">
        <f>IF(LEN(B2514)=0,0,IF(OR(Summary!$G$5="All",Summary!$G$5=""),1,IF(Summary!$G$5=B2514,1,0)))</f>
        <v>0</v>
      </c>
      <c r="T2514" s="148">
        <f t="shared" si="156"/>
        <v>0</v>
      </c>
      <c r="U2514" s="148">
        <f>IF(LEN(C2514)=0,0,IF(C2514=Summary!$K$5,1,0))</f>
        <v>0</v>
      </c>
      <c r="V2514" s="148">
        <f t="shared" si="157"/>
        <v>0</v>
      </c>
      <c r="W2514" s="333"/>
      <c r="X2514" s="148">
        <f t="shared" si="158"/>
        <v>0</v>
      </c>
      <c r="Y2514" s="333"/>
      <c r="Z2514" s="144"/>
      <c r="AA2514" s="148">
        <f t="shared" si="159"/>
        <v>0</v>
      </c>
      <c r="AB2514" s="336"/>
      <c r="AC2514" s="144"/>
    </row>
    <row r="2515" spans="2:29" s="134" customFormat="1" ht="20.100000000000001" customHeight="1" x14ac:dyDescent="0.25">
      <c r="B2515" s="390"/>
      <c r="C2515" s="391"/>
      <c r="D2515" s="392"/>
      <c r="E2515" s="393"/>
      <c r="F2515" s="393"/>
      <c r="G2515" s="394"/>
      <c r="H2515" s="395"/>
      <c r="N2515" s="144"/>
      <c r="O2515" s="147" t="str">
        <f>IFERROR(IF(LEN(B2515)=0,"",INDEX(Trainings!$C$6:$C$55,MATCH(Registration!$B2515,Trainings!$B$6:$B$55,0),1)),"")</f>
        <v/>
      </c>
      <c r="P2515" s="148" t="str">
        <f>IFERROR(IF(LEN(H2515)=0,"",INDEX(Dashboard!$I$17:$I$26,MATCH($H2515,Dashboard!$J$17:$J$26,0))),"")</f>
        <v/>
      </c>
      <c r="Q2515" s="144"/>
      <c r="R2515" s="148">
        <f>IF(LEN(O2515)=0,0,IF(OR(Summary!$D$5="All",Summary!$D$5=""),1,IF(Summary!$D$5=O2515,1,0)))</f>
        <v>0</v>
      </c>
      <c r="S2515" s="148">
        <f>IF(LEN(B2515)=0,0,IF(OR(Summary!$G$5="All",Summary!$G$5=""),1,IF(Summary!$G$5=B2515,1,0)))</f>
        <v>0</v>
      </c>
      <c r="T2515" s="148">
        <f t="shared" si="156"/>
        <v>0</v>
      </c>
      <c r="U2515" s="148">
        <f>IF(LEN(C2515)=0,0,IF(C2515=Summary!$K$5,1,0))</f>
        <v>0</v>
      </c>
      <c r="V2515" s="148">
        <f t="shared" si="157"/>
        <v>0</v>
      </c>
      <c r="W2515" s="333"/>
      <c r="X2515" s="148">
        <f t="shared" si="158"/>
        <v>0</v>
      </c>
      <c r="Y2515" s="333"/>
      <c r="Z2515" s="144"/>
      <c r="AA2515" s="148">
        <f t="shared" si="159"/>
        <v>0</v>
      </c>
      <c r="AB2515" s="336"/>
      <c r="AC2515" s="144"/>
    </row>
    <row r="2516" spans="2:29" s="134" customFormat="1" ht="20.100000000000001" customHeight="1" x14ac:dyDescent="0.25">
      <c r="B2516" s="390"/>
      <c r="C2516" s="391"/>
      <c r="D2516" s="392"/>
      <c r="E2516" s="393"/>
      <c r="F2516" s="393"/>
      <c r="G2516" s="394"/>
      <c r="H2516" s="395"/>
      <c r="N2516" s="144"/>
      <c r="O2516" s="147" t="str">
        <f>IFERROR(IF(LEN(B2516)=0,"",INDEX(Trainings!$C$6:$C$55,MATCH(Registration!$B2516,Trainings!$B$6:$B$55,0),1)),"")</f>
        <v/>
      </c>
      <c r="P2516" s="148" t="str">
        <f>IFERROR(IF(LEN(H2516)=0,"",INDEX(Dashboard!$I$17:$I$26,MATCH($H2516,Dashboard!$J$17:$J$26,0))),"")</f>
        <v/>
      </c>
      <c r="Q2516" s="144"/>
      <c r="R2516" s="148">
        <f>IF(LEN(O2516)=0,0,IF(OR(Summary!$D$5="All",Summary!$D$5=""),1,IF(Summary!$D$5=O2516,1,0)))</f>
        <v>0</v>
      </c>
      <c r="S2516" s="148">
        <f>IF(LEN(B2516)=0,0,IF(OR(Summary!$G$5="All",Summary!$G$5=""),1,IF(Summary!$G$5=B2516,1,0)))</f>
        <v>0</v>
      </c>
      <c r="T2516" s="148">
        <f t="shared" si="156"/>
        <v>0</v>
      </c>
      <c r="U2516" s="148">
        <f>IF(LEN(C2516)=0,0,IF(C2516=Summary!$K$5,1,0))</f>
        <v>0</v>
      </c>
      <c r="V2516" s="148">
        <f t="shared" si="157"/>
        <v>0</v>
      </c>
      <c r="W2516" s="333"/>
      <c r="X2516" s="148">
        <f t="shared" si="158"/>
        <v>0</v>
      </c>
      <c r="Y2516" s="333"/>
      <c r="Z2516" s="144"/>
      <c r="AA2516" s="148">
        <f t="shared" si="159"/>
        <v>0</v>
      </c>
      <c r="AB2516" s="336"/>
      <c r="AC2516" s="144"/>
    </row>
    <row r="2517" spans="2:29" s="134" customFormat="1" ht="20.100000000000001" customHeight="1" x14ac:dyDescent="0.25">
      <c r="B2517" s="390"/>
      <c r="C2517" s="391"/>
      <c r="D2517" s="392"/>
      <c r="E2517" s="393"/>
      <c r="F2517" s="393"/>
      <c r="G2517" s="394"/>
      <c r="H2517" s="395"/>
      <c r="N2517" s="144"/>
      <c r="O2517" s="147" t="str">
        <f>IFERROR(IF(LEN(B2517)=0,"",INDEX(Trainings!$C$6:$C$55,MATCH(Registration!$B2517,Trainings!$B$6:$B$55,0),1)),"")</f>
        <v/>
      </c>
      <c r="P2517" s="148" t="str">
        <f>IFERROR(IF(LEN(H2517)=0,"",INDEX(Dashboard!$I$17:$I$26,MATCH($H2517,Dashboard!$J$17:$J$26,0))),"")</f>
        <v/>
      </c>
      <c r="Q2517" s="144"/>
      <c r="R2517" s="148">
        <f>IF(LEN(O2517)=0,0,IF(OR(Summary!$D$5="All",Summary!$D$5=""),1,IF(Summary!$D$5=O2517,1,0)))</f>
        <v>0</v>
      </c>
      <c r="S2517" s="148">
        <f>IF(LEN(B2517)=0,0,IF(OR(Summary!$G$5="All",Summary!$G$5=""),1,IF(Summary!$G$5=B2517,1,0)))</f>
        <v>0</v>
      </c>
      <c r="T2517" s="148">
        <f t="shared" si="156"/>
        <v>0</v>
      </c>
      <c r="U2517" s="148">
        <f>IF(LEN(C2517)=0,0,IF(C2517=Summary!$K$5,1,0))</f>
        <v>0</v>
      </c>
      <c r="V2517" s="148">
        <f t="shared" si="157"/>
        <v>0</v>
      </c>
      <c r="W2517" s="333"/>
      <c r="X2517" s="148">
        <f t="shared" si="158"/>
        <v>0</v>
      </c>
      <c r="Y2517" s="333"/>
      <c r="Z2517" s="144"/>
      <c r="AA2517" s="148">
        <f t="shared" si="159"/>
        <v>0</v>
      </c>
      <c r="AB2517" s="336"/>
      <c r="AC2517" s="144"/>
    </row>
    <row r="2518" spans="2:29" s="134" customFormat="1" ht="20.100000000000001" customHeight="1" x14ac:dyDescent="0.25">
      <c r="B2518" s="390"/>
      <c r="C2518" s="391"/>
      <c r="D2518" s="392"/>
      <c r="E2518" s="393"/>
      <c r="F2518" s="393"/>
      <c r="G2518" s="394"/>
      <c r="H2518" s="395"/>
      <c r="N2518" s="144"/>
      <c r="O2518" s="147" t="str">
        <f>IFERROR(IF(LEN(B2518)=0,"",INDEX(Trainings!$C$6:$C$55,MATCH(Registration!$B2518,Trainings!$B$6:$B$55,0),1)),"")</f>
        <v/>
      </c>
      <c r="P2518" s="148" t="str">
        <f>IFERROR(IF(LEN(H2518)=0,"",INDEX(Dashboard!$I$17:$I$26,MATCH($H2518,Dashboard!$J$17:$J$26,0))),"")</f>
        <v/>
      </c>
      <c r="Q2518" s="144"/>
      <c r="R2518" s="148">
        <f>IF(LEN(O2518)=0,0,IF(OR(Summary!$D$5="All",Summary!$D$5=""),1,IF(Summary!$D$5=O2518,1,0)))</f>
        <v>0</v>
      </c>
      <c r="S2518" s="148">
        <f>IF(LEN(B2518)=0,0,IF(OR(Summary!$G$5="All",Summary!$G$5=""),1,IF(Summary!$G$5=B2518,1,0)))</f>
        <v>0</v>
      </c>
      <c r="T2518" s="148">
        <f t="shared" si="156"/>
        <v>0</v>
      </c>
      <c r="U2518" s="148">
        <f>IF(LEN(C2518)=0,0,IF(C2518=Summary!$K$5,1,0))</f>
        <v>0</v>
      </c>
      <c r="V2518" s="148">
        <f t="shared" si="157"/>
        <v>0</v>
      </c>
      <c r="W2518" s="333"/>
      <c r="X2518" s="148">
        <f t="shared" si="158"/>
        <v>0</v>
      </c>
      <c r="Y2518" s="333"/>
      <c r="Z2518" s="144"/>
      <c r="AA2518" s="148">
        <f t="shared" si="159"/>
        <v>0</v>
      </c>
      <c r="AB2518" s="336"/>
      <c r="AC2518" s="144"/>
    </row>
    <row r="2519" spans="2:29" s="134" customFormat="1" ht="20.100000000000001" customHeight="1" x14ac:dyDescent="0.25">
      <c r="B2519" s="390"/>
      <c r="C2519" s="391"/>
      <c r="D2519" s="392"/>
      <c r="E2519" s="393"/>
      <c r="F2519" s="393"/>
      <c r="G2519" s="394"/>
      <c r="H2519" s="395"/>
      <c r="N2519" s="144"/>
      <c r="O2519" s="147" t="str">
        <f>IFERROR(IF(LEN(B2519)=0,"",INDEX(Trainings!$C$6:$C$55,MATCH(Registration!$B2519,Trainings!$B$6:$B$55,0),1)),"")</f>
        <v/>
      </c>
      <c r="P2519" s="148" t="str">
        <f>IFERROR(IF(LEN(H2519)=0,"",INDEX(Dashboard!$I$17:$I$26,MATCH($H2519,Dashboard!$J$17:$J$26,0))),"")</f>
        <v/>
      </c>
      <c r="Q2519" s="144"/>
      <c r="R2519" s="148">
        <f>IF(LEN(O2519)=0,0,IF(OR(Summary!$D$5="All",Summary!$D$5=""),1,IF(Summary!$D$5=O2519,1,0)))</f>
        <v>0</v>
      </c>
      <c r="S2519" s="148">
        <f>IF(LEN(B2519)=0,0,IF(OR(Summary!$G$5="All",Summary!$G$5=""),1,IF(Summary!$G$5=B2519,1,0)))</f>
        <v>0</v>
      </c>
      <c r="T2519" s="148">
        <f t="shared" si="156"/>
        <v>0</v>
      </c>
      <c r="U2519" s="148">
        <f>IF(LEN(C2519)=0,0,IF(C2519=Summary!$K$5,1,0))</f>
        <v>0</v>
      </c>
      <c r="V2519" s="148">
        <f t="shared" si="157"/>
        <v>0</v>
      </c>
      <c r="W2519" s="333"/>
      <c r="X2519" s="148">
        <f t="shared" si="158"/>
        <v>0</v>
      </c>
      <c r="Y2519" s="333"/>
      <c r="Z2519" s="144"/>
      <c r="AA2519" s="148">
        <f t="shared" si="159"/>
        <v>0</v>
      </c>
      <c r="AB2519" s="336"/>
      <c r="AC2519" s="144"/>
    </row>
    <row r="2520" spans="2:29" s="134" customFormat="1" ht="20.100000000000001" customHeight="1" x14ac:dyDescent="0.25">
      <c r="B2520" s="390"/>
      <c r="C2520" s="391"/>
      <c r="D2520" s="392"/>
      <c r="E2520" s="393"/>
      <c r="F2520" s="393"/>
      <c r="G2520" s="394"/>
      <c r="H2520" s="395"/>
      <c r="N2520" s="144"/>
      <c r="O2520" s="147" t="str">
        <f>IFERROR(IF(LEN(B2520)=0,"",INDEX(Trainings!$C$6:$C$55,MATCH(Registration!$B2520,Trainings!$B$6:$B$55,0),1)),"")</f>
        <v/>
      </c>
      <c r="P2520" s="148" t="str">
        <f>IFERROR(IF(LEN(H2520)=0,"",INDEX(Dashboard!$I$17:$I$26,MATCH($H2520,Dashboard!$J$17:$J$26,0))),"")</f>
        <v/>
      </c>
      <c r="Q2520" s="144"/>
      <c r="R2520" s="148">
        <f>IF(LEN(O2520)=0,0,IF(OR(Summary!$D$5="All",Summary!$D$5=""),1,IF(Summary!$D$5=O2520,1,0)))</f>
        <v>0</v>
      </c>
      <c r="S2520" s="148">
        <f>IF(LEN(B2520)=0,0,IF(OR(Summary!$G$5="All",Summary!$G$5=""),1,IF(Summary!$G$5=B2520,1,0)))</f>
        <v>0</v>
      </c>
      <c r="T2520" s="148">
        <f t="shared" si="156"/>
        <v>0</v>
      </c>
      <c r="U2520" s="148">
        <f>IF(LEN(C2520)=0,0,IF(C2520=Summary!$K$5,1,0))</f>
        <v>0</v>
      </c>
      <c r="V2520" s="148">
        <f t="shared" si="157"/>
        <v>0</v>
      </c>
      <c r="W2520" s="333"/>
      <c r="X2520" s="148">
        <f t="shared" si="158"/>
        <v>0</v>
      </c>
      <c r="Y2520" s="333"/>
      <c r="Z2520" s="144"/>
      <c r="AA2520" s="148">
        <f t="shared" si="159"/>
        <v>0</v>
      </c>
      <c r="AB2520" s="336"/>
      <c r="AC2520" s="144"/>
    </row>
    <row r="2521" spans="2:29" s="134" customFormat="1" ht="20.100000000000001" customHeight="1" x14ac:dyDescent="0.25">
      <c r="B2521" s="390"/>
      <c r="C2521" s="391"/>
      <c r="D2521" s="392"/>
      <c r="E2521" s="393"/>
      <c r="F2521" s="393"/>
      <c r="G2521" s="394"/>
      <c r="H2521" s="395"/>
      <c r="N2521" s="144"/>
      <c r="O2521" s="147" t="str">
        <f>IFERROR(IF(LEN(B2521)=0,"",INDEX(Trainings!$C$6:$C$55,MATCH(Registration!$B2521,Trainings!$B$6:$B$55,0),1)),"")</f>
        <v/>
      </c>
      <c r="P2521" s="148" t="str">
        <f>IFERROR(IF(LEN(H2521)=0,"",INDEX(Dashboard!$I$17:$I$26,MATCH($H2521,Dashboard!$J$17:$J$26,0))),"")</f>
        <v/>
      </c>
      <c r="Q2521" s="144"/>
      <c r="R2521" s="148">
        <f>IF(LEN(O2521)=0,0,IF(OR(Summary!$D$5="All",Summary!$D$5=""),1,IF(Summary!$D$5=O2521,1,0)))</f>
        <v>0</v>
      </c>
      <c r="S2521" s="148">
        <f>IF(LEN(B2521)=0,0,IF(OR(Summary!$G$5="All",Summary!$G$5=""),1,IF(Summary!$G$5=B2521,1,0)))</f>
        <v>0</v>
      </c>
      <c r="T2521" s="148">
        <f t="shared" si="156"/>
        <v>0</v>
      </c>
      <c r="U2521" s="148">
        <f>IF(LEN(C2521)=0,0,IF(C2521=Summary!$K$5,1,0))</f>
        <v>0</v>
      </c>
      <c r="V2521" s="148">
        <f t="shared" si="157"/>
        <v>0</v>
      </c>
      <c r="W2521" s="333"/>
      <c r="X2521" s="148">
        <f t="shared" si="158"/>
        <v>0</v>
      </c>
      <c r="Y2521" s="333"/>
      <c r="Z2521" s="144"/>
      <c r="AA2521" s="148">
        <f t="shared" si="159"/>
        <v>0</v>
      </c>
      <c r="AB2521" s="336"/>
      <c r="AC2521" s="144"/>
    </row>
    <row r="2522" spans="2:29" s="134" customFormat="1" ht="20.100000000000001" customHeight="1" x14ac:dyDescent="0.25">
      <c r="B2522" s="390"/>
      <c r="C2522" s="391"/>
      <c r="D2522" s="392"/>
      <c r="E2522" s="393"/>
      <c r="F2522" s="393"/>
      <c r="G2522" s="394"/>
      <c r="H2522" s="395"/>
      <c r="N2522" s="144"/>
      <c r="O2522" s="147" t="str">
        <f>IFERROR(IF(LEN(B2522)=0,"",INDEX(Trainings!$C$6:$C$55,MATCH(Registration!$B2522,Trainings!$B$6:$B$55,0),1)),"")</f>
        <v/>
      </c>
      <c r="P2522" s="148" t="str">
        <f>IFERROR(IF(LEN(H2522)=0,"",INDEX(Dashboard!$I$17:$I$26,MATCH($H2522,Dashboard!$J$17:$J$26,0))),"")</f>
        <v/>
      </c>
      <c r="Q2522" s="144"/>
      <c r="R2522" s="148">
        <f>IF(LEN(O2522)=0,0,IF(OR(Summary!$D$5="All",Summary!$D$5=""),1,IF(Summary!$D$5=O2522,1,0)))</f>
        <v>0</v>
      </c>
      <c r="S2522" s="148">
        <f>IF(LEN(B2522)=0,0,IF(OR(Summary!$G$5="All",Summary!$G$5=""),1,IF(Summary!$G$5=B2522,1,0)))</f>
        <v>0</v>
      </c>
      <c r="T2522" s="148">
        <f t="shared" si="156"/>
        <v>0</v>
      </c>
      <c r="U2522" s="148">
        <f>IF(LEN(C2522)=0,0,IF(C2522=Summary!$K$5,1,0))</f>
        <v>0</v>
      </c>
      <c r="V2522" s="148">
        <f t="shared" si="157"/>
        <v>0</v>
      </c>
      <c r="W2522" s="333"/>
      <c r="X2522" s="148">
        <f t="shared" si="158"/>
        <v>0</v>
      </c>
      <c r="Y2522" s="333"/>
      <c r="Z2522" s="144"/>
      <c r="AA2522" s="148">
        <f t="shared" si="159"/>
        <v>0</v>
      </c>
      <c r="AB2522" s="336"/>
      <c r="AC2522" s="144"/>
    </row>
    <row r="2523" spans="2:29" s="134" customFormat="1" ht="20.100000000000001" customHeight="1" x14ac:dyDescent="0.25">
      <c r="B2523" s="390"/>
      <c r="C2523" s="391"/>
      <c r="D2523" s="392"/>
      <c r="E2523" s="393"/>
      <c r="F2523" s="393"/>
      <c r="G2523" s="394"/>
      <c r="H2523" s="395"/>
      <c r="N2523" s="144"/>
      <c r="O2523" s="147" t="str">
        <f>IFERROR(IF(LEN(B2523)=0,"",INDEX(Trainings!$C$6:$C$55,MATCH(Registration!$B2523,Trainings!$B$6:$B$55,0),1)),"")</f>
        <v/>
      </c>
      <c r="P2523" s="148" t="str">
        <f>IFERROR(IF(LEN(H2523)=0,"",INDEX(Dashboard!$I$17:$I$26,MATCH($H2523,Dashboard!$J$17:$J$26,0))),"")</f>
        <v/>
      </c>
      <c r="Q2523" s="144"/>
      <c r="R2523" s="148">
        <f>IF(LEN(O2523)=0,0,IF(OR(Summary!$D$5="All",Summary!$D$5=""),1,IF(Summary!$D$5=O2523,1,0)))</f>
        <v>0</v>
      </c>
      <c r="S2523" s="148">
        <f>IF(LEN(B2523)=0,0,IF(OR(Summary!$G$5="All",Summary!$G$5=""),1,IF(Summary!$G$5=B2523,1,0)))</f>
        <v>0</v>
      </c>
      <c r="T2523" s="148">
        <f t="shared" si="156"/>
        <v>0</v>
      </c>
      <c r="U2523" s="148">
        <f>IF(LEN(C2523)=0,0,IF(C2523=Summary!$K$5,1,0))</f>
        <v>0</v>
      </c>
      <c r="V2523" s="148">
        <f t="shared" si="157"/>
        <v>0</v>
      </c>
      <c r="W2523" s="333"/>
      <c r="X2523" s="148">
        <f t="shared" si="158"/>
        <v>0</v>
      </c>
      <c r="Y2523" s="333"/>
      <c r="Z2523" s="144"/>
      <c r="AA2523" s="148">
        <f t="shared" si="159"/>
        <v>0</v>
      </c>
      <c r="AB2523" s="336"/>
      <c r="AC2523" s="144"/>
    </row>
    <row r="2524" spans="2:29" s="134" customFormat="1" ht="20.100000000000001" customHeight="1" x14ac:dyDescent="0.25">
      <c r="B2524" s="390"/>
      <c r="C2524" s="391"/>
      <c r="D2524" s="392"/>
      <c r="E2524" s="393"/>
      <c r="F2524" s="393"/>
      <c r="G2524" s="394"/>
      <c r="H2524" s="395"/>
      <c r="N2524" s="144"/>
      <c r="O2524" s="147" t="str">
        <f>IFERROR(IF(LEN(B2524)=0,"",INDEX(Trainings!$C$6:$C$55,MATCH(Registration!$B2524,Trainings!$B$6:$B$55,0),1)),"")</f>
        <v/>
      </c>
      <c r="P2524" s="148" t="str">
        <f>IFERROR(IF(LEN(H2524)=0,"",INDEX(Dashboard!$I$17:$I$26,MATCH($H2524,Dashboard!$J$17:$J$26,0))),"")</f>
        <v/>
      </c>
      <c r="Q2524" s="144"/>
      <c r="R2524" s="148">
        <f>IF(LEN(O2524)=0,0,IF(OR(Summary!$D$5="All",Summary!$D$5=""),1,IF(Summary!$D$5=O2524,1,0)))</f>
        <v>0</v>
      </c>
      <c r="S2524" s="148">
        <f>IF(LEN(B2524)=0,0,IF(OR(Summary!$G$5="All",Summary!$G$5=""),1,IF(Summary!$G$5=B2524,1,0)))</f>
        <v>0</v>
      </c>
      <c r="T2524" s="148">
        <f t="shared" si="156"/>
        <v>0</v>
      </c>
      <c r="U2524" s="148">
        <f>IF(LEN(C2524)=0,0,IF(C2524=Summary!$K$5,1,0))</f>
        <v>0</v>
      </c>
      <c r="V2524" s="148">
        <f t="shared" si="157"/>
        <v>0</v>
      </c>
      <c r="W2524" s="333"/>
      <c r="X2524" s="148">
        <f t="shared" si="158"/>
        <v>0</v>
      </c>
      <c r="Y2524" s="333"/>
      <c r="Z2524" s="144"/>
      <c r="AA2524" s="148">
        <f t="shared" si="159"/>
        <v>0</v>
      </c>
      <c r="AB2524" s="336"/>
      <c r="AC2524" s="144"/>
    </row>
    <row r="2525" spans="2:29" s="134" customFormat="1" ht="20.100000000000001" customHeight="1" x14ac:dyDescent="0.25">
      <c r="B2525" s="390"/>
      <c r="C2525" s="391"/>
      <c r="D2525" s="392"/>
      <c r="E2525" s="393"/>
      <c r="F2525" s="393"/>
      <c r="G2525" s="394"/>
      <c r="H2525" s="395"/>
      <c r="N2525" s="144"/>
      <c r="O2525" s="147" t="str">
        <f>IFERROR(IF(LEN(B2525)=0,"",INDEX(Trainings!$C$6:$C$55,MATCH(Registration!$B2525,Trainings!$B$6:$B$55,0),1)),"")</f>
        <v/>
      </c>
      <c r="P2525" s="148" t="str">
        <f>IFERROR(IF(LEN(H2525)=0,"",INDEX(Dashboard!$I$17:$I$26,MATCH($H2525,Dashboard!$J$17:$J$26,0))),"")</f>
        <v/>
      </c>
      <c r="Q2525" s="144"/>
      <c r="R2525" s="148">
        <f>IF(LEN(O2525)=0,0,IF(OR(Summary!$D$5="All",Summary!$D$5=""),1,IF(Summary!$D$5=O2525,1,0)))</f>
        <v>0</v>
      </c>
      <c r="S2525" s="148">
        <f>IF(LEN(B2525)=0,0,IF(OR(Summary!$G$5="All",Summary!$G$5=""),1,IF(Summary!$G$5=B2525,1,0)))</f>
        <v>0</v>
      </c>
      <c r="T2525" s="148">
        <f t="shared" si="156"/>
        <v>0</v>
      </c>
      <c r="U2525" s="148">
        <f>IF(LEN(C2525)=0,0,IF(C2525=Summary!$K$5,1,0))</f>
        <v>0</v>
      </c>
      <c r="V2525" s="148">
        <f t="shared" si="157"/>
        <v>0</v>
      </c>
      <c r="W2525" s="333"/>
      <c r="X2525" s="148">
        <f t="shared" si="158"/>
        <v>0</v>
      </c>
      <c r="Y2525" s="333"/>
      <c r="Z2525" s="144"/>
      <c r="AA2525" s="148">
        <f t="shared" si="159"/>
        <v>0</v>
      </c>
      <c r="AB2525" s="336"/>
      <c r="AC2525" s="144"/>
    </row>
    <row r="2526" spans="2:29" s="134" customFormat="1" ht="20.100000000000001" customHeight="1" x14ac:dyDescent="0.25">
      <c r="B2526" s="390"/>
      <c r="C2526" s="391"/>
      <c r="D2526" s="392"/>
      <c r="E2526" s="393"/>
      <c r="F2526" s="393"/>
      <c r="G2526" s="394"/>
      <c r="H2526" s="395"/>
      <c r="N2526" s="144"/>
      <c r="O2526" s="147" t="str">
        <f>IFERROR(IF(LEN(B2526)=0,"",INDEX(Trainings!$C$6:$C$55,MATCH(Registration!$B2526,Trainings!$B$6:$B$55,0),1)),"")</f>
        <v/>
      </c>
      <c r="P2526" s="148" t="str">
        <f>IFERROR(IF(LEN(H2526)=0,"",INDEX(Dashboard!$I$17:$I$26,MATCH($H2526,Dashboard!$J$17:$J$26,0))),"")</f>
        <v/>
      </c>
      <c r="Q2526" s="144"/>
      <c r="R2526" s="148">
        <f>IF(LEN(O2526)=0,0,IF(OR(Summary!$D$5="All",Summary!$D$5=""),1,IF(Summary!$D$5=O2526,1,0)))</f>
        <v>0</v>
      </c>
      <c r="S2526" s="148">
        <f>IF(LEN(B2526)=0,0,IF(OR(Summary!$G$5="All",Summary!$G$5=""),1,IF(Summary!$G$5=B2526,1,0)))</f>
        <v>0</v>
      </c>
      <c r="T2526" s="148">
        <f t="shared" si="156"/>
        <v>0</v>
      </c>
      <c r="U2526" s="148">
        <f>IF(LEN(C2526)=0,0,IF(C2526=Summary!$K$5,1,0))</f>
        <v>0</v>
      </c>
      <c r="V2526" s="148">
        <f t="shared" si="157"/>
        <v>0</v>
      </c>
      <c r="W2526" s="333"/>
      <c r="X2526" s="148">
        <f t="shared" si="158"/>
        <v>0</v>
      </c>
      <c r="Y2526" s="333"/>
      <c r="Z2526" s="144"/>
      <c r="AA2526" s="148">
        <f t="shared" si="159"/>
        <v>0</v>
      </c>
      <c r="AB2526" s="336"/>
      <c r="AC2526" s="144"/>
    </row>
    <row r="2527" spans="2:29" s="134" customFormat="1" ht="20.100000000000001" customHeight="1" x14ac:dyDescent="0.25">
      <c r="B2527" s="390"/>
      <c r="C2527" s="391"/>
      <c r="D2527" s="392"/>
      <c r="E2527" s="393"/>
      <c r="F2527" s="393"/>
      <c r="G2527" s="394"/>
      <c r="H2527" s="395"/>
      <c r="N2527" s="144"/>
      <c r="O2527" s="147" t="str">
        <f>IFERROR(IF(LEN(B2527)=0,"",INDEX(Trainings!$C$6:$C$55,MATCH(Registration!$B2527,Trainings!$B$6:$B$55,0),1)),"")</f>
        <v/>
      </c>
      <c r="P2527" s="148" t="str">
        <f>IFERROR(IF(LEN(H2527)=0,"",INDEX(Dashboard!$I$17:$I$26,MATCH($H2527,Dashboard!$J$17:$J$26,0))),"")</f>
        <v/>
      </c>
      <c r="Q2527" s="144"/>
      <c r="R2527" s="148">
        <f>IF(LEN(O2527)=0,0,IF(OR(Summary!$D$5="All",Summary!$D$5=""),1,IF(Summary!$D$5=O2527,1,0)))</f>
        <v>0</v>
      </c>
      <c r="S2527" s="148">
        <f>IF(LEN(B2527)=0,0,IF(OR(Summary!$G$5="All",Summary!$G$5=""),1,IF(Summary!$G$5=B2527,1,0)))</f>
        <v>0</v>
      </c>
      <c r="T2527" s="148">
        <f t="shared" si="156"/>
        <v>0</v>
      </c>
      <c r="U2527" s="148">
        <f>IF(LEN(C2527)=0,0,IF(C2527=Summary!$K$5,1,0))</f>
        <v>0</v>
      </c>
      <c r="V2527" s="148">
        <f t="shared" si="157"/>
        <v>0</v>
      </c>
      <c r="W2527" s="333"/>
      <c r="X2527" s="148">
        <f t="shared" si="158"/>
        <v>0</v>
      </c>
      <c r="Y2527" s="333"/>
      <c r="Z2527" s="144"/>
      <c r="AA2527" s="148">
        <f t="shared" si="159"/>
        <v>0</v>
      </c>
      <c r="AB2527" s="336"/>
      <c r="AC2527" s="144"/>
    </row>
    <row r="2528" spans="2:29" s="134" customFormat="1" ht="20.100000000000001" customHeight="1" x14ac:dyDescent="0.25">
      <c r="B2528" s="390"/>
      <c r="C2528" s="391"/>
      <c r="D2528" s="392"/>
      <c r="E2528" s="393"/>
      <c r="F2528" s="393"/>
      <c r="G2528" s="394"/>
      <c r="H2528" s="395"/>
      <c r="N2528" s="144"/>
      <c r="O2528" s="147" t="str">
        <f>IFERROR(IF(LEN(B2528)=0,"",INDEX(Trainings!$C$6:$C$55,MATCH(Registration!$B2528,Trainings!$B$6:$B$55,0),1)),"")</f>
        <v/>
      </c>
      <c r="P2528" s="148" t="str">
        <f>IFERROR(IF(LEN(H2528)=0,"",INDEX(Dashboard!$I$17:$I$26,MATCH($H2528,Dashboard!$J$17:$J$26,0))),"")</f>
        <v/>
      </c>
      <c r="Q2528" s="144"/>
      <c r="R2528" s="148">
        <f>IF(LEN(O2528)=0,0,IF(OR(Summary!$D$5="All",Summary!$D$5=""),1,IF(Summary!$D$5=O2528,1,0)))</f>
        <v>0</v>
      </c>
      <c r="S2528" s="148">
        <f>IF(LEN(B2528)=0,0,IF(OR(Summary!$G$5="All",Summary!$G$5=""),1,IF(Summary!$G$5=B2528,1,0)))</f>
        <v>0</v>
      </c>
      <c r="T2528" s="148">
        <f t="shared" si="156"/>
        <v>0</v>
      </c>
      <c r="U2528" s="148">
        <f>IF(LEN(C2528)=0,0,IF(C2528=Summary!$K$5,1,0))</f>
        <v>0</v>
      </c>
      <c r="V2528" s="148">
        <f t="shared" si="157"/>
        <v>0</v>
      </c>
      <c r="W2528" s="333"/>
      <c r="X2528" s="148">
        <f t="shared" si="158"/>
        <v>0</v>
      </c>
      <c r="Y2528" s="333"/>
      <c r="Z2528" s="144"/>
      <c r="AA2528" s="148">
        <f t="shared" si="159"/>
        <v>0</v>
      </c>
      <c r="AB2528" s="336"/>
      <c r="AC2528" s="144"/>
    </row>
    <row r="2529" spans="2:29" s="134" customFormat="1" ht="20.100000000000001" customHeight="1" x14ac:dyDescent="0.25">
      <c r="B2529" s="390"/>
      <c r="C2529" s="391"/>
      <c r="D2529" s="392"/>
      <c r="E2529" s="393"/>
      <c r="F2529" s="393"/>
      <c r="G2529" s="394"/>
      <c r="H2529" s="395"/>
      <c r="N2529" s="144"/>
      <c r="O2529" s="147" t="str">
        <f>IFERROR(IF(LEN(B2529)=0,"",INDEX(Trainings!$C$6:$C$55,MATCH(Registration!$B2529,Trainings!$B$6:$B$55,0),1)),"")</f>
        <v/>
      </c>
      <c r="P2529" s="148" t="str">
        <f>IFERROR(IF(LEN(H2529)=0,"",INDEX(Dashboard!$I$17:$I$26,MATCH($H2529,Dashboard!$J$17:$J$26,0))),"")</f>
        <v/>
      </c>
      <c r="Q2529" s="144"/>
      <c r="R2529" s="148">
        <f>IF(LEN(O2529)=0,0,IF(OR(Summary!$D$5="All",Summary!$D$5=""),1,IF(Summary!$D$5=O2529,1,0)))</f>
        <v>0</v>
      </c>
      <c r="S2529" s="148">
        <f>IF(LEN(B2529)=0,0,IF(OR(Summary!$G$5="All",Summary!$G$5=""),1,IF(Summary!$G$5=B2529,1,0)))</f>
        <v>0</v>
      </c>
      <c r="T2529" s="148">
        <f t="shared" si="156"/>
        <v>0</v>
      </c>
      <c r="U2529" s="148">
        <f>IF(LEN(C2529)=0,0,IF(C2529=Summary!$K$5,1,0))</f>
        <v>0</v>
      </c>
      <c r="V2529" s="148">
        <f t="shared" si="157"/>
        <v>0</v>
      </c>
      <c r="W2529" s="333"/>
      <c r="X2529" s="148">
        <f t="shared" si="158"/>
        <v>0</v>
      </c>
      <c r="Y2529" s="333"/>
      <c r="Z2529" s="144"/>
      <c r="AA2529" s="148">
        <f t="shared" si="159"/>
        <v>0</v>
      </c>
      <c r="AB2529" s="336"/>
      <c r="AC2529" s="144"/>
    </row>
    <row r="2530" spans="2:29" s="134" customFormat="1" ht="20.100000000000001" customHeight="1" x14ac:dyDescent="0.25">
      <c r="B2530" s="390"/>
      <c r="C2530" s="391"/>
      <c r="D2530" s="392"/>
      <c r="E2530" s="393"/>
      <c r="F2530" s="393"/>
      <c r="G2530" s="394"/>
      <c r="H2530" s="395"/>
      <c r="N2530" s="144"/>
      <c r="O2530" s="147" t="str">
        <f>IFERROR(IF(LEN(B2530)=0,"",INDEX(Trainings!$C$6:$C$55,MATCH(Registration!$B2530,Trainings!$B$6:$B$55,0),1)),"")</f>
        <v/>
      </c>
      <c r="P2530" s="148" t="str">
        <f>IFERROR(IF(LEN(H2530)=0,"",INDEX(Dashboard!$I$17:$I$26,MATCH($H2530,Dashboard!$J$17:$J$26,0))),"")</f>
        <v/>
      </c>
      <c r="Q2530" s="144"/>
      <c r="R2530" s="148">
        <f>IF(LEN(O2530)=0,0,IF(OR(Summary!$D$5="All",Summary!$D$5=""),1,IF(Summary!$D$5=O2530,1,0)))</f>
        <v>0</v>
      </c>
      <c r="S2530" s="148">
        <f>IF(LEN(B2530)=0,0,IF(OR(Summary!$G$5="All",Summary!$G$5=""),1,IF(Summary!$G$5=B2530,1,0)))</f>
        <v>0</v>
      </c>
      <c r="T2530" s="148">
        <f t="shared" si="156"/>
        <v>0</v>
      </c>
      <c r="U2530" s="148">
        <f>IF(LEN(C2530)=0,0,IF(C2530=Summary!$K$5,1,0))</f>
        <v>0</v>
      </c>
      <c r="V2530" s="148">
        <f t="shared" si="157"/>
        <v>0</v>
      </c>
      <c r="W2530" s="333"/>
      <c r="X2530" s="148">
        <f t="shared" si="158"/>
        <v>0</v>
      </c>
      <c r="Y2530" s="333"/>
      <c r="Z2530" s="144"/>
      <c r="AA2530" s="148">
        <f t="shared" si="159"/>
        <v>0</v>
      </c>
      <c r="AB2530" s="336"/>
      <c r="AC2530" s="144"/>
    </row>
    <row r="2531" spans="2:29" s="134" customFormat="1" ht="20.100000000000001" customHeight="1" x14ac:dyDescent="0.25">
      <c r="B2531" s="390"/>
      <c r="C2531" s="391"/>
      <c r="D2531" s="392"/>
      <c r="E2531" s="393"/>
      <c r="F2531" s="393"/>
      <c r="G2531" s="394"/>
      <c r="H2531" s="395"/>
      <c r="N2531" s="144"/>
      <c r="O2531" s="147" t="str">
        <f>IFERROR(IF(LEN(B2531)=0,"",INDEX(Trainings!$C$6:$C$55,MATCH(Registration!$B2531,Trainings!$B$6:$B$55,0),1)),"")</f>
        <v/>
      </c>
      <c r="P2531" s="148" t="str">
        <f>IFERROR(IF(LEN(H2531)=0,"",INDEX(Dashboard!$I$17:$I$26,MATCH($H2531,Dashboard!$J$17:$J$26,0))),"")</f>
        <v/>
      </c>
      <c r="Q2531" s="144"/>
      <c r="R2531" s="148">
        <f>IF(LEN(O2531)=0,0,IF(OR(Summary!$D$5="All",Summary!$D$5=""),1,IF(Summary!$D$5=O2531,1,0)))</f>
        <v>0</v>
      </c>
      <c r="S2531" s="148">
        <f>IF(LEN(B2531)=0,0,IF(OR(Summary!$G$5="All",Summary!$G$5=""),1,IF(Summary!$G$5=B2531,1,0)))</f>
        <v>0</v>
      </c>
      <c r="T2531" s="148">
        <f t="shared" si="156"/>
        <v>0</v>
      </c>
      <c r="U2531" s="148">
        <f>IF(LEN(C2531)=0,0,IF(C2531=Summary!$K$5,1,0))</f>
        <v>0</v>
      </c>
      <c r="V2531" s="148">
        <f t="shared" si="157"/>
        <v>0</v>
      </c>
      <c r="W2531" s="333"/>
      <c r="X2531" s="148">
        <f t="shared" si="158"/>
        <v>0</v>
      </c>
      <c r="Y2531" s="333"/>
      <c r="Z2531" s="144"/>
      <c r="AA2531" s="148">
        <f t="shared" si="159"/>
        <v>0</v>
      </c>
      <c r="AB2531" s="336"/>
      <c r="AC2531" s="144"/>
    </row>
    <row r="2532" spans="2:29" s="134" customFormat="1" ht="20.100000000000001" customHeight="1" x14ac:dyDescent="0.25">
      <c r="B2532" s="390"/>
      <c r="C2532" s="391"/>
      <c r="D2532" s="392"/>
      <c r="E2532" s="393"/>
      <c r="F2532" s="393"/>
      <c r="G2532" s="394"/>
      <c r="H2532" s="395"/>
      <c r="N2532" s="144"/>
      <c r="O2532" s="147" t="str">
        <f>IFERROR(IF(LEN(B2532)=0,"",INDEX(Trainings!$C$6:$C$55,MATCH(Registration!$B2532,Trainings!$B$6:$B$55,0),1)),"")</f>
        <v/>
      </c>
      <c r="P2532" s="148" t="str">
        <f>IFERROR(IF(LEN(H2532)=0,"",INDEX(Dashboard!$I$17:$I$26,MATCH($H2532,Dashboard!$J$17:$J$26,0))),"")</f>
        <v/>
      </c>
      <c r="Q2532" s="144"/>
      <c r="R2532" s="148">
        <f>IF(LEN(O2532)=0,0,IF(OR(Summary!$D$5="All",Summary!$D$5=""),1,IF(Summary!$D$5=O2532,1,0)))</f>
        <v>0</v>
      </c>
      <c r="S2532" s="148">
        <f>IF(LEN(B2532)=0,0,IF(OR(Summary!$G$5="All",Summary!$G$5=""),1,IF(Summary!$G$5=B2532,1,0)))</f>
        <v>0</v>
      </c>
      <c r="T2532" s="148">
        <f t="shared" si="156"/>
        <v>0</v>
      </c>
      <c r="U2532" s="148">
        <f>IF(LEN(C2532)=0,0,IF(C2532=Summary!$K$5,1,0))</f>
        <v>0</v>
      </c>
      <c r="V2532" s="148">
        <f t="shared" si="157"/>
        <v>0</v>
      </c>
      <c r="W2532" s="333"/>
      <c r="X2532" s="148">
        <f t="shared" si="158"/>
        <v>0</v>
      </c>
      <c r="Y2532" s="333"/>
      <c r="Z2532" s="144"/>
      <c r="AA2532" s="148">
        <f t="shared" si="159"/>
        <v>0</v>
      </c>
      <c r="AB2532" s="336"/>
      <c r="AC2532" s="144"/>
    </row>
    <row r="2533" spans="2:29" s="134" customFormat="1" ht="20.100000000000001" customHeight="1" x14ac:dyDescent="0.25">
      <c r="B2533" s="390"/>
      <c r="C2533" s="391"/>
      <c r="D2533" s="392"/>
      <c r="E2533" s="393"/>
      <c r="F2533" s="393"/>
      <c r="G2533" s="394"/>
      <c r="H2533" s="395"/>
      <c r="N2533" s="144"/>
      <c r="O2533" s="147" t="str">
        <f>IFERROR(IF(LEN(B2533)=0,"",INDEX(Trainings!$C$6:$C$55,MATCH(Registration!$B2533,Trainings!$B$6:$B$55,0),1)),"")</f>
        <v/>
      </c>
      <c r="P2533" s="148" t="str">
        <f>IFERROR(IF(LEN(H2533)=0,"",INDEX(Dashboard!$I$17:$I$26,MATCH($H2533,Dashboard!$J$17:$J$26,0))),"")</f>
        <v/>
      </c>
      <c r="Q2533" s="144"/>
      <c r="R2533" s="148">
        <f>IF(LEN(O2533)=0,0,IF(OR(Summary!$D$5="All",Summary!$D$5=""),1,IF(Summary!$D$5=O2533,1,0)))</f>
        <v>0</v>
      </c>
      <c r="S2533" s="148">
        <f>IF(LEN(B2533)=0,0,IF(OR(Summary!$G$5="All",Summary!$G$5=""),1,IF(Summary!$G$5=B2533,1,0)))</f>
        <v>0</v>
      </c>
      <c r="T2533" s="148">
        <f t="shared" si="156"/>
        <v>0</v>
      </c>
      <c r="U2533" s="148">
        <f>IF(LEN(C2533)=0,0,IF(C2533=Summary!$K$5,1,0))</f>
        <v>0</v>
      </c>
      <c r="V2533" s="148">
        <f t="shared" si="157"/>
        <v>0</v>
      </c>
      <c r="W2533" s="333"/>
      <c r="X2533" s="148">
        <f t="shared" si="158"/>
        <v>0</v>
      </c>
      <c r="Y2533" s="333"/>
      <c r="Z2533" s="144"/>
      <c r="AA2533" s="148">
        <f t="shared" si="159"/>
        <v>0</v>
      </c>
      <c r="AB2533" s="336"/>
      <c r="AC2533" s="144"/>
    </row>
    <row r="2534" spans="2:29" s="134" customFormat="1" ht="20.100000000000001" customHeight="1" x14ac:dyDescent="0.25">
      <c r="B2534" s="390"/>
      <c r="C2534" s="391"/>
      <c r="D2534" s="392"/>
      <c r="E2534" s="393"/>
      <c r="F2534" s="393"/>
      <c r="G2534" s="394"/>
      <c r="H2534" s="395"/>
      <c r="N2534" s="144"/>
      <c r="O2534" s="147" t="str">
        <f>IFERROR(IF(LEN(B2534)=0,"",INDEX(Trainings!$C$6:$C$55,MATCH(Registration!$B2534,Trainings!$B$6:$B$55,0),1)),"")</f>
        <v/>
      </c>
      <c r="P2534" s="148" t="str">
        <f>IFERROR(IF(LEN(H2534)=0,"",INDEX(Dashboard!$I$17:$I$26,MATCH($H2534,Dashboard!$J$17:$J$26,0))),"")</f>
        <v/>
      </c>
      <c r="Q2534" s="144"/>
      <c r="R2534" s="148">
        <f>IF(LEN(O2534)=0,0,IF(OR(Summary!$D$5="All",Summary!$D$5=""),1,IF(Summary!$D$5=O2534,1,0)))</f>
        <v>0</v>
      </c>
      <c r="S2534" s="148">
        <f>IF(LEN(B2534)=0,0,IF(OR(Summary!$G$5="All",Summary!$G$5=""),1,IF(Summary!$G$5=B2534,1,0)))</f>
        <v>0</v>
      </c>
      <c r="T2534" s="148">
        <f t="shared" si="156"/>
        <v>0</v>
      </c>
      <c r="U2534" s="148">
        <f>IF(LEN(C2534)=0,0,IF(C2534=Summary!$K$5,1,0))</f>
        <v>0</v>
      </c>
      <c r="V2534" s="148">
        <f t="shared" si="157"/>
        <v>0</v>
      </c>
      <c r="W2534" s="333"/>
      <c r="X2534" s="148">
        <f t="shared" si="158"/>
        <v>0</v>
      </c>
      <c r="Y2534" s="333"/>
      <c r="Z2534" s="144"/>
      <c r="AA2534" s="148">
        <f t="shared" si="159"/>
        <v>0</v>
      </c>
      <c r="AB2534" s="336"/>
      <c r="AC2534" s="144"/>
    </row>
    <row r="2535" spans="2:29" s="134" customFormat="1" ht="20.100000000000001" customHeight="1" x14ac:dyDescent="0.25">
      <c r="B2535" s="390"/>
      <c r="C2535" s="391"/>
      <c r="D2535" s="392"/>
      <c r="E2535" s="393"/>
      <c r="F2535" s="393"/>
      <c r="G2535" s="394"/>
      <c r="H2535" s="395"/>
      <c r="N2535" s="144"/>
      <c r="O2535" s="147" t="str">
        <f>IFERROR(IF(LEN(B2535)=0,"",INDEX(Trainings!$C$6:$C$55,MATCH(Registration!$B2535,Trainings!$B$6:$B$55,0),1)),"")</f>
        <v/>
      </c>
      <c r="P2535" s="148" t="str">
        <f>IFERROR(IF(LEN(H2535)=0,"",INDEX(Dashboard!$I$17:$I$26,MATCH($H2535,Dashboard!$J$17:$J$26,0))),"")</f>
        <v/>
      </c>
      <c r="Q2535" s="144"/>
      <c r="R2535" s="148">
        <f>IF(LEN(O2535)=0,0,IF(OR(Summary!$D$5="All",Summary!$D$5=""),1,IF(Summary!$D$5=O2535,1,0)))</f>
        <v>0</v>
      </c>
      <c r="S2535" s="148">
        <f>IF(LEN(B2535)=0,0,IF(OR(Summary!$G$5="All",Summary!$G$5=""),1,IF(Summary!$G$5=B2535,1,0)))</f>
        <v>0</v>
      </c>
      <c r="T2535" s="148">
        <f t="shared" si="156"/>
        <v>0</v>
      </c>
      <c r="U2535" s="148">
        <f>IF(LEN(C2535)=0,0,IF(C2535=Summary!$K$5,1,0))</f>
        <v>0</v>
      </c>
      <c r="V2535" s="148">
        <f t="shared" si="157"/>
        <v>0</v>
      </c>
      <c r="W2535" s="333"/>
      <c r="X2535" s="148">
        <f t="shared" si="158"/>
        <v>0</v>
      </c>
      <c r="Y2535" s="333"/>
      <c r="Z2535" s="144"/>
      <c r="AA2535" s="148">
        <f t="shared" si="159"/>
        <v>0</v>
      </c>
      <c r="AB2535" s="336"/>
      <c r="AC2535" s="144"/>
    </row>
    <row r="2536" spans="2:29" s="134" customFormat="1" ht="20.100000000000001" customHeight="1" x14ac:dyDescent="0.25">
      <c r="B2536" s="390"/>
      <c r="C2536" s="391"/>
      <c r="D2536" s="392"/>
      <c r="E2536" s="393"/>
      <c r="F2536" s="393"/>
      <c r="G2536" s="394"/>
      <c r="H2536" s="395"/>
      <c r="N2536" s="144"/>
      <c r="O2536" s="147" t="str">
        <f>IFERROR(IF(LEN(B2536)=0,"",INDEX(Trainings!$C$6:$C$55,MATCH(Registration!$B2536,Trainings!$B$6:$B$55,0),1)),"")</f>
        <v/>
      </c>
      <c r="P2536" s="148" t="str">
        <f>IFERROR(IF(LEN(H2536)=0,"",INDEX(Dashboard!$I$17:$I$26,MATCH($H2536,Dashboard!$J$17:$J$26,0))),"")</f>
        <v/>
      </c>
      <c r="Q2536" s="144"/>
      <c r="R2536" s="148">
        <f>IF(LEN(O2536)=0,0,IF(OR(Summary!$D$5="All",Summary!$D$5=""),1,IF(Summary!$D$5=O2536,1,0)))</f>
        <v>0</v>
      </c>
      <c r="S2536" s="148">
        <f>IF(LEN(B2536)=0,0,IF(OR(Summary!$G$5="All",Summary!$G$5=""),1,IF(Summary!$G$5=B2536,1,0)))</f>
        <v>0</v>
      </c>
      <c r="T2536" s="148">
        <f t="shared" si="156"/>
        <v>0</v>
      </c>
      <c r="U2536" s="148">
        <f>IF(LEN(C2536)=0,0,IF(C2536=Summary!$K$5,1,0))</f>
        <v>0</v>
      </c>
      <c r="V2536" s="148">
        <f t="shared" si="157"/>
        <v>0</v>
      </c>
      <c r="W2536" s="333"/>
      <c r="X2536" s="148">
        <f t="shared" si="158"/>
        <v>0</v>
      </c>
      <c r="Y2536" s="333"/>
      <c r="Z2536" s="144"/>
      <c r="AA2536" s="148">
        <f t="shared" si="159"/>
        <v>0</v>
      </c>
      <c r="AB2536" s="336"/>
      <c r="AC2536" s="144"/>
    </row>
    <row r="2537" spans="2:29" s="134" customFormat="1" ht="20.100000000000001" customHeight="1" x14ac:dyDescent="0.25">
      <c r="B2537" s="390"/>
      <c r="C2537" s="391"/>
      <c r="D2537" s="392"/>
      <c r="E2537" s="393"/>
      <c r="F2537" s="393"/>
      <c r="G2537" s="394"/>
      <c r="H2537" s="395"/>
      <c r="N2537" s="144"/>
      <c r="O2537" s="147" t="str">
        <f>IFERROR(IF(LEN(B2537)=0,"",INDEX(Trainings!$C$6:$C$55,MATCH(Registration!$B2537,Trainings!$B$6:$B$55,0),1)),"")</f>
        <v/>
      </c>
      <c r="P2537" s="148" t="str">
        <f>IFERROR(IF(LEN(H2537)=0,"",INDEX(Dashboard!$I$17:$I$26,MATCH($H2537,Dashboard!$J$17:$J$26,0))),"")</f>
        <v/>
      </c>
      <c r="Q2537" s="144"/>
      <c r="R2537" s="148">
        <f>IF(LEN(O2537)=0,0,IF(OR(Summary!$D$5="All",Summary!$D$5=""),1,IF(Summary!$D$5=O2537,1,0)))</f>
        <v>0</v>
      </c>
      <c r="S2537" s="148">
        <f>IF(LEN(B2537)=0,0,IF(OR(Summary!$G$5="All",Summary!$G$5=""),1,IF(Summary!$G$5=B2537,1,0)))</f>
        <v>0</v>
      </c>
      <c r="T2537" s="148">
        <f t="shared" si="156"/>
        <v>0</v>
      </c>
      <c r="U2537" s="148">
        <f>IF(LEN(C2537)=0,0,IF(C2537=Summary!$K$5,1,0))</f>
        <v>0</v>
      </c>
      <c r="V2537" s="148">
        <f t="shared" si="157"/>
        <v>0</v>
      </c>
      <c r="W2537" s="333"/>
      <c r="X2537" s="148">
        <f t="shared" si="158"/>
        <v>0</v>
      </c>
      <c r="Y2537" s="333"/>
      <c r="Z2537" s="144"/>
      <c r="AA2537" s="148">
        <f t="shared" si="159"/>
        <v>0</v>
      </c>
      <c r="AB2537" s="336"/>
      <c r="AC2537" s="144"/>
    </row>
    <row r="2538" spans="2:29" s="134" customFormat="1" ht="20.100000000000001" customHeight="1" x14ac:dyDescent="0.25">
      <c r="B2538" s="390"/>
      <c r="C2538" s="391"/>
      <c r="D2538" s="392"/>
      <c r="E2538" s="393"/>
      <c r="F2538" s="393"/>
      <c r="G2538" s="394"/>
      <c r="H2538" s="395"/>
      <c r="N2538" s="144"/>
      <c r="O2538" s="147" t="str">
        <f>IFERROR(IF(LEN(B2538)=0,"",INDEX(Trainings!$C$6:$C$55,MATCH(Registration!$B2538,Trainings!$B$6:$B$55,0),1)),"")</f>
        <v/>
      </c>
      <c r="P2538" s="148" t="str">
        <f>IFERROR(IF(LEN(H2538)=0,"",INDEX(Dashboard!$I$17:$I$26,MATCH($H2538,Dashboard!$J$17:$J$26,0))),"")</f>
        <v/>
      </c>
      <c r="Q2538" s="144"/>
      <c r="R2538" s="148">
        <f>IF(LEN(O2538)=0,0,IF(OR(Summary!$D$5="All",Summary!$D$5=""),1,IF(Summary!$D$5=O2538,1,0)))</f>
        <v>0</v>
      </c>
      <c r="S2538" s="148">
        <f>IF(LEN(B2538)=0,0,IF(OR(Summary!$G$5="All",Summary!$G$5=""),1,IF(Summary!$G$5=B2538,1,0)))</f>
        <v>0</v>
      </c>
      <c r="T2538" s="148">
        <f t="shared" si="156"/>
        <v>0</v>
      </c>
      <c r="U2538" s="148">
        <f>IF(LEN(C2538)=0,0,IF(C2538=Summary!$K$5,1,0))</f>
        <v>0</v>
      </c>
      <c r="V2538" s="148">
        <f t="shared" si="157"/>
        <v>0</v>
      </c>
      <c r="W2538" s="333"/>
      <c r="X2538" s="148">
        <f t="shared" si="158"/>
        <v>0</v>
      </c>
      <c r="Y2538" s="333"/>
      <c r="Z2538" s="144"/>
      <c r="AA2538" s="148">
        <f t="shared" si="159"/>
        <v>0</v>
      </c>
      <c r="AB2538" s="336"/>
      <c r="AC2538" s="144"/>
    </row>
    <row r="2539" spans="2:29" s="134" customFormat="1" ht="20.100000000000001" customHeight="1" x14ac:dyDescent="0.25">
      <c r="B2539" s="390"/>
      <c r="C2539" s="391"/>
      <c r="D2539" s="392"/>
      <c r="E2539" s="393"/>
      <c r="F2539" s="393"/>
      <c r="G2539" s="394"/>
      <c r="H2539" s="395"/>
      <c r="N2539" s="144"/>
      <c r="O2539" s="147" t="str">
        <f>IFERROR(IF(LEN(B2539)=0,"",INDEX(Trainings!$C$6:$C$55,MATCH(Registration!$B2539,Trainings!$B$6:$B$55,0),1)),"")</f>
        <v/>
      </c>
      <c r="P2539" s="148" t="str">
        <f>IFERROR(IF(LEN(H2539)=0,"",INDEX(Dashboard!$I$17:$I$26,MATCH($H2539,Dashboard!$J$17:$J$26,0))),"")</f>
        <v/>
      </c>
      <c r="Q2539" s="144"/>
      <c r="R2539" s="148">
        <f>IF(LEN(O2539)=0,0,IF(OR(Summary!$D$5="All",Summary!$D$5=""),1,IF(Summary!$D$5=O2539,1,0)))</f>
        <v>0</v>
      </c>
      <c r="S2539" s="148">
        <f>IF(LEN(B2539)=0,0,IF(OR(Summary!$G$5="All",Summary!$G$5=""),1,IF(Summary!$G$5=B2539,1,0)))</f>
        <v>0</v>
      </c>
      <c r="T2539" s="148">
        <f t="shared" si="156"/>
        <v>0</v>
      </c>
      <c r="U2539" s="148">
        <f>IF(LEN(C2539)=0,0,IF(C2539=Summary!$K$5,1,0))</f>
        <v>0</v>
      </c>
      <c r="V2539" s="148">
        <f t="shared" si="157"/>
        <v>0</v>
      </c>
      <c r="W2539" s="333"/>
      <c r="X2539" s="148">
        <f t="shared" si="158"/>
        <v>0</v>
      </c>
      <c r="Y2539" s="333"/>
      <c r="Z2539" s="144"/>
      <c r="AA2539" s="148">
        <f t="shared" si="159"/>
        <v>0</v>
      </c>
      <c r="AB2539" s="336"/>
      <c r="AC2539" s="144"/>
    </row>
    <row r="2540" spans="2:29" s="134" customFormat="1" ht="20.100000000000001" customHeight="1" x14ac:dyDescent="0.25">
      <c r="B2540" s="390"/>
      <c r="C2540" s="391"/>
      <c r="D2540" s="392"/>
      <c r="E2540" s="393"/>
      <c r="F2540" s="393"/>
      <c r="G2540" s="394"/>
      <c r="H2540" s="395"/>
      <c r="N2540" s="144"/>
      <c r="O2540" s="147" t="str">
        <f>IFERROR(IF(LEN(B2540)=0,"",INDEX(Trainings!$C$6:$C$55,MATCH(Registration!$B2540,Trainings!$B$6:$B$55,0),1)),"")</f>
        <v/>
      </c>
      <c r="P2540" s="148" t="str">
        <f>IFERROR(IF(LEN(H2540)=0,"",INDEX(Dashboard!$I$17:$I$26,MATCH($H2540,Dashboard!$J$17:$J$26,0))),"")</f>
        <v/>
      </c>
      <c r="Q2540" s="144"/>
      <c r="R2540" s="148">
        <f>IF(LEN(O2540)=0,0,IF(OR(Summary!$D$5="All",Summary!$D$5=""),1,IF(Summary!$D$5=O2540,1,0)))</f>
        <v>0</v>
      </c>
      <c r="S2540" s="148">
        <f>IF(LEN(B2540)=0,0,IF(OR(Summary!$G$5="All",Summary!$G$5=""),1,IF(Summary!$G$5=B2540,1,0)))</f>
        <v>0</v>
      </c>
      <c r="T2540" s="148">
        <f t="shared" si="156"/>
        <v>0</v>
      </c>
      <c r="U2540" s="148">
        <f>IF(LEN(C2540)=0,0,IF(C2540=Summary!$K$5,1,0))</f>
        <v>0</v>
      </c>
      <c r="V2540" s="148">
        <f t="shared" si="157"/>
        <v>0</v>
      </c>
      <c r="W2540" s="333"/>
      <c r="X2540" s="148">
        <f t="shared" si="158"/>
        <v>0</v>
      </c>
      <c r="Y2540" s="333"/>
      <c r="Z2540" s="144"/>
      <c r="AA2540" s="148">
        <f t="shared" si="159"/>
        <v>0</v>
      </c>
      <c r="AB2540" s="336"/>
      <c r="AC2540" s="144"/>
    </row>
    <row r="2541" spans="2:29" s="134" customFormat="1" ht="20.100000000000001" customHeight="1" x14ac:dyDescent="0.25">
      <c r="B2541" s="390"/>
      <c r="C2541" s="391"/>
      <c r="D2541" s="392"/>
      <c r="E2541" s="393"/>
      <c r="F2541" s="393"/>
      <c r="G2541" s="394"/>
      <c r="H2541" s="395"/>
      <c r="N2541" s="144"/>
      <c r="O2541" s="147" t="str">
        <f>IFERROR(IF(LEN(B2541)=0,"",INDEX(Trainings!$C$6:$C$55,MATCH(Registration!$B2541,Trainings!$B$6:$B$55,0),1)),"")</f>
        <v/>
      </c>
      <c r="P2541" s="148" t="str">
        <f>IFERROR(IF(LEN(H2541)=0,"",INDEX(Dashboard!$I$17:$I$26,MATCH($H2541,Dashboard!$J$17:$J$26,0))),"")</f>
        <v/>
      </c>
      <c r="Q2541" s="144"/>
      <c r="R2541" s="148">
        <f>IF(LEN(O2541)=0,0,IF(OR(Summary!$D$5="All",Summary!$D$5=""),1,IF(Summary!$D$5=O2541,1,0)))</f>
        <v>0</v>
      </c>
      <c r="S2541" s="148">
        <f>IF(LEN(B2541)=0,0,IF(OR(Summary!$G$5="All",Summary!$G$5=""),1,IF(Summary!$G$5=B2541,1,0)))</f>
        <v>0</v>
      </c>
      <c r="T2541" s="148">
        <f t="shared" si="156"/>
        <v>0</v>
      </c>
      <c r="U2541" s="148">
        <f>IF(LEN(C2541)=0,0,IF(C2541=Summary!$K$5,1,0))</f>
        <v>0</v>
      </c>
      <c r="V2541" s="148">
        <f t="shared" si="157"/>
        <v>0</v>
      </c>
      <c r="W2541" s="333"/>
      <c r="X2541" s="148">
        <f t="shared" si="158"/>
        <v>0</v>
      </c>
      <c r="Y2541" s="333"/>
      <c r="Z2541" s="144"/>
      <c r="AA2541" s="148">
        <f t="shared" si="159"/>
        <v>0</v>
      </c>
      <c r="AB2541" s="336"/>
      <c r="AC2541" s="144"/>
    </row>
    <row r="2542" spans="2:29" s="134" customFormat="1" ht="20.100000000000001" customHeight="1" x14ac:dyDescent="0.25">
      <c r="B2542" s="390"/>
      <c r="C2542" s="391"/>
      <c r="D2542" s="392"/>
      <c r="E2542" s="393"/>
      <c r="F2542" s="393"/>
      <c r="G2542" s="394"/>
      <c r="H2542" s="395"/>
      <c r="N2542" s="144"/>
      <c r="O2542" s="147" t="str">
        <f>IFERROR(IF(LEN(B2542)=0,"",INDEX(Trainings!$C$6:$C$55,MATCH(Registration!$B2542,Trainings!$B$6:$B$55,0),1)),"")</f>
        <v/>
      </c>
      <c r="P2542" s="148" t="str">
        <f>IFERROR(IF(LEN(H2542)=0,"",INDEX(Dashboard!$I$17:$I$26,MATCH($H2542,Dashboard!$J$17:$J$26,0))),"")</f>
        <v/>
      </c>
      <c r="Q2542" s="144"/>
      <c r="R2542" s="148">
        <f>IF(LEN(O2542)=0,0,IF(OR(Summary!$D$5="All",Summary!$D$5=""),1,IF(Summary!$D$5=O2542,1,0)))</f>
        <v>0</v>
      </c>
      <c r="S2542" s="148">
        <f>IF(LEN(B2542)=0,0,IF(OR(Summary!$G$5="All",Summary!$G$5=""),1,IF(Summary!$G$5=B2542,1,0)))</f>
        <v>0</v>
      </c>
      <c r="T2542" s="148">
        <f t="shared" si="156"/>
        <v>0</v>
      </c>
      <c r="U2542" s="148">
        <f>IF(LEN(C2542)=0,0,IF(C2542=Summary!$K$5,1,0))</f>
        <v>0</v>
      </c>
      <c r="V2542" s="148">
        <f t="shared" si="157"/>
        <v>0</v>
      </c>
      <c r="W2542" s="333"/>
      <c r="X2542" s="148">
        <f t="shared" si="158"/>
        <v>0</v>
      </c>
      <c r="Y2542" s="333"/>
      <c r="Z2542" s="144"/>
      <c r="AA2542" s="148">
        <f t="shared" si="159"/>
        <v>0</v>
      </c>
      <c r="AB2542" s="336"/>
      <c r="AC2542" s="144"/>
    </row>
    <row r="2543" spans="2:29" s="134" customFormat="1" ht="20.100000000000001" customHeight="1" x14ac:dyDescent="0.25">
      <c r="B2543" s="390"/>
      <c r="C2543" s="391"/>
      <c r="D2543" s="392"/>
      <c r="E2543" s="393"/>
      <c r="F2543" s="393"/>
      <c r="G2543" s="394"/>
      <c r="H2543" s="395"/>
      <c r="N2543" s="144"/>
      <c r="O2543" s="147" t="str">
        <f>IFERROR(IF(LEN(B2543)=0,"",INDEX(Trainings!$C$6:$C$55,MATCH(Registration!$B2543,Trainings!$B$6:$B$55,0),1)),"")</f>
        <v/>
      </c>
      <c r="P2543" s="148" t="str">
        <f>IFERROR(IF(LEN(H2543)=0,"",INDEX(Dashboard!$I$17:$I$26,MATCH($H2543,Dashboard!$J$17:$J$26,0))),"")</f>
        <v/>
      </c>
      <c r="Q2543" s="144"/>
      <c r="R2543" s="148">
        <f>IF(LEN(O2543)=0,0,IF(OR(Summary!$D$5="All",Summary!$D$5=""),1,IF(Summary!$D$5=O2543,1,0)))</f>
        <v>0</v>
      </c>
      <c r="S2543" s="148">
        <f>IF(LEN(B2543)=0,0,IF(OR(Summary!$G$5="All",Summary!$G$5=""),1,IF(Summary!$G$5=B2543,1,0)))</f>
        <v>0</v>
      </c>
      <c r="T2543" s="148">
        <f t="shared" si="156"/>
        <v>0</v>
      </c>
      <c r="U2543" s="148">
        <f>IF(LEN(C2543)=0,0,IF(C2543=Summary!$K$5,1,0))</f>
        <v>0</v>
      </c>
      <c r="V2543" s="148">
        <f t="shared" si="157"/>
        <v>0</v>
      </c>
      <c r="W2543" s="333"/>
      <c r="X2543" s="148">
        <f t="shared" si="158"/>
        <v>0</v>
      </c>
      <c r="Y2543" s="333"/>
      <c r="Z2543" s="144"/>
      <c r="AA2543" s="148">
        <f t="shared" si="159"/>
        <v>0</v>
      </c>
      <c r="AB2543" s="336"/>
      <c r="AC2543" s="144"/>
    </row>
    <row r="2544" spans="2:29" s="134" customFormat="1" ht="20.100000000000001" customHeight="1" x14ac:dyDescent="0.25">
      <c r="B2544" s="390"/>
      <c r="C2544" s="391"/>
      <c r="D2544" s="392"/>
      <c r="E2544" s="393"/>
      <c r="F2544" s="393"/>
      <c r="G2544" s="394"/>
      <c r="H2544" s="395"/>
      <c r="N2544" s="144"/>
      <c r="O2544" s="147" t="str">
        <f>IFERROR(IF(LEN(B2544)=0,"",INDEX(Trainings!$C$6:$C$55,MATCH(Registration!$B2544,Trainings!$B$6:$B$55,0),1)),"")</f>
        <v/>
      </c>
      <c r="P2544" s="148" t="str">
        <f>IFERROR(IF(LEN(H2544)=0,"",INDEX(Dashboard!$I$17:$I$26,MATCH($H2544,Dashboard!$J$17:$J$26,0))),"")</f>
        <v/>
      </c>
      <c r="Q2544" s="144"/>
      <c r="R2544" s="148">
        <f>IF(LEN(O2544)=0,0,IF(OR(Summary!$D$5="All",Summary!$D$5=""),1,IF(Summary!$D$5=O2544,1,0)))</f>
        <v>0</v>
      </c>
      <c r="S2544" s="148">
        <f>IF(LEN(B2544)=0,0,IF(OR(Summary!$G$5="All",Summary!$G$5=""),1,IF(Summary!$G$5=B2544,1,0)))</f>
        <v>0</v>
      </c>
      <c r="T2544" s="148">
        <f t="shared" si="156"/>
        <v>0</v>
      </c>
      <c r="U2544" s="148">
        <f>IF(LEN(C2544)=0,0,IF(C2544=Summary!$K$5,1,0))</f>
        <v>0</v>
      </c>
      <c r="V2544" s="148">
        <f t="shared" si="157"/>
        <v>0</v>
      </c>
      <c r="W2544" s="333"/>
      <c r="X2544" s="148">
        <f t="shared" si="158"/>
        <v>0</v>
      </c>
      <c r="Y2544" s="333"/>
      <c r="Z2544" s="144"/>
      <c r="AA2544" s="148">
        <f t="shared" si="159"/>
        <v>0</v>
      </c>
      <c r="AB2544" s="336"/>
      <c r="AC2544" s="144"/>
    </row>
    <row r="2545" spans="2:29" s="134" customFormat="1" ht="20.100000000000001" customHeight="1" x14ac:dyDescent="0.25">
      <c r="B2545" s="390"/>
      <c r="C2545" s="391"/>
      <c r="D2545" s="392"/>
      <c r="E2545" s="393"/>
      <c r="F2545" s="393"/>
      <c r="G2545" s="394"/>
      <c r="H2545" s="395"/>
      <c r="N2545" s="144"/>
      <c r="O2545" s="147" t="str">
        <f>IFERROR(IF(LEN(B2545)=0,"",INDEX(Trainings!$C$6:$C$55,MATCH(Registration!$B2545,Trainings!$B$6:$B$55,0),1)),"")</f>
        <v/>
      </c>
      <c r="P2545" s="148" t="str">
        <f>IFERROR(IF(LEN(H2545)=0,"",INDEX(Dashboard!$I$17:$I$26,MATCH($H2545,Dashboard!$J$17:$J$26,0))),"")</f>
        <v/>
      </c>
      <c r="Q2545" s="144"/>
      <c r="R2545" s="148">
        <f>IF(LEN(O2545)=0,0,IF(OR(Summary!$D$5="All",Summary!$D$5=""),1,IF(Summary!$D$5=O2545,1,0)))</f>
        <v>0</v>
      </c>
      <c r="S2545" s="148">
        <f>IF(LEN(B2545)=0,0,IF(OR(Summary!$G$5="All",Summary!$G$5=""),1,IF(Summary!$G$5=B2545,1,0)))</f>
        <v>0</v>
      </c>
      <c r="T2545" s="148">
        <f t="shared" si="156"/>
        <v>0</v>
      </c>
      <c r="U2545" s="148">
        <f>IF(LEN(C2545)=0,0,IF(C2545=Summary!$K$5,1,0))</f>
        <v>0</v>
      </c>
      <c r="V2545" s="148">
        <f t="shared" si="157"/>
        <v>0</v>
      </c>
      <c r="W2545" s="333"/>
      <c r="X2545" s="148">
        <f t="shared" si="158"/>
        <v>0</v>
      </c>
      <c r="Y2545" s="333"/>
      <c r="Z2545" s="144"/>
      <c r="AA2545" s="148">
        <f t="shared" si="159"/>
        <v>0</v>
      </c>
      <c r="AB2545" s="336"/>
      <c r="AC2545" s="144"/>
    </row>
    <row r="2546" spans="2:29" s="134" customFormat="1" ht="20.100000000000001" customHeight="1" x14ac:dyDescent="0.25">
      <c r="B2546" s="390"/>
      <c r="C2546" s="391"/>
      <c r="D2546" s="392"/>
      <c r="E2546" s="393"/>
      <c r="F2546" s="393"/>
      <c r="G2546" s="394"/>
      <c r="H2546" s="395"/>
      <c r="N2546" s="144"/>
      <c r="O2546" s="147" t="str">
        <f>IFERROR(IF(LEN(B2546)=0,"",INDEX(Trainings!$C$6:$C$55,MATCH(Registration!$B2546,Trainings!$B$6:$B$55,0),1)),"")</f>
        <v/>
      </c>
      <c r="P2546" s="148" t="str">
        <f>IFERROR(IF(LEN(H2546)=0,"",INDEX(Dashboard!$I$17:$I$26,MATCH($H2546,Dashboard!$J$17:$J$26,0))),"")</f>
        <v/>
      </c>
      <c r="Q2546" s="144"/>
      <c r="R2546" s="148">
        <f>IF(LEN(O2546)=0,0,IF(OR(Summary!$D$5="All",Summary!$D$5=""),1,IF(Summary!$D$5=O2546,1,0)))</f>
        <v>0</v>
      </c>
      <c r="S2546" s="148">
        <f>IF(LEN(B2546)=0,0,IF(OR(Summary!$G$5="All",Summary!$G$5=""),1,IF(Summary!$G$5=B2546,1,0)))</f>
        <v>0</v>
      </c>
      <c r="T2546" s="148">
        <f t="shared" si="156"/>
        <v>0</v>
      </c>
      <c r="U2546" s="148">
        <f>IF(LEN(C2546)=0,0,IF(C2546=Summary!$K$5,1,0))</f>
        <v>0</v>
      </c>
      <c r="V2546" s="148">
        <f t="shared" si="157"/>
        <v>0</v>
      </c>
      <c r="W2546" s="333"/>
      <c r="X2546" s="148">
        <f t="shared" si="158"/>
        <v>0</v>
      </c>
      <c r="Y2546" s="333"/>
      <c r="Z2546" s="144"/>
      <c r="AA2546" s="148">
        <f t="shared" si="159"/>
        <v>0</v>
      </c>
      <c r="AB2546" s="336"/>
      <c r="AC2546" s="144"/>
    </row>
    <row r="2547" spans="2:29" s="134" customFormat="1" ht="20.100000000000001" customHeight="1" x14ac:dyDescent="0.25">
      <c r="B2547" s="390"/>
      <c r="C2547" s="391"/>
      <c r="D2547" s="392"/>
      <c r="E2547" s="393"/>
      <c r="F2547" s="393"/>
      <c r="G2547" s="394"/>
      <c r="H2547" s="395"/>
      <c r="N2547" s="144"/>
      <c r="O2547" s="147" t="str">
        <f>IFERROR(IF(LEN(B2547)=0,"",INDEX(Trainings!$C$6:$C$55,MATCH(Registration!$B2547,Trainings!$B$6:$B$55,0),1)),"")</f>
        <v/>
      </c>
      <c r="P2547" s="148" t="str">
        <f>IFERROR(IF(LEN(H2547)=0,"",INDEX(Dashboard!$I$17:$I$26,MATCH($H2547,Dashboard!$J$17:$J$26,0))),"")</f>
        <v/>
      </c>
      <c r="Q2547" s="144"/>
      <c r="R2547" s="148">
        <f>IF(LEN(O2547)=0,0,IF(OR(Summary!$D$5="All",Summary!$D$5=""),1,IF(Summary!$D$5=O2547,1,0)))</f>
        <v>0</v>
      </c>
      <c r="S2547" s="148">
        <f>IF(LEN(B2547)=0,0,IF(OR(Summary!$G$5="All",Summary!$G$5=""),1,IF(Summary!$G$5=B2547,1,0)))</f>
        <v>0</v>
      </c>
      <c r="T2547" s="148">
        <f t="shared" si="156"/>
        <v>0</v>
      </c>
      <c r="U2547" s="148">
        <f>IF(LEN(C2547)=0,0,IF(C2547=Summary!$K$5,1,0))</f>
        <v>0</v>
      </c>
      <c r="V2547" s="148">
        <f t="shared" si="157"/>
        <v>0</v>
      </c>
      <c r="W2547" s="333"/>
      <c r="X2547" s="148">
        <f t="shared" si="158"/>
        <v>0</v>
      </c>
      <c r="Y2547" s="333"/>
      <c r="Z2547" s="144"/>
      <c r="AA2547" s="148">
        <f t="shared" si="159"/>
        <v>0</v>
      </c>
      <c r="AB2547" s="336"/>
      <c r="AC2547" s="144"/>
    </row>
    <row r="2548" spans="2:29" s="134" customFormat="1" ht="20.100000000000001" customHeight="1" x14ac:dyDescent="0.25">
      <c r="B2548" s="390"/>
      <c r="C2548" s="391"/>
      <c r="D2548" s="392"/>
      <c r="E2548" s="393"/>
      <c r="F2548" s="393"/>
      <c r="G2548" s="394"/>
      <c r="H2548" s="395"/>
      <c r="N2548" s="144"/>
      <c r="O2548" s="147" t="str">
        <f>IFERROR(IF(LEN(B2548)=0,"",INDEX(Trainings!$C$6:$C$55,MATCH(Registration!$B2548,Trainings!$B$6:$B$55,0),1)),"")</f>
        <v/>
      </c>
      <c r="P2548" s="148" t="str">
        <f>IFERROR(IF(LEN(H2548)=0,"",INDEX(Dashboard!$I$17:$I$26,MATCH($H2548,Dashboard!$J$17:$J$26,0))),"")</f>
        <v/>
      </c>
      <c r="Q2548" s="144"/>
      <c r="R2548" s="148">
        <f>IF(LEN(O2548)=0,0,IF(OR(Summary!$D$5="All",Summary!$D$5=""),1,IF(Summary!$D$5=O2548,1,0)))</f>
        <v>0</v>
      </c>
      <c r="S2548" s="148">
        <f>IF(LEN(B2548)=0,0,IF(OR(Summary!$G$5="All",Summary!$G$5=""),1,IF(Summary!$G$5=B2548,1,0)))</f>
        <v>0</v>
      </c>
      <c r="T2548" s="148">
        <f t="shared" si="156"/>
        <v>0</v>
      </c>
      <c r="U2548" s="148">
        <f>IF(LEN(C2548)=0,0,IF(C2548=Summary!$K$5,1,0))</f>
        <v>0</v>
      </c>
      <c r="V2548" s="148">
        <f t="shared" si="157"/>
        <v>0</v>
      </c>
      <c r="W2548" s="333"/>
      <c r="X2548" s="148">
        <f t="shared" si="158"/>
        <v>0</v>
      </c>
      <c r="Y2548" s="333"/>
      <c r="Z2548" s="144"/>
      <c r="AA2548" s="148">
        <f t="shared" si="159"/>
        <v>0</v>
      </c>
      <c r="AB2548" s="336"/>
      <c r="AC2548" s="144"/>
    </row>
    <row r="2549" spans="2:29" s="134" customFormat="1" ht="20.100000000000001" customHeight="1" x14ac:dyDescent="0.25">
      <c r="B2549" s="390"/>
      <c r="C2549" s="391"/>
      <c r="D2549" s="392"/>
      <c r="E2549" s="393"/>
      <c r="F2549" s="393"/>
      <c r="G2549" s="394"/>
      <c r="H2549" s="395"/>
      <c r="N2549" s="144"/>
      <c r="O2549" s="147" t="str">
        <f>IFERROR(IF(LEN(B2549)=0,"",INDEX(Trainings!$C$6:$C$55,MATCH(Registration!$B2549,Trainings!$B$6:$B$55,0),1)),"")</f>
        <v/>
      </c>
      <c r="P2549" s="148" t="str">
        <f>IFERROR(IF(LEN(H2549)=0,"",INDEX(Dashboard!$I$17:$I$26,MATCH($H2549,Dashboard!$J$17:$J$26,0))),"")</f>
        <v/>
      </c>
      <c r="Q2549" s="144"/>
      <c r="R2549" s="148">
        <f>IF(LEN(O2549)=0,0,IF(OR(Summary!$D$5="All",Summary!$D$5=""),1,IF(Summary!$D$5=O2549,1,0)))</f>
        <v>0</v>
      </c>
      <c r="S2549" s="148">
        <f>IF(LEN(B2549)=0,0,IF(OR(Summary!$G$5="All",Summary!$G$5=""),1,IF(Summary!$G$5=B2549,1,0)))</f>
        <v>0</v>
      </c>
      <c r="T2549" s="148">
        <f t="shared" si="156"/>
        <v>0</v>
      </c>
      <c r="U2549" s="148">
        <f>IF(LEN(C2549)=0,0,IF(C2549=Summary!$K$5,1,0))</f>
        <v>0</v>
      </c>
      <c r="V2549" s="148">
        <f t="shared" si="157"/>
        <v>0</v>
      </c>
      <c r="W2549" s="333"/>
      <c r="X2549" s="148">
        <f t="shared" si="158"/>
        <v>0</v>
      </c>
      <c r="Y2549" s="333"/>
      <c r="Z2549" s="144"/>
      <c r="AA2549" s="148">
        <f t="shared" si="159"/>
        <v>0</v>
      </c>
      <c r="AB2549" s="336"/>
      <c r="AC2549" s="144"/>
    </row>
    <row r="2550" spans="2:29" s="134" customFormat="1" ht="20.100000000000001" customHeight="1" x14ac:dyDescent="0.25">
      <c r="B2550" s="390"/>
      <c r="C2550" s="391"/>
      <c r="D2550" s="392"/>
      <c r="E2550" s="393"/>
      <c r="F2550" s="393"/>
      <c r="G2550" s="394"/>
      <c r="H2550" s="395"/>
      <c r="N2550" s="144"/>
      <c r="O2550" s="147" t="str">
        <f>IFERROR(IF(LEN(B2550)=0,"",INDEX(Trainings!$C$6:$C$55,MATCH(Registration!$B2550,Trainings!$B$6:$B$55,0),1)),"")</f>
        <v/>
      </c>
      <c r="P2550" s="148" t="str">
        <f>IFERROR(IF(LEN(H2550)=0,"",INDEX(Dashboard!$I$17:$I$26,MATCH($H2550,Dashboard!$J$17:$J$26,0))),"")</f>
        <v/>
      </c>
      <c r="Q2550" s="144"/>
      <c r="R2550" s="148">
        <f>IF(LEN(O2550)=0,0,IF(OR(Summary!$D$5="All",Summary!$D$5=""),1,IF(Summary!$D$5=O2550,1,0)))</f>
        <v>0</v>
      </c>
      <c r="S2550" s="148">
        <f>IF(LEN(B2550)=0,0,IF(OR(Summary!$G$5="All",Summary!$G$5=""),1,IF(Summary!$G$5=B2550,1,0)))</f>
        <v>0</v>
      </c>
      <c r="T2550" s="148">
        <f t="shared" si="156"/>
        <v>0</v>
      </c>
      <c r="U2550" s="148">
        <f>IF(LEN(C2550)=0,0,IF(C2550=Summary!$K$5,1,0))</f>
        <v>0</v>
      </c>
      <c r="V2550" s="148">
        <f t="shared" si="157"/>
        <v>0</v>
      </c>
      <c r="W2550" s="333"/>
      <c r="X2550" s="148">
        <f t="shared" si="158"/>
        <v>0</v>
      </c>
      <c r="Y2550" s="333"/>
      <c r="Z2550" s="144"/>
      <c r="AA2550" s="148">
        <f t="shared" si="159"/>
        <v>0</v>
      </c>
      <c r="AB2550" s="336"/>
      <c r="AC2550" s="144"/>
    </row>
    <row r="2551" spans="2:29" s="134" customFormat="1" ht="20.100000000000001" customHeight="1" x14ac:dyDescent="0.25">
      <c r="B2551" s="390"/>
      <c r="C2551" s="391"/>
      <c r="D2551" s="392"/>
      <c r="E2551" s="393"/>
      <c r="F2551" s="393"/>
      <c r="G2551" s="394"/>
      <c r="H2551" s="395"/>
      <c r="N2551" s="144"/>
      <c r="O2551" s="147" t="str">
        <f>IFERROR(IF(LEN(B2551)=0,"",INDEX(Trainings!$C$6:$C$55,MATCH(Registration!$B2551,Trainings!$B$6:$B$55,0),1)),"")</f>
        <v/>
      </c>
      <c r="P2551" s="148" t="str">
        <f>IFERROR(IF(LEN(H2551)=0,"",INDEX(Dashboard!$I$17:$I$26,MATCH($H2551,Dashboard!$J$17:$J$26,0))),"")</f>
        <v/>
      </c>
      <c r="Q2551" s="144"/>
      <c r="R2551" s="148">
        <f>IF(LEN(O2551)=0,0,IF(OR(Summary!$D$5="All",Summary!$D$5=""),1,IF(Summary!$D$5=O2551,1,0)))</f>
        <v>0</v>
      </c>
      <c r="S2551" s="148">
        <f>IF(LEN(B2551)=0,0,IF(OR(Summary!$G$5="All",Summary!$G$5=""),1,IF(Summary!$G$5=B2551,1,0)))</f>
        <v>0</v>
      </c>
      <c r="T2551" s="148">
        <f t="shared" si="156"/>
        <v>0</v>
      </c>
      <c r="U2551" s="148">
        <f>IF(LEN(C2551)=0,0,IF(C2551=Summary!$K$5,1,0))</f>
        <v>0</v>
      </c>
      <c r="V2551" s="148">
        <f t="shared" si="157"/>
        <v>0</v>
      </c>
      <c r="W2551" s="333"/>
      <c r="X2551" s="148">
        <f t="shared" si="158"/>
        <v>0</v>
      </c>
      <c r="Y2551" s="333"/>
      <c r="Z2551" s="144"/>
      <c r="AA2551" s="148">
        <f t="shared" si="159"/>
        <v>0</v>
      </c>
      <c r="AB2551" s="336"/>
      <c r="AC2551" s="144"/>
    </row>
    <row r="2552" spans="2:29" s="134" customFormat="1" ht="20.100000000000001" customHeight="1" x14ac:dyDescent="0.25">
      <c r="B2552" s="390"/>
      <c r="C2552" s="391"/>
      <c r="D2552" s="392"/>
      <c r="E2552" s="393"/>
      <c r="F2552" s="393"/>
      <c r="G2552" s="394"/>
      <c r="H2552" s="395"/>
      <c r="N2552" s="144"/>
      <c r="O2552" s="147" t="str">
        <f>IFERROR(IF(LEN(B2552)=0,"",INDEX(Trainings!$C$6:$C$55,MATCH(Registration!$B2552,Trainings!$B$6:$B$55,0),1)),"")</f>
        <v/>
      </c>
      <c r="P2552" s="148" t="str">
        <f>IFERROR(IF(LEN(H2552)=0,"",INDEX(Dashboard!$I$17:$I$26,MATCH($H2552,Dashboard!$J$17:$J$26,0))),"")</f>
        <v/>
      </c>
      <c r="Q2552" s="144"/>
      <c r="R2552" s="148">
        <f>IF(LEN(O2552)=0,0,IF(OR(Summary!$D$5="All",Summary!$D$5=""),1,IF(Summary!$D$5=O2552,1,0)))</f>
        <v>0</v>
      </c>
      <c r="S2552" s="148">
        <f>IF(LEN(B2552)=0,0,IF(OR(Summary!$G$5="All",Summary!$G$5=""),1,IF(Summary!$G$5=B2552,1,0)))</f>
        <v>0</v>
      </c>
      <c r="T2552" s="148">
        <f t="shared" si="156"/>
        <v>0</v>
      </c>
      <c r="U2552" s="148">
        <f>IF(LEN(C2552)=0,0,IF(C2552=Summary!$K$5,1,0))</f>
        <v>0</v>
      </c>
      <c r="V2552" s="148">
        <f t="shared" si="157"/>
        <v>0</v>
      </c>
      <c r="W2552" s="333"/>
      <c r="X2552" s="148">
        <f t="shared" si="158"/>
        <v>0</v>
      </c>
      <c r="Y2552" s="333"/>
      <c r="Z2552" s="144"/>
      <c r="AA2552" s="148">
        <f t="shared" si="159"/>
        <v>0</v>
      </c>
      <c r="AB2552" s="336"/>
      <c r="AC2552" s="144"/>
    </row>
    <row r="2553" spans="2:29" s="134" customFormat="1" ht="20.100000000000001" customHeight="1" x14ac:dyDescent="0.25">
      <c r="B2553" s="390"/>
      <c r="C2553" s="391"/>
      <c r="D2553" s="392"/>
      <c r="E2553" s="393"/>
      <c r="F2553" s="393"/>
      <c r="G2553" s="394"/>
      <c r="H2553" s="395"/>
      <c r="N2553" s="144"/>
      <c r="O2553" s="147" t="str">
        <f>IFERROR(IF(LEN(B2553)=0,"",INDEX(Trainings!$C$6:$C$55,MATCH(Registration!$B2553,Trainings!$B$6:$B$55,0),1)),"")</f>
        <v/>
      </c>
      <c r="P2553" s="148" t="str">
        <f>IFERROR(IF(LEN(H2553)=0,"",INDEX(Dashboard!$I$17:$I$26,MATCH($H2553,Dashboard!$J$17:$J$26,0))),"")</f>
        <v/>
      </c>
      <c r="Q2553" s="144"/>
      <c r="R2553" s="148">
        <f>IF(LEN(O2553)=0,0,IF(OR(Summary!$D$5="All",Summary!$D$5=""),1,IF(Summary!$D$5=O2553,1,0)))</f>
        <v>0</v>
      </c>
      <c r="S2553" s="148">
        <f>IF(LEN(B2553)=0,0,IF(OR(Summary!$G$5="All",Summary!$G$5=""),1,IF(Summary!$G$5=B2553,1,0)))</f>
        <v>0</v>
      </c>
      <c r="T2553" s="148">
        <f t="shared" si="156"/>
        <v>0</v>
      </c>
      <c r="U2553" s="148">
        <f>IF(LEN(C2553)=0,0,IF(C2553=Summary!$K$5,1,0))</f>
        <v>0</v>
      </c>
      <c r="V2553" s="148">
        <f t="shared" si="157"/>
        <v>0</v>
      </c>
      <c r="W2553" s="333"/>
      <c r="X2553" s="148">
        <f t="shared" si="158"/>
        <v>0</v>
      </c>
      <c r="Y2553" s="333"/>
      <c r="Z2553" s="144"/>
      <c r="AA2553" s="148">
        <f t="shared" si="159"/>
        <v>0</v>
      </c>
      <c r="AB2553" s="336"/>
      <c r="AC2553" s="144"/>
    </row>
    <row r="2554" spans="2:29" s="134" customFormat="1" ht="20.100000000000001" customHeight="1" x14ac:dyDescent="0.25">
      <c r="B2554" s="390"/>
      <c r="C2554" s="391"/>
      <c r="D2554" s="392"/>
      <c r="E2554" s="393"/>
      <c r="F2554" s="393"/>
      <c r="G2554" s="394"/>
      <c r="H2554" s="395"/>
      <c r="N2554" s="144"/>
      <c r="O2554" s="147" t="str">
        <f>IFERROR(IF(LEN(B2554)=0,"",INDEX(Trainings!$C$6:$C$55,MATCH(Registration!$B2554,Trainings!$B$6:$B$55,0),1)),"")</f>
        <v/>
      </c>
      <c r="P2554" s="148" t="str">
        <f>IFERROR(IF(LEN(H2554)=0,"",INDEX(Dashboard!$I$17:$I$26,MATCH($H2554,Dashboard!$J$17:$J$26,0))),"")</f>
        <v/>
      </c>
      <c r="Q2554" s="144"/>
      <c r="R2554" s="148">
        <f>IF(LEN(O2554)=0,0,IF(OR(Summary!$D$5="All",Summary!$D$5=""),1,IF(Summary!$D$5=O2554,1,0)))</f>
        <v>0</v>
      </c>
      <c r="S2554" s="148">
        <f>IF(LEN(B2554)=0,0,IF(OR(Summary!$G$5="All",Summary!$G$5=""),1,IF(Summary!$G$5=B2554,1,0)))</f>
        <v>0</v>
      </c>
      <c r="T2554" s="148">
        <f t="shared" si="156"/>
        <v>0</v>
      </c>
      <c r="U2554" s="148">
        <f>IF(LEN(C2554)=0,0,IF(C2554=Summary!$K$5,1,0))</f>
        <v>0</v>
      </c>
      <c r="V2554" s="148">
        <f t="shared" si="157"/>
        <v>0</v>
      </c>
      <c r="W2554" s="333"/>
      <c r="X2554" s="148">
        <f t="shared" si="158"/>
        <v>0</v>
      </c>
      <c r="Y2554" s="333"/>
      <c r="Z2554" s="144"/>
      <c r="AA2554" s="148">
        <f t="shared" si="159"/>
        <v>0</v>
      </c>
      <c r="AB2554" s="336"/>
      <c r="AC2554" s="144"/>
    </row>
    <row r="2555" spans="2:29" s="134" customFormat="1" ht="20.100000000000001" customHeight="1" x14ac:dyDescent="0.25">
      <c r="B2555" s="390"/>
      <c r="C2555" s="391"/>
      <c r="D2555" s="392"/>
      <c r="E2555" s="393"/>
      <c r="F2555" s="393"/>
      <c r="G2555" s="394"/>
      <c r="H2555" s="395"/>
      <c r="N2555" s="144"/>
      <c r="O2555" s="147" t="str">
        <f>IFERROR(IF(LEN(B2555)=0,"",INDEX(Trainings!$C$6:$C$55,MATCH(Registration!$B2555,Trainings!$B$6:$B$55,0),1)),"")</f>
        <v/>
      </c>
      <c r="P2555" s="148" t="str">
        <f>IFERROR(IF(LEN(H2555)=0,"",INDEX(Dashboard!$I$17:$I$26,MATCH($H2555,Dashboard!$J$17:$J$26,0))),"")</f>
        <v/>
      </c>
      <c r="Q2555" s="144"/>
      <c r="R2555" s="148">
        <f>IF(LEN(O2555)=0,0,IF(OR(Summary!$D$5="All",Summary!$D$5=""),1,IF(Summary!$D$5=O2555,1,0)))</f>
        <v>0</v>
      </c>
      <c r="S2555" s="148">
        <f>IF(LEN(B2555)=0,0,IF(OR(Summary!$G$5="All",Summary!$G$5=""),1,IF(Summary!$G$5=B2555,1,0)))</f>
        <v>0</v>
      </c>
      <c r="T2555" s="148">
        <f t="shared" si="156"/>
        <v>0</v>
      </c>
      <c r="U2555" s="148">
        <f>IF(LEN(C2555)=0,0,IF(C2555=Summary!$K$5,1,0))</f>
        <v>0</v>
      </c>
      <c r="V2555" s="148">
        <f t="shared" si="157"/>
        <v>0</v>
      </c>
      <c r="W2555" s="333"/>
      <c r="X2555" s="148">
        <f t="shared" si="158"/>
        <v>0</v>
      </c>
      <c r="Y2555" s="333"/>
      <c r="Z2555" s="144"/>
      <c r="AA2555" s="148">
        <f t="shared" si="159"/>
        <v>0</v>
      </c>
      <c r="AB2555" s="336"/>
      <c r="AC2555" s="144"/>
    </row>
    <row r="2556" spans="2:29" s="134" customFormat="1" ht="20.100000000000001" customHeight="1" x14ac:dyDescent="0.25">
      <c r="B2556" s="390"/>
      <c r="C2556" s="391"/>
      <c r="D2556" s="392"/>
      <c r="E2556" s="393"/>
      <c r="F2556" s="393"/>
      <c r="G2556" s="394"/>
      <c r="H2556" s="395"/>
      <c r="N2556" s="144"/>
      <c r="O2556" s="147" t="str">
        <f>IFERROR(IF(LEN(B2556)=0,"",INDEX(Trainings!$C$6:$C$55,MATCH(Registration!$B2556,Trainings!$B$6:$B$55,0),1)),"")</f>
        <v/>
      </c>
      <c r="P2556" s="148" t="str">
        <f>IFERROR(IF(LEN(H2556)=0,"",INDEX(Dashboard!$I$17:$I$26,MATCH($H2556,Dashboard!$J$17:$J$26,0))),"")</f>
        <v/>
      </c>
      <c r="Q2556" s="144"/>
      <c r="R2556" s="148">
        <f>IF(LEN(O2556)=0,0,IF(OR(Summary!$D$5="All",Summary!$D$5=""),1,IF(Summary!$D$5=O2556,1,0)))</f>
        <v>0</v>
      </c>
      <c r="S2556" s="148">
        <f>IF(LEN(B2556)=0,0,IF(OR(Summary!$G$5="All",Summary!$G$5=""),1,IF(Summary!$G$5=B2556,1,0)))</f>
        <v>0</v>
      </c>
      <c r="T2556" s="148">
        <f t="shared" si="156"/>
        <v>0</v>
      </c>
      <c r="U2556" s="148">
        <f>IF(LEN(C2556)=0,0,IF(C2556=Summary!$K$5,1,0))</f>
        <v>0</v>
      </c>
      <c r="V2556" s="148">
        <f t="shared" si="157"/>
        <v>0</v>
      </c>
      <c r="W2556" s="333"/>
      <c r="X2556" s="148">
        <f t="shared" si="158"/>
        <v>0</v>
      </c>
      <c r="Y2556" s="333"/>
      <c r="Z2556" s="144"/>
      <c r="AA2556" s="148">
        <f t="shared" si="159"/>
        <v>0</v>
      </c>
      <c r="AB2556" s="336"/>
      <c r="AC2556" s="144"/>
    </row>
    <row r="2557" spans="2:29" s="134" customFormat="1" ht="20.100000000000001" customHeight="1" x14ac:dyDescent="0.25">
      <c r="B2557" s="390"/>
      <c r="C2557" s="391"/>
      <c r="D2557" s="392"/>
      <c r="E2557" s="393"/>
      <c r="F2557" s="393"/>
      <c r="G2557" s="394"/>
      <c r="H2557" s="395"/>
      <c r="N2557" s="144"/>
      <c r="O2557" s="147" t="str">
        <f>IFERROR(IF(LEN(B2557)=0,"",INDEX(Trainings!$C$6:$C$55,MATCH(Registration!$B2557,Trainings!$B$6:$B$55,0),1)),"")</f>
        <v/>
      </c>
      <c r="P2557" s="148" t="str">
        <f>IFERROR(IF(LEN(H2557)=0,"",INDEX(Dashboard!$I$17:$I$26,MATCH($H2557,Dashboard!$J$17:$J$26,0))),"")</f>
        <v/>
      </c>
      <c r="Q2557" s="144"/>
      <c r="R2557" s="148">
        <f>IF(LEN(O2557)=0,0,IF(OR(Summary!$D$5="All",Summary!$D$5=""),1,IF(Summary!$D$5=O2557,1,0)))</f>
        <v>0</v>
      </c>
      <c r="S2557" s="148">
        <f>IF(LEN(B2557)=0,0,IF(OR(Summary!$G$5="All",Summary!$G$5=""),1,IF(Summary!$G$5=B2557,1,0)))</f>
        <v>0</v>
      </c>
      <c r="T2557" s="148">
        <f t="shared" si="156"/>
        <v>0</v>
      </c>
      <c r="U2557" s="148">
        <f>IF(LEN(C2557)=0,0,IF(C2557=Summary!$K$5,1,0))</f>
        <v>0</v>
      </c>
      <c r="V2557" s="148">
        <f t="shared" si="157"/>
        <v>0</v>
      </c>
      <c r="W2557" s="333"/>
      <c r="X2557" s="148">
        <f t="shared" si="158"/>
        <v>0</v>
      </c>
      <c r="Y2557" s="333"/>
      <c r="Z2557" s="144"/>
      <c r="AA2557" s="148">
        <f t="shared" si="159"/>
        <v>0</v>
      </c>
      <c r="AB2557" s="336"/>
      <c r="AC2557" s="144"/>
    </row>
    <row r="2558" spans="2:29" s="134" customFormat="1" ht="20.100000000000001" customHeight="1" x14ac:dyDescent="0.25">
      <c r="B2558" s="390"/>
      <c r="C2558" s="391"/>
      <c r="D2558" s="392"/>
      <c r="E2558" s="393"/>
      <c r="F2558" s="393"/>
      <c r="G2558" s="394"/>
      <c r="H2558" s="395"/>
      <c r="N2558" s="144"/>
      <c r="O2558" s="147" t="str">
        <f>IFERROR(IF(LEN(B2558)=0,"",INDEX(Trainings!$C$6:$C$55,MATCH(Registration!$B2558,Trainings!$B$6:$B$55,0),1)),"")</f>
        <v/>
      </c>
      <c r="P2558" s="148" t="str">
        <f>IFERROR(IF(LEN(H2558)=0,"",INDEX(Dashboard!$I$17:$I$26,MATCH($H2558,Dashboard!$J$17:$J$26,0))),"")</f>
        <v/>
      </c>
      <c r="Q2558" s="144"/>
      <c r="R2558" s="148">
        <f>IF(LEN(O2558)=0,0,IF(OR(Summary!$D$5="All",Summary!$D$5=""),1,IF(Summary!$D$5=O2558,1,0)))</f>
        <v>0</v>
      </c>
      <c r="S2558" s="148">
        <f>IF(LEN(B2558)=0,0,IF(OR(Summary!$G$5="All",Summary!$G$5=""),1,IF(Summary!$G$5=B2558,1,0)))</f>
        <v>0</v>
      </c>
      <c r="T2558" s="148">
        <f t="shared" si="156"/>
        <v>0</v>
      </c>
      <c r="U2558" s="148">
        <f>IF(LEN(C2558)=0,0,IF(C2558=Summary!$K$5,1,0))</f>
        <v>0</v>
      </c>
      <c r="V2558" s="148">
        <f t="shared" si="157"/>
        <v>0</v>
      </c>
      <c r="W2558" s="333"/>
      <c r="X2558" s="148">
        <f t="shared" si="158"/>
        <v>0</v>
      </c>
      <c r="Y2558" s="333"/>
      <c r="Z2558" s="144"/>
      <c r="AA2558" s="148">
        <f t="shared" si="159"/>
        <v>0</v>
      </c>
      <c r="AB2558" s="336"/>
      <c r="AC2558" s="144"/>
    </row>
    <row r="2559" spans="2:29" s="134" customFormat="1" ht="20.100000000000001" customHeight="1" x14ac:dyDescent="0.25">
      <c r="B2559" s="390"/>
      <c r="C2559" s="391"/>
      <c r="D2559" s="392"/>
      <c r="E2559" s="393"/>
      <c r="F2559" s="393"/>
      <c r="G2559" s="394"/>
      <c r="H2559" s="395"/>
      <c r="N2559" s="144"/>
      <c r="O2559" s="147" t="str">
        <f>IFERROR(IF(LEN(B2559)=0,"",INDEX(Trainings!$C$6:$C$55,MATCH(Registration!$B2559,Trainings!$B$6:$B$55,0),1)),"")</f>
        <v/>
      </c>
      <c r="P2559" s="148" t="str">
        <f>IFERROR(IF(LEN(H2559)=0,"",INDEX(Dashboard!$I$17:$I$26,MATCH($H2559,Dashboard!$J$17:$J$26,0))),"")</f>
        <v/>
      </c>
      <c r="Q2559" s="144"/>
      <c r="R2559" s="148">
        <f>IF(LEN(O2559)=0,0,IF(OR(Summary!$D$5="All",Summary!$D$5=""),1,IF(Summary!$D$5=O2559,1,0)))</f>
        <v>0</v>
      </c>
      <c r="S2559" s="148">
        <f>IF(LEN(B2559)=0,0,IF(OR(Summary!$G$5="All",Summary!$G$5=""),1,IF(Summary!$G$5=B2559,1,0)))</f>
        <v>0</v>
      </c>
      <c r="T2559" s="148">
        <f t="shared" si="156"/>
        <v>0</v>
      </c>
      <c r="U2559" s="148">
        <f>IF(LEN(C2559)=0,0,IF(C2559=Summary!$K$5,1,0))</f>
        <v>0</v>
      </c>
      <c r="V2559" s="148">
        <f t="shared" si="157"/>
        <v>0</v>
      </c>
      <c r="W2559" s="333"/>
      <c r="X2559" s="148">
        <f t="shared" si="158"/>
        <v>0</v>
      </c>
      <c r="Y2559" s="333"/>
      <c r="Z2559" s="144"/>
      <c r="AA2559" s="148">
        <f t="shared" si="159"/>
        <v>0</v>
      </c>
      <c r="AB2559" s="336"/>
      <c r="AC2559" s="144"/>
    </row>
    <row r="2560" spans="2:29" s="134" customFormat="1" ht="20.100000000000001" customHeight="1" x14ac:dyDescent="0.25">
      <c r="B2560" s="390"/>
      <c r="C2560" s="391"/>
      <c r="D2560" s="392"/>
      <c r="E2560" s="393"/>
      <c r="F2560" s="393"/>
      <c r="G2560" s="394"/>
      <c r="H2560" s="395"/>
      <c r="N2560" s="144"/>
      <c r="O2560" s="147" t="str">
        <f>IFERROR(IF(LEN(B2560)=0,"",INDEX(Trainings!$C$6:$C$55,MATCH(Registration!$B2560,Trainings!$B$6:$B$55,0),1)),"")</f>
        <v/>
      </c>
      <c r="P2560" s="148" t="str">
        <f>IFERROR(IF(LEN(H2560)=0,"",INDEX(Dashboard!$I$17:$I$26,MATCH($H2560,Dashboard!$J$17:$J$26,0))),"")</f>
        <v/>
      </c>
      <c r="Q2560" s="144"/>
      <c r="R2560" s="148">
        <f>IF(LEN(O2560)=0,0,IF(OR(Summary!$D$5="All",Summary!$D$5=""),1,IF(Summary!$D$5=O2560,1,0)))</f>
        <v>0</v>
      </c>
      <c r="S2560" s="148">
        <f>IF(LEN(B2560)=0,0,IF(OR(Summary!$G$5="All",Summary!$G$5=""),1,IF(Summary!$G$5=B2560,1,0)))</f>
        <v>0</v>
      </c>
      <c r="T2560" s="148">
        <f t="shared" si="156"/>
        <v>0</v>
      </c>
      <c r="U2560" s="148">
        <f>IF(LEN(C2560)=0,0,IF(C2560=Summary!$K$5,1,0))</f>
        <v>0</v>
      </c>
      <c r="V2560" s="148">
        <f t="shared" si="157"/>
        <v>0</v>
      </c>
      <c r="W2560" s="333"/>
      <c r="X2560" s="148">
        <f t="shared" si="158"/>
        <v>0</v>
      </c>
      <c r="Y2560" s="333"/>
      <c r="Z2560" s="144"/>
      <c r="AA2560" s="148">
        <f t="shared" si="159"/>
        <v>0</v>
      </c>
      <c r="AB2560" s="336"/>
      <c r="AC2560" s="144"/>
    </row>
    <row r="2561" spans="2:29" s="134" customFormat="1" ht="20.100000000000001" customHeight="1" x14ac:dyDescent="0.25">
      <c r="B2561" s="390"/>
      <c r="C2561" s="391"/>
      <c r="D2561" s="392"/>
      <c r="E2561" s="393"/>
      <c r="F2561" s="393"/>
      <c r="G2561" s="394"/>
      <c r="H2561" s="395"/>
      <c r="N2561" s="144"/>
      <c r="O2561" s="147" t="str">
        <f>IFERROR(IF(LEN(B2561)=0,"",INDEX(Trainings!$C$6:$C$55,MATCH(Registration!$B2561,Trainings!$B$6:$B$55,0),1)),"")</f>
        <v/>
      </c>
      <c r="P2561" s="148" t="str">
        <f>IFERROR(IF(LEN(H2561)=0,"",INDEX(Dashboard!$I$17:$I$26,MATCH($H2561,Dashboard!$J$17:$J$26,0))),"")</f>
        <v/>
      </c>
      <c r="Q2561" s="144"/>
      <c r="R2561" s="148">
        <f>IF(LEN(O2561)=0,0,IF(OR(Summary!$D$5="All",Summary!$D$5=""),1,IF(Summary!$D$5=O2561,1,0)))</f>
        <v>0</v>
      </c>
      <c r="S2561" s="148">
        <f>IF(LEN(B2561)=0,0,IF(OR(Summary!$G$5="All",Summary!$G$5=""),1,IF(Summary!$G$5=B2561,1,0)))</f>
        <v>0</v>
      </c>
      <c r="T2561" s="148">
        <f t="shared" si="156"/>
        <v>0</v>
      </c>
      <c r="U2561" s="148">
        <f>IF(LEN(C2561)=0,0,IF(C2561=Summary!$K$5,1,0))</f>
        <v>0</v>
      </c>
      <c r="V2561" s="148">
        <f t="shared" si="157"/>
        <v>0</v>
      </c>
      <c r="W2561" s="333"/>
      <c r="X2561" s="148">
        <f t="shared" si="158"/>
        <v>0</v>
      </c>
      <c r="Y2561" s="333"/>
      <c r="Z2561" s="144"/>
      <c r="AA2561" s="148">
        <f t="shared" si="159"/>
        <v>0</v>
      </c>
      <c r="AB2561" s="336"/>
      <c r="AC2561" s="144"/>
    </row>
    <row r="2562" spans="2:29" s="134" customFormat="1" ht="20.100000000000001" customHeight="1" x14ac:dyDescent="0.25">
      <c r="B2562" s="390"/>
      <c r="C2562" s="391"/>
      <c r="D2562" s="392"/>
      <c r="E2562" s="393"/>
      <c r="F2562" s="393"/>
      <c r="G2562" s="394"/>
      <c r="H2562" s="395"/>
      <c r="N2562" s="144"/>
      <c r="O2562" s="147" t="str">
        <f>IFERROR(IF(LEN(B2562)=0,"",INDEX(Trainings!$C$6:$C$55,MATCH(Registration!$B2562,Trainings!$B$6:$B$55,0),1)),"")</f>
        <v/>
      </c>
      <c r="P2562" s="148" t="str">
        <f>IFERROR(IF(LEN(H2562)=0,"",INDEX(Dashboard!$I$17:$I$26,MATCH($H2562,Dashboard!$J$17:$J$26,0))),"")</f>
        <v/>
      </c>
      <c r="Q2562" s="144"/>
      <c r="R2562" s="148">
        <f>IF(LEN(O2562)=0,0,IF(OR(Summary!$D$5="All",Summary!$D$5=""),1,IF(Summary!$D$5=O2562,1,0)))</f>
        <v>0</v>
      </c>
      <c r="S2562" s="148">
        <f>IF(LEN(B2562)=0,0,IF(OR(Summary!$G$5="All",Summary!$G$5=""),1,IF(Summary!$G$5=B2562,1,0)))</f>
        <v>0</v>
      </c>
      <c r="T2562" s="148">
        <f t="shared" si="156"/>
        <v>0</v>
      </c>
      <c r="U2562" s="148">
        <f>IF(LEN(C2562)=0,0,IF(C2562=Summary!$K$5,1,0))</f>
        <v>0</v>
      </c>
      <c r="V2562" s="148">
        <f t="shared" si="157"/>
        <v>0</v>
      </c>
      <c r="W2562" s="333"/>
      <c r="X2562" s="148">
        <f t="shared" si="158"/>
        <v>0</v>
      </c>
      <c r="Y2562" s="333"/>
      <c r="Z2562" s="144"/>
      <c r="AA2562" s="148">
        <f t="shared" si="159"/>
        <v>0</v>
      </c>
      <c r="AB2562" s="336"/>
      <c r="AC2562" s="144"/>
    </row>
    <row r="2563" spans="2:29" s="134" customFormat="1" ht="20.100000000000001" customHeight="1" x14ac:dyDescent="0.25">
      <c r="B2563" s="390"/>
      <c r="C2563" s="391"/>
      <c r="D2563" s="392"/>
      <c r="E2563" s="393"/>
      <c r="F2563" s="393"/>
      <c r="G2563" s="394"/>
      <c r="H2563" s="395"/>
      <c r="N2563" s="144"/>
      <c r="O2563" s="147" t="str">
        <f>IFERROR(IF(LEN(B2563)=0,"",INDEX(Trainings!$C$6:$C$55,MATCH(Registration!$B2563,Trainings!$B$6:$B$55,0),1)),"")</f>
        <v/>
      </c>
      <c r="P2563" s="148" t="str">
        <f>IFERROR(IF(LEN(H2563)=0,"",INDEX(Dashboard!$I$17:$I$26,MATCH($H2563,Dashboard!$J$17:$J$26,0))),"")</f>
        <v/>
      </c>
      <c r="Q2563" s="144"/>
      <c r="R2563" s="148">
        <f>IF(LEN(O2563)=0,0,IF(OR(Summary!$D$5="All",Summary!$D$5=""),1,IF(Summary!$D$5=O2563,1,0)))</f>
        <v>0</v>
      </c>
      <c r="S2563" s="148">
        <f>IF(LEN(B2563)=0,0,IF(OR(Summary!$G$5="All",Summary!$G$5=""),1,IF(Summary!$G$5=B2563,1,0)))</f>
        <v>0</v>
      </c>
      <c r="T2563" s="148">
        <f t="shared" si="156"/>
        <v>0</v>
      </c>
      <c r="U2563" s="148">
        <f>IF(LEN(C2563)=0,0,IF(C2563=Summary!$K$5,1,0))</f>
        <v>0</v>
      </c>
      <c r="V2563" s="148">
        <f t="shared" si="157"/>
        <v>0</v>
      </c>
      <c r="W2563" s="333"/>
      <c r="X2563" s="148">
        <f t="shared" si="158"/>
        <v>0</v>
      </c>
      <c r="Y2563" s="333"/>
      <c r="Z2563" s="144"/>
      <c r="AA2563" s="148">
        <f t="shared" si="159"/>
        <v>0</v>
      </c>
      <c r="AB2563" s="336"/>
      <c r="AC2563" s="144"/>
    </row>
    <row r="2564" spans="2:29" s="134" customFormat="1" ht="20.100000000000001" customHeight="1" x14ac:dyDescent="0.25">
      <c r="B2564" s="390"/>
      <c r="C2564" s="391"/>
      <c r="D2564" s="392"/>
      <c r="E2564" s="393"/>
      <c r="F2564" s="393"/>
      <c r="G2564" s="394"/>
      <c r="H2564" s="395"/>
      <c r="N2564" s="144"/>
      <c r="O2564" s="147" t="str">
        <f>IFERROR(IF(LEN(B2564)=0,"",INDEX(Trainings!$C$6:$C$55,MATCH(Registration!$B2564,Trainings!$B$6:$B$55,0),1)),"")</f>
        <v/>
      </c>
      <c r="P2564" s="148" t="str">
        <f>IFERROR(IF(LEN(H2564)=0,"",INDEX(Dashboard!$I$17:$I$26,MATCH($H2564,Dashboard!$J$17:$J$26,0))),"")</f>
        <v/>
      </c>
      <c r="Q2564" s="144"/>
      <c r="R2564" s="148">
        <f>IF(LEN(O2564)=0,0,IF(OR(Summary!$D$5="All",Summary!$D$5=""),1,IF(Summary!$D$5=O2564,1,0)))</f>
        <v>0</v>
      </c>
      <c r="S2564" s="148">
        <f>IF(LEN(B2564)=0,0,IF(OR(Summary!$G$5="All",Summary!$G$5=""),1,IF(Summary!$G$5=B2564,1,0)))</f>
        <v>0</v>
      </c>
      <c r="T2564" s="148">
        <f t="shared" si="156"/>
        <v>0</v>
      </c>
      <c r="U2564" s="148">
        <f>IF(LEN(C2564)=0,0,IF(C2564=Summary!$K$5,1,0))</f>
        <v>0</v>
      </c>
      <c r="V2564" s="148">
        <f t="shared" si="157"/>
        <v>0</v>
      </c>
      <c r="W2564" s="333"/>
      <c r="X2564" s="148">
        <f t="shared" si="158"/>
        <v>0</v>
      </c>
      <c r="Y2564" s="333"/>
      <c r="Z2564" s="144"/>
      <c r="AA2564" s="148">
        <f t="shared" si="159"/>
        <v>0</v>
      </c>
      <c r="AB2564" s="336"/>
      <c r="AC2564" s="144"/>
    </row>
    <row r="2565" spans="2:29" s="134" customFormat="1" ht="20.100000000000001" customHeight="1" x14ac:dyDescent="0.25">
      <c r="B2565" s="390"/>
      <c r="C2565" s="391"/>
      <c r="D2565" s="392"/>
      <c r="E2565" s="393"/>
      <c r="F2565" s="393"/>
      <c r="G2565" s="394"/>
      <c r="H2565" s="395"/>
      <c r="N2565" s="144"/>
      <c r="O2565" s="147" t="str">
        <f>IFERROR(IF(LEN(B2565)=0,"",INDEX(Trainings!$C$6:$C$55,MATCH(Registration!$B2565,Trainings!$B$6:$B$55,0),1)),"")</f>
        <v/>
      </c>
      <c r="P2565" s="148" t="str">
        <f>IFERROR(IF(LEN(H2565)=0,"",INDEX(Dashboard!$I$17:$I$26,MATCH($H2565,Dashboard!$J$17:$J$26,0))),"")</f>
        <v/>
      </c>
      <c r="Q2565" s="144"/>
      <c r="R2565" s="148">
        <f>IF(LEN(O2565)=0,0,IF(OR(Summary!$D$5="All",Summary!$D$5=""),1,IF(Summary!$D$5=O2565,1,0)))</f>
        <v>0</v>
      </c>
      <c r="S2565" s="148">
        <f>IF(LEN(B2565)=0,0,IF(OR(Summary!$G$5="All",Summary!$G$5=""),1,IF(Summary!$G$5=B2565,1,0)))</f>
        <v>0</v>
      </c>
      <c r="T2565" s="148">
        <f t="shared" si="156"/>
        <v>0</v>
      </c>
      <c r="U2565" s="148">
        <f>IF(LEN(C2565)=0,0,IF(C2565=Summary!$K$5,1,0))</f>
        <v>0</v>
      </c>
      <c r="V2565" s="148">
        <f t="shared" si="157"/>
        <v>0</v>
      </c>
      <c r="W2565" s="333"/>
      <c r="X2565" s="148">
        <f t="shared" si="158"/>
        <v>0</v>
      </c>
      <c r="Y2565" s="333"/>
      <c r="Z2565" s="144"/>
      <c r="AA2565" s="148">
        <f t="shared" si="159"/>
        <v>0</v>
      </c>
      <c r="AB2565" s="336"/>
      <c r="AC2565" s="144"/>
    </row>
    <row r="2566" spans="2:29" s="134" customFormat="1" ht="20.100000000000001" customHeight="1" x14ac:dyDescent="0.25">
      <c r="B2566" s="390"/>
      <c r="C2566" s="391"/>
      <c r="D2566" s="392"/>
      <c r="E2566" s="393"/>
      <c r="F2566" s="393"/>
      <c r="G2566" s="394"/>
      <c r="H2566" s="395"/>
      <c r="N2566" s="144"/>
      <c r="O2566" s="147" t="str">
        <f>IFERROR(IF(LEN(B2566)=0,"",INDEX(Trainings!$C$6:$C$55,MATCH(Registration!$B2566,Trainings!$B$6:$B$55,0),1)),"")</f>
        <v/>
      </c>
      <c r="P2566" s="148" t="str">
        <f>IFERROR(IF(LEN(H2566)=0,"",INDEX(Dashboard!$I$17:$I$26,MATCH($H2566,Dashboard!$J$17:$J$26,0))),"")</f>
        <v/>
      </c>
      <c r="Q2566" s="144"/>
      <c r="R2566" s="148">
        <f>IF(LEN(O2566)=0,0,IF(OR(Summary!$D$5="All",Summary!$D$5=""),1,IF(Summary!$D$5=O2566,1,0)))</f>
        <v>0</v>
      </c>
      <c r="S2566" s="148">
        <f>IF(LEN(B2566)=0,0,IF(OR(Summary!$G$5="All",Summary!$G$5=""),1,IF(Summary!$G$5=B2566,1,0)))</f>
        <v>0</v>
      </c>
      <c r="T2566" s="148">
        <f t="shared" ref="T2566:T2629" si="160">IF(G2566="Yes",1,0)</f>
        <v>0</v>
      </c>
      <c r="U2566" s="148">
        <f>IF(LEN(C2566)=0,0,IF(C2566=Summary!$K$5,1,0))</f>
        <v>0</v>
      </c>
      <c r="V2566" s="148">
        <f t="shared" si="157"/>
        <v>0</v>
      </c>
      <c r="W2566" s="333"/>
      <c r="X2566" s="148">
        <f t="shared" si="158"/>
        <v>0</v>
      </c>
      <c r="Y2566" s="333"/>
      <c r="Z2566" s="144"/>
      <c r="AA2566" s="148">
        <f t="shared" si="159"/>
        <v>0</v>
      </c>
      <c r="AB2566" s="336"/>
      <c r="AC2566" s="144"/>
    </row>
    <row r="2567" spans="2:29" s="134" customFormat="1" ht="20.100000000000001" customHeight="1" x14ac:dyDescent="0.25">
      <c r="B2567" s="390"/>
      <c r="C2567" s="391"/>
      <c r="D2567" s="392"/>
      <c r="E2567" s="393"/>
      <c r="F2567" s="393"/>
      <c r="G2567" s="394"/>
      <c r="H2567" s="395"/>
      <c r="N2567" s="144"/>
      <c r="O2567" s="147" t="str">
        <f>IFERROR(IF(LEN(B2567)=0,"",INDEX(Trainings!$C$6:$C$55,MATCH(Registration!$B2567,Trainings!$B$6:$B$55,0),1)),"")</f>
        <v/>
      </c>
      <c r="P2567" s="148" t="str">
        <f>IFERROR(IF(LEN(H2567)=0,"",INDEX(Dashboard!$I$17:$I$26,MATCH($H2567,Dashboard!$J$17:$J$26,0))),"")</f>
        <v/>
      </c>
      <c r="Q2567" s="144"/>
      <c r="R2567" s="148">
        <f>IF(LEN(O2567)=0,0,IF(OR(Summary!$D$5="All",Summary!$D$5=""),1,IF(Summary!$D$5=O2567,1,0)))</f>
        <v>0</v>
      </c>
      <c r="S2567" s="148">
        <f>IF(LEN(B2567)=0,0,IF(OR(Summary!$G$5="All",Summary!$G$5=""),1,IF(Summary!$G$5=B2567,1,0)))</f>
        <v>0</v>
      </c>
      <c r="T2567" s="148">
        <f t="shared" si="160"/>
        <v>0</v>
      </c>
      <c r="U2567" s="148">
        <f>IF(LEN(C2567)=0,0,IF(C2567=Summary!$K$5,1,0))</f>
        <v>0</v>
      </c>
      <c r="V2567" s="148">
        <f t="shared" ref="V2567:V2630" si="161">R2567*S2567*T2567*U2567</f>
        <v>0</v>
      </c>
      <c r="W2567" s="333"/>
      <c r="X2567" s="148">
        <f t="shared" ref="X2567:X2630" si="162">V2567*(IF(LEN(P2567)=0,0,1))</f>
        <v>0</v>
      </c>
      <c r="Y2567" s="333"/>
      <c r="Z2567" s="144"/>
      <c r="AA2567" s="148">
        <f t="shared" ref="AA2567:AA2630" si="163">IF(G2567="Yes",1,0)</f>
        <v>0</v>
      </c>
      <c r="AB2567" s="336"/>
      <c r="AC2567" s="144"/>
    </row>
    <row r="2568" spans="2:29" s="134" customFormat="1" ht="20.100000000000001" customHeight="1" x14ac:dyDescent="0.25">
      <c r="B2568" s="390"/>
      <c r="C2568" s="391"/>
      <c r="D2568" s="392"/>
      <c r="E2568" s="393"/>
      <c r="F2568" s="393"/>
      <c r="G2568" s="394"/>
      <c r="H2568" s="395"/>
      <c r="N2568" s="144"/>
      <c r="O2568" s="147" t="str">
        <f>IFERROR(IF(LEN(B2568)=0,"",INDEX(Trainings!$C$6:$C$55,MATCH(Registration!$B2568,Trainings!$B$6:$B$55,0),1)),"")</f>
        <v/>
      </c>
      <c r="P2568" s="148" t="str">
        <f>IFERROR(IF(LEN(H2568)=0,"",INDEX(Dashboard!$I$17:$I$26,MATCH($H2568,Dashboard!$J$17:$J$26,0))),"")</f>
        <v/>
      </c>
      <c r="Q2568" s="144"/>
      <c r="R2568" s="148">
        <f>IF(LEN(O2568)=0,0,IF(OR(Summary!$D$5="All",Summary!$D$5=""),1,IF(Summary!$D$5=O2568,1,0)))</f>
        <v>0</v>
      </c>
      <c r="S2568" s="148">
        <f>IF(LEN(B2568)=0,0,IF(OR(Summary!$G$5="All",Summary!$G$5=""),1,IF(Summary!$G$5=B2568,1,0)))</f>
        <v>0</v>
      </c>
      <c r="T2568" s="148">
        <f t="shared" si="160"/>
        <v>0</v>
      </c>
      <c r="U2568" s="148">
        <f>IF(LEN(C2568)=0,0,IF(C2568=Summary!$K$5,1,0))</f>
        <v>0</v>
      </c>
      <c r="V2568" s="148">
        <f t="shared" si="161"/>
        <v>0</v>
      </c>
      <c r="W2568" s="333"/>
      <c r="X2568" s="148">
        <f t="shared" si="162"/>
        <v>0</v>
      </c>
      <c r="Y2568" s="333"/>
      <c r="Z2568" s="144"/>
      <c r="AA2568" s="148">
        <f t="shared" si="163"/>
        <v>0</v>
      </c>
      <c r="AB2568" s="336"/>
      <c r="AC2568" s="144"/>
    </row>
    <row r="2569" spans="2:29" s="134" customFormat="1" ht="20.100000000000001" customHeight="1" x14ac:dyDescent="0.25">
      <c r="B2569" s="390"/>
      <c r="C2569" s="391"/>
      <c r="D2569" s="392"/>
      <c r="E2569" s="393"/>
      <c r="F2569" s="393"/>
      <c r="G2569" s="394"/>
      <c r="H2569" s="395"/>
      <c r="N2569" s="144"/>
      <c r="O2569" s="147" t="str">
        <f>IFERROR(IF(LEN(B2569)=0,"",INDEX(Trainings!$C$6:$C$55,MATCH(Registration!$B2569,Trainings!$B$6:$B$55,0),1)),"")</f>
        <v/>
      </c>
      <c r="P2569" s="148" t="str">
        <f>IFERROR(IF(LEN(H2569)=0,"",INDEX(Dashboard!$I$17:$I$26,MATCH($H2569,Dashboard!$J$17:$J$26,0))),"")</f>
        <v/>
      </c>
      <c r="Q2569" s="144"/>
      <c r="R2569" s="148">
        <f>IF(LEN(O2569)=0,0,IF(OR(Summary!$D$5="All",Summary!$D$5=""),1,IF(Summary!$D$5=O2569,1,0)))</f>
        <v>0</v>
      </c>
      <c r="S2569" s="148">
        <f>IF(LEN(B2569)=0,0,IF(OR(Summary!$G$5="All",Summary!$G$5=""),1,IF(Summary!$G$5=B2569,1,0)))</f>
        <v>0</v>
      </c>
      <c r="T2569" s="148">
        <f t="shared" si="160"/>
        <v>0</v>
      </c>
      <c r="U2569" s="148">
        <f>IF(LEN(C2569)=0,0,IF(C2569=Summary!$K$5,1,0))</f>
        <v>0</v>
      </c>
      <c r="V2569" s="148">
        <f t="shared" si="161"/>
        <v>0</v>
      </c>
      <c r="W2569" s="333"/>
      <c r="X2569" s="148">
        <f t="shared" si="162"/>
        <v>0</v>
      </c>
      <c r="Y2569" s="333"/>
      <c r="Z2569" s="144"/>
      <c r="AA2569" s="148">
        <f t="shared" si="163"/>
        <v>0</v>
      </c>
      <c r="AB2569" s="336"/>
      <c r="AC2569" s="144"/>
    </row>
    <row r="2570" spans="2:29" s="134" customFormat="1" ht="20.100000000000001" customHeight="1" x14ac:dyDescent="0.25">
      <c r="B2570" s="390"/>
      <c r="C2570" s="391"/>
      <c r="D2570" s="392"/>
      <c r="E2570" s="393"/>
      <c r="F2570" s="393"/>
      <c r="G2570" s="394"/>
      <c r="H2570" s="395"/>
      <c r="N2570" s="144"/>
      <c r="O2570" s="147" t="str">
        <f>IFERROR(IF(LEN(B2570)=0,"",INDEX(Trainings!$C$6:$C$55,MATCH(Registration!$B2570,Trainings!$B$6:$B$55,0),1)),"")</f>
        <v/>
      </c>
      <c r="P2570" s="148" t="str">
        <f>IFERROR(IF(LEN(H2570)=0,"",INDEX(Dashboard!$I$17:$I$26,MATCH($H2570,Dashboard!$J$17:$J$26,0))),"")</f>
        <v/>
      </c>
      <c r="Q2570" s="144"/>
      <c r="R2570" s="148">
        <f>IF(LEN(O2570)=0,0,IF(OR(Summary!$D$5="All",Summary!$D$5=""),1,IF(Summary!$D$5=O2570,1,0)))</f>
        <v>0</v>
      </c>
      <c r="S2570" s="148">
        <f>IF(LEN(B2570)=0,0,IF(OR(Summary!$G$5="All",Summary!$G$5=""),1,IF(Summary!$G$5=B2570,1,0)))</f>
        <v>0</v>
      </c>
      <c r="T2570" s="148">
        <f t="shared" si="160"/>
        <v>0</v>
      </c>
      <c r="U2570" s="148">
        <f>IF(LEN(C2570)=0,0,IF(C2570=Summary!$K$5,1,0))</f>
        <v>0</v>
      </c>
      <c r="V2570" s="148">
        <f t="shared" si="161"/>
        <v>0</v>
      </c>
      <c r="W2570" s="333"/>
      <c r="X2570" s="148">
        <f t="shared" si="162"/>
        <v>0</v>
      </c>
      <c r="Y2570" s="333"/>
      <c r="Z2570" s="144"/>
      <c r="AA2570" s="148">
        <f t="shared" si="163"/>
        <v>0</v>
      </c>
      <c r="AB2570" s="336"/>
      <c r="AC2570" s="144"/>
    </row>
    <row r="2571" spans="2:29" s="134" customFormat="1" ht="20.100000000000001" customHeight="1" x14ac:dyDescent="0.25">
      <c r="B2571" s="390"/>
      <c r="C2571" s="391"/>
      <c r="D2571" s="392"/>
      <c r="E2571" s="393"/>
      <c r="F2571" s="393"/>
      <c r="G2571" s="394"/>
      <c r="H2571" s="395"/>
      <c r="N2571" s="144"/>
      <c r="O2571" s="147" t="str">
        <f>IFERROR(IF(LEN(B2571)=0,"",INDEX(Trainings!$C$6:$C$55,MATCH(Registration!$B2571,Trainings!$B$6:$B$55,0),1)),"")</f>
        <v/>
      </c>
      <c r="P2571" s="148" t="str">
        <f>IFERROR(IF(LEN(H2571)=0,"",INDEX(Dashboard!$I$17:$I$26,MATCH($H2571,Dashboard!$J$17:$J$26,0))),"")</f>
        <v/>
      </c>
      <c r="Q2571" s="144"/>
      <c r="R2571" s="148">
        <f>IF(LEN(O2571)=0,0,IF(OR(Summary!$D$5="All",Summary!$D$5=""),1,IF(Summary!$D$5=O2571,1,0)))</f>
        <v>0</v>
      </c>
      <c r="S2571" s="148">
        <f>IF(LEN(B2571)=0,0,IF(OR(Summary!$G$5="All",Summary!$G$5=""),1,IF(Summary!$G$5=B2571,1,0)))</f>
        <v>0</v>
      </c>
      <c r="T2571" s="148">
        <f t="shared" si="160"/>
        <v>0</v>
      </c>
      <c r="U2571" s="148">
        <f>IF(LEN(C2571)=0,0,IF(C2571=Summary!$K$5,1,0))</f>
        <v>0</v>
      </c>
      <c r="V2571" s="148">
        <f t="shared" si="161"/>
        <v>0</v>
      </c>
      <c r="W2571" s="333"/>
      <c r="X2571" s="148">
        <f t="shared" si="162"/>
        <v>0</v>
      </c>
      <c r="Y2571" s="333"/>
      <c r="Z2571" s="144"/>
      <c r="AA2571" s="148">
        <f t="shared" si="163"/>
        <v>0</v>
      </c>
      <c r="AB2571" s="336"/>
      <c r="AC2571" s="144"/>
    </row>
    <row r="2572" spans="2:29" s="134" customFormat="1" ht="20.100000000000001" customHeight="1" x14ac:dyDescent="0.25">
      <c r="B2572" s="390"/>
      <c r="C2572" s="391"/>
      <c r="D2572" s="392"/>
      <c r="E2572" s="393"/>
      <c r="F2572" s="393"/>
      <c r="G2572" s="394"/>
      <c r="H2572" s="395"/>
      <c r="N2572" s="144"/>
      <c r="O2572" s="147" t="str">
        <f>IFERROR(IF(LEN(B2572)=0,"",INDEX(Trainings!$C$6:$C$55,MATCH(Registration!$B2572,Trainings!$B$6:$B$55,0),1)),"")</f>
        <v/>
      </c>
      <c r="P2572" s="148" t="str">
        <f>IFERROR(IF(LEN(H2572)=0,"",INDEX(Dashboard!$I$17:$I$26,MATCH($H2572,Dashboard!$J$17:$J$26,0))),"")</f>
        <v/>
      </c>
      <c r="Q2572" s="144"/>
      <c r="R2572" s="148">
        <f>IF(LEN(O2572)=0,0,IF(OR(Summary!$D$5="All",Summary!$D$5=""),1,IF(Summary!$D$5=O2572,1,0)))</f>
        <v>0</v>
      </c>
      <c r="S2572" s="148">
        <f>IF(LEN(B2572)=0,0,IF(OR(Summary!$G$5="All",Summary!$G$5=""),1,IF(Summary!$G$5=B2572,1,0)))</f>
        <v>0</v>
      </c>
      <c r="T2572" s="148">
        <f t="shared" si="160"/>
        <v>0</v>
      </c>
      <c r="U2572" s="148">
        <f>IF(LEN(C2572)=0,0,IF(C2572=Summary!$K$5,1,0))</f>
        <v>0</v>
      </c>
      <c r="V2572" s="148">
        <f t="shared" si="161"/>
        <v>0</v>
      </c>
      <c r="W2572" s="333"/>
      <c r="X2572" s="148">
        <f t="shared" si="162"/>
        <v>0</v>
      </c>
      <c r="Y2572" s="333"/>
      <c r="Z2572" s="144"/>
      <c r="AA2572" s="148">
        <f t="shared" si="163"/>
        <v>0</v>
      </c>
      <c r="AB2572" s="336"/>
      <c r="AC2572" s="144"/>
    </row>
    <row r="2573" spans="2:29" s="134" customFormat="1" ht="20.100000000000001" customHeight="1" x14ac:dyDescent="0.25">
      <c r="B2573" s="390"/>
      <c r="C2573" s="391"/>
      <c r="D2573" s="392"/>
      <c r="E2573" s="393"/>
      <c r="F2573" s="393"/>
      <c r="G2573" s="394"/>
      <c r="H2573" s="395"/>
      <c r="N2573" s="144"/>
      <c r="O2573" s="147" t="str">
        <f>IFERROR(IF(LEN(B2573)=0,"",INDEX(Trainings!$C$6:$C$55,MATCH(Registration!$B2573,Trainings!$B$6:$B$55,0),1)),"")</f>
        <v/>
      </c>
      <c r="P2573" s="148" t="str">
        <f>IFERROR(IF(LEN(H2573)=0,"",INDEX(Dashboard!$I$17:$I$26,MATCH($H2573,Dashboard!$J$17:$J$26,0))),"")</f>
        <v/>
      </c>
      <c r="Q2573" s="144"/>
      <c r="R2573" s="148">
        <f>IF(LEN(O2573)=0,0,IF(OR(Summary!$D$5="All",Summary!$D$5=""),1,IF(Summary!$D$5=O2573,1,0)))</f>
        <v>0</v>
      </c>
      <c r="S2573" s="148">
        <f>IF(LEN(B2573)=0,0,IF(OR(Summary!$G$5="All",Summary!$G$5=""),1,IF(Summary!$G$5=B2573,1,0)))</f>
        <v>0</v>
      </c>
      <c r="T2573" s="148">
        <f t="shared" si="160"/>
        <v>0</v>
      </c>
      <c r="U2573" s="148">
        <f>IF(LEN(C2573)=0,0,IF(C2573=Summary!$K$5,1,0))</f>
        <v>0</v>
      </c>
      <c r="V2573" s="148">
        <f t="shared" si="161"/>
        <v>0</v>
      </c>
      <c r="W2573" s="333"/>
      <c r="X2573" s="148">
        <f t="shared" si="162"/>
        <v>0</v>
      </c>
      <c r="Y2573" s="333"/>
      <c r="Z2573" s="144"/>
      <c r="AA2573" s="148">
        <f t="shared" si="163"/>
        <v>0</v>
      </c>
      <c r="AB2573" s="336"/>
      <c r="AC2573" s="144"/>
    </row>
    <row r="2574" spans="2:29" s="134" customFormat="1" ht="20.100000000000001" customHeight="1" x14ac:dyDescent="0.25">
      <c r="B2574" s="390"/>
      <c r="C2574" s="391"/>
      <c r="D2574" s="392"/>
      <c r="E2574" s="393"/>
      <c r="F2574" s="393"/>
      <c r="G2574" s="394"/>
      <c r="H2574" s="395"/>
      <c r="N2574" s="144"/>
      <c r="O2574" s="147" t="str">
        <f>IFERROR(IF(LEN(B2574)=0,"",INDEX(Trainings!$C$6:$C$55,MATCH(Registration!$B2574,Trainings!$B$6:$B$55,0),1)),"")</f>
        <v/>
      </c>
      <c r="P2574" s="148" t="str">
        <f>IFERROR(IF(LEN(H2574)=0,"",INDEX(Dashboard!$I$17:$I$26,MATCH($H2574,Dashboard!$J$17:$J$26,0))),"")</f>
        <v/>
      </c>
      <c r="Q2574" s="144"/>
      <c r="R2574" s="148">
        <f>IF(LEN(O2574)=0,0,IF(OR(Summary!$D$5="All",Summary!$D$5=""),1,IF(Summary!$D$5=O2574,1,0)))</f>
        <v>0</v>
      </c>
      <c r="S2574" s="148">
        <f>IF(LEN(B2574)=0,0,IF(OR(Summary!$G$5="All",Summary!$G$5=""),1,IF(Summary!$G$5=B2574,1,0)))</f>
        <v>0</v>
      </c>
      <c r="T2574" s="148">
        <f t="shared" si="160"/>
        <v>0</v>
      </c>
      <c r="U2574" s="148">
        <f>IF(LEN(C2574)=0,0,IF(C2574=Summary!$K$5,1,0))</f>
        <v>0</v>
      </c>
      <c r="V2574" s="148">
        <f t="shared" si="161"/>
        <v>0</v>
      </c>
      <c r="W2574" s="333"/>
      <c r="X2574" s="148">
        <f t="shared" si="162"/>
        <v>0</v>
      </c>
      <c r="Y2574" s="333"/>
      <c r="Z2574" s="144"/>
      <c r="AA2574" s="148">
        <f t="shared" si="163"/>
        <v>0</v>
      </c>
      <c r="AB2574" s="336"/>
      <c r="AC2574" s="144"/>
    </row>
    <row r="2575" spans="2:29" s="134" customFormat="1" ht="20.100000000000001" customHeight="1" x14ac:dyDescent="0.25">
      <c r="B2575" s="390"/>
      <c r="C2575" s="391"/>
      <c r="D2575" s="392"/>
      <c r="E2575" s="393"/>
      <c r="F2575" s="393"/>
      <c r="G2575" s="394"/>
      <c r="H2575" s="395"/>
      <c r="N2575" s="144"/>
      <c r="O2575" s="147" t="str">
        <f>IFERROR(IF(LEN(B2575)=0,"",INDEX(Trainings!$C$6:$C$55,MATCH(Registration!$B2575,Trainings!$B$6:$B$55,0),1)),"")</f>
        <v/>
      </c>
      <c r="P2575" s="148" t="str">
        <f>IFERROR(IF(LEN(H2575)=0,"",INDEX(Dashboard!$I$17:$I$26,MATCH($H2575,Dashboard!$J$17:$J$26,0))),"")</f>
        <v/>
      </c>
      <c r="Q2575" s="144"/>
      <c r="R2575" s="148">
        <f>IF(LEN(O2575)=0,0,IF(OR(Summary!$D$5="All",Summary!$D$5=""),1,IF(Summary!$D$5=O2575,1,0)))</f>
        <v>0</v>
      </c>
      <c r="S2575" s="148">
        <f>IF(LEN(B2575)=0,0,IF(OR(Summary!$G$5="All",Summary!$G$5=""),1,IF(Summary!$G$5=B2575,1,0)))</f>
        <v>0</v>
      </c>
      <c r="T2575" s="148">
        <f t="shared" si="160"/>
        <v>0</v>
      </c>
      <c r="U2575" s="148">
        <f>IF(LEN(C2575)=0,0,IF(C2575=Summary!$K$5,1,0))</f>
        <v>0</v>
      </c>
      <c r="V2575" s="148">
        <f t="shared" si="161"/>
        <v>0</v>
      </c>
      <c r="W2575" s="333"/>
      <c r="X2575" s="148">
        <f t="shared" si="162"/>
        <v>0</v>
      </c>
      <c r="Y2575" s="333"/>
      <c r="Z2575" s="144"/>
      <c r="AA2575" s="148">
        <f t="shared" si="163"/>
        <v>0</v>
      </c>
      <c r="AB2575" s="336"/>
      <c r="AC2575" s="144"/>
    </row>
    <row r="2576" spans="2:29" s="134" customFormat="1" ht="20.100000000000001" customHeight="1" x14ac:dyDescent="0.25">
      <c r="B2576" s="390"/>
      <c r="C2576" s="391"/>
      <c r="D2576" s="392"/>
      <c r="E2576" s="393"/>
      <c r="F2576" s="393"/>
      <c r="G2576" s="394"/>
      <c r="H2576" s="395"/>
      <c r="N2576" s="144"/>
      <c r="O2576" s="147" t="str">
        <f>IFERROR(IF(LEN(B2576)=0,"",INDEX(Trainings!$C$6:$C$55,MATCH(Registration!$B2576,Trainings!$B$6:$B$55,0),1)),"")</f>
        <v/>
      </c>
      <c r="P2576" s="148" t="str">
        <f>IFERROR(IF(LEN(H2576)=0,"",INDEX(Dashboard!$I$17:$I$26,MATCH($H2576,Dashboard!$J$17:$J$26,0))),"")</f>
        <v/>
      </c>
      <c r="Q2576" s="144"/>
      <c r="R2576" s="148">
        <f>IF(LEN(O2576)=0,0,IF(OR(Summary!$D$5="All",Summary!$D$5=""),1,IF(Summary!$D$5=O2576,1,0)))</f>
        <v>0</v>
      </c>
      <c r="S2576" s="148">
        <f>IF(LEN(B2576)=0,0,IF(OR(Summary!$G$5="All",Summary!$G$5=""),1,IF(Summary!$G$5=B2576,1,0)))</f>
        <v>0</v>
      </c>
      <c r="T2576" s="148">
        <f t="shared" si="160"/>
        <v>0</v>
      </c>
      <c r="U2576" s="148">
        <f>IF(LEN(C2576)=0,0,IF(C2576=Summary!$K$5,1,0))</f>
        <v>0</v>
      </c>
      <c r="V2576" s="148">
        <f t="shared" si="161"/>
        <v>0</v>
      </c>
      <c r="W2576" s="333"/>
      <c r="X2576" s="148">
        <f t="shared" si="162"/>
        <v>0</v>
      </c>
      <c r="Y2576" s="333"/>
      <c r="Z2576" s="144"/>
      <c r="AA2576" s="148">
        <f t="shared" si="163"/>
        <v>0</v>
      </c>
      <c r="AB2576" s="336"/>
      <c r="AC2576" s="144"/>
    </row>
    <row r="2577" spans="2:29" s="134" customFormat="1" ht="20.100000000000001" customHeight="1" x14ac:dyDescent="0.25">
      <c r="B2577" s="390"/>
      <c r="C2577" s="391"/>
      <c r="D2577" s="392"/>
      <c r="E2577" s="393"/>
      <c r="F2577" s="393"/>
      <c r="G2577" s="394"/>
      <c r="H2577" s="395"/>
      <c r="N2577" s="144"/>
      <c r="O2577" s="147" t="str">
        <f>IFERROR(IF(LEN(B2577)=0,"",INDEX(Trainings!$C$6:$C$55,MATCH(Registration!$B2577,Trainings!$B$6:$B$55,0),1)),"")</f>
        <v/>
      </c>
      <c r="P2577" s="148" t="str">
        <f>IFERROR(IF(LEN(H2577)=0,"",INDEX(Dashboard!$I$17:$I$26,MATCH($H2577,Dashboard!$J$17:$J$26,0))),"")</f>
        <v/>
      </c>
      <c r="Q2577" s="144"/>
      <c r="R2577" s="148">
        <f>IF(LEN(O2577)=0,0,IF(OR(Summary!$D$5="All",Summary!$D$5=""),1,IF(Summary!$D$5=O2577,1,0)))</f>
        <v>0</v>
      </c>
      <c r="S2577" s="148">
        <f>IF(LEN(B2577)=0,0,IF(OR(Summary!$G$5="All",Summary!$G$5=""),1,IF(Summary!$G$5=B2577,1,0)))</f>
        <v>0</v>
      </c>
      <c r="T2577" s="148">
        <f t="shared" si="160"/>
        <v>0</v>
      </c>
      <c r="U2577" s="148">
        <f>IF(LEN(C2577)=0,0,IF(C2577=Summary!$K$5,1,0))</f>
        <v>0</v>
      </c>
      <c r="V2577" s="148">
        <f t="shared" si="161"/>
        <v>0</v>
      </c>
      <c r="W2577" s="333"/>
      <c r="X2577" s="148">
        <f t="shared" si="162"/>
        <v>0</v>
      </c>
      <c r="Y2577" s="333"/>
      <c r="Z2577" s="144"/>
      <c r="AA2577" s="148">
        <f t="shared" si="163"/>
        <v>0</v>
      </c>
      <c r="AB2577" s="336"/>
      <c r="AC2577" s="144"/>
    </row>
    <row r="2578" spans="2:29" s="134" customFormat="1" ht="20.100000000000001" customHeight="1" x14ac:dyDescent="0.25">
      <c r="B2578" s="390"/>
      <c r="C2578" s="391"/>
      <c r="D2578" s="392"/>
      <c r="E2578" s="393"/>
      <c r="F2578" s="393"/>
      <c r="G2578" s="394"/>
      <c r="H2578" s="395"/>
      <c r="N2578" s="144"/>
      <c r="O2578" s="147" t="str">
        <f>IFERROR(IF(LEN(B2578)=0,"",INDEX(Trainings!$C$6:$C$55,MATCH(Registration!$B2578,Trainings!$B$6:$B$55,0),1)),"")</f>
        <v/>
      </c>
      <c r="P2578" s="148" t="str">
        <f>IFERROR(IF(LEN(H2578)=0,"",INDEX(Dashboard!$I$17:$I$26,MATCH($H2578,Dashboard!$J$17:$J$26,0))),"")</f>
        <v/>
      </c>
      <c r="Q2578" s="144"/>
      <c r="R2578" s="148">
        <f>IF(LEN(O2578)=0,0,IF(OR(Summary!$D$5="All",Summary!$D$5=""),1,IF(Summary!$D$5=O2578,1,0)))</f>
        <v>0</v>
      </c>
      <c r="S2578" s="148">
        <f>IF(LEN(B2578)=0,0,IF(OR(Summary!$G$5="All",Summary!$G$5=""),1,IF(Summary!$G$5=B2578,1,0)))</f>
        <v>0</v>
      </c>
      <c r="T2578" s="148">
        <f t="shared" si="160"/>
        <v>0</v>
      </c>
      <c r="U2578" s="148">
        <f>IF(LEN(C2578)=0,0,IF(C2578=Summary!$K$5,1,0))</f>
        <v>0</v>
      </c>
      <c r="V2578" s="148">
        <f t="shared" si="161"/>
        <v>0</v>
      </c>
      <c r="W2578" s="333"/>
      <c r="X2578" s="148">
        <f t="shared" si="162"/>
        <v>0</v>
      </c>
      <c r="Y2578" s="333"/>
      <c r="Z2578" s="144"/>
      <c r="AA2578" s="148">
        <f t="shared" si="163"/>
        <v>0</v>
      </c>
      <c r="AB2578" s="336"/>
      <c r="AC2578" s="144"/>
    </row>
    <row r="2579" spans="2:29" s="134" customFormat="1" ht="20.100000000000001" customHeight="1" x14ac:dyDescent="0.25">
      <c r="B2579" s="390"/>
      <c r="C2579" s="391"/>
      <c r="D2579" s="392"/>
      <c r="E2579" s="393"/>
      <c r="F2579" s="393"/>
      <c r="G2579" s="394"/>
      <c r="H2579" s="395"/>
      <c r="N2579" s="144"/>
      <c r="O2579" s="147" t="str">
        <f>IFERROR(IF(LEN(B2579)=0,"",INDEX(Trainings!$C$6:$C$55,MATCH(Registration!$B2579,Trainings!$B$6:$B$55,0),1)),"")</f>
        <v/>
      </c>
      <c r="P2579" s="148" t="str">
        <f>IFERROR(IF(LEN(H2579)=0,"",INDEX(Dashboard!$I$17:$I$26,MATCH($H2579,Dashboard!$J$17:$J$26,0))),"")</f>
        <v/>
      </c>
      <c r="Q2579" s="144"/>
      <c r="R2579" s="148">
        <f>IF(LEN(O2579)=0,0,IF(OR(Summary!$D$5="All",Summary!$D$5=""),1,IF(Summary!$D$5=O2579,1,0)))</f>
        <v>0</v>
      </c>
      <c r="S2579" s="148">
        <f>IF(LEN(B2579)=0,0,IF(OR(Summary!$G$5="All",Summary!$G$5=""),1,IF(Summary!$G$5=B2579,1,0)))</f>
        <v>0</v>
      </c>
      <c r="T2579" s="148">
        <f t="shared" si="160"/>
        <v>0</v>
      </c>
      <c r="U2579" s="148">
        <f>IF(LEN(C2579)=0,0,IF(C2579=Summary!$K$5,1,0))</f>
        <v>0</v>
      </c>
      <c r="V2579" s="148">
        <f t="shared" si="161"/>
        <v>0</v>
      </c>
      <c r="W2579" s="333"/>
      <c r="X2579" s="148">
        <f t="shared" si="162"/>
        <v>0</v>
      </c>
      <c r="Y2579" s="333"/>
      <c r="Z2579" s="144"/>
      <c r="AA2579" s="148">
        <f t="shared" si="163"/>
        <v>0</v>
      </c>
      <c r="AB2579" s="336"/>
      <c r="AC2579" s="144"/>
    </row>
    <row r="2580" spans="2:29" s="134" customFormat="1" ht="20.100000000000001" customHeight="1" x14ac:dyDescent="0.25">
      <c r="B2580" s="390"/>
      <c r="C2580" s="391"/>
      <c r="D2580" s="392"/>
      <c r="E2580" s="393"/>
      <c r="F2580" s="393"/>
      <c r="G2580" s="394"/>
      <c r="H2580" s="395"/>
      <c r="N2580" s="144"/>
      <c r="O2580" s="147" t="str">
        <f>IFERROR(IF(LEN(B2580)=0,"",INDEX(Trainings!$C$6:$C$55,MATCH(Registration!$B2580,Trainings!$B$6:$B$55,0),1)),"")</f>
        <v/>
      </c>
      <c r="P2580" s="148" t="str">
        <f>IFERROR(IF(LEN(H2580)=0,"",INDEX(Dashboard!$I$17:$I$26,MATCH($H2580,Dashboard!$J$17:$J$26,0))),"")</f>
        <v/>
      </c>
      <c r="Q2580" s="144"/>
      <c r="R2580" s="148">
        <f>IF(LEN(O2580)=0,0,IF(OR(Summary!$D$5="All",Summary!$D$5=""),1,IF(Summary!$D$5=O2580,1,0)))</f>
        <v>0</v>
      </c>
      <c r="S2580" s="148">
        <f>IF(LEN(B2580)=0,0,IF(OR(Summary!$G$5="All",Summary!$G$5=""),1,IF(Summary!$G$5=B2580,1,0)))</f>
        <v>0</v>
      </c>
      <c r="T2580" s="148">
        <f t="shared" si="160"/>
        <v>0</v>
      </c>
      <c r="U2580" s="148">
        <f>IF(LEN(C2580)=0,0,IF(C2580=Summary!$K$5,1,0))</f>
        <v>0</v>
      </c>
      <c r="V2580" s="148">
        <f t="shared" si="161"/>
        <v>0</v>
      </c>
      <c r="W2580" s="333"/>
      <c r="X2580" s="148">
        <f t="shared" si="162"/>
        <v>0</v>
      </c>
      <c r="Y2580" s="333"/>
      <c r="Z2580" s="144"/>
      <c r="AA2580" s="148">
        <f t="shared" si="163"/>
        <v>0</v>
      </c>
      <c r="AB2580" s="336"/>
      <c r="AC2580" s="144"/>
    </row>
    <row r="2581" spans="2:29" s="134" customFormat="1" ht="20.100000000000001" customHeight="1" x14ac:dyDescent="0.25">
      <c r="B2581" s="390"/>
      <c r="C2581" s="391"/>
      <c r="D2581" s="392"/>
      <c r="E2581" s="393"/>
      <c r="F2581" s="393"/>
      <c r="G2581" s="394"/>
      <c r="H2581" s="395"/>
      <c r="N2581" s="144"/>
      <c r="O2581" s="147" t="str">
        <f>IFERROR(IF(LEN(B2581)=0,"",INDEX(Trainings!$C$6:$C$55,MATCH(Registration!$B2581,Trainings!$B$6:$B$55,0),1)),"")</f>
        <v/>
      </c>
      <c r="P2581" s="148" t="str">
        <f>IFERROR(IF(LEN(H2581)=0,"",INDEX(Dashboard!$I$17:$I$26,MATCH($H2581,Dashboard!$J$17:$J$26,0))),"")</f>
        <v/>
      </c>
      <c r="Q2581" s="144"/>
      <c r="R2581" s="148">
        <f>IF(LEN(O2581)=0,0,IF(OR(Summary!$D$5="All",Summary!$D$5=""),1,IF(Summary!$D$5=O2581,1,0)))</f>
        <v>0</v>
      </c>
      <c r="S2581" s="148">
        <f>IF(LEN(B2581)=0,0,IF(OR(Summary!$G$5="All",Summary!$G$5=""),1,IF(Summary!$G$5=B2581,1,0)))</f>
        <v>0</v>
      </c>
      <c r="T2581" s="148">
        <f t="shared" si="160"/>
        <v>0</v>
      </c>
      <c r="U2581" s="148">
        <f>IF(LEN(C2581)=0,0,IF(C2581=Summary!$K$5,1,0))</f>
        <v>0</v>
      </c>
      <c r="V2581" s="148">
        <f t="shared" si="161"/>
        <v>0</v>
      </c>
      <c r="W2581" s="333"/>
      <c r="X2581" s="148">
        <f t="shared" si="162"/>
        <v>0</v>
      </c>
      <c r="Y2581" s="333"/>
      <c r="Z2581" s="144"/>
      <c r="AA2581" s="148">
        <f t="shared" si="163"/>
        <v>0</v>
      </c>
      <c r="AB2581" s="336"/>
      <c r="AC2581" s="144"/>
    </row>
    <row r="2582" spans="2:29" s="134" customFormat="1" ht="20.100000000000001" customHeight="1" x14ac:dyDescent="0.25">
      <c r="B2582" s="390"/>
      <c r="C2582" s="391"/>
      <c r="D2582" s="392"/>
      <c r="E2582" s="393"/>
      <c r="F2582" s="393"/>
      <c r="G2582" s="394"/>
      <c r="H2582" s="395"/>
      <c r="N2582" s="144"/>
      <c r="O2582" s="147" t="str">
        <f>IFERROR(IF(LEN(B2582)=0,"",INDEX(Trainings!$C$6:$C$55,MATCH(Registration!$B2582,Trainings!$B$6:$B$55,0),1)),"")</f>
        <v/>
      </c>
      <c r="P2582" s="148" t="str">
        <f>IFERROR(IF(LEN(H2582)=0,"",INDEX(Dashboard!$I$17:$I$26,MATCH($H2582,Dashboard!$J$17:$J$26,0))),"")</f>
        <v/>
      </c>
      <c r="Q2582" s="144"/>
      <c r="R2582" s="148">
        <f>IF(LEN(O2582)=0,0,IF(OR(Summary!$D$5="All",Summary!$D$5=""),1,IF(Summary!$D$5=O2582,1,0)))</f>
        <v>0</v>
      </c>
      <c r="S2582" s="148">
        <f>IF(LEN(B2582)=0,0,IF(OR(Summary!$G$5="All",Summary!$G$5=""),1,IF(Summary!$G$5=B2582,1,0)))</f>
        <v>0</v>
      </c>
      <c r="T2582" s="148">
        <f t="shared" si="160"/>
        <v>0</v>
      </c>
      <c r="U2582" s="148">
        <f>IF(LEN(C2582)=0,0,IF(C2582=Summary!$K$5,1,0))</f>
        <v>0</v>
      </c>
      <c r="V2582" s="148">
        <f t="shared" si="161"/>
        <v>0</v>
      </c>
      <c r="W2582" s="333"/>
      <c r="X2582" s="148">
        <f t="shared" si="162"/>
        <v>0</v>
      </c>
      <c r="Y2582" s="333"/>
      <c r="Z2582" s="144"/>
      <c r="AA2582" s="148">
        <f t="shared" si="163"/>
        <v>0</v>
      </c>
      <c r="AB2582" s="336"/>
      <c r="AC2582" s="144"/>
    </row>
    <row r="2583" spans="2:29" s="134" customFormat="1" ht="20.100000000000001" customHeight="1" x14ac:dyDescent="0.25">
      <c r="B2583" s="390"/>
      <c r="C2583" s="391"/>
      <c r="D2583" s="392"/>
      <c r="E2583" s="393"/>
      <c r="F2583" s="393"/>
      <c r="G2583" s="394"/>
      <c r="H2583" s="395"/>
      <c r="N2583" s="144"/>
      <c r="O2583" s="147" t="str">
        <f>IFERROR(IF(LEN(B2583)=0,"",INDEX(Trainings!$C$6:$C$55,MATCH(Registration!$B2583,Trainings!$B$6:$B$55,0),1)),"")</f>
        <v/>
      </c>
      <c r="P2583" s="148" t="str">
        <f>IFERROR(IF(LEN(H2583)=0,"",INDEX(Dashboard!$I$17:$I$26,MATCH($H2583,Dashboard!$J$17:$J$26,0))),"")</f>
        <v/>
      </c>
      <c r="Q2583" s="144"/>
      <c r="R2583" s="148">
        <f>IF(LEN(O2583)=0,0,IF(OR(Summary!$D$5="All",Summary!$D$5=""),1,IF(Summary!$D$5=O2583,1,0)))</f>
        <v>0</v>
      </c>
      <c r="S2583" s="148">
        <f>IF(LEN(B2583)=0,0,IF(OR(Summary!$G$5="All",Summary!$G$5=""),1,IF(Summary!$G$5=B2583,1,0)))</f>
        <v>0</v>
      </c>
      <c r="T2583" s="148">
        <f t="shared" si="160"/>
        <v>0</v>
      </c>
      <c r="U2583" s="148">
        <f>IF(LEN(C2583)=0,0,IF(C2583=Summary!$K$5,1,0))</f>
        <v>0</v>
      </c>
      <c r="V2583" s="148">
        <f t="shared" si="161"/>
        <v>0</v>
      </c>
      <c r="W2583" s="333"/>
      <c r="X2583" s="148">
        <f t="shared" si="162"/>
        <v>0</v>
      </c>
      <c r="Y2583" s="333"/>
      <c r="Z2583" s="144"/>
      <c r="AA2583" s="148">
        <f t="shared" si="163"/>
        <v>0</v>
      </c>
      <c r="AB2583" s="336"/>
      <c r="AC2583" s="144"/>
    </row>
    <row r="2584" spans="2:29" s="134" customFormat="1" ht="20.100000000000001" customHeight="1" x14ac:dyDescent="0.25">
      <c r="B2584" s="390"/>
      <c r="C2584" s="391"/>
      <c r="D2584" s="392"/>
      <c r="E2584" s="393"/>
      <c r="F2584" s="393"/>
      <c r="G2584" s="394"/>
      <c r="H2584" s="395"/>
      <c r="N2584" s="144"/>
      <c r="O2584" s="147" t="str">
        <f>IFERROR(IF(LEN(B2584)=0,"",INDEX(Trainings!$C$6:$C$55,MATCH(Registration!$B2584,Trainings!$B$6:$B$55,0),1)),"")</f>
        <v/>
      </c>
      <c r="P2584" s="148" t="str">
        <f>IFERROR(IF(LEN(H2584)=0,"",INDEX(Dashboard!$I$17:$I$26,MATCH($H2584,Dashboard!$J$17:$J$26,0))),"")</f>
        <v/>
      </c>
      <c r="Q2584" s="144"/>
      <c r="R2584" s="148">
        <f>IF(LEN(O2584)=0,0,IF(OR(Summary!$D$5="All",Summary!$D$5=""),1,IF(Summary!$D$5=O2584,1,0)))</f>
        <v>0</v>
      </c>
      <c r="S2584" s="148">
        <f>IF(LEN(B2584)=0,0,IF(OR(Summary!$G$5="All",Summary!$G$5=""),1,IF(Summary!$G$5=B2584,1,0)))</f>
        <v>0</v>
      </c>
      <c r="T2584" s="148">
        <f t="shared" si="160"/>
        <v>0</v>
      </c>
      <c r="U2584" s="148">
        <f>IF(LEN(C2584)=0,0,IF(C2584=Summary!$K$5,1,0))</f>
        <v>0</v>
      </c>
      <c r="V2584" s="148">
        <f t="shared" si="161"/>
        <v>0</v>
      </c>
      <c r="W2584" s="333"/>
      <c r="X2584" s="148">
        <f t="shared" si="162"/>
        <v>0</v>
      </c>
      <c r="Y2584" s="333"/>
      <c r="Z2584" s="144"/>
      <c r="AA2584" s="148">
        <f t="shared" si="163"/>
        <v>0</v>
      </c>
      <c r="AB2584" s="336"/>
      <c r="AC2584" s="144"/>
    </row>
    <row r="2585" spans="2:29" s="134" customFormat="1" ht="20.100000000000001" customHeight="1" x14ac:dyDescent="0.25">
      <c r="B2585" s="390"/>
      <c r="C2585" s="391"/>
      <c r="D2585" s="392"/>
      <c r="E2585" s="393"/>
      <c r="F2585" s="393"/>
      <c r="G2585" s="394"/>
      <c r="H2585" s="395"/>
      <c r="N2585" s="144"/>
      <c r="O2585" s="147" t="str">
        <f>IFERROR(IF(LEN(B2585)=0,"",INDEX(Trainings!$C$6:$C$55,MATCH(Registration!$B2585,Trainings!$B$6:$B$55,0),1)),"")</f>
        <v/>
      </c>
      <c r="P2585" s="148" t="str">
        <f>IFERROR(IF(LEN(H2585)=0,"",INDEX(Dashboard!$I$17:$I$26,MATCH($H2585,Dashboard!$J$17:$J$26,0))),"")</f>
        <v/>
      </c>
      <c r="Q2585" s="144"/>
      <c r="R2585" s="148">
        <f>IF(LEN(O2585)=0,0,IF(OR(Summary!$D$5="All",Summary!$D$5=""),1,IF(Summary!$D$5=O2585,1,0)))</f>
        <v>0</v>
      </c>
      <c r="S2585" s="148">
        <f>IF(LEN(B2585)=0,0,IF(OR(Summary!$G$5="All",Summary!$G$5=""),1,IF(Summary!$G$5=B2585,1,0)))</f>
        <v>0</v>
      </c>
      <c r="T2585" s="148">
        <f t="shared" si="160"/>
        <v>0</v>
      </c>
      <c r="U2585" s="148">
        <f>IF(LEN(C2585)=0,0,IF(C2585=Summary!$K$5,1,0))</f>
        <v>0</v>
      </c>
      <c r="V2585" s="148">
        <f t="shared" si="161"/>
        <v>0</v>
      </c>
      <c r="W2585" s="333"/>
      <c r="X2585" s="148">
        <f t="shared" si="162"/>
        <v>0</v>
      </c>
      <c r="Y2585" s="333"/>
      <c r="Z2585" s="144"/>
      <c r="AA2585" s="148">
        <f t="shared" si="163"/>
        <v>0</v>
      </c>
      <c r="AB2585" s="336"/>
      <c r="AC2585" s="144"/>
    </row>
    <row r="2586" spans="2:29" s="134" customFormat="1" ht="20.100000000000001" customHeight="1" x14ac:dyDescent="0.25">
      <c r="B2586" s="390"/>
      <c r="C2586" s="391"/>
      <c r="D2586" s="392"/>
      <c r="E2586" s="393"/>
      <c r="F2586" s="393"/>
      <c r="G2586" s="394"/>
      <c r="H2586" s="395"/>
      <c r="N2586" s="144"/>
      <c r="O2586" s="147" t="str">
        <f>IFERROR(IF(LEN(B2586)=0,"",INDEX(Trainings!$C$6:$C$55,MATCH(Registration!$B2586,Trainings!$B$6:$B$55,0),1)),"")</f>
        <v/>
      </c>
      <c r="P2586" s="148" t="str">
        <f>IFERROR(IF(LEN(H2586)=0,"",INDEX(Dashboard!$I$17:$I$26,MATCH($H2586,Dashboard!$J$17:$J$26,0))),"")</f>
        <v/>
      </c>
      <c r="Q2586" s="144"/>
      <c r="R2586" s="148">
        <f>IF(LEN(O2586)=0,0,IF(OR(Summary!$D$5="All",Summary!$D$5=""),1,IF(Summary!$D$5=O2586,1,0)))</f>
        <v>0</v>
      </c>
      <c r="S2586" s="148">
        <f>IF(LEN(B2586)=0,0,IF(OR(Summary!$G$5="All",Summary!$G$5=""),1,IF(Summary!$G$5=B2586,1,0)))</f>
        <v>0</v>
      </c>
      <c r="T2586" s="148">
        <f t="shared" si="160"/>
        <v>0</v>
      </c>
      <c r="U2586" s="148">
        <f>IF(LEN(C2586)=0,0,IF(C2586=Summary!$K$5,1,0))</f>
        <v>0</v>
      </c>
      <c r="V2586" s="148">
        <f t="shared" si="161"/>
        <v>0</v>
      </c>
      <c r="W2586" s="333"/>
      <c r="X2586" s="148">
        <f t="shared" si="162"/>
        <v>0</v>
      </c>
      <c r="Y2586" s="333"/>
      <c r="Z2586" s="144"/>
      <c r="AA2586" s="148">
        <f t="shared" si="163"/>
        <v>0</v>
      </c>
      <c r="AB2586" s="336"/>
      <c r="AC2586" s="144"/>
    </row>
    <row r="2587" spans="2:29" s="134" customFormat="1" ht="20.100000000000001" customHeight="1" x14ac:dyDescent="0.25">
      <c r="B2587" s="390"/>
      <c r="C2587" s="391"/>
      <c r="D2587" s="392"/>
      <c r="E2587" s="393"/>
      <c r="F2587" s="393"/>
      <c r="G2587" s="394"/>
      <c r="H2587" s="395"/>
      <c r="N2587" s="144"/>
      <c r="O2587" s="147" t="str">
        <f>IFERROR(IF(LEN(B2587)=0,"",INDEX(Trainings!$C$6:$C$55,MATCH(Registration!$B2587,Trainings!$B$6:$B$55,0),1)),"")</f>
        <v/>
      </c>
      <c r="P2587" s="148" t="str">
        <f>IFERROR(IF(LEN(H2587)=0,"",INDEX(Dashboard!$I$17:$I$26,MATCH($H2587,Dashboard!$J$17:$J$26,0))),"")</f>
        <v/>
      </c>
      <c r="Q2587" s="144"/>
      <c r="R2587" s="148">
        <f>IF(LEN(O2587)=0,0,IF(OR(Summary!$D$5="All",Summary!$D$5=""),1,IF(Summary!$D$5=O2587,1,0)))</f>
        <v>0</v>
      </c>
      <c r="S2587" s="148">
        <f>IF(LEN(B2587)=0,0,IF(OR(Summary!$G$5="All",Summary!$G$5=""),1,IF(Summary!$G$5=B2587,1,0)))</f>
        <v>0</v>
      </c>
      <c r="T2587" s="148">
        <f t="shared" si="160"/>
        <v>0</v>
      </c>
      <c r="U2587" s="148">
        <f>IF(LEN(C2587)=0,0,IF(C2587=Summary!$K$5,1,0))</f>
        <v>0</v>
      </c>
      <c r="V2587" s="148">
        <f t="shared" si="161"/>
        <v>0</v>
      </c>
      <c r="W2587" s="333"/>
      <c r="X2587" s="148">
        <f t="shared" si="162"/>
        <v>0</v>
      </c>
      <c r="Y2587" s="333"/>
      <c r="Z2587" s="144"/>
      <c r="AA2587" s="148">
        <f t="shared" si="163"/>
        <v>0</v>
      </c>
      <c r="AB2587" s="336"/>
      <c r="AC2587" s="144"/>
    </row>
    <row r="2588" spans="2:29" s="134" customFormat="1" ht="20.100000000000001" customHeight="1" x14ac:dyDescent="0.25">
      <c r="B2588" s="390"/>
      <c r="C2588" s="391"/>
      <c r="D2588" s="392"/>
      <c r="E2588" s="393"/>
      <c r="F2588" s="393"/>
      <c r="G2588" s="394"/>
      <c r="H2588" s="395"/>
      <c r="N2588" s="144"/>
      <c r="O2588" s="147" t="str">
        <f>IFERROR(IF(LEN(B2588)=0,"",INDEX(Trainings!$C$6:$C$55,MATCH(Registration!$B2588,Trainings!$B$6:$B$55,0),1)),"")</f>
        <v/>
      </c>
      <c r="P2588" s="148" t="str">
        <f>IFERROR(IF(LEN(H2588)=0,"",INDEX(Dashboard!$I$17:$I$26,MATCH($H2588,Dashboard!$J$17:$J$26,0))),"")</f>
        <v/>
      </c>
      <c r="Q2588" s="144"/>
      <c r="R2588" s="148">
        <f>IF(LEN(O2588)=0,0,IF(OR(Summary!$D$5="All",Summary!$D$5=""),1,IF(Summary!$D$5=O2588,1,0)))</f>
        <v>0</v>
      </c>
      <c r="S2588" s="148">
        <f>IF(LEN(B2588)=0,0,IF(OR(Summary!$G$5="All",Summary!$G$5=""),1,IF(Summary!$G$5=B2588,1,0)))</f>
        <v>0</v>
      </c>
      <c r="T2588" s="148">
        <f t="shared" si="160"/>
        <v>0</v>
      </c>
      <c r="U2588" s="148">
        <f>IF(LEN(C2588)=0,0,IF(C2588=Summary!$K$5,1,0))</f>
        <v>0</v>
      </c>
      <c r="V2588" s="148">
        <f t="shared" si="161"/>
        <v>0</v>
      </c>
      <c r="W2588" s="333"/>
      <c r="X2588" s="148">
        <f t="shared" si="162"/>
        <v>0</v>
      </c>
      <c r="Y2588" s="333"/>
      <c r="Z2588" s="144"/>
      <c r="AA2588" s="148">
        <f t="shared" si="163"/>
        <v>0</v>
      </c>
      <c r="AB2588" s="336"/>
      <c r="AC2588" s="144"/>
    </row>
    <row r="2589" spans="2:29" s="134" customFormat="1" ht="20.100000000000001" customHeight="1" x14ac:dyDescent="0.25">
      <c r="B2589" s="390"/>
      <c r="C2589" s="391"/>
      <c r="D2589" s="392"/>
      <c r="E2589" s="393"/>
      <c r="F2589" s="393"/>
      <c r="G2589" s="394"/>
      <c r="H2589" s="395"/>
      <c r="N2589" s="144"/>
      <c r="O2589" s="147" t="str">
        <f>IFERROR(IF(LEN(B2589)=0,"",INDEX(Trainings!$C$6:$C$55,MATCH(Registration!$B2589,Trainings!$B$6:$B$55,0),1)),"")</f>
        <v/>
      </c>
      <c r="P2589" s="148" t="str">
        <f>IFERROR(IF(LEN(H2589)=0,"",INDEX(Dashboard!$I$17:$I$26,MATCH($H2589,Dashboard!$J$17:$J$26,0))),"")</f>
        <v/>
      </c>
      <c r="Q2589" s="144"/>
      <c r="R2589" s="148">
        <f>IF(LEN(O2589)=0,0,IF(OR(Summary!$D$5="All",Summary!$D$5=""),1,IF(Summary!$D$5=O2589,1,0)))</f>
        <v>0</v>
      </c>
      <c r="S2589" s="148">
        <f>IF(LEN(B2589)=0,0,IF(OR(Summary!$G$5="All",Summary!$G$5=""),1,IF(Summary!$G$5=B2589,1,0)))</f>
        <v>0</v>
      </c>
      <c r="T2589" s="148">
        <f t="shared" si="160"/>
        <v>0</v>
      </c>
      <c r="U2589" s="148">
        <f>IF(LEN(C2589)=0,0,IF(C2589=Summary!$K$5,1,0))</f>
        <v>0</v>
      </c>
      <c r="V2589" s="148">
        <f t="shared" si="161"/>
        <v>0</v>
      </c>
      <c r="W2589" s="333"/>
      <c r="X2589" s="148">
        <f t="shared" si="162"/>
        <v>0</v>
      </c>
      <c r="Y2589" s="333"/>
      <c r="Z2589" s="144"/>
      <c r="AA2589" s="148">
        <f t="shared" si="163"/>
        <v>0</v>
      </c>
      <c r="AB2589" s="336"/>
      <c r="AC2589" s="144"/>
    </row>
    <row r="2590" spans="2:29" s="134" customFormat="1" ht="20.100000000000001" customHeight="1" x14ac:dyDescent="0.25">
      <c r="B2590" s="390"/>
      <c r="C2590" s="391"/>
      <c r="D2590" s="392"/>
      <c r="E2590" s="393"/>
      <c r="F2590" s="393"/>
      <c r="G2590" s="394"/>
      <c r="H2590" s="395"/>
      <c r="N2590" s="144"/>
      <c r="O2590" s="147" t="str">
        <f>IFERROR(IF(LEN(B2590)=0,"",INDEX(Trainings!$C$6:$C$55,MATCH(Registration!$B2590,Trainings!$B$6:$B$55,0),1)),"")</f>
        <v/>
      </c>
      <c r="P2590" s="148" t="str">
        <f>IFERROR(IF(LEN(H2590)=0,"",INDEX(Dashboard!$I$17:$I$26,MATCH($H2590,Dashboard!$J$17:$J$26,0))),"")</f>
        <v/>
      </c>
      <c r="Q2590" s="144"/>
      <c r="R2590" s="148">
        <f>IF(LEN(O2590)=0,0,IF(OR(Summary!$D$5="All",Summary!$D$5=""),1,IF(Summary!$D$5=O2590,1,0)))</f>
        <v>0</v>
      </c>
      <c r="S2590" s="148">
        <f>IF(LEN(B2590)=0,0,IF(OR(Summary!$G$5="All",Summary!$G$5=""),1,IF(Summary!$G$5=B2590,1,0)))</f>
        <v>0</v>
      </c>
      <c r="T2590" s="148">
        <f t="shared" si="160"/>
        <v>0</v>
      </c>
      <c r="U2590" s="148">
        <f>IF(LEN(C2590)=0,0,IF(C2590=Summary!$K$5,1,0))</f>
        <v>0</v>
      </c>
      <c r="V2590" s="148">
        <f t="shared" si="161"/>
        <v>0</v>
      </c>
      <c r="W2590" s="333"/>
      <c r="X2590" s="148">
        <f t="shared" si="162"/>
        <v>0</v>
      </c>
      <c r="Y2590" s="333"/>
      <c r="Z2590" s="144"/>
      <c r="AA2590" s="148">
        <f t="shared" si="163"/>
        <v>0</v>
      </c>
      <c r="AB2590" s="336"/>
      <c r="AC2590" s="144"/>
    </row>
    <row r="2591" spans="2:29" s="134" customFormat="1" ht="20.100000000000001" customHeight="1" x14ac:dyDescent="0.25">
      <c r="B2591" s="390"/>
      <c r="C2591" s="391"/>
      <c r="D2591" s="392"/>
      <c r="E2591" s="393"/>
      <c r="F2591" s="393"/>
      <c r="G2591" s="394"/>
      <c r="H2591" s="395"/>
      <c r="N2591" s="144"/>
      <c r="O2591" s="147" t="str">
        <f>IFERROR(IF(LEN(B2591)=0,"",INDEX(Trainings!$C$6:$C$55,MATCH(Registration!$B2591,Trainings!$B$6:$B$55,0),1)),"")</f>
        <v/>
      </c>
      <c r="P2591" s="148" t="str">
        <f>IFERROR(IF(LEN(H2591)=0,"",INDEX(Dashboard!$I$17:$I$26,MATCH($H2591,Dashboard!$J$17:$J$26,0))),"")</f>
        <v/>
      </c>
      <c r="Q2591" s="144"/>
      <c r="R2591" s="148">
        <f>IF(LEN(O2591)=0,0,IF(OR(Summary!$D$5="All",Summary!$D$5=""),1,IF(Summary!$D$5=O2591,1,0)))</f>
        <v>0</v>
      </c>
      <c r="S2591" s="148">
        <f>IF(LEN(B2591)=0,0,IF(OR(Summary!$G$5="All",Summary!$G$5=""),1,IF(Summary!$G$5=B2591,1,0)))</f>
        <v>0</v>
      </c>
      <c r="T2591" s="148">
        <f t="shared" si="160"/>
        <v>0</v>
      </c>
      <c r="U2591" s="148">
        <f>IF(LEN(C2591)=0,0,IF(C2591=Summary!$K$5,1,0))</f>
        <v>0</v>
      </c>
      <c r="V2591" s="148">
        <f t="shared" si="161"/>
        <v>0</v>
      </c>
      <c r="W2591" s="333"/>
      <c r="X2591" s="148">
        <f t="shared" si="162"/>
        <v>0</v>
      </c>
      <c r="Y2591" s="333"/>
      <c r="Z2591" s="144"/>
      <c r="AA2591" s="148">
        <f t="shared" si="163"/>
        <v>0</v>
      </c>
      <c r="AB2591" s="336"/>
      <c r="AC2591" s="144"/>
    </row>
    <row r="2592" spans="2:29" s="134" customFormat="1" ht="20.100000000000001" customHeight="1" x14ac:dyDescent="0.25">
      <c r="B2592" s="390"/>
      <c r="C2592" s="391"/>
      <c r="D2592" s="392"/>
      <c r="E2592" s="393"/>
      <c r="F2592" s="393"/>
      <c r="G2592" s="394"/>
      <c r="H2592" s="395"/>
      <c r="N2592" s="144"/>
      <c r="O2592" s="147" t="str">
        <f>IFERROR(IF(LEN(B2592)=0,"",INDEX(Trainings!$C$6:$C$55,MATCH(Registration!$B2592,Trainings!$B$6:$B$55,0),1)),"")</f>
        <v/>
      </c>
      <c r="P2592" s="148" t="str">
        <f>IFERROR(IF(LEN(H2592)=0,"",INDEX(Dashboard!$I$17:$I$26,MATCH($H2592,Dashboard!$J$17:$J$26,0))),"")</f>
        <v/>
      </c>
      <c r="Q2592" s="144"/>
      <c r="R2592" s="148">
        <f>IF(LEN(O2592)=0,0,IF(OR(Summary!$D$5="All",Summary!$D$5=""),1,IF(Summary!$D$5=O2592,1,0)))</f>
        <v>0</v>
      </c>
      <c r="S2592" s="148">
        <f>IF(LEN(B2592)=0,0,IF(OR(Summary!$G$5="All",Summary!$G$5=""),1,IF(Summary!$G$5=B2592,1,0)))</f>
        <v>0</v>
      </c>
      <c r="T2592" s="148">
        <f t="shared" si="160"/>
        <v>0</v>
      </c>
      <c r="U2592" s="148">
        <f>IF(LEN(C2592)=0,0,IF(C2592=Summary!$K$5,1,0))</f>
        <v>0</v>
      </c>
      <c r="V2592" s="148">
        <f t="shared" si="161"/>
        <v>0</v>
      </c>
      <c r="W2592" s="333"/>
      <c r="X2592" s="148">
        <f t="shared" si="162"/>
        <v>0</v>
      </c>
      <c r="Y2592" s="333"/>
      <c r="Z2592" s="144"/>
      <c r="AA2592" s="148">
        <f t="shared" si="163"/>
        <v>0</v>
      </c>
      <c r="AB2592" s="336"/>
      <c r="AC2592" s="144"/>
    </row>
    <row r="2593" spans="2:29" s="134" customFormat="1" ht="20.100000000000001" customHeight="1" x14ac:dyDescent="0.25">
      <c r="B2593" s="390"/>
      <c r="C2593" s="391"/>
      <c r="D2593" s="392"/>
      <c r="E2593" s="393"/>
      <c r="F2593" s="393"/>
      <c r="G2593" s="394"/>
      <c r="H2593" s="395"/>
      <c r="N2593" s="144"/>
      <c r="O2593" s="147" t="str">
        <f>IFERROR(IF(LEN(B2593)=0,"",INDEX(Trainings!$C$6:$C$55,MATCH(Registration!$B2593,Trainings!$B$6:$B$55,0),1)),"")</f>
        <v/>
      </c>
      <c r="P2593" s="148" t="str">
        <f>IFERROR(IF(LEN(H2593)=0,"",INDEX(Dashboard!$I$17:$I$26,MATCH($H2593,Dashboard!$J$17:$J$26,0))),"")</f>
        <v/>
      </c>
      <c r="Q2593" s="144"/>
      <c r="R2593" s="148">
        <f>IF(LEN(O2593)=0,0,IF(OR(Summary!$D$5="All",Summary!$D$5=""),1,IF(Summary!$D$5=O2593,1,0)))</f>
        <v>0</v>
      </c>
      <c r="S2593" s="148">
        <f>IF(LEN(B2593)=0,0,IF(OR(Summary!$G$5="All",Summary!$G$5=""),1,IF(Summary!$G$5=B2593,1,0)))</f>
        <v>0</v>
      </c>
      <c r="T2593" s="148">
        <f t="shared" si="160"/>
        <v>0</v>
      </c>
      <c r="U2593" s="148">
        <f>IF(LEN(C2593)=0,0,IF(C2593=Summary!$K$5,1,0))</f>
        <v>0</v>
      </c>
      <c r="V2593" s="148">
        <f t="shared" si="161"/>
        <v>0</v>
      </c>
      <c r="W2593" s="333"/>
      <c r="X2593" s="148">
        <f t="shared" si="162"/>
        <v>0</v>
      </c>
      <c r="Y2593" s="333"/>
      <c r="Z2593" s="144"/>
      <c r="AA2593" s="148">
        <f t="shared" si="163"/>
        <v>0</v>
      </c>
      <c r="AB2593" s="336"/>
      <c r="AC2593" s="144"/>
    </row>
    <row r="2594" spans="2:29" s="134" customFormat="1" ht="20.100000000000001" customHeight="1" x14ac:dyDescent="0.25">
      <c r="B2594" s="390"/>
      <c r="C2594" s="391"/>
      <c r="D2594" s="392"/>
      <c r="E2594" s="393"/>
      <c r="F2594" s="393"/>
      <c r="G2594" s="394"/>
      <c r="H2594" s="395"/>
      <c r="N2594" s="144"/>
      <c r="O2594" s="147" t="str">
        <f>IFERROR(IF(LEN(B2594)=0,"",INDEX(Trainings!$C$6:$C$55,MATCH(Registration!$B2594,Trainings!$B$6:$B$55,0),1)),"")</f>
        <v/>
      </c>
      <c r="P2594" s="148" t="str">
        <f>IFERROR(IF(LEN(H2594)=0,"",INDEX(Dashboard!$I$17:$I$26,MATCH($H2594,Dashboard!$J$17:$J$26,0))),"")</f>
        <v/>
      </c>
      <c r="Q2594" s="144"/>
      <c r="R2594" s="148">
        <f>IF(LEN(O2594)=0,0,IF(OR(Summary!$D$5="All",Summary!$D$5=""),1,IF(Summary!$D$5=O2594,1,0)))</f>
        <v>0</v>
      </c>
      <c r="S2594" s="148">
        <f>IF(LEN(B2594)=0,0,IF(OR(Summary!$G$5="All",Summary!$G$5=""),1,IF(Summary!$G$5=B2594,1,0)))</f>
        <v>0</v>
      </c>
      <c r="T2594" s="148">
        <f t="shared" si="160"/>
        <v>0</v>
      </c>
      <c r="U2594" s="148">
        <f>IF(LEN(C2594)=0,0,IF(C2594=Summary!$K$5,1,0))</f>
        <v>0</v>
      </c>
      <c r="V2594" s="148">
        <f t="shared" si="161"/>
        <v>0</v>
      </c>
      <c r="W2594" s="333"/>
      <c r="X2594" s="148">
        <f t="shared" si="162"/>
        <v>0</v>
      </c>
      <c r="Y2594" s="333"/>
      <c r="Z2594" s="144"/>
      <c r="AA2594" s="148">
        <f t="shared" si="163"/>
        <v>0</v>
      </c>
      <c r="AB2594" s="336"/>
      <c r="AC2594" s="144"/>
    </row>
    <row r="2595" spans="2:29" s="134" customFormat="1" ht="20.100000000000001" customHeight="1" x14ac:dyDescent="0.25">
      <c r="B2595" s="390"/>
      <c r="C2595" s="391"/>
      <c r="D2595" s="392"/>
      <c r="E2595" s="393"/>
      <c r="F2595" s="393"/>
      <c r="G2595" s="394"/>
      <c r="H2595" s="395"/>
      <c r="N2595" s="144"/>
      <c r="O2595" s="147" t="str">
        <f>IFERROR(IF(LEN(B2595)=0,"",INDEX(Trainings!$C$6:$C$55,MATCH(Registration!$B2595,Trainings!$B$6:$B$55,0),1)),"")</f>
        <v/>
      </c>
      <c r="P2595" s="148" t="str">
        <f>IFERROR(IF(LEN(H2595)=0,"",INDEX(Dashboard!$I$17:$I$26,MATCH($H2595,Dashboard!$J$17:$J$26,0))),"")</f>
        <v/>
      </c>
      <c r="Q2595" s="144"/>
      <c r="R2595" s="148">
        <f>IF(LEN(O2595)=0,0,IF(OR(Summary!$D$5="All",Summary!$D$5=""),1,IF(Summary!$D$5=O2595,1,0)))</f>
        <v>0</v>
      </c>
      <c r="S2595" s="148">
        <f>IF(LEN(B2595)=0,0,IF(OR(Summary!$G$5="All",Summary!$G$5=""),1,IF(Summary!$G$5=B2595,1,0)))</f>
        <v>0</v>
      </c>
      <c r="T2595" s="148">
        <f t="shared" si="160"/>
        <v>0</v>
      </c>
      <c r="U2595" s="148">
        <f>IF(LEN(C2595)=0,0,IF(C2595=Summary!$K$5,1,0))</f>
        <v>0</v>
      </c>
      <c r="V2595" s="148">
        <f t="shared" si="161"/>
        <v>0</v>
      </c>
      <c r="W2595" s="333"/>
      <c r="X2595" s="148">
        <f t="shared" si="162"/>
        <v>0</v>
      </c>
      <c r="Y2595" s="333"/>
      <c r="Z2595" s="144"/>
      <c r="AA2595" s="148">
        <f t="shared" si="163"/>
        <v>0</v>
      </c>
      <c r="AB2595" s="336"/>
      <c r="AC2595" s="144"/>
    </row>
    <row r="2596" spans="2:29" s="134" customFormat="1" ht="20.100000000000001" customHeight="1" x14ac:dyDescent="0.25">
      <c r="B2596" s="390"/>
      <c r="C2596" s="391"/>
      <c r="D2596" s="392"/>
      <c r="E2596" s="393"/>
      <c r="F2596" s="393"/>
      <c r="G2596" s="394"/>
      <c r="H2596" s="395"/>
      <c r="N2596" s="144"/>
      <c r="O2596" s="147" t="str">
        <f>IFERROR(IF(LEN(B2596)=0,"",INDEX(Trainings!$C$6:$C$55,MATCH(Registration!$B2596,Trainings!$B$6:$B$55,0),1)),"")</f>
        <v/>
      </c>
      <c r="P2596" s="148" t="str">
        <f>IFERROR(IF(LEN(H2596)=0,"",INDEX(Dashboard!$I$17:$I$26,MATCH($H2596,Dashboard!$J$17:$J$26,0))),"")</f>
        <v/>
      </c>
      <c r="Q2596" s="144"/>
      <c r="R2596" s="148">
        <f>IF(LEN(O2596)=0,0,IF(OR(Summary!$D$5="All",Summary!$D$5=""),1,IF(Summary!$D$5=O2596,1,0)))</f>
        <v>0</v>
      </c>
      <c r="S2596" s="148">
        <f>IF(LEN(B2596)=0,0,IF(OR(Summary!$G$5="All",Summary!$G$5=""),1,IF(Summary!$G$5=B2596,1,0)))</f>
        <v>0</v>
      </c>
      <c r="T2596" s="148">
        <f t="shared" si="160"/>
        <v>0</v>
      </c>
      <c r="U2596" s="148">
        <f>IF(LEN(C2596)=0,0,IF(C2596=Summary!$K$5,1,0))</f>
        <v>0</v>
      </c>
      <c r="V2596" s="148">
        <f t="shared" si="161"/>
        <v>0</v>
      </c>
      <c r="W2596" s="333"/>
      <c r="X2596" s="148">
        <f t="shared" si="162"/>
        <v>0</v>
      </c>
      <c r="Y2596" s="333"/>
      <c r="Z2596" s="144"/>
      <c r="AA2596" s="148">
        <f t="shared" si="163"/>
        <v>0</v>
      </c>
      <c r="AB2596" s="336"/>
      <c r="AC2596" s="144"/>
    </row>
    <row r="2597" spans="2:29" s="134" customFormat="1" ht="20.100000000000001" customHeight="1" x14ac:dyDescent="0.25">
      <c r="B2597" s="390"/>
      <c r="C2597" s="391"/>
      <c r="D2597" s="392"/>
      <c r="E2597" s="393"/>
      <c r="F2597" s="393"/>
      <c r="G2597" s="394"/>
      <c r="H2597" s="395"/>
      <c r="N2597" s="144"/>
      <c r="O2597" s="147" t="str">
        <f>IFERROR(IF(LEN(B2597)=0,"",INDEX(Trainings!$C$6:$C$55,MATCH(Registration!$B2597,Trainings!$B$6:$B$55,0),1)),"")</f>
        <v/>
      </c>
      <c r="P2597" s="148" t="str">
        <f>IFERROR(IF(LEN(H2597)=0,"",INDEX(Dashboard!$I$17:$I$26,MATCH($H2597,Dashboard!$J$17:$J$26,0))),"")</f>
        <v/>
      </c>
      <c r="Q2597" s="144"/>
      <c r="R2597" s="148">
        <f>IF(LEN(O2597)=0,0,IF(OR(Summary!$D$5="All",Summary!$D$5=""),1,IF(Summary!$D$5=O2597,1,0)))</f>
        <v>0</v>
      </c>
      <c r="S2597" s="148">
        <f>IF(LEN(B2597)=0,0,IF(OR(Summary!$G$5="All",Summary!$G$5=""),1,IF(Summary!$G$5=B2597,1,0)))</f>
        <v>0</v>
      </c>
      <c r="T2597" s="148">
        <f t="shared" si="160"/>
        <v>0</v>
      </c>
      <c r="U2597" s="148">
        <f>IF(LEN(C2597)=0,0,IF(C2597=Summary!$K$5,1,0))</f>
        <v>0</v>
      </c>
      <c r="V2597" s="148">
        <f t="shared" si="161"/>
        <v>0</v>
      </c>
      <c r="W2597" s="333"/>
      <c r="X2597" s="148">
        <f t="shared" si="162"/>
        <v>0</v>
      </c>
      <c r="Y2597" s="333"/>
      <c r="Z2597" s="144"/>
      <c r="AA2597" s="148">
        <f t="shared" si="163"/>
        <v>0</v>
      </c>
      <c r="AB2597" s="336"/>
      <c r="AC2597" s="144"/>
    </row>
    <row r="2598" spans="2:29" s="134" customFormat="1" ht="20.100000000000001" customHeight="1" x14ac:dyDescent="0.25">
      <c r="B2598" s="390"/>
      <c r="C2598" s="391"/>
      <c r="D2598" s="392"/>
      <c r="E2598" s="393"/>
      <c r="F2598" s="393"/>
      <c r="G2598" s="394"/>
      <c r="H2598" s="395"/>
      <c r="N2598" s="144"/>
      <c r="O2598" s="147" t="str">
        <f>IFERROR(IF(LEN(B2598)=0,"",INDEX(Trainings!$C$6:$C$55,MATCH(Registration!$B2598,Trainings!$B$6:$B$55,0),1)),"")</f>
        <v/>
      </c>
      <c r="P2598" s="148" t="str">
        <f>IFERROR(IF(LEN(H2598)=0,"",INDEX(Dashboard!$I$17:$I$26,MATCH($H2598,Dashboard!$J$17:$J$26,0))),"")</f>
        <v/>
      </c>
      <c r="Q2598" s="144"/>
      <c r="R2598" s="148">
        <f>IF(LEN(O2598)=0,0,IF(OR(Summary!$D$5="All",Summary!$D$5=""),1,IF(Summary!$D$5=O2598,1,0)))</f>
        <v>0</v>
      </c>
      <c r="S2598" s="148">
        <f>IF(LEN(B2598)=0,0,IF(OR(Summary!$G$5="All",Summary!$G$5=""),1,IF(Summary!$G$5=B2598,1,0)))</f>
        <v>0</v>
      </c>
      <c r="T2598" s="148">
        <f t="shared" si="160"/>
        <v>0</v>
      </c>
      <c r="U2598" s="148">
        <f>IF(LEN(C2598)=0,0,IF(C2598=Summary!$K$5,1,0))</f>
        <v>0</v>
      </c>
      <c r="V2598" s="148">
        <f t="shared" si="161"/>
        <v>0</v>
      </c>
      <c r="W2598" s="333"/>
      <c r="X2598" s="148">
        <f t="shared" si="162"/>
        <v>0</v>
      </c>
      <c r="Y2598" s="333"/>
      <c r="Z2598" s="144"/>
      <c r="AA2598" s="148">
        <f t="shared" si="163"/>
        <v>0</v>
      </c>
      <c r="AB2598" s="336"/>
      <c r="AC2598" s="144"/>
    </row>
    <row r="2599" spans="2:29" s="134" customFormat="1" ht="20.100000000000001" customHeight="1" x14ac:dyDescent="0.25">
      <c r="B2599" s="390"/>
      <c r="C2599" s="391"/>
      <c r="D2599" s="392"/>
      <c r="E2599" s="393"/>
      <c r="F2599" s="393"/>
      <c r="G2599" s="394"/>
      <c r="H2599" s="395"/>
      <c r="N2599" s="144"/>
      <c r="O2599" s="147" t="str">
        <f>IFERROR(IF(LEN(B2599)=0,"",INDEX(Trainings!$C$6:$C$55,MATCH(Registration!$B2599,Trainings!$B$6:$B$55,0),1)),"")</f>
        <v/>
      </c>
      <c r="P2599" s="148" t="str">
        <f>IFERROR(IF(LEN(H2599)=0,"",INDEX(Dashboard!$I$17:$I$26,MATCH($H2599,Dashboard!$J$17:$J$26,0))),"")</f>
        <v/>
      </c>
      <c r="Q2599" s="144"/>
      <c r="R2599" s="148">
        <f>IF(LEN(O2599)=0,0,IF(OR(Summary!$D$5="All",Summary!$D$5=""),1,IF(Summary!$D$5=O2599,1,0)))</f>
        <v>0</v>
      </c>
      <c r="S2599" s="148">
        <f>IF(LEN(B2599)=0,0,IF(OR(Summary!$G$5="All",Summary!$G$5=""),1,IF(Summary!$G$5=B2599,1,0)))</f>
        <v>0</v>
      </c>
      <c r="T2599" s="148">
        <f t="shared" si="160"/>
        <v>0</v>
      </c>
      <c r="U2599" s="148">
        <f>IF(LEN(C2599)=0,0,IF(C2599=Summary!$K$5,1,0))</f>
        <v>0</v>
      </c>
      <c r="V2599" s="148">
        <f t="shared" si="161"/>
        <v>0</v>
      </c>
      <c r="W2599" s="333"/>
      <c r="X2599" s="148">
        <f t="shared" si="162"/>
        <v>0</v>
      </c>
      <c r="Y2599" s="333"/>
      <c r="Z2599" s="144"/>
      <c r="AA2599" s="148">
        <f t="shared" si="163"/>
        <v>0</v>
      </c>
      <c r="AB2599" s="336"/>
      <c r="AC2599" s="144"/>
    </row>
    <row r="2600" spans="2:29" s="134" customFormat="1" ht="20.100000000000001" customHeight="1" x14ac:dyDescent="0.25">
      <c r="B2600" s="390"/>
      <c r="C2600" s="391"/>
      <c r="D2600" s="392"/>
      <c r="E2600" s="393"/>
      <c r="F2600" s="393"/>
      <c r="G2600" s="394"/>
      <c r="H2600" s="395"/>
      <c r="N2600" s="144"/>
      <c r="O2600" s="147" t="str">
        <f>IFERROR(IF(LEN(B2600)=0,"",INDEX(Trainings!$C$6:$C$55,MATCH(Registration!$B2600,Trainings!$B$6:$B$55,0),1)),"")</f>
        <v/>
      </c>
      <c r="P2600" s="148" t="str">
        <f>IFERROR(IF(LEN(H2600)=0,"",INDEX(Dashboard!$I$17:$I$26,MATCH($H2600,Dashboard!$J$17:$J$26,0))),"")</f>
        <v/>
      </c>
      <c r="Q2600" s="144"/>
      <c r="R2600" s="148">
        <f>IF(LEN(O2600)=0,0,IF(OR(Summary!$D$5="All",Summary!$D$5=""),1,IF(Summary!$D$5=O2600,1,0)))</f>
        <v>0</v>
      </c>
      <c r="S2600" s="148">
        <f>IF(LEN(B2600)=0,0,IF(OR(Summary!$G$5="All",Summary!$G$5=""),1,IF(Summary!$G$5=B2600,1,0)))</f>
        <v>0</v>
      </c>
      <c r="T2600" s="148">
        <f t="shared" si="160"/>
        <v>0</v>
      </c>
      <c r="U2600" s="148">
        <f>IF(LEN(C2600)=0,0,IF(C2600=Summary!$K$5,1,0))</f>
        <v>0</v>
      </c>
      <c r="V2600" s="148">
        <f t="shared" si="161"/>
        <v>0</v>
      </c>
      <c r="W2600" s="333"/>
      <c r="X2600" s="148">
        <f t="shared" si="162"/>
        <v>0</v>
      </c>
      <c r="Y2600" s="333"/>
      <c r="Z2600" s="144"/>
      <c r="AA2600" s="148">
        <f t="shared" si="163"/>
        <v>0</v>
      </c>
      <c r="AB2600" s="336"/>
      <c r="AC2600" s="144"/>
    </row>
    <row r="2601" spans="2:29" s="134" customFormat="1" ht="20.100000000000001" customHeight="1" x14ac:dyDescent="0.25">
      <c r="B2601" s="390"/>
      <c r="C2601" s="391"/>
      <c r="D2601" s="392"/>
      <c r="E2601" s="393"/>
      <c r="F2601" s="393"/>
      <c r="G2601" s="394"/>
      <c r="H2601" s="395"/>
      <c r="N2601" s="144"/>
      <c r="O2601" s="147" t="str">
        <f>IFERROR(IF(LEN(B2601)=0,"",INDEX(Trainings!$C$6:$C$55,MATCH(Registration!$B2601,Trainings!$B$6:$B$55,0),1)),"")</f>
        <v/>
      </c>
      <c r="P2601" s="148" t="str">
        <f>IFERROR(IF(LEN(H2601)=0,"",INDEX(Dashboard!$I$17:$I$26,MATCH($H2601,Dashboard!$J$17:$J$26,0))),"")</f>
        <v/>
      </c>
      <c r="Q2601" s="144"/>
      <c r="R2601" s="148">
        <f>IF(LEN(O2601)=0,0,IF(OR(Summary!$D$5="All",Summary!$D$5=""),1,IF(Summary!$D$5=O2601,1,0)))</f>
        <v>0</v>
      </c>
      <c r="S2601" s="148">
        <f>IF(LEN(B2601)=0,0,IF(OR(Summary!$G$5="All",Summary!$G$5=""),1,IF(Summary!$G$5=B2601,1,0)))</f>
        <v>0</v>
      </c>
      <c r="T2601" s="148">
        <f t="shared" si="160"/>
        <v>0</v>
      </c>
      <c r="U2601" s="148">
        <f>IF(LEN(C2601)=0,0,IF(C2601=Summary!$K$5,1,0))</f>
        <v>0</v>
      </c>
      <c r="V2601" s="148">
        <f t="shared" si="161"/>
        <v>0</v>
      </c>
      <c r="W2601" s="333"/>
      <c r="X2601" s="148">
        <f t="shared" si="162"/>
        <v>0</v>
      </c>
      <c r="Y2601" s="333"/>
      <c r="Z2601" s="144"/>
      <c r="AA2601" s="148">
        <f t="shared" si="163"/>
        <v>0</v>
      </c>
      <c r="AB2601" s="336"/>
      <c r="AC2601" s="144"/>
    </row>
    <row r="2602" spans="2:29" s="134" customFormat="1" ht="20.100000000000001" customHeight="1" x14ac:dyDescent="0.25">
      <c r="B2602" s="390"/>
      <c r="C2602" s="391"/>
      <c r="D2602" s="392"/>
      <c r="E2602" s="393"/>
      <c r="F2602" s="393"/>
      <c r="G2602" s="394"/>
      <c r="H2602" s="395"/>
      <c r="N2602" s="144"/>
      <c r="O2602" s="147" t="str">
        <f>IFERROR(IF(LEN(B2602)=0,"",INDEX(Trainings!$C$6:$C$55,MATCH(Registration!$B2602,Trainings!$B$6:$B$55,0),1)),"")</f>
        <v/>
      </c>
      <c r="P2602" s="148" t="str">
        <f>IFERROR(IF(LEN(H2602)=0,"",INDEX(Dashboard!$I$17:$I$26,MATCH($H2602,Dashboard!$J$17:$J$26,0))),"")</f>
        <v/>
      </c>
      <c r="Q2602" s="144"/>
      <c r="R2602" s="148">
        <f>IF(LEN(O2602)=0,0,IF(OR(Summary!$D$5="All",Summary!$D$5=""),1,IF(Summary!$D$5=O2602,1,0)))</f>
        <v>0</v>
      </c>
      <c r="S2602" s="148">
        <f>IF(LEN(B2602)=0,0,IF(OR(Summary!$G$5="All",Summary!$G$5=""),1,IF(Summary!$G$5=B2602,1,0)))</f>
        <v>0</v>
      </c>
      <c r="T2602" s="148">
        <f t="shared" si="160"/>
        <v>0</v>
      </c>
      <c r="U2602" s="148">
        <f>IF(LEN(C2602)=0,0,IF(C2602=Summary!$K$5,1,0))</f>
        <v>0</v>
      </c>
      <c r="V2602" s="148">
        <f t="shared" si="161"/>
        <v>0</v>
      </c>
      <c r="W2602" s="333"/>
      <c r="X2602" s="148">
        <f t="shared" si="162"/>
        <v>0</v>
      </c>
      <c r="Y2602" s="333"/>
      <c r="Z2602" s="144"/>
      <c r="AA2602" s="148">
        <f t="shared" si="163"/>
        <v>0</v>
      </c>
      <c r="AB2602" s="336"/>
      <c r="AC2602" s="144"/>
    </row>
    <row r="2603" spans="2:29" s="134" customFormat="1" ht="20.100000000000001" customHeight="1" x14ac:dyDescent="0.25">
      <c r="B2603" s="390"/>
      <c r="C2603" s="391"/>
      <c r="D2603" s="392"/>
      <c r="E2603" s="393"/>
      <c r="F2603" s="393"/>
      <c r="G2603" s="394"/>
      <c r="H2603" s="395"/>
      <c r="N2603" s="144"/>
      <c r="O2603" s="147" t="str">
        <f>IFERROR(IF(LEN(B2603)=0,"",INDEX(Trainings!$C$6:$C$55,MATCH(Registration!$B2603,Trainings!$B$6:$B$55,0),1)),"")</f>
        <v/>
      </c>
      <c r="P2603" s="148" t="str">
        <f>IFERROR(IF(LEN(H2603)=0,"",INDEX(Dashboard!$I$17:$I$26,MATCH($H2603,Dashboard!$J$17:$J$26,0))),"")</f>
        <v/>
      </c>
      <c r="Q2603" s="144"/>
      <c r="R2603" s="148">
        <f>IF(LEN(O2603)=0,0,IF(OR(Summary!$D$5="All",Summary!$D$5=""),1,IF(Summary!$D$5=O2603,1,0)))</f>
        <v>0</v>
      </c>
      <c r="S2603" s="148">
        <f>IF(LEN(B2603)=0,0,IF(OR(Summary!$G$5="All",Summary!$G$5=""),1,IF(Summary!$G$5=B2603,1,0)))</f>
        <v>0</v>
      </c>
      <c r="T2603" s="148">
        <f t="shared" si="160"/>
        <v>0</v>
      </c>
      <c r="U2603" s="148">
        <f>IF(LEN(C2603)=0,0,IF(C2603=Summary!$K$5,1,0))</f>
        <v>0</v>
      </c>
      <c r="V2603" s="148">
        <f t="shared" si="161"/>
        <v>0</v>
      </c>
      <c r="W2603" s="333"/>
      <c r="X2603" s="148">
        <f t="shared" si="162"/>
        <v>0</v>
      </c>
      <c r="Y2603" s="333"/>
      <c r="Z2603" s="144"/>
      <c r="AA2603" s="148">
        <f t="shared" si="163"/>
        <v>0</v>
      </c>
      <c r="AB2603" s="336"/>
      <c r="AC2603" s="144"/>
    </row>
    <row r="2604" spans="2:29" s="134" customFormat="1" ht="20.100000000000001" customHeight="1" x14ac:dyDescent="0.25">
      <c r="B2604" s="390"/>
      <c r="C2604" s="391"/>
      <c r="D2604" s="392"/>
      <c r="E2604" s="393"/>
      <c r="F2604" s="393"/>
      <c r="G2604" s="394"/>
      <c r="H2604" s="395"/>
      <c r="N2604" s="144"/>
      <c r="O2604" s="147" t="str">
        <f>IFERROR(IF(LEN(B2604)=0,"",INDEX(Trainings!$C$6:$C$55,MATCH(Registration!$B2604,Trainings!$B$6:$B$55,0),1)),"")</f>
        <v/>
      </c>
      <c r="P2604" s="148" t="str">
        <f>IFERROR(IF(LEN(H2604)=0,"",INDEX(Dashboard!$I$17:$I$26,MATCH($H2604,Dashboard!$J$17:$J$26,0))),"")</f>
        <v/>
      </c>
      <c r="Q2604" s="144"/>
      <c r="R2604" s="148">
        <f>IF(LEN(O2604)=0,0,IF(OR(Summary!$D$5="All",Summary!$D$5=""),1,IF(Summary!$D$5=O2604,1,0)))</f>
        <v>0</v>
      </c>
      <c r="S2604" s="148">
        <f>IF(LEN(B2604)=0,0,IF(OR(Summary!$G$5="All",Summary!$G$5=""),1,IF(Summary!$G$5=B2604,1,0)))</f>
        <v>0</v>
      </c>
      <c r="T2604" s="148">
        <f t="shared" si="160"/>
        <v>0</v>
      </c>
      <c r="U2604" s="148">
        <f>IF(LEN(C2604)=0,0,IF(C2604=Summary!$K$5,1,0))</f>
        <v>0</v>
      </c>
      <c r="V2604" s="148">
        <f t="shared" si="161"/>
        <v>0</v>
      </c>
      <c r="W2604" s="333"/>
      <c r="X2604" s="148">
        <f t="shared" si="162"/>
        <v>0</v>
      </c>
      <c r="Y2604" s="333"/>
      <c r="Z2604" s="144"/>
      <c r="AA2604" s="148">
        <f t="shared" si="163"/>
        <v>0</v>
      </c>
      <c r="AB2604" s="336"/>
      <c r="AC2604" s="144"/>
    </row>
    <row r="2605" spans="2:29" s="134" customFormat="1" ht="20.100000000000001" customHeight="1" x14ac:dyDescent="0.25">
      <c r="B2605" s="390"/>
      <c r="C2605" s="391"/>
      <c r="D2605" s="392"/>
      <c r="E2605" s="393"/>
      <c r="F2605" s="393"/>
      <c r="G2605" s="394"/>
      <c r="H2605" s="395"/>
      <c r="N2605" s="144"/>
      <c r="O2605" s="147" t="str">
        <f>IFERROR(IF(LEN(B2605)=0,"",INDEX(Trainings!$C$6:$C$55,MATCH(Registration!$B2605,Trainings!$B$6:$B$55,0),1)),"")</f>
        <v/>
      </c>
      <c r="P2605" s="148" t="str">
        <f>IFERROR(IF(LEN(H2605)=0,"",INDEX(Dashboard!$I$17:$I$26,MATCH($H2605,Dashboard!$J$17:$J$26,0))),"")</f>
        <v/>
      </c>
      <c r="Q2605" s="144"/>
      <c r="R2605" s="148">
        <f>IF(LEN(O2605)=0,0,IF(OR(Summary!$D$5="All",Summary!$D$5=""),1,IF(Summary!$D$5=O2605,1,0)))</f>
        <v>0</v>
      </c>
      <c r="S2605" s="148">
        <f>IF(LEN(B2605)=0,0,IF(OR(Summary!$G$5="All",Summary!$G$5=""),1,IF(Summary!$G$5=B2605,1,0)))</f>
        <v>0</v>
      </c>
      <c r="T2605" s="148">
        <f t="shared" si="160"/>
        <v>0</v>
      </c>
      <c r="U2605" s="148">
        <f>IF(LEN(C2605)=0,0,IF(C2605=Summary!$K$5,1,0))</f>
        <v>0</v>
      </c>
      <c r="V2605" s="148">
        <f t="shared" si="161"/>
        <v>0</v>
      </c>
      <c r="W2605" s="333"/>
      <c r="X2605" s="148">
        <f t="shared" si="162"/>
        <v>0</v>
      </c>
      <c r="Y2605" s="333"/>
      <c r="Z2605" s="144"/>
      <c r="AA2605" s="148">
        <f t="shared" si="163"/>
        <v>0</v>
      </c>
      <c r="AB2605" s="336"/>
      <c r="AC2605" s="144"/>
    </row>
    <row r="2606" spans="2:29" s="134" customFormat="1" ht="20.100000000000001" customHeight="1" x14ac:dyDescent="0.25">
      <c r="B2606" s="390"/>
      <c r="C2606" s="391"/>
      <c r="D2606" s="392"/>
      <c r="E2606" s="393"/>
      <c r="F2606" s="393"/>
      <c r="G2606" s="394"/>
      <c r="H2606" s="395"/>
      <c r="N2606" s="144"/>
      <c r="O2606" s="147" t="str">
        <f>IFERROR(IF(LEN(B2606)=0,"",INDEX(Trainings!$C$6:$C$55,MATCH(Registration!$B2606,Trainings!$B$6:$B$55,0),1)),"")</f>
        <v/>
      </c>
      <c r="P2606" s="148" t="str">
        <f>IFERROR(IF(LEN(H2606)=0,"",INDEX(Dashboard!$I$17:$I$26,MATCH($H2606,Dashboard!$J$17:$J$26,0))),"")</f>
        <v/>
      </c>
      <c r="Q2606" s="144"/>
      <c r="R2606" s="148">
        <f>IF(LEN(O2606)=0,0,IF(OR(Summary!$D$5="All",Summary!$D$5=""),1,IF(Summary!$D$5=O2606,1,0)))</f>
        <v>0</v>
      </c>
      <c r="S2606" s="148">
        <f>IF(LEN(B2606)=0,0,IF(OR(Summary!$G$5="All",Summary!$G$5=""),1,IF(Summary!$G$5=B2606,1,0)))</f>
        <v>0</v>
      </c>
      <c r="T2606" s="148">
        <f t="shared" si="160"/>
        <v>0</v>
      </c>
      <c r="U2606" s="148">
        <f>IF(LEN(C2606)=0,0,IF(C2606=Summary!$K$5,1,0))</f>
        <v>0</v>
      </c>
      <c r="V2606" s="148">
        <f t="shared" si="161"/>
        <v>0</v>
      </c>
      <c r="W2606" s="333"/>
      <c r="X2606" s="148">
        <f t="shared" si="162"/>
        <v>0</v>
      </c>
      <c r="Y2606" s="333"/>
      <c r="Z2606" s="144"/>
      <c r="AA2606" s="148">
        <f t="shared" si="163"/>
        <v>0</v>
      </c>
      <c r="AB2606" s="336"/>
      <c r="AC2606" s="144"/>
    </row>
    <row r="2607" spans="2:29" s="134" customFormat="1" ht="20.100000000000001" customHeight="1" x14ac:dyDescent="0.25">
      <c r="B2607" s="390"/>
      <c r="C2607" s="391"/>
      <c r="D2607" s="392"/>
      <c r="E2607" s="393"/>
      <c r="F2607" s="393"/>
      <c r="G2607" s="394"/>
      <c r="H2607" s="395"/>
      <c r="N2607" s="144"/>
      <c r="O2607" s="147" t="str">
        <f>IFERROR(IF(LEN(B2607)=0,"",INDEX(Trainings!$C$6:$C$55,MATCH(Registration!$B2607,Trainings!$B$6:$B$55,0),1)),"")</f>
        <v/>
      </c>
      <c r="P2607" s="148" t="str">
        <f>IFERROR(IF(LEN(H2607)=0,"",INDEX(Dashboard!$I$17:$I$26,MATCH($H2607,Dashboard!$J$17:$J$26,0))),"")</f>
        <v/>
      </c>
      <c r="Q2607" s="144"/>
      <c r="R2607" s="148">
        <f>IF(LEN(O2607)=0,0,IF(OR(Summary!$D$5="All",Summary!$D$5=""),1,IF(Summary!$D$5=O2607,1,0)))</f>
        <v>0</v>
      </c>
      <c r="S2607" s="148">
        <f>IF(LEN(B2607)=0,0,IF(OR(Summary!$G$5="All",Summary!$G$5=""),1,IF(Summary!$G$5=B2607,1,0)))</f>
        <v>0</v>
      </c>
      <c r="T2607" s="148">
        <f t="shared" si="160"/>
        <v>0</v>
      </c>
      <c r="U2607" s="148">
        <f>IF(LEN(C2607)=0,0,IF(C2607=Summary!$K$5,1,0))</f>
        <v>0</v>
      </c>
      <c r="V2607" s="148">
        <f t="shared" si="161"/>
        <v>0</v>
      </c>
      <c r="W2607" s="333"/>
      <c r="X2607" s="148">
        <f t="shared" si="162"/>
        <v>0</v>
      </c>
      <c r="Y2607" s="333"/>
      <c r="Z2607" s="144"/>
      <c r="AA2607" s="148">
        <f t="shared" si="163"/>
        <v>0</v>
      </c>
      <c r="AB2607" s="336"/>
      <c r="AC2607" s="144"/>
    </row>
    <row r="2608" spans="2:29" s="134" customFormat="1" ht="20.100000000000001" customHeight="1" x14ac:dyDescent="0.25">
      <c r="B2608" s="390"/>
      <c r="C2608" s="391"/>
      <c r="D2608" s="392"/>
      <c r="E2608" s="393"/>
      <c r="F2608" s="393"/>
      <c r="G2608" s="394"/>
      <c r="H2608" s="395"/>
      <c r="N2608" s="144"/>
      <c r="O2608" s="147" t="str">
        <f>IFERROR(IF(LEN(B2608)=0,"",INDEX(Trainings!$C$6:$C$55,MATCH(Registration!$B2608,Trainings!$B$6:$B$55,0),1)),"")</f>
        <v/>
      </c>
      <c r="P2608" s="148" t="str">
        <f>IFERROR(IF(LEN(H2608)=0,"",INDEX(Dashboard!$I$17:$I$26,MATCH($H2608,Dashboard!$J$17:$J$26,0))),"")</f>
        <v/>
      </c>
      <c r="Q2608" s="144"/>
      <c r="R2608" s="148">
        <f>IF(LEN(O2608)=0,0,IF(OR(Summary!$D$5="All",Summary!$D$5=""),1,IF(Summary!$D$5=O2608,1,0)))</f>
        <v>0</v>
      </c>
      <c r="S2608" s="148">
        <f>IF(LEN(B2608)=0,0,IF(OR(Summary!$G$5="All",Summary!$G$5=""),1,IF(Summary!$G$5=B2608,1,0)))</f>
        <v>0</v>
      </c>
      <c r="T2608" s="148">
        <f t="shared" si="160"/>
        <v>0</v>
      </c>
      <c r="U2608" s="148">
        <f>IF(LEN(C2608)=0,0,IF(C2608=Summary!$K$5,1,0))</f>
        <v>0</v>
      </c>
      <c r="V2608" s="148">
        <f t="shared" si="161"/>
        <v>0</v>
      </c>
      <c r="W2608" s="333"/>
      <c r="X2608" s="148">
        <f t="shared" si="162"/>
        <v>0</v>
      </c>
      <c r="Y2608" s="333"/>
      <c r="Z2608" s="144"/>
      <c r="AA2608" s="148">
        <f t="shared" si="163"/>
        <v>0</v>
      </c>
      <c r="AB2608" s="336"/>
      <c r="AC2608" s="144"/>
    </row>
    <row r="2609" spans="2:29" s="134" customFormat="1" ht="20.100000000000001" customHeight="1" x14ac:dyDescent="0.25">
      <c r="B2609" s="390"/>
      <c r="C2609" s="391"/>
      <c r="D2609" s="392"/>
      <c r="E2609" s="393"/>
      <c r="F2609" s="393"/>
      <c r="G2609" s="394"/>
      <c r="H2609" s="395"/>
      <c r="N2609" s="144"/>
      <c r="O2609" s="147" t="str">
        <f>IFERROR(IF(LEN(B2609)=0,"",INDEX(Trainings!$C$6:$C$55,MATCH(Registration!$B2609,Trainings!$B$6:$B$55,0),1)),"")</f>
        <v/>
      </c>
      <c r="P2609" s="148" t="str">
        <f>IFERROR(IF(LEN(H2609)=0,"",INDEX(Dashboard!$I$17:$I$26,MATCH($H2609,Dashboard!$J$17:$J$26,0))),"")</f>
        <v/>
      </c>
      <c r="Q2609" s="144"/>
      <c r="R2609" s="148">
        <f>IF(LEN(O2609)=0,0,IF(OR(Summary!$D$5="All",Summary!$D$5=""),1,IF(Summary!$D$5=O2609,1,0)))</f>
        <v>0</v>
      </c>
      <c r="S2609" s="148">
        <f>IF(LEN(B2609)=0,0,IF(OR(Summary!$G$5="All",Summary!$G$5=""),1,IF(Summary!$G$5=B2609,1,0)))</f>
        <v>0</v>
      </c>
      <c r="T2609" s="148">
        <f t="shared" si="160"/>
        <v>0</v>
      </c>
      <c r="U2609" s="148">
        <f>IF(LEN(C2609)=0,0,IF(C2609=Summary!$K$5,1,0))</f>
        <v>0</v>
      </c>
      <c r="V2609" s="148">
        <f t="shared" si="161"/>
        <v>0</v>
      </c>
      <c r="W2609" s="333"/>
      <c r="X2609" s="148">
        <f t="shared" si="162"/>
        <v>0</v>
      </c>
      <c r="Y2609" s="333"/>
      <c r="Z2609" s="144"/>
      <c r="AA2609" s="148">
        <f t="shared" si="163"/>
        <v>0</v>
      </c>
      <c r="AB2609" s="336"/>
      <c r="AC2609" s="144"/>
    </row>
    <row r="2610" spans="2:29" s="134" customFormat="1" ht="20.100000000000001" customHeight="1" x14ac:dyDescent="0.25">
      <c r="B2610" s="390"/>
      <c r="C2610" s="391"/>
      <c r="D2610" s="392"/>
      <c r="E2610" s="393"/>
      <c r="F2610" s="393"/>
      <c r="G2610" s="394"/>
      <c r="H2610" s="395"/>
      <c r="N2610" s="144"/>
      <c r="O2610" s="147" t="str">
        <f>IFERROR(IF(LEN(B2610)=0,"",INDEX(Trainings!$C$6:$C$55,MATCH(Registration!$B2610,Trainings!$B$6:$B$55,0),1)),"")</f>
        <v/>
      </c>
      <c r="P2610" s="148" t="str">
        <f>IFERROR(IF(LEN(H2610)=0,"",INDEX(Dashboard!$I$17:$I$26,MATCH($H2610,Dashboard!$J$17:$J$26,0))),"")</f>
        <v/>
      </c>
      <c r="Q2610" s="144"/>
      <c r="R2610" s="148">
        <f>IF(LEN(O2610)=0,0,IF(OR(Summary!$D$5="All",Summary!$D$5=""),1,IF(Summary!$D$5=O2610,1,0)))</f>
        <v>0</v>
      </c>
      <c r="S2610" s="148">
        <f>IF(LEN(B2610)=0,0,IF(OR(Summary!$G$5="All",Summary!$G$5=""),1,IF(Summary!$G$5=B2610,1,0)))</f>
        <v>0</v>
      </c>
      <c r="T2610" s="148">
        <f t="shared" si="160"/>
        <v>0</v>
      </c>
      <c r="U2610" s="148">
        <f>IF(LEN(C2610)=0,0,IF(C2610=Summary!$K$5,1,0))</f>
        <v>0</v>
      </c>
      <c r="V2610" s="148">
        <f t="shared" si="161"/>
        <v>0</v>
      </c>
      <c r="W2610" s="333"/>
      <c r="X2610" s="148">
        <f t="shared" si="162"/>
        <v>0</v>
      </c>
      <c r="Y2610" s="333"/>
      <c r="Z2610" s="144"/>
      <c r="AA2610" s="148">
        <f t="shared" si="163"/>
        <v>0</v>
      </c>
      <c r="AB2610" s="336"/>
      <c r="AC2610" s="144"/>
    </row>
    <row r="2611" spans="2:29" s="134" customFormat="1" ht="20.100000000000001" customHeight="1" x14ac:dyDescent="0.25">
      <c r="B2611" s="390"/>
      <c r="C2611" s="391"/>
      <c r="D2611" s="392"/>
      <c r="E2611" s="393"/>
      <c r="F2611" s="393"/>
      <c r="G2611" s="394"/>
      <c r="H2611" s="395"/>
      <c r="N2611" s="144"/>
      <c r="O2611" s="147" t="str">
        <f>IFERROR(IF(LEN(B2611)=0,"",INDEX(Trainings!$C$6:$C$55,MATCH(Registration!$B2611,Trainings!$B$6:$B$55,0),1)),"")</f>
        <v/>
      </c>
      <c r="P2611" s="148" t="str">
        <f>IFERROR(IF(LEN(H2611)=0,"",INDEX(Dashboard!$I$17:$I$26,MATCH($H2611,Dashboard!$J$17:$J$26,0))),"")</f>
        <v/>
      </c>
      <c r="Q2611" s="144"/>
      <c r="R2611" s="148">
        <f>IF(LEN(O2611)=0,0,IF(OR(Summary!$D$5="All",Summary!$D$5=""),1,IF(Summary!$D$5=O2611,1,0)))</f>
        <v>0</v>
      </c>
      <c r="S2611" s="148">
        <f>IF(LEN(B2611)=0,0,IF(OR(Summary!$G$5="All",Summary!$G$5=""),1,IF(Summary!$G$5=B2611,1,0)))</f>
        <v>0</v>
      </c>
      <c r="T2611" s="148">
        <f t="shared" si="160"/>
        <v>0</v>
      </c>
      <c r="U2611" s="148">
        <f>IF(LEN(C2611)=0,0,IF(C2611=Summary!$K$5,1,0))</f>
        <v>0</v>
      </c>
      <c r="V2611" s="148">
        <f t="shared" si="161"/>
        <v>0</v>
      </c>
      <c r="W2611" s="333"/>
      <c r="X2611" s="148">
        <f t="shared" si="162"/>
        <v>0</v>
      </c>
      <c r="Y2611" s="333"/>
      <c r="Z2611" s="144"/>
      <c r="AA2611" s="148">
        <f t="shared" si="163"/>
        <v>0</v>
      </c>
      <c r="AB2611" s="336"/>
      <c r="AC2611" s="144"/>
    </row>
    <row r="2612" spans="2:29" s="134" customFormat="1" ht="20.100000000000001" customHeight="1" x14ac:dyDescent="0.25">
      <c r="B2612" s="390"/>
      <c r="C2612" s="391"/>
      <c r="D2612" s="392"/>
      <c r="E2612" s="393"/>
      <c r="F2612" s="393"/>
      <c r="G2612" s="394"/>
      <c r="H2612" s="395"/>
      <c r="N2612" s="144"/>
      <c r="O2612" s="147" t="str">
        <f>IFERROR(IF(LEN(B2612)=0,"",INDEX(Trainings!$C$6:$C$55,MATCH(Registration!$B2612,Trainings!$B$6:$B$55,0),1)),"")</f>
        <v/>
      </c>
      <c r="P2612" s="148" t="str">
        <f>IFERROR(IF(LEN(H2612)=0,"",INDEX(Dashboard!$I$17:$I$26,MATCH($H2612,Dashboard!$J$17:$J$26,0))),"")</f>
        <v/>
      </c>
      <c r="Q2612" s="144"/>
      <c r="R2612" s="148">
        <f>IF(LEN(O2612)=0,0,IF(OR(Summary!$D$5="All",Summary!$D$5=""),1,IF(Summary!$D$5=O2612,1,0)))</f>
        <v>0</v>
      </c>
      <c r="S2612" s="148">
        <f>IF(LEN(B2612)=0,0,IF(OR(Summary!$G$5="All",Summary!$G$5=""),1,IF(Summary!$G$5=B2612,1,0)))</f>
        <v>0</v>
      </c>
      <c r="T2612" s="148">
        <f t="shared" si="160"/>
        <v>0</v>
      </c>
      <c r="U2612" s="148">
        <f>IF(LEN(C2612)=0,0,IF(C2612=Summary!$K$5,1,0))</f>
        <v>0</v>
      </c>
      <c r="V2612" s="148">
        <f t="shared" si="161"/>
        <v>0</v>
      </c>
      <c r="W2612" s="333"/>
      <c r="X2612" s="148">
        <f t="shared" si="162"/>
        <v>0</v>
      </c>
      <c r="Y2612" s="333"/>
      <c r="Z2612" s="144"/>
      <c r="AA2612" s="148">
        <f t="shared" si="163"/>
        <v>0</v>
      </c>
      <c r="AB2612" s="336"/>
      <c r="AC2612" s="144"/>
    </row>
    <row r="2613" spans="2:29" s="134" customFormat="1" ht="20.100000000000001" customHeight="1" x14ac:dyDescent="0.25">
      <c r="B2613" s="390"/>
      <c r="C2613" s="391"/>
      <c r="D2613" s="392"/>
      <c r="E2613" s="393"/>
      <c r="F2613" s="393"/>
      <c r="G2613" s="394"/>
      <c r="H2613" s="395"/>
      <c r="N2613" s="144"/>
      <c r="O2613" s="147" t="str">
        <f>IFERROR(IF(LEN(B2613)=0,"",INDEX(Trainings!$C$6:$C$55,MATCH(Registration!$B2613,Trainings!$B$6:$B$55,0),1)),"")</f>
        <v/>
      </c>
      <c r="P2613" s="148" t="str">
        <f>IFERROR(IF(LEN(H2613)=0,"",INDEX(Dashboard!$I$17:$I$26,MATCH($H2613,Dashboard!$J$17:$J$26,0))),"")</f>
        <v/>
      </c>
      <c r="Q2613" s="144"/>
      <c r="R2613" s="148">
        <f>IF(LEN(O2613)=0,0,IF(OR(Summary!$D$5="All",Summary!$D$5=""),1,IF(Summary!$D$5=O2613,1,0)))</f>
        <v>0</v>
      </c>
      <c r="S2613" s="148">
        <f>IF(LEN(B2613)=0,0,IF(OR(Summary!$G$5="All",Summary!$G$5=""),1,IF(Summary!$G$5=B2613,1,0)))</f>
        <v>0</v>
      </c>
      <c r="T2613" s="148">
        <f t="shared" si="160"/>
        <v>0</v>
      </c>
      <c r="U2613" s="148">
        <f>IF(LEN(C2613)=0,0,IF(C2613=Summary!$K$5,1,0))</f>
        <v>0</v>
      </c>
      <c r="V2613" s="148">
        <f t="shared" si="161"/>
        <v>0</v>
      </c>
      <c r="W2613" s="333"/>
      <c r="X2613" s="148">
        <f t="shared" si="162"/>
        <v>0</v>
      </c>
      <c r="Y2613" s="333"/>
      <c r="Z2613" s="144"/>
      <c r="AA2613" s="148">
        <f t="shared" si="163"/>
        <v>0</v>
      </c>
      <c r="AB2613" s="336"/>
      <c r="AC2613" s="144"/>
    </row>
    <row r="2614" spans="2:29" s="134" customFormat="1" ht="20.100000000000001" customHeight="1" x14ac:dyDescent="0.25">
      <c r="B2614" s="390"/>
      <c r="C2614" s="391"/>
      <c r="D2614" s="392"/>
      <c r="E2614" s="393"/>
      <c r="F2614" s="393"/>
      <c r="G2614" s="394"/>
      <c r="H2614" s="395"/>
      <c r="N2614" s="144"/>
      <c r="O2614" s="147" t="str">
        <f>IFERROR(IF(LEN(B2614)=0,"",INDEX(Trainings!$C$6:$C$55,MATCH(Registration!$B2614,Trainings!$B$6:$B$55,0),1)),"")</f>
        <v/>
      </c>
      <c r="P2614" s="148" t="str">
        <f>IFERROR(IF(LEN(H2614)=0,"",INDEX(Dashboard!$I$17:$I$26,MATCH($H2614,Dashboard!$J$17:$J$26,0))),"")</f>
        <v/>
      </c>
      <c r="Q2614" s="144"/>
      <c r="R2614" s="148">
        <f>IF(LEN(O2614)=0,0,IF(OR(Summary!$D$5="All",Summary!$D$5=""),1,IF(Summary!$D$5=O2614,1,0)))</f>
        <v>0</v>
      </c>
      <c r="S2614" s="148">
        <f>IF(LEN(B2614)=0,0,IF(OR(Summary!$G$5="All",Summary!$G$5=""),1,IF(Summary!$G$5=B2614,1,0)))</f>
        <v>0</v>
      </c>
      <c r="T2614" s="148">
        <f t="shared" si="160"/>
        <v>0</v>
      </c>
      <c r="U2614" s="148">
        <f>IF(LEN(C2614)=0,0,IF(C2614=Summary!$K$5,1,0))</f>
        <v>0</v>
      </c>
      <c r="V2614" s="148">
        <f t="shared" si="161"/>
        <v>0</v>
      </c>
      <c r="W2614" s="333"/>
      <c r="X2614" s="148">
        <f t="shared" si="162"/>
        <v>0</v>
      </c>
      <c r="Y2614" s="333"/>
      <c r="Z2614" s="144"/>
      <c r="AA2614" s="148">
        <f t="shared" si="163"/>
        <v>0</v>
      </c>
      <c r="AB2614" s="336"/>
      <c r="AC2614" s="144"/>
    </row>
    <row r="2615" spans="2:29" s="134" customFormat="1" ht="20.100000000000001" customHeight="1" x14ac:dyDescent="0.25">
      <c r="B2615" s="390"/>
      <c r="C2615" s="391"/>
      <c r="D2615" s="392"/>
      <c r="E2615" s="393"/>
      <c r="F2615" s="393"/>
      <c r="G2615" s="394"/>
      <c r="H2615" s="395"/>
      <c r="N2615" s="144"/>
      <c r="O2615" s="147" t="str">
        <f>IFERROR(IF(LEN(B2615)=0,"",INDEX(Trainings!$C$6:$C$55,MATCH(Registration!$B2615,Trainings!$B$6:$B$55,0),1)),"")</f>
        <v/>
      </c>
      <c r="P2615" s="148" t="str">
        <f>IFERROR(IF(LEN(H2615)=0,"",INDEX(Dashboard!$I$17:$I$26,MATCH($H2615,Dashboard!$J$17:$J$26,0))),"")</f>
        <v/>
      </c>
      <c r="Q2615" s="144"/>
      <c r="R2615" s="148">
        <f>IF(LEN(O2615)=0,0,IF(OR(Summary!$D$5="All",Summary!$D$5=""),1,IF(Summary!$D$5=O2615,1,0)))</f>
        <v>0</v>
      </c>
      <c r="S2615" s="148">
        <f>IF(LEN(B2615)=0,0,IF(OR(Summary!$G$5="All",Summary!$G$5=""),1,IF(Summary!$G$5=B2615,1,0)))</f>
        <v>0</v>
      </c>
      <c r="T2615" s="148">
        <f t="shared" si="160"/>
        <v>0</v>
      </c>
      <c r="U2615" s="148">
        <f>IF(LEN(C2615)=0,0,IF(C2615=Summary!$K$5,1,0))</f>
        <v>0</v>
      </c>
      <c r="V2615" s="148">
        <f t="shared" si="161"/>
        <v>0</v>
      </c>
      <c r="W2615" s="333"/>
      <c r="X2615" s="148">
        <f t="shared" si="162"/>
        <v>0</v>
      </c>
      <c r="Y2615" s="333"/>
      <c r="Z2615" s="144"/>
      <c r="AA2615" s="148">
        <f t="shared" si="163"/>
        <v>0</v>
      </c>
      <c r="AB2615" s="336"/>
      <c r="AC2615" s="144"/>
    </row>
    <row r="2616" spans="2:29" s="134" customFormat="1" ht="20.100000000000001" customHeight="1" x14ac:dyDescent="0.25">
      <c r="B2616" s="390"/>
      <c r="C2616" s="391"/>
      <c r="D2616" s="392"/>
      <c r="E2616" s="393"/>
      <c r="F2616" s="393"/>
      <c r="G2616" s="394"/>
      <c r="H2616" s="395"/>
      <c r="N2616" s="144"/>
      <c r="O2616" s="147" t="str">
        <f>IFERROR(IF(LEN(B2616)=0,"",INDEX(Trainings!$C$6:$C$55,MATCH(Registration!$B2616,Trainings!$B$6:$B$55,0),1)),"")</f>
        <v/>
      </c>
      <c r="P2616" s="148" t="str">
        <f>IFERROR(IF(LEN(H2616)=0,"",INDEX(Dashboard!$I$17:$I$26,MATCH($H2616,Dashboard!$J$17:$J$26,0))),"")</f>
        <v/>
      </c>
      <c r="Q2616" s="144"/>
      <c r="R2616" s="148">
        <f>IF(LEN(O2616)=0,0,IF(OR(Summary!$D$5="All",Summary!$D$5=""),1,IF(Summary!$D$5=O2616,1,0)))</f>
        <v>0</v>
      </c>
      <c r="S2616" s="148">
        <f>IF(LEN(B2616)=0,0,IF(OR(Summary!$G$5="All",Summary!$G$5=""),1,IF(Summary!$G$5=B2616,1,0)))</f>
        <v>0</v>
      </c>
      <c r="T2616" s="148">
        <f t="shared" si="160"/>
        <v>0</v>
      </c>
      <c r="U2616" s="148">
        <f>IF(LEN(C2616)=0,0,IF(C2616=Summary!$K$5,1,0))</f>
        <v>0</v>
      </c>
      <c r="V2616" s="148">
        <f t="shared" si="161"/>
        <v>0</v>
      </c>
      <c r="W2616" s="333"/>
      <c r="X2616" s="148">
        <f t="shared" si="162"/>
        <v>0</v>
      </c>
      <c r="Y2616" s="333"/>
      <c r="Z2616" s="144"/>
      <c r="AA2616" s="148">
        <f t="shared" si="163"/>
        <v>0</v>
      </c>
      <c r="AB2616" s="336"/>
      <c r="AC2616" s="144"/>
    </row>
    <row r="2617" spans="2:29" s="134" customFormat="1" ht="20.100000000000001" customHeight="1" x14ac:dyDescent="0.25">
      <c r="B2617" s="390"/>
      <c r="C2617" s="391"/>
      <c r="D2617" s="392"/>
      <c r="E2617" s="393"/>
      <c r="F2617" s="393"/>
      <c r="G2617" s="394"/>
      <c r="H2617" s="395"/>
      <c r="N2617" s="144"/>
      <c r="O2617" s="147" t="str">
        <f>IFERROR(IF(LEN(B2617)=0,"",INDEX(Trainings!$C$6:$C$55,MATCH(Registration!$B2617,Trainings!$B$6:$B$55,0),1)),"")</f>
        <v/>
      </c>
      <c r="P2617" s="148" t="str">
        <f>IFERROR(IF(LEN(H2617)=0,"",INDEX(Dashboard!$I$17:$I$26,MATCH($H2617,Dashboard!$J$17:$J$26,0))),"")</f>
        <v/>
      </c>
      <c r="Q2617" s="144"/>
      <c r="R2617" s="148">
        <f>IF(LEN(O2617)=0,0,IF(OR(Summary!$D$5="All",Summary!$D$5=""),1,IF(Summary!$D$5=O2617,1,0)))</f>
        <v>0</v>
      </c>
      <c r="S2617" s="148">
        <f>IF(LEN(B2617)=0,0,IF(OR(Summary!$G$5="All",Summary!$G$5=""),1,IF(Summary!$G$5=B2617,1,0)))</f>
        <v>0</v>
      </c>
      <c r="T2617" s="148">
        <f t="shared" si="160"/>
        <v>0</v>
      </c>
      <c r="U2617" s="148">
        <f>IF(LEN(C2617)=0,0,IF(C2617=Summary!$K$5,1,0))</f>
        <v>0</v>
      </c>
      <c r="V2617" s="148">
        <f t="shared" si="161"/>
        <v>0</v>
      </c>
      <c r="W2617" s="333"/>
      <c r="X2617" s="148">
        <f t="shared" si="162"/>
        <v>0</v>
      </c>
      <c r="Y2617" s="333"/>
      <c r="Z2617" s="144"/>
      <c r="AA2617" s="148">
        <f t="shared" si="163"/>
        <v>0</v>
      </c>
      <c r="AB2617" s="336"/>
      <c r="AC2617" s="144"/>
    </row>
    <row r="2618" spans="2:29" s="134" customFormat="1" ht="20.100000000000001" customHeight="1" x14ac:dyDescent="0.25">
      <c r="B2618" s="390"/>
      <c r="C2618" s="391"/>
      <c r="D2618" s="392"/>
      <c r="E2618" s="393"/>
      <c r="F2618" s="393"/>
      <c r="G2618" s="394"/>
      <c r="H2618" s="395"/>
      <c r="N2618" s="144"/>
      <c r="O2618" s="147" t="str">
        <f>IFERROR(IF(LEN(B2618)=0,"",INDEX(Trainings!$C$6:$C$55,MATCH(Registration!$B2618,Trainings!$B$6:$B$55,0),1)),"")</f>
        <v/>
      </c>
      <c r="P2618" s="148" t="str">
        <f>IFERROR(IF(LEN(H2618)=0,"",INDEX(Dashboard!$I$17:$I$26,MATCH($H2618,Dashboard!$J$17:$J$26,0))),"")</f>
        <v/>
      </c>
      <c r="Q2618" s="144"/>
      <c r="R2618" s="148">
        <f>IF(LEN(O2618)=0,0,IF(OR(Summary!$D$5="All",Summary!$D$5=""),1,IF(Summary!$D$5=O2618,1,0)))</f>
        <v>0</v>
      </c>
      <c r="S2618" s="148">
        <f>IF(LEN(B2618)=0,0,IF(OR(Summary!$G$5="All",Summary!$G$5=""),1,IF(Summary!$G$5=B2618,1,0)))</f>
        <v>0</v>
      </c>
      <c r="T2618" s="148">
        <f t="shared" si="160"/>
        <v>0</v>
      </c>
      <c r="U2618" s="148">
        <f>IF(LEN(C2618)=0,0,IF(C2618=Summary!$K$5,1,0))</f>
        <v>0</v>
      </c>
      <c r="V2618" s="148">
        <f t="shared" si="161"/>
        <v>0</v>
      </c>
      <c r="W2618" s="333"/>
      <c r="X2618" s="148">
        <f t="shared" si="162"/>
        <v>0</v>
      </c>
      <c r="Y2618" s="333"/>
      <c r="Z2618" s="144"/>
      <c r="AA2618" s="148">
        <f t="shared" si="163"/>
        <v>0</v>
      </c>
      <c r="AB2618" s="336"/>
      <c r="AC2618" s="144"/>
    </row>
    <row r="2619" spans="2:29" s="134" customFormat="1" ht="20.100000000000001" customHeight="1" x14ac:dyDescent="0.25">
      <c r="B2619" s="390"/>
      <c r="C2619" s="391"/>
      <c r="D2619" s="392"/>
      <c r="E2619" s="393"/>
      <c r="F2619" s="393"/>
      <c r="G2619" s="394"/>
      <c r="H2619" s="395"/>
      <c r="N2619" s="144"/>
      <c r="O2619" s="147" t="str">
        <f>IFERROR(IF(LEN(B2619)=0,"",INDEX(Trainings!$C$6:$C$55,MATCH(Registration!$B2619,Trainings!$B$6:$B$55,0),1)),"")</f>
        <v/>
      </c>
      <c r="P2619" s="148" t="str">
        <f>IFERROR(IF(LEN(H2619)=0,"",INDEX(Dashboard!$I$17:$I$26,MATCH($H2619,Dashboard!$J$17:$J$26,0))),"")</f>
        <v/>
      </c>
      <c r="Q2619" s="144"/>
      <c r="R2619" s="148">
        <f>IF(LEN(O2619)=0,0,IF(OR(Summary!$D$5="All",Summary!$D$5=""),1,IF(Summary!$D$5=O2619,1,0)))</f>
        <v>0</v>
      </c>
      <c r="S2619" s="148">
        <f>IF(LEN(B2619)=0,0,IF(OR(Summary!$G$5="All",Summary!$G$5=""),1,IF(Summary!$G$5=B2619,1,0)))</f>
        <v>0</v>
      </c>
      <c r="T2619" s="148">
        <f t="shared" si="160"/>
        <v>0</v>
      </c>
      <c r="U2619" s="148">
        <f>IF(LEN(C2619)=0,0,IF(C2619=Summary!$K$5,1,0))</f>
        <v>0</v>
      </c>
      <c r="V2619" s="148">
        <f t="shared" si="161"/>
        <v>0</v>
      </c>
      <c r="W2619" s="333"/>
      <c r="X2619" s="148">
        <f t="shared" si="162"/>
        <v>0</v>
      </c>
      <c r="Y2619" s="333"/>
      <c r="Z2619" s="144"/>
      <c r="AA2619" s="148">
        <f t="shared" si="163"/>
        <v>0</v>
      </c>
      <c r="AB2619" s="336"/>
      <c r="AC2619" s="144"/>
    </row>
    <row r="2620" spans="2:29" s="134" customFormat="1" ht="20.100000000000001" customHeight="1" x14ac:dyDescent="0.25">
      <c r="B2620" s="390"/>
      <c r="C2620" s="391"/>
      <c r="D2620" s="392"/>
      <c r="E2620" s="393"/>
      <c r="F2620" s="393"/>
      <c r="G2620" s="394"/>
      <c r="H2620" s="395"/>
      <c r="N2620" s="144"/>
      <c r="O2620" s="147" t="str">
        <f>IFERROR(IF(LEN(B2620)=0,"",INDEX(Trainings!$C$6:$C$55,MATCH(Registration!$B2620,Trainings!$B$6:$B$55,0),1)),"")</f>
        <v/>
      </c>
      <c r="P2620" s="148" t="str">
        <f>IFERROR(IF(LEN(H2620)=0,"",INDEX(Dashboard!$I$17:$I$26,MATCH($H2620,Dashboard!$J$17:$J$26,0))),"")</f>
        <v/>
      </c>
      <c r="Q2620" s="144"/>
      <c r="R2620" s="148">
        <f>IF(LEN(O2620)=0,0,IF(OR(Summary!$D$5="All",Summary!$D$5=""),1,IF(Summary!$D$5=O2620,1,0)))</f>
        <v>0</v>
      </c>
      <c r="S2620" s="148">
        <f>IF(LEN(B2620)=0,0,IF(OR(Summary!$G$5="All",Summary!$G$5=""),1,IF(Summary!$G$5=B2620,1,0)))</f>
        <v>0</v>
      </c>
      <c r="T2620" s="148">
        <f t="shared" si="160"/>
        <v>0</v>
      </c>
      <c r="U2620" s="148">
        <f>IF(LEN(C2620)=0,0,IF(C2620=Summary!$K$5,1,0))</f>
        <v>0</v>
      </c>
      <c r="V2620" s="148">
        <f t="shared" si="161"/>
        <v>0</v>
      </c>
      <c r="W2620" s="333"/>
      <c r="X2620" s="148">
        <f t="shared" si="162"/>
        <v>0</v>
      </c>
      <c r="Y2620" s="333"/>
      <c r="Z2620" s="144"/>
      <c r="AA2620" s="148">
        <f t="shared" si="163"/>
        <v>0</v>
      </c>
      <c r="AB2620" s="336"/>
      <c r="AC2620" s="144"/>
    </row>
    <row r="2621" spans="2:29" s="134" customFormat="1" ht="20.100000000000001" customHeight="1" x14ac:dyDescent="0.25">
      <c r="B2621" s="390"/>
      <c r="C2621" s="391"/>
      <c r="D2621" s="392"/>
      <c r="E2621" s="393"/>
      <c r="F2621" s="393"/>
      <c r="G2621" s="394"/>
      <c r="H2621" s="395"/>
      <c r="N2621" s="144"/>
      <c r="O2621" s="147" t="str">
        <f>IFERROR(IF(LEN(B2621)=0,"",INDEX(Trainings!$C$6:$C$55,MATCH(Registration!$B2621,Trainings!$B$6:$B$55,0),1)),"")</f>
        <v/>
      </c>
      <c r="P2621" s="148" t="str">
        <f>IFERROR(IF(LEN(H2621)=0,"",INDEX(Dashboard!$I$17:$I$26,MATCH($H2621,Dashboard!$J$17:$J$26,0))),"")</f>
        <v/>
      </c>
      <c r="Q2621" s="144"/>
      <c r="R2621" s="148">
        <f>IF(LEN(O2621)=0,0,IF(OR(Summary!$D$5="All",Summary!$D$5=""),1,IF(Summary!$D$5=O2621,1,0)))</f>
        <v>0</v>
      </c>
      <c r="S2621" s="148">
        <f>IF(LEN(B2621)=0,0,IF(OR(Summary!$G$5="All",Summary!$G$5=""),1,IF(Summary!$G$5=B2621,1,0)))</f>
        <v>0</v>
      </c>
      <c r="T2621" s="148">
        <f t="shared" si="160"/>
        <v>0</v>
      </c>
      <c r="U2621" s="148">
        <f>IF(LEN(C2621)=0,0,IF(C2621=Summary!$K$5,1,0))</f>
        <v>0</v>
      </c>
      <c r="V2621" s="148">
        <f t="shared" si="161"/>
        <v>0</v>
      </c>
      <c r="W2621" s="333"/>
      <c r="X2621" s="148">
        <f t="shared" si="162"/>
        <v>0</v>
      </c>
      <c r="Y2621" s="333"/>
      <c r="Z2621" s="144"/>
      <c r="AA2621" s="148">
        <f t="shared" si="163"/>
        <v>0</v>
      </c>
      <c r="AB2621" s="336"/>
      <c r="AC2621" s="144"/>
    </row>
    <row r="2622" spans="2:29" s="134" customFormat="1" ht="20.100000000000001" customHeight="1" x14ac:dyDescent="0.25">
      <c r="B2622" s="390"/>
      <c r="C2622" s="391"/>
      <c r="D2622" s="392"/>
      <c r="E2622" s="393"/>
      <c r="F2622" s="393"/>
      <c r="G2622" s="394"/>
      <c r="H2622" s="395"/>
      <c r="N2622" s="144"/>
      <c r="O2622" s="147" t="str">
        <f>IFERROR(IF(LEN(B2622)=0,"",INDEX(Trainings!$C$6:$C$55,MATCH(Registration!$B2622,Trainings!$B$6:$B$55,0),1)),"")</f>
        <v/>
      </c>
      <c r="P2622" s="148" t="str">
        <f>IFERROR(IF(LEN(H2622)=0,"",INDEX(Dashboard!$I$17:$I$26,MATCH($H2622,Dashboard!$J$17:$J$26,0))),"")</f>
        <v/>
      </c>
      <c r="Q2622" s="144"/>
      <c r="R2622" s="148">
        <f>IF(LEN(O2622)=0,0,IF(OR(Summary!$D$5="All",Summary!$D$5=""),1,IF(Summary!$D$5=O2622,1,0)))</f>
        <v>0</v>
      </c>
      <c r="S2622" s="148">
        <f>IF(LEN(B2622)=0,0,IF(OR(Summary!$G$5="All",Summary!$G$5=""),1,IF(Summary!$G$5=B2622,1,0)))</f>
        <v>0</v>
      </c>
      <c r="T2622" s="148">
        <f t="shared" si="160"/>
        <v>0</v>
      </c>
      <c r="U2622" s="148">
        <f>IF(LEN(C2622)=0,0,IF(C2622=Summary!$K$5,1,0))</f>
        <v>0</v>
      </c>
      <c r="V2622" s="148">
        <f t="shared" si="161"/>
        <v>0</v>
      </c>
      <c r="W2622" s="333"/>
      <c r="X2622" s="148">
        <f t="shared" si="162"/>
        <v>0</v>
      </c>
      <c r="Y2622" s="333"/>
      <c r="Z2622" s="144"/>
      <c r="AA2622" s="148">
        <f t="shared" si="163"/>
        <v>0</v>
      </c>
      <c r="AB2622" s="336"/>
      <c r="AC2622" s="144"/>
    </row>
    <row r="2623" spans="2:29" s="134" customFormat="1" ht="20.100000000000001" customHeight="1" x14ac:dyDescent="0.25">
      <c r="B2623" s="390"/>
      <c r="C2623" s="391"/>
      <c r="D2623" s="392"/>
      <c r="E2623" s="393"/>
      <c r="F2623" s="393"/>
      <c r="G2623" s="394"/>
      <c r="H2623" s="395"/>
      <c r="N2623" s="144"/>
      <c r="O2623" s="147" t="str">
        <f>IFERROR(IF(LEN(B2623)=0,"",INDEX(Trainings!$C$6:$C$55,MATCH(Registration!$B2623,Trainings!$B$6:$B$55,0),1)),"")</f>
        <v/>
      </c>
      <c r="P2623" s="148" t="str">
        <f>IFERROR(IF(LEN(H2623)=0,"",INDEX(Dashboard!$I$17:$I$26,MATCH($H2623,Dashboard!$J$17:$J$26,0))),"")</f>
        <v/>
      </c>
      <c r="Q2623" s="144"/>
      <c r="R2623" s="148">
        <f>IF(LEN(O2623)=0,0,IF(OR(Summary!$D$5="All",Summary!$D$5=""),1,IF(Summary!$D$5=O2623,1,0)))</f>
        <v>0</v>
      </c>
      <c r="S2623" s="148">
        <f>IF(LEN(B2623)=0,0,IF(OR(Summary!$G$5="All",Summary!$G$5=""),1,IF(Summary!$G$5=B2623,1,0)))</f>
        <v>0</v>
      </c>
      <c r="T2623" s="148">
        <f t="shared" si="160"/>
        <v>0</v>
      </c>
      <c r="U2623" s="148">
        <f>IF(LEN(C2623)=0,0,IF(C2623=Summary!$K$5,1,0))</f>
        <v>0</v>
      </c>
      <c r="V2623" s="148">
        <f t="shared" si="161"/>
        <v>0</v>
      </c>
      <c r="W2623" s="333"/>
      <c r="X2623" s="148">
        <f t="shared" si="162"/>
        <v>0</v>
      </c>
      <c r="Y2623" s="333"/>
      <c r="Z2623" s="144"/>
      <c r="AA2623" s="148">
        <f t="shared" si="163"/>
        <v>0</v>
      </c>
      <c r="AB2623" s="336"/>
      <c r="AC2623" s="144"/>
    </row>
    <row r="2624" spans="2:29" s="134" customFormat="1" ht="20.100000000000001" customHeight="1" x14ac:dyDescent="0.25">
      <c r="B2624" s="390"/>
      <c r="C2624" s="391"/>
      <c r="D2624" s="392"/>
      <c r="E2624" s="393"/>
      <c r="F2624" s="393"/>
      <c r="G2624" s="394"/>
      <c r="H2624" s="395"/>
      <c r="N2624" s="144"/>
      <c r="O2624" s="147" t="str">
        <f>IFERROR(IF(LEN(B2624)=0,"",INDEX(Trainings!$C$6:$C$55,MATCH(Registration!$B2624,Trainings!$B$6:$B$55,0),1)),"")</f>
        <v/>
      </c>
      <c r="P2624" s="148" t="str">
        <f>IFERROR(IF(LEN(H2624)=0,"",INDEX(Dashboard!$I$17:$I$26,MATCH($H2624,Dashboard!$J$17:$J$26,0))),"")</f>
        <v/>
      </c>
      <c r="Q2624" s="144"/>
      <c r="R2624" s="148">
        <f>IF(LEN(O2624)=0,0,IF(OR(Summary!$D$5="All",Summary!$D$5=""),1,IF(Summary!$D$5=O2624,1,0)))</f>
        <v>0</v>
      </c>
      <c r="S2624" s="148">
        <f>IF(LEN(B2624)=0,0,IF(OR(Summary!$G$5="All",Summary!$G$5=""),1,IF(Summary!$G$5=B2624,1,0)))</f>
        <v>0</v>
      </c>
      <c r="T2624" s="148">
        <f t="shared" si="160"/>
        <v>0</v>
      </c>
      <c r="U2624" s="148">
        <f>IF(LEN(C2624)=0,0,IF(C2624=Summary!$K$5,1,0))</f>
        <v>0</v>
      </c>
      <c r="V2624" s="148">
        <f t="shared" si="161"/>
        <v>0</v>
      </c>
      <c r="W2624" s="333"/>
      <c r="X2624" s="148">
        <f t="shared" si="162"/>
        <v>0</v>
      </c>
      <c r="Y2624" s="333"/>
      <c r="Z2624" s="144"/>
      <c r="AA2624" s="148">
        <f t="shared" si="163"/>
        <v>0</v>
      </c>
      <c r="AB2624" s="336"/>
      <c r="AC2624" s="144"/>
    </row>
    <row r="2625" spans="2:29" s="134" customFormat="1" ht="20.100000000000001" customHeight="1" x14ac:dyDescent="0.25">
      <c r="B2625" s="390"/>
      <c r="C2625" s="391"/>
      <c r="D2625" s="392"/>
      <c r="E2625" s="393"/>
      <c r="F2625" s="393"/>
      <c r="G2625" s="394"/>
      <c r="H2625" s="395"/>
      <c r="N2625" s="144"/>
      <c r="O2625" s="147" t="str">
        <f>IFERROR(IF(LEN(B2625)=0,"",INDEX(Trainings!$C$6:$C$55,MATCH(Registration!$B2625,Trainings!$B$6:$B$55,0),1)),"")</f>
        <v/>
      </c>
      <c r="P2625" s="148" t="str">
        <f>IFERROR(IF(LEN(H2625)=0,"",INDEX(Dashboard!$I$17:$I$26,MATCH($H2625,Dashboard!$J$17:$J$26,0))),"")</f>
        <v/>
      </c>
      <c r="Q2625" s="144"/>
      <c r="R2625" s="148">
        <f>IF(LEN(O2625)=0,0,IF(OR(Summary!$D$5="All",Summary!$D$5=""),1,IF(Summary!$D$5=O2625,1,0)))</f>
        <v>0</v>
      </c>
      <c r="S2625" s="148">
        <f>IF(LEN(B2625)=0,0,IF(OR(Summary!$G$5="All",Summary!$G$5=""),1,IF(Summary!$G$5=B2625,1,0)))</f>
        <v>0</v>
      </c>
      <c r="T2625" s="148">
        <f t="shared" si="160"/>
        <v>0</v>
      </c>
      <c r="U2625" s="148">
        <f>IF(LEN(C2625)=0,0,IF(C2625=Summary!$K$5,1,0))</f>
        <v>0</v>
      </c>
      <c r="V2625" s="148">
        <f t="shared" si="161"/>
        <v>0</v>
      </c>
      <c r="W2625" s="333"/>
      <c r="X2625" s="148">
        <f t="shared" si="162"/>
        <v>0</v>
      </c>
      <c r="Y2625" s="333"/>
      <c r="Z2625" s="144"/>
      <c r="AA2625" s="148">
        <f t="shared" si="163"/>
        <v>0</v>
      </c>
      <c r="AB2625" s="336"/>
      <c r="AC2625" s="144"/>
    </row>
    <row r="2626" spans="2:29" s="134" customFormat="1" ht="20.100000000000001" customHeight="1" x14ac:dyDescent="0.25">
      <c r="B2626" s="390"/>
      <c r="C2626" s="391"/>
      <c r="D2626" s="392"/>
      <c r="E2626" s="393"/>
      <c r="F2626" s="393"/>
      <c r="G2626" s="394"/>
      <c r="H2626" s="395"/>
      <c r="N2626" s="144"/>
      <c r="O2626" s="147" t="str">
        <f>IFERROR(IF(LEN(B2626)=0,"",INDEX(Trainings!$C$6:$C$55,MATCH(Registration!$B2626,Trainings!$B$6:$B$55,0),1)),"")</f>
        <v/>
      </c>
      <c r="P2626" s="148" t="str">
        <f>IFERROR(IF(LEN(H2626)=0,"",INDEX(Dashboard!$I$17:$I$26,MATCH($H2626,Dashboard!$J$17:$J$26,0))),"")</f>
        <v/>
      </c>
      <c r="Q2626" s="144"/>
      <c r="R2626" s="148">
        <f>IF(LEN(O2626)=0,0,IF(OR(Summary!$D$5="All",Summary!$D$5=""),1,IF(Summary!$D$5=O2626,1,0)))</f>
        <v>0</v>
      </c>
      <c r="S2626" s="148">
        <f>IF(LEN(B2626)=0,0,IF(OR(Summary!$G$5="All",Summary!$G$5=""),1,IF(Summary!$G$5=B2626,1,0)))</f>
        <v>0</v>
      </c>
      <c r="T2626" s="148">
        <f t="shared" si="160"/>
        <v>0</v>
      </c>
      <c r="U2626" s="148">
        <f>IF(LEN(C2626)=0,0,IF(C2626=Summary!$K$5,1,0))</f>
        <v>0</v>
      </c>
      <c r="V2626" s="148">
        <f t="shared" si="161"/>
        <v>0</v>
      </c>
      <c r="W2626" s="333"/>
      <c r="X2626" s="148">
        <f t="shared" si="162"/>
        <v>0</v>
      </c>
      <c r="Y2626" s="333"/>
      <c r="Z2626" s="144"/>
      <c r="AA2626" s="148">
        <f t="shared" si="163"/>
        <v>0</v>
      </c>
      <c r="AB2626" s="336"/>
      <c r="AC2626" s="144"/>
    </row>
    <row r="2627" spans="2:29" s="134" customFormat="1" ht="20.100000000000001" customHeight="1" x14ac:dyDescent="0.25">
      <c r="B2627" s="390"/>
      <c r="C2627" s="391"/>
      <c r="D2627" s="392"/>
      <c r="E2627" s="393"/>
      <c r="F2627" s="393"/>
      <c r="G2627" s="394"/>
      <c r="H2627" s="395"/>
      <c r="N2627" s="144"/>
      <c r="O2627" s="147" t="str">
        <f>IFERROR(IF(LEN(B2627)=0,"",INDEX(Trainings!$C$6:$C$55,MATCH(Registration!$B2627,Trainings!$B$6:$B$55,0),1)),"")</f>
        <v/>
      </c>
      <c r="P2627" s="148" t="str">
        <f>IFERROR(IF(LEN(H2627)=0,"",INDEX(Dashboard!$I$17:$I$26,MATCH($H2627,Dashboard!$J$17:$J$26,0))),"")</f>
        <v/>
      </c>
      <c r="Q2627" s="144"/>
      <c r="R2627" s="148">
        <f>IF(LEN(O2627)=0,0,IF(OR(Summary!$D$5="All",Summary!$D$5=""),1,IF(Summary!$D$5=O2627,1,0)))</f>
        <v>0</v>
      </c>
      <c r="S2627" s="148">
        <f>IF(LEN(B2627)=0,0,IF(OR(Summary!$G$5="All",Summary!$G$5=""),1,IF(Summary!$G$5=B2627,1,0)))</f>
        <v>0</v>
      </c>
      <c r="T2627" s="148">
        <f t="shared" si="160"/>
        <v>0</v>
      </c>
      <c r="U2627" s="148">
        <f>IF(LEN(C2627)=0,0,IF(C2627=Summary!$K$5,1,0))</f>
        <v>0</v>
      </c>
      <c r="V2627" s="148">
        <f t="shared" si="161"/>
        <v>0</v>
      </c>
      <c r="W2627" s="333"/>
      <c r="X2627" s="148">
        <f t="shared" si="162"/>
        <v>0</v>
      </c>
      <c r="Y2627" s="333"/>
      <c r="Z2627" s="144"/>
      <c r="AA2627" s="148">
        <f t="shared" si="163"/>
        <v>0</v>
      </c>
      <c r="AB2627" s="336"/>
      <c r="AC2627" s="144"/>
    </row>
    <row r="2628" spans="2:29" s="134" customFormat="1" ht="20.100000000000001" customHeight="1" x14ac:dyDescent="0.25">
      <c r="B2628" s="390"/>
      <c r="C2628" s="391"/>
      <c r="D2628" s="392"/>
      <c r="E2628" s="393"/>
      <c r="F2628" s="393"/>
      <c r="G2628" s="394"/>
      <c r="H2628" s="395"/>
      <c r="N2628" s="144"/>
      <c r="O2628" s="147" t="str">
        <f>IFERROR(IF(LEN(B2628)=0,"",INDEX(Trainings!$C$6:$C$55,MATCH(Registration!$B2628,Trainings!$B$6:$B$55,0),1)),"")</f>
        <v/>
      </c>
      <c r="P2628" s="148" t="str">
        <f>IFERROR(IF(LEN(H2628)=0,"",INDEX(Dashboard!$I$17:$I$26,MATCH($H2628,Dashboard!$J$17:$J$26,0))),"")</f>
        <v/>
      </c>
      <c r="Q2628" s="144"/>
      <c r="R2628" s="148">
        <f>IF(LEN(O2628)=0,0,IF(OR(Summary!$D$5="All",Summary!$D$5=""),1,IF(Summary!$D$5=O2628,1,0)))</f>
        <v>0</v>
      </c>
      <c r="S2628" s="148">
        <f>IF(LEN(B2628)=0,0,IF(OR(Summary!$G$5="All",Summary!$G$5=""),1,IF(Summary!$G$5=B2628,1,0)))</f>
        <v>0</v>
      </c>
      <c r="T2628" s="148">
        <f t="shared" si="160"/>
        <v>0</v>
      </c>
      <c r="U2628" s="148">
        <f>IF(LEN(C2628)=0,0,IF(C2628=Summary!$K$5,1,0))</f>
        <v>0</v>
      </c>
      <c r="V2628" s="148">
        <f t="shared" si="161"/>
        <v>0</v>
      </c>
      <c r="W2628" s="333"/>
      <c r="X2628" s="148">
        <f t="shared" si="162"/>
        <v>0</v>
      </c>
      <c r="Y2628" s="333"/>
      <c r="Z2628" s="144"/>
      <c r="AA2628" s="148">
        <f t="shared" si="163"/>
        <v>0</v>
      </c>
      <c r="AB2628" s="336"/>
      <c r="AC2628" s="144"/>
    </row>
    <row r="2629" spans="2:29" s="134" customFormat="1" ht="20.100000000000001" customHeight="1" x14ac:dyDescent="0.25">
      <c r="B2629" s="390"/>
      <c r="C2629" s="391"/>
      <c r="D2629" s="392"/>
      <c r="E2629" s="393"/>
      <c r="F2629" s="393"/>
      <c r="G2629" s="394"/>
      <c r="H2629" s="395"/>
      <c r="N2629" s="144"/>
      <c r="O2629" s="147" t="str">
        <f>IFERROR(IF(LEN(B2629)=0,"",INDEX(Trainings!$C$6:$C$55,MATCH(Registration!$B2629,Trainings!$B$6:$B$55,0),1)),"")</f>
        <v/>
      </c>
      <c r="P2629" s="148" t="str">
        <f>IFERROR(IF(LEN(H2629)=0,"",INDEX(Dashboard!$I$17:$I$26,MATCH($H2629,Dashboard!$J$17:$J$26,0))),"")</f>
        <v/>
      </c>
      <c r="Q2629" s="144"/>
      <c r="R2629" s="148">
        <f>IF(LEN(O2629)=0,0,IF(OR(Summary!$D$5="All",Summary!$D$5=""),1,IF(Summary!$D$5=O2629,1,0)))</f>
        <v>0</v>
      </c>
      <c r="S2629" s="148">
        <f>IF(LEN(B2629)=0,0,IF(OR(Summary!$G$5="All",Summary!$G$5=""),1,IF(Summary!$G$5=B2629,1,0)))</f>
        <v>0</v>
      </c>
      <c r="T2629" s="148">
        <f t="shared" si="160"/>
        <v>0</v>
      </c>
      <c r="U2629" s="148">
        <f>IF(LEN(C2629)=0,0,IF(C2629=Summary!$K$5,1,0))</f>
        <v>0</v>
      </c>
      <c r="V2629" s="148">
        <f t="shared" si="161"/>
        <v>0</v>
      </c>
      <c r="W2629" s="333"/>
      <c r="X2629" s="148">
        <f t="shared" si="162"/>
        <v>0</v>
      </c>
      <c r="Y2629" s="333"/>
      <c r="Z2629" s="144"/>
      <c r="AA2629" s="148">
        <f t="shared" si="163"/>
        <v>0</v>
      </c>
      <c r="AB2629" s="336"/>
      <c r="AC2629" s="144"/>
    </row>
    <row r="2630" spans="2:29" s="134" customFormat="1" ht="20.100000000000001" customHeight="1" x14ac:dyDescent="0.25">
      <c r="B2630" s="390"/>
      <c r="C2630" s="391"/>
      <c r="D2630" s="392"/>
      <c r="E2630" s="393"/>
      <c r="F2630" s="393"/>
      <c r="G2630" s="394"/>
      <c r="H2630" s="395"/>
      <c r="N2630" s="144"/>
      <c r="O2630" s="147" t="str">
        <f>IFERROR(IF(LEN(B2630)=0,"",INDEX(Trainings!$C$6:$C$55,MATCH(Registration!$B2630,Trainings!$B$6:$B$55,0),1)),"")</f>
        <v/>
      </c>
      <c r="P2630" s="148" t="str">
        <f>IFERROR(IF(LEN(H2630)=0,"",INDEX(Dashboard!$I$17:$I$26,MATCH($H2630,Dashboard!$J$17:$J$26,0))),"")</f>
        <v/>
      </c>
      <c r="Q2630" s="144"/>
      <c r="R2630" s="148">
        <f>IF(LEN(O2630)=0,0,IF(OR(Summary!$D$5="All",Summary!$D$5=""),1,IF(Summary!$D$5=O2630,1,0)))</f>
        <v>0</v>
      </c>
      <c r="S2630" s="148">
        <f>IF(LEN(B2630)=0,0,IF(OR(Summary!$G$5="All",Summary!$G$5=""),1,IF(Summary!$G$5=B2630,1,0)))</f>
        <v>0</v>
      </c>
      <c r="T2630" s="148">
        <f t="shared" ref="T2630:T2693" si="164">IF(G2630="Yes",1,0)</f>
        <v>0</v>
      </c>
      <c r="U2630" s="148">
        <f>IF(LEN(C2630)=0,0,IF(C2630=Summary!$K$5,1,0))</f>
        <v>0</v>
      </c>
      <c r="V2630" s="148">
        <f t="shared" si="161"/>
        <v>0</v>
      </c>
      <c r="W2630" s="333"/>
      <c r="X2630" s="148">
        <f t="shared" si="162"/>
        <v>0</v>
      </c>
      <c r="Y2630" s="333"/>
      <c r="Z2630" s="144"/>
      <c r="AA2630" s="148">
        <f t="shared" si="163"/>
        <v>0</v>
      </c>
      <c r="AB2630" s="336"/>
      <c r="AC2630" s="144"/>
    </row>
    <row r="2631" spans="2:29" s="134" customFormat="1" ht="20.100000000000001" customHeight="1" x14ac:dyDescent="0.25">
      <c r="B2631" s="390"/>
      <c r="C2631" s="391"/>
      <c r="D2631" s="392"/>
      <c r="E2631" s="393"/>
      <c r="F2631" s="393"/>
      <c r="G2631" s="394"/>
      <c r="H2631" s="395"/>
      <c r="N2631" s="144"/>
      <c r="O2631" s="147" t="str">
        <f>IFERROR(IF(LEN(B2631)=0,"",INDEX(Trainings!$C$6:$C$55,MATCH(Registration!$B2631,Trainings!$B$6:$B$55,0),1)),"")</f>
        <v/>
      </c>
      <c r="P2631" s="148" t="str">
        <f>IFERROR(IF(LEN(H2631)=0,"",INDEX(Dashboard!$I$17:$I$26,MATCH($H2631,Dashboard!$J$17:$J$26,0))),"")</f>
        <v/>
      </c>
      <c r="Q2631" s="144"/>
      <c r="R2631" s="148">
        <f>IF(LEN(O2631)=0,0,IF(OR(Summary!$D$5="All",Summary!$D$5=""),1,IF(Summary!$D$5=O2631,1,0)))</f>
        <v>0</v>
      </c>
      <c r="S2631" s="148">
        <f>IF(LEN(B2631)=0,0,IF(OR(Summary!$G$5="All",Summary!$G$5=""),1,IF(Summary!$G$5=B2631,1,0)))</f>
        <v>0</v>
      </c>
      <c r="T2631" s="148">
        <f t="shared" si="164"/>
        <v>0</v>
      </c>
      <c r="U2631" s="148">
        <f>IF(LEN(C2631)=0,0,IF(C2631=Summary!$K$5,1,0))</f>
        <v>0</v>
      </c>
      <c r="V2631" s="148">
        <f t="shared" ref="V2631:V2694" si="165">R2631*S2631*T2631*U2631</f>
        <v>0</v>
      </c>
      <c r="W2631" s="333"/>
      <c r="X2631" s="148">
        <f t="shared" ref="X2631:X2694" si="166">V2631*(IF(LEN(P2631)=0,0,1))</f>
        <v>0</v>
      </c>
      <c r="Y2631" s="333"/>
      <c r="Z2631" s="144"/>
      <c r="AA2631" s="148">
        <f t="shared" ref="AA2631:AA2694" si="167">IF(G2631="Yes",1,0)</f>
        <v>0</v>
      </c>
      <c r="AB2631" s="336"/>
      <c r="AC2631" s="144"/>
    </row>
    <row r="2632" spans="2:29" s="134" customFormat="1" ht="20.100000000000001" customHeight="1" x14ac:dyDescent="0.25">
      <c r="B2632" s="390"/>
      <c r="C2632" s="391"/>
      <c r="D2632" s="392"/>
      <c r="E2632" s="393"/>
      <c r="F2632" s="393"/>
      <c r="G2632" s="394"/>
      <c r="H2632" s="395"/>
      <c r="N2632" s="144"/>
      <c r="O2632" s="147" t="str">
        <f>IFERROR(IF(LEN(B2632)=0,"",INDEX(Trainings!$C$6:$C$55,MATCH(Registration!$B2632,Trainings!$B$6:$B$55,0),1)),"")</f>
        <v/>
      </c>
      <c r="P2632" s="148" t="str">
        <f>IFERROR(IF(LEN(H2632)=0,"",INDEX(Dashboard!$I$17:$I$26,MATCH($H2632,Dashboard!$J$17:$J$26,0))),"")</f>
        <v/>
      </c>
      <c r="Q2632" s="144"/>
      <c r="R2632" s="148">
        <f>IF(LEN(O2632)=0,0,IF(OR(Summary!$D$5="All",Summary!$D$5=""),1,IF(Summary!$D$5=O2632,1,0)))</f>
        <v>0</v>
      </c>
      <c r="S2632" s="148">
        <f>IF(LEN(B2632)=0,0,IF(OR(Summary!$G$5="All",Summary!$G$5=""),1,IF(Summary!$G$5=B2632,1,0)))</f>
        <v>0</v>
      </c>
      <c r="T2632" s="148">
        <f t="shared" si="164"/>
        <v>0</v>
      </c>
      <c r="U2632" s="148">
        <f>IF(LEN(C2632)=0,0,IF(C2632=Summary!$K$5,1,0))</f>
        <v>0</v>
      </c>
      <c r="V2632" s="148">
        <f t="shared" si="165"/>
        <v>0</v>
      </c>
      <c r="W2632" s="333"/>
      <c r="X2632" s="148">
        <f t="shared" si="166"/>
        <v>0</v>
      </c>
      <c r="Y2632" s="333"/>
      <c r="Z2632" s="144"/>
      <c r="AA2632" s="148">
        <f t="shared" si="167"/>
        <v>0</v>
      </c>
      <c r="AB2632" s="336"/>
      <c r="AC2632" s="144"/>
    </row>
    <row r="2633" spans="2:29" s="134" customFormat="1" ht="20.100000000000001" customHeight="1" x14ac:dyDescent="0.25">
      <c r="B2633" s="390"/>
      <c r="C2633" s="391"/>
      <c r="D2633" s="392"/>
      <c r="E2633" s="393"/>
      <c r="F2633" s="393"/>
      <c r="G2633" s="394"/>
      <c r="H2633" s="395"/>
      <c r="N2633" s="144"/>
      <c r="O2633" s="147" t="str">
        <f>IFERROR(IF(LEN(B2633)=0,"",INDEX(Trainings!$C$6:$C$55,MATCH(Registration!$B2633,Trainings!$B$6:$B$55,0),1)),"")</f>
        <v/>
      </c>
      <c r="P2633" s="148" t="str">
        <f>IFERROR(IF(LEN(H2633)=0,"",INDEX(Dashboard!$I$17:$I$26,MATCH($H2633,Dashboard!$J$17:$J$26,0))),"")</f>
        <v/>
      </c>
      <c r="Q2633" s="144"/>
      <c r="R2633" s="148">
        <f>IF(LEN(O2633)=0,0,IF(OR(Summary!$D$5="All",Summary!$D$5=""),1,IF(Summary!$D$5=O2633,1,0)))</f>
        <v>0</v>
      </c>
      <c r="S2633" s="148">
        <f>IF(LEN(B2633)=0,0,IF(OR(Summary!$G$5="All",Summary!$G$5=""),1,IF(Summary!$G$5=B2633,1,0)))</f>
        <v>0</v>
      </c>
      <c r="T2633" s="148">
        <f t="shared" si="164"/>
        <v>0</v>
      </c>
      <c r="U2633" s="148">
        <f>IF(LEN(C2633)=0,0,IF(C2633=Summary!$K$5,1,0))</f>
        <v>0</v>
      </c>
      <c r="V2633" s="148">
        <f t="shared" si="165"/>
        <v>0</v>
      </c>
      <c r="W2633" s="333"/>
      <c r="X2633" s="148">
        <f t="shared" si="166"/>
        <v>0</v>
      </c>
      <c r="Y2633" s="333"/>
      <c r="Z2633" s="144"/>
      <c r="AA2633" s="148">
        <f t="shared" si="167"/>
        <v>0</v>
      </c>
      <c r="AB2633" s="336"/>
      <c r="AC2633" s="144"/>
    </row>
    <row r="2634" spans="2:29" s="134" customFormat="1" ht="20.100000000000001" customHeight="1" x14ac:dyDescent="0.25">
      <c r="B2634" s="390"/>
      <c r="C2634" s="391"/>
      <c r="D2634" s="392"/>
      <c r="E2634" s="393"/>
      <c r="F2634" s="393"/>
      <c r="G2634" s="394"/>
      <c r="H2634" s="395"/>
      <c r="N2634" s="144"/>
      <c r="O2634" s="147" t="str">
        <f>IFERROR(IF(LEN(B2634)=0,"",INDEX(Trainings!$C$6:$C$55,MATCH(Registration!$B2634,Trainings!$B$6:$B$55,0),1)),"")</f>
        <v/>
      </c>
      <c r="P2634" s="148" t="str">
        <f>IFERROR(IF(LEN(H2634)=0,"",INDEX(Dashboard!$I$17:$I$26,MATCH($H2634,Dashboard!$J$17:$J$26,0))),"")</f>
        <v/>
      </c>
      <c r="Q2634" s="144"/>
      <c r="R2634" s="148">
        <f>IF(LEN(O2634)=0,0,IF(OR(Summary!$D$5="All",Summary!$D$5=""),1,IF(Summary!$D$5=O2634,1,0)))</f>
        <v>0</v>
      </c>
      <c r="S2634" s="148">
        <f>IF(LEN(B2634)=0,0,IF(OR(Summary!$G$5="All",Summary!$G$5=""),1,IF(Summary!$G$5=B2634,1,0)))</f>
        <v>0</v>
      </c>
      <c r="T2634" s="148">
        <f t="shared" si="164"/>
        <v>0</v>
      </c>
      <c r="U2634" s="148">
        <f>IF(LEN(C2634)=0,0,IF(C2634=Summary!$K$5,1,0))</f>
        <v>0</v>
      </c>
      <c r="V2634" s="148">
        <f t="shared" si="165"/>
        <v>0</v>
      </c>
      <c r="W2634" s="333"/>
      <c r="X2634" s="148">
        <f t="shared" si="166"/>
        <v>0</v>
      </c>
      <c r="Y2634" s="333"/>
      <c r="Z2634" s="144"/>
      <c r="AA2634" s="148">
        <f t="shared" si="167"/>
        <v>0</v>
      </c>
      <c r="AB2634" s="336"/>
      <c r="AC2634" s="144"/>
    </row>
    <row r="2635" spans="2:29" s="134" customFormat="1" ht="20.100000000000001" customHeight="1" x14ac:dyDescent="0.25">
      <c r="B2635" s="390"/>
      <c r="C2635" s="391"/>
      <c r="D2635" s="392"/>
      <c r="E2635" s="393"/>
      <c r="F2635" s="393"/>
      <c r="G2635" s="394"/>
      <c r="H2635" s="395"/>
      <c r="N2635" s="144"/>
      <c r="O2635" s="147" t="str">
        <f>IFERROR(IF(LEN(B2635)=0,"",INDEX(Trainings!$C$6:$C$55,MATCH(Registration!$B2635,Trainings!$B$6:$B$55,0),1)),"")</f>
        <v/>
      </c>
      <c r="P2635" s="148" t="str">
        <f>IFERROR(IF(LEN(H2635)=0,"",INDEX(Dashboard!$I$17:$I$26,MATCH($H2635,Dashboard!$J$17:$J$26,0))),"")</f>
        <v/>
      </c>
      <c r="Q2635" s="144"/>
      <c r="R2635" s="148">
        <f>IF(LEN(O2635)=0,0,IF(OR(Summary!$D$5="All",Summary!$D$5=""),1,IF(Summary!$D$5=O2635,1,0)))</f>
        <v>0</v>
      </c>
      <c r="S2635" s="148">
        <f>IF(LEN(B2635)=0,0,IF(OR(Summary!$G$5="All",Summary!$G$5=""),1,IF(Summary!$G$5=B2635,1,0)))</f>
        <v>0</v>
      </c>
      <c r="T2635" s="148">
        <f t="shared" si="164"/>
        <v>0</v>
      </c>
      <c r="U2635" s="148">
        <f>IF(LEN(C2635)=0,0,IF(C2635=Summary!$K$5,1,0))</f>
        <v>0</v>
      </c>
      <c r="V2635" s="148">
        <f t="shared" si="165"/>
        <v>0</v>
      </c>
      <c r="W2635" s="333"/>
      <c r="X2635" s="148">
        <f t="shared" si="166"/>
        <v>0</v>
      </c>
      <c r="Y2635" s="333"/>
      <c r="Z2635" s="144"/>
      <c r="AA2635" s="148">
        <f t="shared" si="167"/>
        <v>0</v>
      </c>
      <c r="AB2635" s="336"/>
      <c r="AC2635" s="144"/>
    </row>
    <row r="2636" spans="2:29" s="134" customFormat="1" ht="20.100000000000001" customHeight="1" x14ac:dyDescent="0.25">
      <c r="B2636" s="390"/>
      <c r="C2636" s="391"/>
      <c r="D2636" s="392"/>
      <c r="E2636" s="393"/>
      <c r="F2636" s="393"/>
      <c r="G2636" s="394"/>
      <c r="H2636" s="395"/>
      <c r="N2636" s="144"/>
      <c r="O2636" s="147" t="str">
        <f>IFERROR(IF(LEN(B2636)=0,"",INDEX(Trainings!$C$6:$C$55,MATCH(Registration!$B2636,Trainings!$B$6:$B$55,0),1)),"")</f>
        <v/>
      </c>
      <c r="P2636" s="148" t="str">
        <f>IFERROR(IF(LEN(H2636)=0,"",INDEX(Dashboard!$I$17:$I$26,MATCH($H2636,Dashboard!$J$17:$J$26,0))),"")</f>
        <v/>
      </c>
      <c r="Q2636" s="144"/>
      <c r="R2636" s="148">
        <f>IF(LEN(O2636)=0,0,IF(OR(Summary!$D$5="All",Summary!$D$5=""),1,IF(Summary!$D$5=O2636,1,0)))</f>
        <v>0</v>
      </c>
      <c r="S2636" s="148">
        <f>IF(LEN(B2636)=0,0,IF(OR(Summary!$G$5="All",Summary!$G$5=""),1,IF(Summary!$G$5=B2636,1,0)))</f>
        <v>0</v>
      </c>
      <c r="T2636" s="148">
        <f t="shared" si="164"/>
        <v>0</v>
      </c>
      <c r="U2636" s="148">
        <f>IF(LEN(C2636)=0,0,IF(C2636=Summary!$K$5,1,0))</f>
        <v>0</v>
      </c>
      <c r="V2636" s="148">
        <f t="shared" si="165"/>
        <v>0</v>
      </c>
      <c r="W2636" s="333"/>
      <c r="X2636" s="148">
        <f t="shared" si="166"/>
        <v>0</v>
      </c>
      <c r="Y2636" s="333"/>
      <c r="Z2636" s="144"/>
      <c r="AA2636" s="148">
        <f t="shared" si="167"/>
        <v>0</v>
      </c>
      <c r="AB2636" s="336"/>
      <c r="AC2636" s="144"/>
    </row>
    <row r="2637" spans="2:29" s="134" customFormat="1" ht="20.100000000000001" customHeight="1" x14ac:dyDescent="0.25">
      <c r="B2637" s="390"/>
      <c r="C2637" s="391"/>
      <c r="D2637" s="392"/>
      <c r="E2637" s="393"/>
      <c r="F2637" s="393"/>
      <c r="G2637" s="394"/>
      <c r="H2637" s="395"/>
      <c r="N2637" s="144"/>
      <c r="O2637" s="147" t="str">
        <f>IFERROR(IF(LEN(B2637)=0,"",INDEX(Trainings!$C$6:$C$55,MATCH(Registration!$B2637,Trainings!$B$6:$B$55,0),1)),"")</f>
        <v/>
      </c>
      <c r="P2637" s="148" t="str">
        <f>IFERROR(IF(LEN(H2637)=0,"",INDEX(Dashboard!$I$17:$I$26,MATCH($H2637,Dashboard!$J$17:$J$26,0))),"")</f>
        <v/>
      </c>
      <c r="Q2637" s="144"/>
      <c r="R2637" s="148">
        <f>IF(LEN(O2637)=0,0,IF(OR(Summary!$D$5="All",Summary!$D$5=""),1,IF(Summary!$D$5=O2637,1,0)))</f>
        <v>0</v>
      </c>
      <c r="S2637" s="148">
        <f>IF(LEN(B2637)=0,0,IF(OR(Summary!$G$5="All",Summary!$G$5=""),1,IF(Summary!$G$5=B2637,1,0)))</f>
        <v>0</v>
      </c>
      <c r="T2637" s="148">
        <f t="shared" si="164"/>
        <v>0</v>
      </c>
      <c r="U2637" s="148">
        <f>IF(LEN(C2637)=0,0,IF(C2637=Summary!$K$5,1,0))</f>
        <v>0</v>
      </c>
      <c r="V2637" s="148">
        <f t="shared" si="165"/>
        <v>0</v>
      </c>
      <c r="W2637" s="333"/>
      <c r="X2637" s="148">
        <f t="shared" si="166"/>
        <v>0</v>
      </c>
      <c r="Y2637" s="333"/>
      <c r="Z2637" s="144"/>
      <c r="AA2637" s="148">
        <f t="shared" si="167"/>
        <v>0</v>
      </c>
      <c r="AB2637" s="336"/>
      <c r="AC2637" s="144"/>
    </row>
    <row r="2638" spans="2:29" s="134" customFormat="1" ht="20.100000000000001" customHeight="1" x14ac:dyDescent="0.25">
      <c r="B2638" s="390"/>
      <c r="C2638" s="391"/>
      <c r="D2638" s="392"/>
      <c r="E2638" s="393"/>
      <c r="F2638" s="393"/>
      <c r="G2638" s="394"/>
      <c r="H2638" s="395"/>
      <c r="N2638" s="144"/>
      <c r="O2638" s="147" t="str">
        <f>IFERROR(IF(LEN(B2638)=0,"",INDEX(Trainings!$C$6:$C$55,MATCH(Registration!$B2638,Trainings!$B$6:$B$55,0),1)),"")</f>
        <v/>
      </c>
      <c r="P2638" s="148" t="str">
        <f>IFERROR(IF(LEN(H2638)=0,"",INDEX(Dashboard!$I$17:$I$26,MATCH($H2638,Dashboard!$J$17:$J$26,0))),"")</f>
        <v/>
      </c>
      <c r="Q2638" s="144"/>
      <c r="R2638" s="148">
        <f>IF(LEN(O2638)=0,0,IF(OR(Summary!$D$5="All",Summary!$D$5=""),1,IF(Summary!$D$5=O2638,1,0)))</f>
        <v>0</v>
      </c>
      <c r="S2638" s="148">
        <f>IF(LEN(B2638)=0,0,IF(OR(Summary!$G$5="All",Summary!$G$5=""),1,IF(Summary!$G$5=B2638,1,0)))</f>
        <v>0</v>
      </c>
      <c r="T2638" s="148">
        <f t="shared" si="164"/>
        <v>0</v>
      </c>
      <c r="U2638" s="148">
        <f>IF(LEN(C2638)=0,0,IF(C2638=Summary!$K$5,1,0))</f>
        <v>0</v>
      </c>
      <c r="V2638" s="148">
        <f t="shared" si="165"/>
        <v>0</v>
      </c>
      <c r="W2638" s="333"/>
      <c r="X2638" s="148">
        <f t="shared" si="166"/>
        <v>0</v>
      </c>
      <c r="Y2638" s="333"/>
      <c r="Z2638" s="144"/>
      <c r="AA2638" s="148">
        <f t="shared" si="167"/>
        <v>0</v>
      </c>
      <c r="AB2638" s="336"/>
      <c r="AC2638" s="144"/>
    </row>
    <row r="2639" spans="2:29" s="134" customFormat="1" ht="20.100000000000001" customHeight="1" x14ac:dyDescent="0.25">
      <c r="B2639" s="390"/>
      <c r="C2639" s="391"/>
      <c r="D2639" s="392"/>
      <c r="E2639" s="393"/>
      <c r="F2639" s="393"/>
      <c r="G2639" s="394"/>
      <c r="H2639" s="395"/>
      <c r="N2639" s="144"/>
      <c r="O2639" s="147" t="str">
        <f>IFERROR(IF(LEN(B2639)=0,"",INDEX(Trainings!$C$6:$C$55,MATCH(Registration!$B2639,Trainings!$B$6:$B$55,0),1)),"")</f>
        <v/>
      </c>
      <c r="P2639" s="148" t="str">
        <f>IFERROR(IF(LEN(H2639)=0,"",INDEX(Dashboard!$I$17:$I$26,MATCH($H2639,Dashboard!$J$17:$J$26,0))),"")</f>
        <v/>
      </c>
      <c r="Q2639" s="144"/>
      <c r="R2639" s="148">
        <f>IF(LEN(O2639)=0,0,IF(OR(Summary!$D$5="All",Summary!$D$5=""),1,IF(Summary!$D$5=O2639,1,0)))</f>
        <v>0</v>
      </c>
      <c r="S2639" s="148">
        <f>IF(LEN(B2639)=0,0,IF(OR(Summary!$G$5="All",Summary!$G$5=""),1,IF(Summary!$G$5=B2639,1,0)))</f>
        <v>0</v>
      </c>
      <c r="T2639" s="148">
        <f t="shared" si="164"/>
        <v>0</v>
      </c>
      <c r="U2639" s="148">
        <f>IF(LEN(C2639)=0,0,IF(C2639=Summary!$K$5,1,0))</f>
        <v>0</v>
      </c>
      <c r="V2639" s="148">
        <f t="shared" si="165"/>
        <v>0</v>
      </c>
      <c r="W2639" s="333"/>
      <c r="X2639" s="148">
        <f t="shared" si="166"/>
        <v>0</v>
      </c>
      <c r="Y2639" s="333"/>
      <c r="Z2639" s="144"/>
      <c r="AA2639" s="148">
        <f t="shared" si="167"/>
        <v>0</v>
      </c>
      <c r="AB2639" s="336"/>
      <c r="AC2639" s="144"/>
    </row>
    <row r="2640" spans="2:29" s="134" customFormat="1" ht="20.100000000000001" customHeight="1" x14ac:dyDescent="0.25">
      <c r="B2640" s="390"/>
      <c r="C2640" s="391"/>
      <c r="D2640" s="392"/>
      <c r="E2640" s="393"/>
      <c r="F2640" s="393"/>
      <c r="G2640" s="394"/>
      <c r="H2640" s="395"/>
      <c r="N2640" s="144"/>
      <c r="O2640" s="147" t="str">
        <f>IFERROR(IF(LEN(B2640)=0,"",INDEX(Trainings!$C$6:$C$55,MATCH(Registration!$B2640,Trainings!$B$6:$B$55,0),1)),"")</f>
        <v/>
      </c>
      <c r="P2640" s="148" t="str">
        <f>IFERROR(IF(LEN(H2640)=0,"",INDEX(Dashboard!$I$17:$I$26,MATCH($H2640,Dashboard!$J$17:$J$26,0))),"")</f>
        <v/>
      </c>
      <c r="Q2640" s="144"/>
      <c r="R2640" s="148">
        <f>IF(LEN(O2640)=0,0,IF(OR(Summary!$D$5="All",Summary!$D$5=""),1,IF(Summary!$D$5=O2640,1,0)))</f>
        <v>0</v>
      </c>
      <c r="S2640" s="148">
        <f>IF(LEN(B2640)=0,0,IF(OR(Summary!$G$5="All",Summary!$G$5=""),1,IF(Summary!$G$5=B2640,1,0)))</f>
        <v>0</v>
      </c>
      <c r="T2640" s="148">
        <f t="shared" si="164"/>
        <v>0</v>
      </c>
      <c r="U2640" s="148">
        <f>IF(LEN(C2640)=0,0,IF(C2640=Summary!$K$5,1,0))</f>
        <v>0</v>
      </c>
      <c r="V2640" s="148">
        <f t="shared" si="165"/>
        <v>0</v>
      </c>
      <c r="W2640" s="333"/>
      <c r="X2640" s="148">
        <f t="shared" si="166"/>
        <v>0</v>
      </c>
      <c r="Y2640" s="333"/>
      <c r="Z2640" s="144"/>
      <c r="AA2640" s="148">
        <f t="shared" si="167"/>
        <v>0</v>
      </c>
      <c r="AB2640" s="336"/>
      <c r="AC2640" s="144"/>
    </row>
    <row r="2641" spans="2:29" s="134" customFormat="1" ht="20.100000000000001" customHeight="1" x14ac:dyDescent="0.25">
      <c r="B2641" s="390"/>
      <c r="C2641" s="391"/>
      <c r="D2641" s="392"/>
      <c r="E2641" s="393"/>
      <c r="F2641" s="393"/>
      <c r="G2641" s="394"/>
      <c r="H2641" s="395"/>
      <c r="N2641" s="144"/>
      <c r="O2641" s="147" t="str">
        <f>IFERROR(IF(LEN(B2641)=0,"",INDEX(Trainings!$C$6:$C$55,MATCH(Registration!$B2641,Trainings!$B$6:$B$55,0),1)),"")</f>
        <v/>
      </c>
      <c r="P2641" s="148" t="str">
        <f>IFERROR(IF(LEN(H2641)=0,"",INDEX(Dashboard!$I$17:$I$26,MATCH($H2641,Dashboard!$J$17:$J$26,0))),"")</f>
        <v/>
      </c>
      <c r="Q2641" s="144"/>
      <c r="R2641" s="148">
        <f>IF(LEN(O2641)=0,0,IF(OR(Summary!$D$5="All",Summary!$D$5=""),1,IF(Summary!$D$5=O2641,1,0)))</f>
        <v>0</v>
      </c>
      <c r="S2641" s="148">
        <f>IF(LEN(B2641)=0,0,IF(OR(Summary!$G$5="All",Summary!$G$5=""),1,IF(Summary!$G$5=B2641,1,0)))</f>
        <v>0</v>
      </c>
      <c r="T2641" s="148">
        <f t="shared" si="164"/>
        <v>0</v>
      </c>
      <c r="U2641" s="148">
        <f>IF(LEN(C2641)=0,0,IF(C2641=Summary!$K$5,1,0))</f>
        <v>0</v>
      </c>
      <c r="V2641" s="148">
        <f t="shared" si="165"/>
        <v>0</v>
      </c>
      <c r="W2641" s="333"/>
      <c r="X2641" s="148">
        <f t="shared" si="166"/>
        <v>0</v>
      </c>
      <c r="Y2641" s="333"/>
      <c r="Z2641" s="144"/>
      <c r="AA2641" s="148">
        <f t="shared" si="167"/>
        <v>0</v>
      </c>
      <c r="AB2641" s="336"/>
      <c r="AC2641" s="144"/>
    </row>
    <row r="2642" spans="2:29" s="134" customFormat="1" ht="20.100000000000001" customHeight="1" x14ac:dyDescent="0.25">
      <c r="B2642" s="390"/>
      <c r="C2642" s="391"/>
      <c r="D2642" s="392"/>
      <c r="E2642" s="393"/>
      <c r="F2642" s="393"/>
      <c r="G2642" s="394"/>
      <c r="H2642" s="395"/>
      <c r="N2642" s="144"/>
      <c r="O2642" s="147" t="str">
        <f>IFERROR(IF(LEN(B2642)=0,"",INDEX(Trainings!$C$6:$C$55,MATCH(Registration!$B2642,Trainings!$B$6:$B$55,0),1)),"")</f>
        <v/>
      </c>
      <c r="P2642" s="148" t="str">
        <f>IFERROR(IF(LEN(H2642)=0,"",INDEX(Dashboard!$I$17:$I$26,MATCH($H2642,Dashboard!$J$17:$J$26,0))),"")</f>
        <v/>
      </c>
      <c r="Q2642" s="144"/>
      <c r="R2642" s="148">
        <f>IF(LEN(O2642)=0,0,IF(OR(Summary!$D$5="All",Summary!$D$5=""),1,IF(Summary!$D$5=O2642,1,0)))</f>
        <v>0</v>
      </c>
      <c r="S2642" s="148">
        <f>IF(LEN(B2642)=0,0,IF(OR(Summary!$G$5="All",Summary!$G$5=""),1,IF(Summary!$G$5=B2642,1,0)))</f>
        <v>0</v>
      </c>
      <c r="T2642" s="148">
        <f t="shared" si="164"/>
        <v>0</v>
      </c>
      <c r="U2642" s="148">
        <f>IF(LEN(C2642)=0,0,IF(C2642=Summary!$K$5,1,0))</f>
        <v>0</v>
      </c>
      <c r="V2642" s="148">
        <f t="shared" si="165"/>
        <v>0</v>
      </c>
      <c r="W2642" s="333"/>
      <c r="X2642" s="148">
        <f t="shared" si="166"/>
        <v>0</v>
      </c>
      <c r="Y2642" s="333"/>
      <c r="Z2642" s="144"/>
      <c r="AA2642" s="148">
        <f t="shared" si="167"/>
        <v>0</v>
      </c>
      <c r="AB2642" s="336"/>
      <c r="AC2642" s="144"/>
    </row>
    <row r="2643" spans="2:29" s="134" customFormat="1" ht="20.100000000000001" customHeight="1" x14ac:dyDescent="0.25">
      <c r="B2643" s="390"/>
      <c r="C2643" s="391"/>
      <c r="D2643" s="392"/>
      <c r="E2643" s="393"/>
      <c r="F2643" s="393"/>
      <c r="G2643" s="394"/>
      <c r="H2643" s="395"/>
      <c r="N2643" s="144"/>
      <c r="O2643" s="147" t="str">
        <f>IFERROR(IF(LEN(B2643)=0,"",INDEX(Trainings!$C$6:$C$55,MATCH(Registration!$B2643,Trainings!$B$6:$B$55,0),1)),"")</f>
        <v/>
      </c>
      <c r="P2643" s="148" t="str">
        <f>IFERROR(IF(LEN(H2643)=0,"",INDEX(Dashboard!$I$17:$I$26,MATCH($H2643,Dashboard!$J$17:$J$26,0))),"")</f>
        <v/>
      </c>
      <c r="Q2643" s="144"/>
      <c r="R2643" s="148">
        <f>IF(LEN(O2643)=0,0,IF(OR(Summary!$D$5="All",Summary!$D$5=""),1,IF(Summary!$D$5=O2643,1,0)))</f>
        <v>0</v>
      </c>
      <c r="S2643" s="148">
        <f>IF(LEN(B2643)=0,0,IF(OR(Summary!$G$5="All",Summary!$G$5=""),1,IF(Summary!$G$5=B2643,1,0)))</f>
        <v>0</v>
      </c>
      <c r="T2643" s="148">
        <f t="shared" si="164"/>
        <v>0</v>
      </c>
      <c r="U2643" s="148">
        <f>IF(LEN(C2643)=0,0,IF(C2643=Summary!$K$5,1,0))</f>
        <v>0</v>
      </c>
      <c r="V2643" s="148">
        <f t="shared" si="165"/>
        <v>0</v>
      </c>
      <c r="W2643" s="333"/>
      <c r="X2643" s="148">
        <f t="shared" si="166"/>
        <v>0</v>
      </c>
      <c r="Y2643" s="333"/>
      <c r="Z2643" s="144"/>
      <c r="AA2643" s="148">
        <f t="shared" si="167"/>
        <v>0</v>
      </c>
      <c r="AB2643" s="336"/>
      <c r="AC2643" s="144"/>
    </row>
    <row r="2644" spans="2:29" s="134" customFormat="1" ht="20.100000000000001" customHeight="1" x14ac:dyDescent="0.25">
      <c r="B2644" s="390"/>
      <c r="C2644" s="391"/>
      <c r="D2644" s="392"/>
      <c r="E2644" s="393"/>
      <c r="F2644" s="393"/>
      <c r="G2644" s="394"/>
      <c r="H2644" s="395"/>
      <c r="N2644" s="144"/>
      <c r="O2644" s="147" t="str">
        <f>IFERROR(IF(LEN(B2644)=0,"",INDEX(Trainings!$C$6:$C$55,MATCH(Registration!$B2644,Trainings!$B$6:$B$55,0),1)),"")</f>
        <v/>
      </c>
      <c r="P2644" s="148" t="str">
        <f>IFERROR(IF(LEN(H2644)=0,"",INDEX(Dashboard!$I$17:$I$26,MATCH($H2644,Dashboard!$J$17:$J$26,0))),"")</f>
        <v/>
      </c>
      <c r="Q2644" s="144"/>
      <c r="R2644" s="148">
        <f>IF(LEN(O2644)=0,0,IF(OR(Summary!$D$5="All",Summary!$D$5=""),1,IF(Summary!$D$5=O2644,1,0)))</f>
        <v>0</v>
      </c>
      <c r="S2644" s="148">
        <f>IF(LEN(B2644)=0,0,IF(OR(Summary!$G$5="All",Summary!$G$5=""),1,IF(Summary!$G$5=B2644,1,0)))</f>
        <v>0</v>
      </c>
      <c r="T2644" s="148">
        <f t="shared" si="164"/>
        <v>0</v>
      </c>
      <c r="U2644" s="148">
        <f>IF(LEN(C2644)=0,0,IF(C2644=Summary!$K$5,1,0))</f>
        <v>0</v>
      </c>
      <c r="V2644" s="148">
        <f t="shared" si="165"/>
        <v>0</v>
      </c>
      <c r="W2644" s="333"/>
      <c r="X2644" s="148">
        <f t="shared" si="166"/>
        <v>0</v>
      </c>
      <c r="Y2644" s="333"/>
      <c r="Z2644" s="144"/>
      <c r="AA2644" s="148">
        <f t="shared" si="167"/>
        <v>0</v>
      </c>
      <c r="AB2644" s="336"/>
      <c r="AC2644" s="144"/>
    </row>
    <row r="2645" spans="2:29" s="134" customFormat="1" ht="20.100000000000001" customHeight="1" x14ac:dyDescent="0.25">
      <c r="B2645" s="390"/>
      <c r="C2645" s="391"/>
      <c r="D2645" s="392"/>
      <c r="E2645" s="393"/>
      <c r="F2645" s="393"/>
      <c r="G2645" s="394"/>
      <c r="H2645" s="395"/>
      <c r="N2645" s="144"/>
      <c r="O2645" s="147" t="str">
        <f>IFERROR(IF(LEN(B2645)=0,"",INDEX(Trainings!$C$6:$C$55,MATCH(Registration!$B2645,Trainings!$B$6:$B$55,0),1)),"")</f>
        <v/>
      </c>
      <c r="P2645" s="148" t="str">
        <f>IFERROR(IF(LEN(H2645)=0,"",INDEX(Dashboard!$I$17:$I$26,MATCH($H2645,Dashboard!$J$17:$J$26,0))),"")</f>
        <v/>
      </c>
      <c r="Q2645" s="144"/>
      <c r="R2645" s="148">
        <f>IF(LEN(O2645)=0,0,IF(OR(Summary!$D$5="All",Summary!$D$5=""),1,IF(Summary!$D$5=O2645,1,0)))</f>
        <v>0</v>
      </c>
      <c r="S2645" s="148">
        <f>IF(LEN(B2645)=0,0,IF(OR(Summary!$G$5="All",Summary!$G$5=""),1,IF(Summary!$G$5=B2645,1,0)))</f>
        <v>0</v>
      </c>
      <c r="T2645" s="148">
        <f t="shared" si="164"/>
        <v>0</v>
      </c>
      <c r="U2645" s="148">
        <f>IF(LEN(C2645)=0,0,IF(C2645=Summary!$K$5,1,0))</f>
        <v>0</v>
      </c>
      <c r="V2645" s="148">
        <f t="shared" si="165"/>
        <v>0</v>
      </c>
      <c r="W2645" s="333"/>
      <c r="X2645" s="148">
        <f t="shared" si="166"/>
        <v>0</v>
      </c>
      <c r="Y2645" s="333"/>
      <c r="Z2645" s="144"/>
      <c r="AA2645" s="148">
        <f t="shared" si="167"/>
        <v>0</v>
      </c>
      <c r="AB2645" s="336"/>
      <c r="AC2645" s="144"/>
    </row>
    <row r="2646" spans="2:29" s="134" customFormat="1" ht="20.100000000000001" customHeight="1" x14ac:dyDescent="0.25">
      <c r="B2646" s="390"/>
      <c r="C2646" s="391"/>
      <c r="D2646" s="392"/>
      <c r="E2646" s="393"/>
      <c r="F2646" s="393"/>
      <c r="G2646" s="394"/>
      <c r="H2646" s="395"/>
      <c r="N2646" s="144"/>
      <c r="O2646" s="147" t="str">
        <f>IFERROR(IF(LEN(B2646)=0,"",INDEX(Trainings!$C$6:$C$55,MATCH(Registration!$B2646,Trainings!$B$6:$B$55,0),1)),"")</f>
        <v/>
      </c>
      <c r="P2646" s="148" t="str">
        <f>IFERROR(IF(LEN(H2646)=0,"",INDEX(Dashboard!$I$17:$I$26,MATCH($H2646,Dashboard!$J$17:$J$26,0))),"")</f>
        <v/>
      </c>
      <c r="Q2646" s="144"/>
      <c r="R2646" s="148">
        <f>IF(LEN(O2646)=0,0,IF(OR(Summary!$D$5="All",Summary!$D$5=""),1,IF(Summary!$D$5=O2646,1,0)))</f>
        <v>0</v>
      </c>
      <c r="S2646" s="148">
        <f>IF(LEN(B2646)=0,0,IF(OR(Summary!$G$5="All",Summary!$G$5=""),1,IF(Summary!$G$5=B2646,1,0)))</f>
        <v>0</v>
      </c>
      <c r="T2646" s="148">
        <f t="shared" si="164"/>
        <v>0</v>
      </c>
      <c r="U2646" s="148">
        <f>IF(LEN(C2646)=0,0,IF(C2646=Summary!$K$5,1,0))</f>
        <v>0</v>
      </c>
      <c r="V2646" s="148">
        <f t="shared" si="165"/>
        <v>0</v>
      </c>
      <c r="W2646" s="333"/>
      <c r="X2646" s="148">
        <f t="shared" si="166"/>
        <v>0</v>
      </c>
      <c r="Y2646" s="333"/>
      <c r="Z2646" s="144"/>
      <c r="AA2646" s="148">
        <f t="shared" si="167"/>
        <v>0</v>
      </c>
      <c r="AB2646" s="336"/>
      <c r="AC2646" s="144"/>
    </row>
    <row r="2647" spans="2:29" s="134" customFormat="1" ht="20.100000000000001" customHeight="1" x14ac:dyDescent="0.25">
      <c r="B2647" s="390"/>
      <c r="C2647" s="391"/>
      <c r="D2647" s="392"/>
      <c r="E2647" s="393"/>
      <c r="F2647" s="393"/>
      <c r="G2647" s="394"/>
      <c r="H2647" s="395"/>
      <c r="N2647" s="144"/>
      <c r="O2647" s="147" t="str">
        <f>IFERROR(IF(LEN(B2647)=0,"",INDEX(Trainings!$C$6:$C$55,MATCH(Registration!$B2647,Trainings!$B$6:$B$55,0),1)),"")</f>
        <v/>
      </c>
      <c r="P2647" s="148" t="str">
        <f>IFERROR(IF(LEN(H2647)=0,"",INDEX(Dashboard!$I$17:$I$26,MATCH($H2647,Dashboard!$J$17:$J$26,0))),"")</f>
        <v/>
      </c>
      <c r="Q2647" s="144"/>
      <c r="R2647" s="148">
        <f>IF(LEN(O2647)=0,0,IF(OR(Summary!$D$5="All",Summary!$D$5=""),1,IF(Summary!$D$5=O2647,1,0)))</f>
        <v>0</v>
      </c>
      <c r="S2647" s="148">
        <f>IF(LEN(B2647)=0,0,IF(OR(Summary!$G$5="All",Summary!$G$5=""),1,IF(Summary!$G$5=B2647,1,0)))</f>
        <v>0</v>
      </c>
      <c r="T2647" s="148">
        <f t="shared" si="164"/>
        <v>0</v>
      </c>
      <c r="U2647" s="148">
        <f>IF(LEN(C2647)=0,0,IF(C2647=Summary!$K$5,1,0))</f>
        <v>0</v>
      </c>
      <c r="V2647" s="148">
        <f t="shared" si="165"/>
        <v>0</v>
      </c>
      <c r="W2647" s="333"/>
      <c r="X2647" s="148">
        <f t="shared" si="166"/>
        <v>0</v>
      </c>
      <c r="Y2647" s="333"/>
      <c r="Z2647" s="144"/>
      <c r="AA2647" s="148">
        <f t="shared" si="167"/>
        <v>0</v>
      </c>
      <c r="AB2647" s="336"/>
      <c r="AC2647" s="144"/>
    </row>
    <row r="2648" spans="2:29" s="134" customFormat="1" ht="20.100000000000001" customHeight="1" x14ac:dyDescent="0.25">
      <c r="B2648" s="390"/>
      <c r="C2648" s="391"/>
      <c r="D2648" s="392"/>
      <c r="E2648" s="393"/>
      <c r="F2648" s="393"/>
      <c r="G2648" s="394"/>
      <c r="H2648" s="395"/>
      <c r="N2648" s="144"/>
      <c r="O2648" s="147" t="str">
        <f>IFERROR(IF(LEN(B2648)=0,"",INDEX(Trainings!$C$6:$C$55,MATCH(Registration!$B2648,Trainings!$B$6:$B$55,0),1)),"")</f>
        <v/>
      </c>
      <c r="P2648" s="148" t="str">
        <f>IFERROR(IF(LEN(H2648)=0,"",INDEX(Dashboard!$I$17:$I$26,MATCH($H2648,Dashboard!$J$17:$J$26,0))),"")</f>
        <v/>
      </c>
      <c r="Q2648" s="144"/>
      <c r="R2648" s="148">
        <f>IF(LEN(O2648)=0,0,IF(OR(Summary!$D$5="All",Summary!$D$5=""),1,IF(Summary!$D$5=O2648,1,0)))</f>
        <v>0</v>
      </c>
      <c r="S2648" s="148">
        <f>IF(LEN(B2648)=0,0,IF(OR(Summary!$G$5="All",Summary!$G$5=""),1,IF(Summary!$G$5=B2648,1,0)))</f>
        <v>0</v>
      </c>
      <c r="T2648" s="148">
        <f t="shared" si="164"/>
        <v>0</v>
      </c>
      <c r="U2648" s="148">
        <f>IF(LEN(C2648)=0,0,IF(C2648=Summary!$K$5,1,0))</f>
        <v>0</v>
      </c>
      <c r="V2648" s="148">
        <f t="shared" si="165"/>
        <v>0</v>
      </c>
      <c r="W2648" s="333"/>
      <c r="X2648" s="148">
        <f t="shared" si="166"/>
        <v>0</v>
      </c>
      <c r="Y2648" s="333"/>
      <c r="Z2648" s="144"/>
      <c r="AA2648" s="148">
        <f t="shared" si="167"/>
        <v>0</v>
      </c>
      <c r="AB2648" s="336"/>
      <c r="AC2648" s="144"/>
    </row>
    <row r="2649" spans="2:29" s="134" customFormat="1" ht="20.100000000000001" customHeight="1" x14ac:dyDescent="0.25">
      <c r="B2649" s="390"/>
      <c r="C2649" s="391"/>
      <c r="D2649" s="392"/>
      <c r="E2649" s="393"/>
      <c r="F2649" s="393"/>
      <c r="G2649" s="394"/>
      <c r="H2649" s="395"/>
      <c r="N2649" s="144"/>
      <c r="O2649" s="147" t="str">
        <f>IFERROR(IF(LEN(B2649)=0,"",INDEX(Trainings!$C$6:$C$55,MATCH(Registration!$B2649,Trainings!$B$6:$B$55,0),1)),"")</f>
        <v/>
      </c>
      <c r="P2649" s="148" t="str">
        <f>IFERROR(IF(LEN(H2649)=0,"",INDEX(Dashboard!$I$17:$I$26,MATCH($H2649,Dashboard!$J$17:$J$26,0))),"")</f>
        <v/>
      </c>
      <c r="Q2649" s="144"/>
      <c r="R2649" s="148">
        <f>IF(LEN(O2649)=0,0,IF(OR(Summary!$D$5="All",Summary!$D$5=""),1,IF(Summary!$D$5=O2649,1,0)))</f>
        <v>0</v>
      </c>
      <c r="S2649" s="148">
        <f>IF(LEN(B2649)=0,0,IF(OR(Summary!$G$5="All",Summary!$G$5=""),1,IF(Summary!$G$5=B2649,1,0)))</f>
        <v>0</v>
      </c>
      <c r="T2649" s="148">
        <f t="shared" si="164"/>
        <v>0</v>
      </c>
      <c r="U2649" s="148">
        <f>IF(LEN(C2649)=0,0,IF(C2649=Summary!$K$5,1,0))</f>
        <v>0</v>
      </c>
      <c r="V2649" s="148">
        <f t="shared" si="165"/>
        <v>0</v>
      </c>
      <c r="W2649" s="333"/>
      <c r="X2649" s="148">
        <f t="shared" si="166"/>
        <v>0</v>
      </c>
      <c r="Y2649" s="333"/>
      <c r="Z2649" s="144"/>
      <c r="AA2649" s="148">
        <f t="shared" si="167"/>
        <v>0</v>
      </c>
      <c r="AB2649" s="336"/>
      <c r="AC2649" s="144"/>
    </row>
    <row r="2650" spans="2:29" s="134" customFormat="1" ht="20.100000000000001" customHeight="1" x14ac:dyDescent="0.25">
      <c r="B2650" s="390"/>
      <c r="C2650" s="391"/>
      <c r="D2650" s="392"/>
      <c r="E2650" s="393"/>
      <c r="F2650" s="393"/>
      <c r="G2650" s="394"/>
      <c r="H2650" s="395"/>
      <c r="N2650" s="144"/>
      <c r="O2650" s="147" t="str">
        <f>IFERROR(IF(LEN(B2650)=0,"",INDEX(Trainings!$C$6:$C$55,MATCH(Registration!$B2650,Trainings!$B$6:$B$55,0),1)),"")</f>
        <v/>
      </c>
      <c r="P2650" s="148" t="str">
        <f>IFERROR(IF(LEN(H2650)=0,"",INDEX(Dashboard!$I$17:$I$26,MATCH($H2650,Dashboard!$J$17:$J$26,0))),"")</f>
        <v/>
      </c>
      <c r="Q2650" s="144"/>
      <c r="R2650" s="148">
        <f>IF(LEN(O2650)=0,0,IF(OR(Summary!$D$5="All",Summary!$D$5=""),1,IF(Summary!$D$5=O2650,1,0)))</f>
        <v>0</v>
      </c>
      <c r="S2650" s="148">
        <f>IF(LEN(B2650)=0,0,IF(OR(Summary!$G$5="All",Summary!$G$5=""),1,IF(Summary!$G$5=B2650,1,0)))</f>
        <v>0</v>
      </c>
      <c r="T2650" s="148">
        <f t="shared" si="164"/>
        <v>0</v>
      </c>
      <c r="U2650" s="148">
        <f>IF(LEN(C2650)=0,0,IF(C2650=Summary!$K$5,1,0))</f>
        <v>0</v>
      </c>
      <c r="V2650" s="148">
        <f t="shared" si="165"/>
        <v>0</v>
      </c>
      <c r="W2650" s="333"/>
      <c r="X2650" s="148">
        <f t="shared" si="166"/>
        <v>0</v>
      </c>
      <c r="Y2650" s="333"/>
      <c r="Z2650" s="144"/>
      <c r="AA2650" s="148">
        <f t="shared" si="167"/>
        <v>0</v>
      </c>
      <c r="AB2650" s="336"/>
      <c r="AC2650" s="144"/>
    </row>
    <row r="2651" spans="2:29" s="134" customFormat="1" ht="20.100000000000001" customHeight="1" x14ac:dyDescent="0.25">
      <c r="B2651" s="390"/>
      <c r="C2651" s="391"/>
      <c r="D2651" s="392"/>
      <c r="E2651" s="393"/>
      <c r="F2651" s="393"/>
      <c r="G2651" s="394"/>
      <c r="H2651" s="395"/>
      <c r="N2651" s="144"/>
      <c r="O2651" s="147" t="str">
        <f>IFERROR(IF(LEN(B2651)=0,"",INDEX(Trainings!$C$6:$C$55,MATCH(Registration!$B2651,Trainings!$B$6:$B$55,0),1)),"")</f>
        <v/>
      </c>
      <c r="P2651" s="148" t="str">
        <f>IFERROR(IF(LEN(H2651)=0,"",INDEX(Dashboard!$I$17:$I$26,MATCH($H2651,Dashboard!$J$17:$J$26,0))),"")</f>
        <v/>
      </c>
      <c r="Q2651" s="144"/>
      <c r="R2651" s="148">
        <f>IF(LEN(O2651)=0,0,IF(OR(Summary!$D$5="All",Summary!$D$5=""),1,IF(Summary!$D$5=O2651,1,0)))</f>
        <v>0</v>
      </c>
      <c r="S2651" s="148">
        <f>IF(LEN(B2651)=0,0,IF(OR(Summary!$G$5="All",Summary!$G$5=""),1,IF(Summary!$G$5=B2651,1,0)))</f>
        <v>0</v>
      </c>
      <c r="T2651" s="148">
        <f t="shared" si="164"/>
        <v>0</v>
      </c>
      <c r="U2651" s="148">
        <f>IF(LEN(C2651)=0,0,IF(C2651=Summary!$K$5,1,0))</f>
        <v>0</v>
      </c>
      <c r="V2651" s="148">
        <f t="shared" si="165"/>
        <v>0</v>
      </c>
      <c r="W2651" s="333"/>
      <c r="X2651" s="148">
        <f t="shared" si="166"/>
        <v>0</v>
      </c>
      <c r="Y2651" s="333"/>
      <c r="Z2651" s="144"/>
      <c r="AA2651" s="148">
        <f t="shared" si="167"/>
        <v>0</v>
      </c>
      <c r="AB2651" s="336"/>
      <c r="AC2651" s="144"/>
    </row>
    <row r="2652" spans="2:29" s="134" customFormat="1" ht="20.100000000000001" customHeight="1" x14ac:dyDescent="0.25">
      <c r="B2652" s="390"/>
      <c r="C2652" s="391"/>
      <c r="D2652" s="392"/>
      <c r="E2652" s="393"/>
      <c r="F2652" s="393"/>
      <c r="G2652" s="394"/>
      <c r="H2652" s="395"/>
      <c r="N2652" s="144"/>
      <c r="O2652" s="147" t="str">
        <f>IFERROR(IF(LEN(B2652)=0,"",INDEX(Trainings!$C$6:$C$55,MATCH(Registration!$B2652,Trainings!$B$6:$B$55,0),1)),"")</f>
        <v/>
      </c>
      <c r="P2652" s="148" t="str">
        <f>IFERROR(IF(LEN(H2652)=0,"",INDEX(Dashboard!$I$17:$I$26,MATCH($H2652,Dashboard!$J$17:$J$26,0))),"")</f>
        <v/>
      </c>
      <c r="Q2652" s="144"/>
      <c r="R2652" s="148">
        <f>IF(LEN(O2652)=0,0,IF(OR(Summary!$D$5="All",Summary!$D$5=""),1,IF(Summary!$D$5=O2652,1,0)))</f>
        <v>0</v>
      </c>
      <c r="S2652" s="148">
        <f>IF(LEN(B2652)=0,0,IF(OR(Summary!$G$5="All",Summary!$G$5=""),1,IF(Summary!$G$5=B2652,1,0)))</f>
        <v>0</v>
      </c>
      <c r="T2652" s="148">
        <f t="shared" si="164"/>
        <v>0</v>
      </c>
      <c r="U2652" s="148">
        <f>IF(LEN(C2652)=0,0,IF(C2652=Summary!$K$5,1,0))</f>
        <v>0</v>
      </c>
      <c r="V2652" s="148">
        <f t="shared" si="165"/>
        <v>0</v>
      </c>
      <c r="W2652" s="333"/>
      <c r="X2652" s="148">
        <f t="shared" si="166"/>
        <v>0</v>
      </c>
      <c r="Y2652" s="333"/>
      <c r="Z2652" s="144"/>
      <c r="AA2652" s="148">
        <f t="shared" si="167"/>
        <v>0</v>
      </c>
      <c r="AB2652" s="336"/>
      <c r="AC2652" s="144"/>
    </row>
    <row r="2653" spans="2:29" s="134" customFormat="1" ht="20.100000000000001" customHeight="1" x14ac:dyDescent="0.25">
      <c r="B2653" s="390"/>
      <c r="C2653" s="391"/>
      <c r="D2653" s="392"/>
      <c r="E2653" s="393"/>
      <c r="F2653" s="393"/>
      <c r="G2653" s="394"/>
      <c r="H2653" s="395"/>
      <c r="N2653" s="144"/>
      <c r="O2653" s="147" t="str">
        <f>IFERROR(IF(LEN(B2653)=0,"",INDEX(Trainings!$C$6:$C$55,MATCH(Registration!$B2653,Trainings!$B$6:$B$55,0),1)),"")</f>
        <v/>
      </c>
      <c r="P2653" s="148" t="str">
        <f>IFERROR(IF(LEN(H2653)=0,"",INDEX(Dashboard!$I$17:$I$26,MATCH($H2653,Dashboard!$J$17:$J$26,0))),"")</f>
        <v/>
      </c>
      <c r="Q2653" s="144"/>
      <c r="R2653" s="148">
        <f>IF(LEN(O2653)=0,0,IF(OR(Summary!$D$5="All",Summary!$D$5=""),1,IF(Summary!$D$5=O2653,1,0)))</f>
        <v>0</v>
      </c>
      <c r="S2653" s="148">
        <f>IF(LEN(B2653)=0,0,IF(OR(Summary!$G$5="All",Summary!$G$5=""),1,IF(Summary!$G$5=B2653,1,0)))</f>
        <v>0</v>
      </c>
      <c r="T2653" s="148">
        <f t="shared" si="164"/>
        <v>0</v>
      </c>
      <c r="U2653" s="148">
        <f>IF(LEN(C2653)=0,0,IF(C2653=Summary!$K$5,1,0))</f>
        <v>0</v>
      </c>
      <c r="V2653" s="148">
        <f t="shared" si="165"/>
        <v>0</v>
      </c>
      <c r="W2653" s="333"/>
      <c r="X2653" s="148">
        <f t="shared" si="166"/>
        <v>0</v>
      </c>
      <c r="Y2653" s="333"/>
      <c r="Z2653" s="144"/>
      <c r="AA2653" s="148">
        <f t="shared" si="167"/>
        <v>0</v>
      </c>
      <c r="AB2653" s="336"/>
      <c r="AC2653" s="144"/>
    </row>
    <row r="2654" spans="2:29" s="134" customFormat="1" ht="20.100000000000001" customHeight="1" x14ac:dyDescent="0.25">
      <c r="B2654" s="390"/>
      <c r="C2654" s="391"/>
      <c r="D2654" s="392"/>
      <c r="E2654" s="393"/>
      <c r="F2654" s="393"/>
      <c r="G2654" s="394"/>
      <c r="H2654" s="395"/>
      <c r="N2654" s="144"/>
      <c r="O2654" s="147" t="str">
        <f>IFERROR(IF(LEN(B2654)=0,"",INDEX(Trainings!$C$6:$C$55,MATCH(Registration!$B2654,Trainings!$B$6:$B$55,0),1)),"")</f>
        <v/>
      </c>
      <c r="P2654" s="148" t="str">
        <f>IFERROR(IF(LEN(H2654)=0,"",INDEX(Dashboard!$I$17:$I$26,MATCH($H2654,Dashboard!$J$17:$J$26,0))),"")</f>
        <v/>
      </c>
      <c r="Q2654" s="144"/>
      <c r="R2654" s="148">
        <f>IF(LEN(O2654)=0,0,IF(OR(Summary!$D$5="All",Summary!$D$5=""),1,IF(Summary!$D$5=O2654,1,0)))</f>
        <v>0</v>
      </c>
      <c r="S2654" s="148">
        <f>IF(LEN(B2654)=0,0,IF(OR(Summary!$G$5="All",Summary!$G$5=""),1,IF(Summary!$G$5=B2654,1,0)))</f>
        <v>0</v>
      </c>
      <c r="T2654" s="148">
        <f t="shared" si="164"/>
        <v>0</v>
      </c>
      <c r="U2654" s="148">
        <f>IF(LEN(C2654)=0,0,IF(C2654=Summary!$K$5,1,0))</f>
        <v>0</v>
      </c>
      <c r="V2654" s="148">
        <f t="shared" si="165"/>
        <v>0</v>
      </c>
      <c r="W2654" s="333"/>
      <c r="X2654" s="148">
        <f t="shared" si="166"/>
        <v>0</v>
      </c>
      <c r="Y2654" s="333"/>
      <c r="Z2654" s="144"/>
      <c r="AA2654" s="148">
        <f t="shared" si="167"/>
        <v>0</v>
      </c>
      <c r="AB2654" s="336"/>
      <c r="AC2654" s="144"/>
    </row>
    <row r="2655" spans="2:29" s="134" customFormat="1" ht="20.100000000000001" customHeight="1" x14ac:dyDescent="0.25">
      <c r="B2655" s="390"/>
      <c r="C2655" s="391"/>
      <c r="D2655" s="392"/>
      <c r="E2655" s="393"/>
      <c r="F2655" s="393"/>
      <c r="G2655" s="394"/>
      <c r="H2655" s="395"/>
      <c r="N2655" s="144"/>
      <c r="O2655" s="147" t="str">
        <f>IFERROR(IF(LEN(B2655)=0,"",INDEX(Trainings!$C$6:$C$55,MATCH(Registration!$B2655,Trainings!$B$6:$B$55,0),1)),"")</f>
        <v/>
      </c>
      <c r="P2655" s="148" t="str">
        <f>IFERROR(IF(LEN(H2655)=0,"",INDEX(Dashboard!$I$17:$I$26,MATCH($H2655,Dashboard!$J$17:$J$26,0))),"")</f>
        <v/>
      </c>
      <c r="Q2655" s="144"/>
      <c r="R2655" s="148">
        <f>IF(LEN(O2655)=0,0,IF(OR(Summary!$D$5="All",Summary!$D$5=""),1,IF(Summary!$D$5=O2655,1,0)))</f>
        <v>0</v>
      </c>
      <c r="S2655" s="148">
        <f>IF(LEN(B2655)=0,0,IF(OR(Summary!$G$5="All",Summary!$G$5=""),1,IF(Summary!$G$5=B2655,1,0)))</f>
        <v>0</v>
      </c>
      <c r="T2655" s="148">
        <f t="shared" si="164"/>
        <v>0</v>
      </c>
      <c r="U2655" s="148">
        <f>IF(LEN(C2655)=0,0,IF(C2655=Summary!$K$5,1,0))</f>
        <v>0</v>
      </c>
      <c r="V2655" s="148">
        <f t="shared" si="165"/>
        <v>0</v>
      </c>
      <c r="W2655" s="333"/>
      <c r="X2655" s="148">
        <f t="shared" si="166"/>
        <v>0</v>
      </c>
      <c r="Y2655" s="333"/>
      <c r="Z2655" s="144"/>
      <c r="AA2655" s="148">
        <f t="shared" si="167"/>
        <v>0</v>
      </c>
      <c r="AB2655" s="336"/>
      <c r="AC2655" s="144"/>
    </row>
    <row r="2656" spans="2:29" s="134" customFormat="1" ht="20.100000000000001" customHeight="1" x14ac:dyDescent="0.25">
      <c r="B2656" s="390"/>
      <c r="C2656" s="391"/>
      <c r="D2656" s="392"/>
      <c r="E2656" s="393"/>
      <c r="F2656" s="393"/>
      <c r="G2656" s="394"/>
      <c r="H2656" s="395"/>
      <c r="N2656" s="144"/>
      <c r="O2656" s="147" t="str">
        <f>IFERROR(IF(LEN(B2656)=0,"",INDEX(Trainings!$C$6:$C$55,MATCH(Registration!$B2656,Trainings!$B$6:$B$55,0),1)),"")</f>
        <v/>
      </c>
      <c r="P2656" s="148" t="str">
        <f>IFERROR(IF(LEN(H2656)=0,"",INDEX(Dashboard!$I$17:$I$26,MATCH($H2656,Dashboard!$J$17:$J$26,0))),"")</f>
        <v/>
      </c>
      <c r="Q2656" s="144"/>
      <c r="R2656" s="148">
        <f>IF(LEN(O2656)=0,0,IF(OR(Summary!$D$5="All",Summary!$D$5=""),1,IF(Summary!$D$5=O2656,1,0)))</f>
        <v>0</v>
      </c>
      <c r="S2656" s="148">
        <f>IF(LEN(B2656)=0,0,IF(OR(Summary!$G$5="All",Summary!$G$5=""),1,IF(Summary!$G$5=B2656,1,0)))</f>
        <v>0</v>
      </c>
      <c r="T2656" s="148">
        <f t="shared" si="164"/>
        <v>0</v>
      </c>
      <c r="U2656" s="148">
        <f>IF(LEN(C2656)=0,0,IF(C2656=Summary!$K$5,1,0))</f>
        <v>0</v>
      </c>
      <c r="V2656" s="148">
        <f t="shared" si="165"/>
        <v>0</v>
      </c>
      <c r="W2656" s="333"/>
      <c r="X2656" s="148">
        <f t="shared" si="166"/>
        <v>0</v>
      </c>
      <c r="Y2656" s="333"/>
      <c r="Z2656" s="144"/>
      <c r="AA2656" s="148">
        <f t="shared" si="167"/>
        <v>0</v>
      </c>
      <c r="AB2656" s="336"/>
      <c r="AC2656" s="144"/>
    </row>
    <row r="2657" spans="2:29" s="134" customFormat="1" ht="20.100000000000001" customHeight="1" x14ac:dyDescent="0.25">
      <c r="B2657" s="390"/>
      <c r="C2657" s="391"/>
      <c r="D2657" s="392"/>
      <c r="E2657" s="393"/>
      <c r="F2657" s="393"/>
      <c r="G2657" s="394"/>
      <c r="H2657" s="395"/>
      <c r="N2657" s="144"/>
      <c r="O2657" s="147" t="str">
        <f>IFERROR(IF(LEN(B2657)=0,"",INDEX(Trainings!$C$6:$C$55,MATCH(Registration!$B2657,Trainings!$B$6:$B$55,0),1)),"")</f>
        <v/>
      </c>
      <c r="P2657" s="148" t="str">
        <f>IFERROR(IF(LEN(H2657)=0,"",INDEX(Dashboard!$I$17:$I$26,MATCH($H2657,Dashboard!$J$17:$J$26,0))),"")</f>
        <v/>
      </c>
      <c r="Q2657" s="144"/>
      <c r="R2657" s="148">
        <f>IF(LEN(O2657)=0,0,IF(OR(Summary!$D$5="All",Summary!$D$5=""),1,IF(Summary!$D$5=O2657,1,0)))</f>
        <v>0</v>
      </c>
      <c r="S2657" s="148">
        <f>IF(LEN(B2657)=0,0,IF(OR(Summary!$G$5="All",Summary!$G$5=""),1,IF(Summary!$G$5=B2657,1,0)))</f>
        <v>0</v>
      </c>
      <c r="T2657" s="148">
        <f t="shared" si="164"/>
        <v>0</v>
      </c>
      <c r="U2657" s="148">
        <f>IF(LEN(C2657)=0,0,IF(C2657=Summary!$K$5,1,0))</f>
        <v>0</v>
      </c>
      <c r="V2657" s="148">
        <f t="shared" si="165"/>
        <v>0</v>
      </c>
      <c r="W2657" s="333"/>
      <c r="X2657" s="148">
        <f t="shared" si="166"/>
        <v>0</v>
      </c>
      <c r="Y2657" s="333"/>
      <c r="Z2657" s="144"/>
      <c r="AA2657" s="148">
        <f t="shared" si="167"/>
        <v>0</v>
      </c>
      <c r="AB2657" s="336"/>
      <c r="AC2657" s="144"/>
    </row>
    <row r="2658" spans="2:29" s="134" customFormat="1" ht="20.100000000000001" customHeight="1" x14ac:dyDescent="0.25">
      <c r="B2658" s="390"/>
      <c r="C2658" s="391"/>
      <c r="D2658" s="392"/>
      <c r="E2658" s="393"/>
      <c r="F2658" s="393"/>
      <c r="G2658" s="394"/>
      <c r="H2658" s="395"/>
      <c r="N2658" s="144"/>
      <c r="O2658" s="147" t="str">
        <f>IFERROR(IF(LEN(B2658)=0,"",INDEX(Trainings!$C$6:$C$55,MATCH(Registration!$B2658,Trainings!$B$6:$B$55,0),1)),"")</f>
        <v/>
      </c>
      <c r="P2658" s="148" t="str">
        <f>IFERROR(IF(LEN(H2658)=0,"",INDEX(Dashboard!$I$17:$I$26,MATCH($H2658,Dashboard!$J$17:$J$26,0))),"")</f>
        <v/>
      </c>
      <c r="Q2658" s="144"/>
      <c r="R2658" s="148">
        <f>IF(LEN(O2658)=0,0,IF(OR(Summary!$D$5="All",Summary!$D$5=""),1,IF(Summary!$D$5=O2658,1,0)))</f>
        <v>0</v>
      </c>
      <c r="S2658" s="148">
        <f>IF(LEN(B2658)=0,0,IF(OR(Summary!$G$5="All",Summary!$G$5=""),1,IF(Summary!$G$5=B2658,1,0)))</f>
        <v>0</v>
      </c>
      <c r="T2658" s="148">
        <f t="shared" si="164"/>
        <v>0</v>
      </c>
      <c r="U2658" s="148">
        <f>IF(LEN(C2658)=0,0,IF(C2658=Summary!$K$5,1,0))</f>
        <v>0</v>
      </c>
      <c r="V2658" s="148">
        <f t="shared" si="165"/>
        <v>0</v>
      </c>
      <c r="W2658" s="333"/>
      <c r="X2658" s="148">
        <f t="shared" si="166"/>
        <v>0</v>
      </c>
      <c r="Y2658" s="333"/>
      <c r="Z2658" s="144"/>
      <c r="AA2658" s="148">
        <f t="shared" si="167"/>
        <v>0</v>
      </c>
      <c r="AB2658" s="336"/>
      <c r="AC2658" s="144"/>
    </row>
    <row r="2659" spans="2:29" s="134" customFormat="1" ht="20.100000000000001" customHeight="1" x14ac:dyDescent="0.25">
      <c r="B2659" s="390"/>
      <c r="C2659" s="391"/>
      <c r="D2659" s="392"/>
      <c r="E2659" s="393"/>
      <c r="F2659" s="393"/>
      <c r="G2659" s="394"/>
      <c r="H2659" s="395"/>
      <c r="N2659" s="144"/>
      <c r="O2659" s="147" t="str">
        <f>IFERROR(IF(LEN(B2659)=0,"",INDEX(Trainings!$C$6:$C$55,MATCH(Registration!$B2659,Trainings!$B$6:$B$55,0),1)),"")</f>
        <v/>
      </c>
      <c r="P2659" s="148" t="str">
        <f>IFERROR(IF(LEN(H2659)=0,"",INDEX(Dashboard!$I$17:$I$26,MATCH($H2659,Dashboard!$J$17:$J$26,0))),"")</f>
        <v/>
      </c>
      <c r="Q2659" s="144"/>
      <c r="R2659" s="148">
        <f>IF(LEN(O2659)=0,0,IF(OR(Summary!$D$5="All",Summary!$D$5=""),1,IF(Summary!$D$5=O2659,1,0)))</f>
        <v>0</v>
      </c>
      <c r="S2659" s="148">
        <f>IF(LEN(B2659)=0,0,IF(OR(Summary!$G$5="All",Summary!$G$5=""),1,IF(Summary!$G$5=B2659,1,0)))</f>
        <v>0</v>
      </c>
      <c r="T2659" s="148">
        <f t="shared" si="164"/>
        <v>0</v>
      </c>
      <c r="U2659" s="148">
        <f>IF(LEN(C2659)=0,0,IF(C2659=Summary!$K$5,1,0))</f>
        <v>0</v>
      </c>
      <c r="V2659" s="148">
        <f t="shared" si="165"/>
        <v>0</v>
      </c>
      <c r="W2659" s="333"/>
      <c r="X2659" s="148">
        <f t="shared" si="166"/>
        <v>0</v>
      </c>
      <c r="Y2659" s="333"/>
      <c r="Z2659" s="144"/>
      <c r="AA2659" s="148">
        <f t="shared" si="167"/>
        <v>0</v>
      </c>
      <c r="AB2659" s="336"/>
      <c r="AC2659" s="144"/>
    </row>
    <row r="2660" spans="2:29" s="134" customFormat="1" ht="20.100000000000001" customHeight="1" x14ac:dyDescent="0.25">
      <c r="B2660" s="390"/>
      <c r="C2660" s="391"/>
      <c r="D2660" s="392"/>
      <c r="E2660" s="393"/>
      <c r="F2660" s="393"/>
      <c r="G2660" s="394"/>
      <c r="H2660" s="395"/>
      <c r="N2660" s="144"/>
      <c r="O2660" s="147" t="str">
        <f>IFERROR(IF(LEN(B2660)=0,"",INDEX(Trainings!$C$6:$C$55,MATCH(Registration!$B2660,Trainings!$B$6:$B$55,0),1)),"")</f>
        <v/>
      </c>
      <c r="P2660" s="148" t="str">
        <f>IFERROR(IF(LEN(H2660)=0,"",INDEX(Dashboard!$I$17:$I$26,MATCH($H2660,Dashboard!$J$17:$J$26,0))),"")</f>
        <v/>
      </c>
      <c r="Q2660" s="144"/>
      <c r="R2660" s="148">
        <f>IF(LEN(O2660)=0,0,IF(OR(Summary!$D$5="All",Summary!$D$5=""),1,IF(Summary!$D$5=O2660,1,0)))</f>
        <v>0</v>
      </c>
      <c r="S2660" s="148">
        <f>IF(LEN(B2660)=0,0,IF(OR(Summary!$G$5="All",Summary!$G$5=""),1,IF(Summary!$G$5=B2660,1,0)))</f>
        <v>0</v>
      </c>
      <c r="T2660" s="148">
        <f t="shared" si="164"/>
        <v>0</v>
      </c>
      <c r="U2660" s="148">
        <f>IF(LEN(C2660)=0,0,IF(C2660=Summary!$K$5,1,0))</f>
        <v>0</v>
      </c>
      <c r="V2660" s="148">
        <f t="shared" si="165"/>
        <v>0</v>
      </c>
      <c r="W2660" s="333"/>
      <c r="X2660" s="148">
        <f t="shared" si="166"/>
        <v>0</v>
      </c>
      <c r="Y2660" s="333"/>
      <c r="Z2660" s="144"/>
      <c r="AA2660" s="148">
        <f t="shared" si="167"/>
        <v>0</v>
      </c>
      <c r="AB2660" s="336"/>
      <c r="AC2660" s="144"/>
    </row>
    <row r="2661" spans="2:29" s="134" customFormat="1" ht="20.100000000000001" customHeight="1" x14ac:dyDescent="0.25">
      <c r="B2661" s="390"/>
      <c r="C2661" s="391"/>
      <c r="D2661" s="392"/>
      <c r="E2661" s="393"/>
      <c r="F2661" s="393"/>
      <c r="G2661" s="394"/>
      <c r="H2661" s="395"/>
      <c r="N2661" s="144"/>
      <c r="O2661" s="147" t="str">
        <f>IFERROR(IF(LEN(B2661)=0,"",INDEX(Trainings!$C$6:$C$55,MATCH(Registration!$B2661,Trainings!$B$6:$B$55,0),1)),"")</f>
        <v/>
      </c>
      <c r="P2661" s="148" t="str">
        <f>IFERROR(IF(LEN(H2661)=0,"",INDEX(Dashboard!$I$17:$I$26,MATCH($H2661,Dashboard!$J$17:$J$26,0))),"")</f>
        <v/>
      </c>
      <c r="Q2661" s="144"/>
      <c r="R2661" s="148">
        <f>IF(LEN(O2661)=0,0,IF(OR(Summary!$D$5="All",Summary!$D$5=""),1,IF(Summary!$D$5=O2661,1,0)))</f>
        <v>0</v>
      </c>
      <c r="S2661" s="148">
        <f>IF(LEN(B2661)=0,0,IF(OR(Summary!$G$5="All",Summary!$G$5=""),1,IF(Summary!$G$5=B2661,1,0)))</f>
        <v>0</v>
      </c>
      <c r="T2661" s="148">
        <f t="shared" si="164"/>
        <v>0</v>
      </c>
      <c r="U2661" s="148">
        <f>IF(LEN(C2661)=0,0,IF(C2661=Summary!$K$5,1,0))</f>
        <v>0</v>
      </c>
      <c r="V2661" s="148">
        <f t="shared" si="165"/>
        <v>0</v>
      </c>
      <c r="W2661" s="333"/>
      <c r="X2661" s="148">
        <f t="shared" si="166"/>
        <v>0</v>
      </c>
      <c r="Y2661" s="333"/>
      <c r="Z2661" s="144"/>
      <c r="AA2661" s="148">
        <f t="shared" si="167"/>
        <v>0</v>
      </c>
      <c r="AB2661" s="336"/>
      <c r="AC2661" s="144"/>
    </row>
    <row r="2662" spans="2:29" s="134" customFormat="1" ht="20.100000000000001" customHeight="1" x14ac:dyDescent="0.25">
      <c r="B2662" s="390"/>
      <c r="C2662" s="391"/>
      <c r="D2662" s="392"/>
      <c r="E2662" s="393"/>
      <c r="F2662" s="393"/>
      <c r="G2662" s="394"/>
      <c r="H2662" s="395"/>
      <c r="N2662" s="144"/>
      <c r="O2662" s="147" t="str">
        <f>IFERROR(IF(LEN(B2662)=0,"",INDEX(Trainings!$C$6:$C$55,MATCH(Registration!$B2662,Trainings!$B$6:$B$55,0),1)),"")</f>
        <v/>
      </c>
      <c r="P2662" s="148" t="str">
        <f>IFERROR(IF(LEN(H2662)=0,"",INDEX(Dashboard!$I$17:$I$26,MATCH($H2662,Dashboard!$J$17:$J$26,0))),"")</f>
        <v/>
      </c>
      <c r="Q2662" s="144"/>
      <c r="R2662" s="148">
        <f>IF(LEN(O2662)=0,0,IF(OR(Summary!$D$5="All",Summary!$D$5=""),1,IF(Summary!$D$5=O2662,1,0)))</f>
        <v>0</v>
      </c>
      <c r="S2662" s="148">
        <f>IF(LEN(B2662)=0,0,IF(OR(Summary!$G$5="All",Summary!$G$5=""),1,IF(Summary!$G$5=B2662,1,0)))</f>
        <v>0</v>
      </c>
      <c r="T2662" s="148">
        <f t="shared" si="164"/>
        <v>0</v>
      </c>
      <c r="U2662" s="148">
        <f>IF(LEN(C2662)=0,0,IF(C2662=Summary!$K$5,1,0))</f>
        <v>0</v>
      </c>
      <c r="V2662" s="148">
        <f t="shared" si="165"/>
        <v>0</v>
      </c>
      <c r="W2662" s="333"/>
      <c r="X2662" s="148">
        <f t="shared" si="166"/>
        <v>0</v>
      </c>
      <c r="Y2662" s="333"/>
      <c r="Z2662" s="144"/>
      <c r="AA2662" s="148">
        <f t="shared" si="167"/>
        <v>0</v>
      </c>
      <c r="AB2662" s="336"/>
      <c r="AC2662" s="144"/>
    </row>
    <row r="2663" spans="2:29" s="134" customFormat="1" ht="20.100000000000001" customHeight="1" x14ac:dyDescent="0.25">
      <c r="B2663" s="390"/>
      <c r="C2663" s="391"/>
      <c r="D2663" s="392"/>
      <c r="E2663" s="393"/>
      <c r="F2663" s="393"/>
      <c r="G2663" s="394"/>
      <c r="H2663" s="395"/>
      <c r="N2663" s="144"/>
      <c r="O2663" s="147" t="str">
        <f>IFERROR(IF(LEN(B2663)=0,"",INDEX(Trainings!$C$6:$C$55,MATCH(Registration!$B2663,Trainings!$B$6:$B$55,0),1)),"")</f>
        <v/>
      </c>
      <c r="P2663" s="148" t="str">
        <f>IFERROR(IF(LEN(H2663)=0,"",INDEX(Dashboard!$I$17:$I$26,MATCH($H2663,Dashboard!$J$17:$J$26,0))),"")</f>
        <v/>
      </c>
      <c r="Q2663" s="144"/>
      <c r="R2663" s="148">
        <f>IF(LEN(O2663)=0,0,IF(OR(Summary!$D$5="All",Summary!$D$5=""),1,IF(Summary!$D$5=O2663,1,0)))</f>
        <v>0</v>
      </c>
      <c r="S2663" s="148">
        <f>IF(LEN(B2663)=0,0,IF(OR(Summary!$G$5="All",Summary!$G$5=""),1,IF(Summary!$G$5=B2663,1,0)))</f>
        <v>0</v>
      </c>
      <c r="T2663" s="148">
        <f t="shared" si="164"/>
        <v>0</v>
      </c>
      <c r="U2663" s="148">
        <f>IF(LEN(C2663)=0,0,IF(C2663=Summary!$K$5,1,0))</f>
        <v>0</v>
      </c>
      <c r="V2663" s="148">
        <f t="shared" si="165"/>
        <v>0</v>
      </c>
      <c r="W2663" s="333"/>
      <c r="X2663" s="148">
        <f t="shared" si="166"/>
        <v>0</v>
      </c>
      <c r="Y2663" s="333"/>
      <c r="Z2663" s="144"/>
      <c r="AA2663" s="148">
        <f t="shared" si="167"/>
        <v>0</v>
      </c>
      <c r="AB2663" s="336"/>
      <c r="AC2663" s="144"/>
    </row>
    <row r="2664" spans="2:29" s="134" customFormat="1" ht="20.100000000000001" customHeight="1" x14ac:dyDescent="0.25">
      <c r="B2664" s="390"/>
      <c r="C2664" s="391"/>
      <c r="D2664" s="392"/>
      <c r="E2664" s="393"/>
      <c r="F2664" s="393"/>
      <c r="G2664" s="394"/>
      <c r="H2664" s="395"/>
      <c r="N2664" s="144"/>
      <c r="O2664" s="147" t="str">
        <f>IFERROR(IF(LEN(B2664)=0,"",INDEX(Trainings!$C$6:$C$55,MATCH(Registration!$B2664,Trainings!$B$6:$B$55,0),1)),"")</f>
        <v/>
      </c>
      <c r="P2664" s="148" t="str">
        <f>IFERROR(IF(LEN(H2664)=0,"",INDEX(Dashboard!$I$17:$I$26,MATCH($H2664,Dashboard!$J$17:$J$26,0))),"")</f>
        <v/>
      </c>
      <c r="Q2664" s="144"/>
      <c r="R2664" s="148">
        <f>IF(LEN(O2664)=0,0,IF(OR(Summary!$D$5="All",Summary!$D$5=""),1,IF(Summary!$D$5=O2664,1,0)))</f>
        <v>0</v>
      </c>
      <c r="S2664" s="148">
        <f>IF(LEN(B2664)=0,0,IF(OR(Summary!$G$5="All",Summary!$G$5=""),1,IF(Summary!$G$5=B2664,1,0)))</f>
        <v>0</v>
      </c>
      <c r="T2664" s="148">
        <f t="shared" si="164"/>
        <v>0</v>
      </c>
      <c r="U2664" s="148">
        <f>IF(LEN(C2664)=0,0,IF(C2664=Summary!$K$5,1,0))</f>
        <v>0</v>
      </c>
      <c r="V2664" s="148">
        <f t="shared" si="165"/>
        <v>0</v>
      </c>
      <c r="W2664" s="333"/>
      <c r="X2664" s="148">
        <f t="shared" si="166"/>
        <v>0</v>
      </c>
      <c r="Y2664" s="333"/>
      <c r="Z2664" s="144"/>
      <c r="AA2664" s="148">
        <f t="shared" si="167"/>
        <v>0</v>
      </c>
      <c r="AB2664" s="336"/>
      <c r="AC2664" s="144"/>
    </row>
    <row r="2665" spans="2:29" s="134" customFormat="1" ht="20.100000000000001" customHeight="1" x14ac:dyDescent="0.25">
      <c r="B2665" s="390"/>
      <c r="C2665" s="391"/>
      <c r="D2665" s="392"/>
      <c r="E2665" s="393"/>
      <c r="F2665" s="393"/>
      <c r="G2665" s="394"/>
      <c r="H2665" s="395"/>
      <c r="N2665" s="144"/>
      <c r="O2665" s="147" t="str">
        <f>IFERROR(IF(LEN(B2665)=0,"",INDEX(Trainings!$C$6:$C$55,MATCH(Registration!$B2665,Trainings!$B$6:$B$55,0),1)),"")</f>
        <v/>
      </c>
      <c r="P2665" s="148" t="str">
        <f>IFERROR(IF(LEN(H2665)=0,"",INDEX(Dashboard!$I$17:$I$26,MATCH($H2665,Dashboard!$J$17:$J$26,0))),"")</f>
        <v/>
      </c>
      <c r="Q2665" s="144"/>
      <c r="R2665" s="148">
        <f>IF(LEN(O2665)=0,0,IF(OR(Summary!$D$5="All",Summary!$D$5=""),1,IF(Summary!$D$5=O2665,1,0)))</f>
        <v>0</v>
      </c>
      <c r="S2665" s="148">
        <f>IF(LEN(B2665)=0,0,IF(OR(Summary!$G$5="All",Summary!$G$5=""),1,IF(Summary!$G$5=B2665,1,0)))</f>
        <v>0</v>
      </c>
      <c r="T2665" s="148">
        <f t="shared" si="164"/>
        <v>0</v>
      </c>
      <c r="U2665" s="148">
        <f>IF(LEN(C2665)=0,0,IF(C2665=Summary!$K$5,1,0))</f>
        <v>0</v>
      </c>
      <c r="V2665" s="148">
        <f t="shared" si="165"/>
        <v>0</v>
      </c>
      <c r="W2665" s="333"/>
      <c r="X2665" s="148">
        <f t="shared" si="166"/>
        <v>0</v>
      </c>
      <c r="Y2665" s="333"/>
      <c r="Z2665" s="144"/>
      <c r="AA2665" s="148">
        <f t="shared" si="167"/>
        <v>0</v>
      </c>
      <c r="AB2665" s="336"/>
      <c r="AC2665" s="144"/>
    </row>
    <row r="2666" spans="2:29" s="134" customFormat="1" ht="20.100000000000001" customHeight="1" x14ac:dyDescent="0.25">
      <c r="B2666" s="390"/>
      <c r="C2666" s="391"/>
      <c r="D2666" s="392"/>
      <c r="E2666" s="393"/>
      <c r="F2666" s="393"/>
      <c r="G2666" s="394"/>
      <c r="H2666" s="395"/>
      <c r="N2666" s="144"/>
      <c r="O2666" s="147" t="str">
        <f>IFERROR(IF(LEN(B2666)=0,"",INDEX(Trainings!$C$6:$C$55,MATCH(Registration!$B2666,Trainings!$B$6:$B$55,0),1)),"")</f>
        <v/>
      </c>
      <c r="P2666" s="148" t="str">
        <f>IFERROR(IF(LEN(H2666)=0,"",INDEX(Dashboard!$I$17:$I$26,MATCH($H2666,Dashboard!$J$17:$J$26,0))),"")</f>
        <v/>
      </c>
      <c r="Q2666" s="144"/>
      <c r="R2666" s="148">
        <f>IF(LEN(O2666)=0,0,IF(OR(Summary!$D$5="All",Summary!$D$5=""),1,IF(Summary!$D$5=O2666,1,0)))</f>
        <v>0</v>
      </c>
      <c r="S2666" s="148">
        <f>IF(LEN(B2666)=0,0,IF(OR(Summary!$G$5="All",Summary!$G$5=""),1,IF(Summary!$G$5=B2666,1,0)))</f>
        <v>0</v>
      </c>
      <c r="T2666" s="148">
        <f t="shared" si="164"/>
        <v>0</v>
      </c>
      <c r="U2666" s="148">
        <f>IF(LEN(C2666)=0,0,IF(C2666=Summary!$K$5,1,0))</f>
        <v>0</v>
      </c>
      <c r="V2666" s="148">
        <f t="shared" si="165"/>
        <v>0</v>
      </c>
      <c r="W2666" s="333"/>
      <c r="X2666" s="148">
        <f t="shared" si="166"/>
        <v>0</v>
      </c>
      <c r="Y2666" s="333"/>
      <c r="Z2666" s="144"/>
      <c r="AA2666" s="148">
        <f t="shared" si="167"/>
        <v>0</v>
      </c>
      <c r="AB2666" s="336"/>
      <c r="AC2666" s="144"/>
    </row>
    <row r="2667" spans="2:29" s="134" customFormat="1" ht="20.100000000000001" customHeight="1" x14ac:dyDescent="0.25">
      <c r="B2667" s="390"/>
      <c r="C2667" s="391"/>
      <c r="D2667" s="392"/>
      <c r="E2667" s="393"/>
      <c r="F2667" s="393"/>
      <c r="G2667" s="394"/>
      <c r="H2667" s="395"/>
      <c r="N2667" s="144"/>
      <c r="O2667" s="147" t="str">
        <f>IFERROR(IF(LEN(B2667)=0,"",INDEX(Trainings!$C$6:$C$55,MATCH(Registration!$B2667,Trainings!$B$6:$B$55,0),1)),"")</f>
        <v/>
      </c>
      <c r="P2667" s="148" t="str">
        <f>IFERROR(IF(LEN(H2667)=0,"",INDEX(Dashboard!$I$17:$I$26,MATCH($H2667,Dashboard!$J$17:$J$26,0))),"")</f>
        <v/>
      </c>
      <c r="Q2667" s="144"/>
      <c r="R2667" s="148">
        <f>IF(LEN(O2667)=0,0,IF(OR(Summary!$D$5="All",Summary!$D$5=""),1,IF(Summary!$D$5=O2667,1,0)))</f>
        <v>0</v>
      </c>
      <c r="S2667" s="148">
        <f>IF(LEN(B2667)=0,0,IF(OR(Summary!$G$5="All",Summary!$G$5=""),1,IF(Summary!$G$5=B2667,1,0)))</f>
        <v>0</v>
      </c>
      <c r="T2667" s="148">
        <f t="shared" si="164"/>
        <v>0</v>
      </c>
      <c r="U2667" s="148">
        <f>IF(LEN(C2667)=0,0,IF(C2667=Summary!$K$5,1,0))</f>
        <v>0</v>
      </c>
      <c r="V2667" s="148">
        <f t="shared" si="165"/>
        <v>0</v>
      </c>
      <c r="W2667" s="333"/>
      <c r="X2667" s="148">
        <f t="shared" si="166"/>
        <v>0</v>
      </c>
      <c r="Y2667" s="333"/>
      <c r="Z2667" s="144"/>
      <c r="AA2667" s="148">
        <f t="shared" si="167"/>
        <v>0</v>
      </c>
      <c r="AB2667" s="336"/>
      <c r="AC2667" s="144"/>
    </row>
    <row r="2668" spans="2:29" s="134" customFormat="1" ht="20.100000000000001" customHeight="1" x14ac:dyDescent="0.25">
      <c r="B2668" s="390"/>
      <c r="C2668" s="391"/>
      <c r="D2668" s="392"/>
      <c r="E2668" s="393"/>
      <c r="F2668" s="393"/>
      <c r="G2668" s="394"/>
      <c r="H2668" s="395"/>
      <c r="N2668" s="144"/>
      <c r="O2668" s="147" t="str">
        <f>IFERROR(IF(LEN(B2668)=0,"",INDEX(Trainings!$C$6:$C$55,MATCH(Registration!$B2668,Trainings!$B$6:$B$55,0),1)),"")</f>
        <v/>
      </c>
      <c r="P2668" s="148" t="str">
        <f>IFERROR(IF(LEN(H2668)=0,"",INDEX(Dashboard!$I$17:$I$26,MATCH($H2668,Dashboard!$J$17:$J$26,0))),"")</f>
        <v/>
      </c>
      <c r="Q2668" s="144"/>
      <c r="R2668" s="148">
        <f>IF(LEN(O2668)=0,0,IF(OR(Summary!$D$5="All",Summary!$D$5=""),1,IF(Summary!$D$5=O2668,1,0)))</f>
        <v>0</v>
      </c>
      <c r="S2668" s="148">
        <f>IF(LEN(B2668)=0,0,IF(OR(Summary!$G$5="All",Summary!$G$5=""),1,IF(Summary!$G$5=B2668,1,0)))</f>
        <v>0</v>
      </c>
      <c r="T2668" s="148">
        <f t="shared" si="164"/>
        <v>0</v>
      </c>
      <c r="U2668" s="148">
        <f>IF(LEN(C2668)=0,0,IF(C2668=Summary!$K$5,1,0))</f>
        <v>0</v>
      </c>
      <c r="V2668" s="148">
        <f t="shared" si="165"/>
        <v>0</v>
      </c>
      <c r="W2668" s="333"/>
      <c r="X2668" s="148">
        <f t="shared" si="166"/>
        <v>0</v>
      </c>
      <c r="Y2668" s="333"/>
      <c r="Z2668" s="144"/>
      <c r="AA2668" s="148">
        <f t="shared" si="167"/>
        <v>0</v>
      </c>
      <c r="AB2668" s="336"/>
      <c r="AC2668" s="144"/>
    </row>
    <row r="2669" spans="2:29" s="134" customFormat="1" ht="20.100000000000001" customHeight="1" x14ac:dyDescent="0.25">
      <c r="B2669" s="390"/>
      <c r="C2669" s="391"/>
      <c r="D2669" s="392"/>
      <c r="E2669" s="393"/>
      <c r="F2669" s="393"/>
      <c r="G2669" s="394"/>
      <c r="H2669" s="395"/>
      <c r="N2669" s="144"/>
      <c r="O2669" s="147" t="str">
        <f>IFERROR(IF(LEN(B2669)=0,"",INDEX(Trainings!$C$6:$C$55,MATCH(Registration!$B2669,Trainings!$B$6:$B$55,0),1)),"")</f>
        <v/>
      </c>
      <c r="P2669" s="148" t="str">
        <f>IFERROR(IF(LEN(H2669)=0,"",INDEX(Dashboard!$I$17:$I$26,MATCH($H2669,Dashboard!$J$17:$J$26,0))),"")</f>
        <v/>
      </c>
      <c r="Q2669" s="144"/>
      <c r="R2669" s="148">
        <f>IF(LEN(O2669)=0,0,IF(OR(Summary!$D$5="All",Summary!$D$5=""),1,IF(Summary!$D$5=O2669,1,0)))</f>
        <v>0</v>
      </c>
      <c r="S2669" s="148">
        <f>IF(LEN(B2669)=0,0,IF(OR(Summary!$G$5="All",Summary!$G$5=""),1,IF(Summary!$G$5=B2669,1,0)))</f>
        <v>0</v>
      </c>
      <c r="T2669" s="148">
        <f t="shared" si="164"/>
        <v>0</v>
      </c>
      <c r="U2669" s="148">
        <f>IF(LEN(C2669)=0,0,IF(C2669=Summary!$K$5,1,0))</f>
        <v>0</v>
      </c>
      <c r="V2669" s="148">
        <f t="shared" si="165"/>
        <v>0</v>
      </c>
      <c r="W2669" s="333"/>
      <c r="X2669" s="148">
        <f t="shared" si="166"/>
        <v>0</v>
      </c>
      <c r="Y2669" s="333"/>
      <c r="Z2669" s="144"/>
      <c r="AA2669" s="148">
        <f t="shared" si="167"/>
        <v>0</v>
      </c>
      <c r="AB2669" s="336"/>
      <c r="AC2669" s="144"/>
    </row>
    <row r="2670" spans="2:29" s="134" customFormat="1" ht="20.100000000000001" customHeight="1" x14ac:dyDescent="0.25">
      <c r="B2670" s="390"/>
      <c r="C2670" s="391"/>
      <c r="D2670" s="392"/>
      <c r="E2670" s="393"/>
      <c r="F2670" s="393"/>
      <c r="G2670" s="394"/>
      <c r="H2670" s="395"/>
      <c r="N2670" s="144"/>
      <c r="O2670" s="147" t="str">
        <f>IFERROR(IF(LEN(B2670)=0,"",INDEX(Trainings!$C$6:$C$55,MATCH(Registration!$B2670,Trainings!$B$6:$B$55,0),1)),"")</f>
        <v/>
      </c>
      <c r="P2670" s="148" t="str">
        <f>IFERROR(IF(LEN(H2670)=0,"",INDEX(Dashboard!$I$17:$I$26,MATCH($H2670,Dashboard!$J$17:$J$26,0))),"")</f>
        <v/>
      </c>
      <c r="Q2670" s="144"/>
      <c r="R2670" s="148">
        <f>IF(LEN(O2670)=0,0,IF(OR(Summary!$D$5="All",Summary!$D$5=""),1,IF(Summary!$D$5=O2670,1,0)))</f>
        <v>0</v>
      </c>
      <c r="S2670" s="148">
        <f>IF(LEN(B2670)=0,0,IF(OR(Summary!$G$5="All",Summary!$G$5=""),1,IF(Summary!$G$5=B2670,1,0)))</f>
        <v>0</v>
      </c>
      <c r="T2670" s="148">
        <f t="shared" si="164"/>
        <v>0</v>
      </c>
      <c r="U2670" s="148">
        <f>IF(LEN(C2670)=0,0,IF(C2670=Summary!$K$5,1,0))</f>
        <v>0</v>
      </c>
      <c r="V2670" s="148">
        <f t="shared" si="165"/>
        <v>0</v>
      </c>
      <c r="W2670" s="333"/>
      <c r="X2670" s="148">
        <f t="shared" si="166"/>
        <v>0</v>
      </c>
      <c r="Y2670" s="333"/>
      <c r="Z2670" s="144"/>
      <c r="AA2670" s="148">
        <f t="shared" si="167"/>
        <v>0</v>
      </c>
      <c r="AB2670" s="336"/>
      <c r="AC2670" s="144"/>
    </row>
    <row r="2671" spans="2:29" s="134" customFormat="1" ht="20.100000000000001" customHeight="1" x14ac:dyDescent="0.25">
      <c r="B2671" s="390"/>
      <c r="C2671" s="391"/>
      <c r="D2671" s="392"/>
      <c r="E2671" s="393"/>
      <c r="F2671" s="393"/>
      <c r="G2671" s="394"/>
      <c r="H2671" s="395"/>
      <c r="N2671" s="144"/>
      <c r="O2671" s="147" t="str">
        <f>IFERROR(IF(LEN(B2671)=0,"",INDEX(Trainings!$C$6:$C$55,MATCH(Registration!$B2671,Trainings!$B$6:$B$55,0),1)),"")</f>
        <v/>
      </c>
      <c r="P2671" s="148" t="str">
        <f>IFERROR(IF(LEN(H2671)=0,"",INDEX(Dashboard!$I$17:$I$26,MATCH($H2671,Dashboard!$J$17:$J$26,0))),"")</f>
        <v/>
      </c>
      <c r="Q2671" s="144"/>
      <c r="R2671" s="148">
        <f>IF(LEN(O2671)=0,0,IF(OR(Summary!$D$5="All",Summary!$D$5=""),1,IF(Summary!$D$5=O2671,1,0)))</f>
        <v>0</v>
      </c>
      <c r="S2671" s="148">
        <f>IF(LEN(B2671)=0,0,IF(OR(Summary!$G$5="All",Summary!$G$5=""),1,IF(Summary!$G$5=B2671,1,0)))</f>
        <v>0</v>
      </c>
      <c r="T2671" s="148">
        <f t="shared" si="164"/>
        <v>0</v>
      </c>
      <c r="U2671" s="148">
        <f>IF(LEN(C2671)=0,0,IF(C2671=Summary!$K$5,1,0))</f>
        <v>0</v>
      </c>
      <c r="V2671" s="148">
        <f t="shared" si="165"/>
        <v>0</v>
      </c>
      <c r="W2671" s="333"/>
      <c r="X2671" s="148">
        <f t="shared" si="166"/>
        <v>0</v>
      </c>
      <c r="Y2671" s="333"/>
      <c r="Z2671" s="144"/>
      <c r="AA2671" s="148">
        <f t="shared" si="167"/>
        <v>0</v>
      </c>
      <c r="AB2671" s="336"/>
      <c r="AC2671" s="144"/>
    </row>
    <row r="2672" spans="2:29" s="134" customFormat="1" ht="20.100000000000001" customHeight="1" x14ac:dyDescent="0.25">
      <c r="B2672" s="390"/>
      <c r="C2672" s="391"/>
      <c r="D2672" s="392"/>
      <c r="E2672" s="393"/>
      <c r="F2672" s="393"/>
      <c r="G2672" s="394"/>
      <c r="H2672" s="395"/>
      <c r="N2672" s="144"/>
      <c r="O2672" s="147" t="str">
        <f>IFERROR(IF(LEN(B2672)=0,"",INDEX(Trainings!$C$6:$C$55,MATCH(Registration!$B2672,Trainings!$B$6:$B$55,0),1)),"")</f>
        <v/>
      </c>
      <c r="P2672" s="148" t="str">
        <f>IFERROR(IF(LEN(H2672)=0,"",INDEX(Dashboard!$I$17:$I$26,MATCH($H2672,Dashboard!$J$17:$J$26,0))),"")</f>
        <v/>
      </c>
      <c r="Q2672" s="144"/>
      <c r="R2672" s="148">
        <f>IF(LEN(O2672)=0,0,IF(OR(Summary!$D$5="All",Summary!$D$5=""),1,IF(Summary!$D$5=O2672,1,0)))</f>
        <v>0</v>
      </c>
      <c r="S2672" s="148">
        <f>IF(LEN(B2672)=0,0,IF(OR(Summary!$G$5="All",Summary!$G$5=""),1,IF(Summary!$G$5=B2672,1,0)))</f>
        <v>0</v>
      </c>
      <c r="T2672" s="148">
        <f t="shared" si="164"/>
        <v>0</v>
      </c>
      <c r="U2672" s="148">
        <f>IF(LEN(C2672)=0,0,IF(C2672=Summary!$K$5,1,0))</f>
        <v>0</v>
      </c>
      <c r="V2672" s="148">
        <f t="shared" si="165"/>
        <v>0</v>
      </c>
      <c r="W2672" s="333"/>
      <c r="X2672" s="148">
        <f t="shared" si="166"/>
        <v>0</v>
      </c>
      <c r="Y2672" s="333"/>
      <c r="Z2672" s="144"/>
      <c r="AA2672" s="148">
        <f t="shared" si="167"/>
        <v>0</v>
      </c>
      <c r="AB2672" s="336"/>
      <c r="AC2672" s="144"/>
    </row>
    <row r="2673" spans="2:29" s="134" customFormat="1" ht="20.100000000000001" customHeight="1" x14ac:dyDescent="0.25">
      <c r="B2673" s="390"/>
      <c r="C2673" s="391"/>
      <c r="D2673" s="392"/>
      <c r="E2673" s="393"/>
      <c r="F2673" s="393"/>
      <c r="G2673" s="394"/>
      <c r="H2673" s="395"/>
      <c r="N2673" s="144"/>
      <c r="O2673" s="147" t="str">
        <f>IFERROR(IF(LEN(B2673)=0,"",INDEX(Trainings!$C$6:$C$55,MATCH(Registration!$B2673,Trainings!$B$6:$B$55,0),1)),"")</f>
        <v/>
      </c>
      <c r="P2673" s="148" t="str">
        <f>IFERROR(IF(LEN(H2673)=0,"",INDEX(Dashboard!$I$17:$I$26,MATCH($H2673,Dashboard!$J$17:$J$26,0))),"")</f>
        <v/>
      </c>
      <c r="Q2673" s="144"/>
      <c r="R2673" s="148">
        <f>IF(LEN(O2673)=0,0,IF(OR(Summary!$D$5="All",Summary!$D$5=""),1,IF(Summary!$D$5=O2673,1,0)))</f>
        <v>0</v>
      </c>
      <c r="S2673" s="148">
        <f>IF(LEN(B2673)=0,0,IF(OR(Summary!$G$5="All",Summary!$G$5=""),1,IF(Summary!$G$5=B2673,1,0)))</f>
        <v>0</v>
      </c>
      <c r="T2673" s="148">
        <f t="shared" si="164"/>
        <v>0</v>
      </c>
      <c r="U2673" s="148">
        <f>IF(LEN(C2673)=0,0,IF(C2673=Summary!$K$5,1,0))</f>
        <v>0</v>
      </c>
      <c r="V2673" s="148">
        <f t="shared" si="165"/>
        <v>0</v>
      </c>
      <c r="W2673" s="333"/>
      <c r="X2673" s="148">
        <f t="shared" si="166"/>
        <v>0</v>
      </c>
      <c r="Y2673" s="333"/>
      <c r="Z2673" s="144"/>
      <c r="AA2673" s="148">
        <f t="shared" si="167"/>
        <v>0</v>
      </c>
      <c r="AB2673" s="336"/>
      <c r="AC2673" s="144"/>
    </row>
    <row r="2674" spans="2:29" s="134" customFormat="1" ht="20.100000000000001" customHeight="1" x14ac:dyDescent="0.25">
      <c r="B2674" s="390"/>
      <c r="C2674" s="391"/>
      <c r="D2674" s="392"/>
      <c r="E2674" s="393"/>
      <c r="F2674" s="393"/>
      <c r="G2674" s="394"/>
      <c r="H2674" s="395"/>
      <c r="N2674" s="144"/>
      <c r="O2674" s="147" t="str">
        <f>IFERROR(IF(LEN(B2674)=0,"",INDEX(Trainings!$C$6:$C$55,MATCH(Registration!$B2674,Trainings!$B$6:$B$55,0),1)),"")</f>
        <v/>
      </c>
      <c r="P2674" s="148" t="str">
        <f>IFERROR(IF(LEN(H2674)=0,"",INDEX(Dashboard!$I$17:$I$26,MATCH($H2674,Dashboard!$J$17:$J$26,0))),"")</f>
        <v/>
      </c>
      <c r="Q2674" s="144"/>
      <c r="R2674" s="148">
        <f>IF(LEN(O2674)=0,0,IF(OR(Summary!$D$5="All",Summary!$D$5=""),1,IF(Summary!$D$5=O2674,1,0)))</f>
        <v>0</v>
      </c>
      <c r="S2674" s="148">
        <f>IF(LEN(B2674)=0,0,IF(OR(Summary!$G$5="All",Summary!$G$5=""),1,IF(Summary!$G$5=B2674,1,0)))</f>
        <v>0</v>
      </c>
      <c r="T2674" s="148">
        <f t="shared" si="164"/>
        <v>0</v>
      </c>
      <c r="U2674" s="148">
        <f>IF(LEN(C2674)=0,0,IF(C2674=Summary!$K$5,1,0))</f>
        <v>0</v>
      </c>
      <c r="V2674" s="148">
        <f t="shared" si="165"/>
        <v>0</v>
      </c>
      <c r="W2674" s="333"/>
      <c r="X2674" s="148">
        <f t="shared" si="166"/>
        <v>0</v>
      </c>
      <c r="Y2674" s="333"/>
      <c r="Z2674" s="144"/>
      <c r="AA2674" s="148">
        <f t="shared" si="167"/>
        <v>0</v>
      </c>
      <c r="AB2674" s="336"/>
      <c r="AC2674" s="144"/>
    </row>
    <row r="2675" spans="2:29" s="134" customFormat="1" ht="20.100000000000001" customHeight="1" x14ac:dyDescent="0.25">
      <c r="B2675" s="390"/>
      <c r="C2675" s="391"/>
      <c r="D2675" s="392"/>
      <c r="E2675" s="393"/>
      <c r="F2675" s="393"/>
      <c r="G2675" s="394"/>
      <c r="H2675" s="395"/>
      <c r="N2675" s="144"/>
      <c r="O2675" s="147" t="str">
        <f>IFERROR(IF(LEN(B2675)=0,"",INDEX(Trainings!$C$6:$C$55,MATCH(Registration!$B2675,Trainings!$B$6:$B$55,0),1)),"")</f>
        <v/>
      </c>
      <c r="P2675" s="148" t="str">
        <f>IFERROR(IF(LEN(H2675)=0,"",INDEX(Dashboard!$I$17:$I$26,MATCH($H2675,Dashboard!$J$17:$J$26,0))),"")</f>
        <v/>
      </c>
      <c r="Q2675" s="144"/>
      <c r="R2675" s="148">
        <f>IF(LEN(O2675)=0,0,IF(OR(Summary!$D$5="All",Summary!$D$5=""),1,IF(Summary!$D$5=O2675,1,0)))</f>
        <v>0</v>
      </c>
      <c r="S2675" s="148">
        <f>IF(LEN(B2675)=0,0,IF(OR(Summary!$G$5="All",Summary!$G$5=""),1,IF(Summary!$G$5=B2675,1,0)))</f>
        <v>0</v>
      </c>
      <c r="T2675" s="148">
        <f t="shared" si="164"/>
        <v>0</v>
      </c>
      <c r="U2675" s="148">
        <f>IF(LEN(C2675)=0,0,IF(C2675=Summary!$K$5,1,0))</f>
        <v>0</v>
      </c>
      <c r="V2675" s="148">
        <f t="shared" si="165"/>
        <v>0</v>
      </c>
      <c r="W2675" s="333"/>
      <c r="X2675" s="148">
        <f t="shared" si="166"/>
        <v>0</v>
      </c>
      <c r="Y2675" s="333"/>
      <c r="Z2675" s="144"/>
      <c r="AA2675" s="148">
        <f t="shared" si="167"/>
        <v>0</v>
      </c>
      <c r="AB2675" s="336"/>
      <c r="AC2675" s="144"/>
    </row>
    <row r="2676" spans="2:29" s="134" customFormat="1" ht="20.100000000000001" customHeight="1" x14ac:dyDescent="0.25">
      <c r="B2676" s="390"/>
      <c r="C2676" s="391"/>
      <c r="D2676" s="392"/>
      <c r="E2676" s="393"/>
      <c r="F2676" s="393"/>
      <c r="G2676" s="394"/>
      <c r="H2676" s="395"/>
      <c r="N2676" s="144"/>
      <c r="O2676" s="147" t="str">
        <f>IFERROR(IF(LEN(B2676)=0,"",INDEX(Trainings!$C$6:$C$55,MATCH(Registration!$B2676,Trainings!$B$6:$B$55,0),1)),"")</f>
        <v/>
      </c>
      <c r="P2676" s="148" t="str">
        <f>IFERROR(IF(LEN(H2676)=0,"",INDEX(Dashboard!$I$17:$I$26,MATCH($H2676,Dashboard!$J$17:$J$26,0))),"")</f>
        <v/>
      </c>
      <c r="Q2676" s="144"/>
      <c r="R2676" s="148">
        <f>IF(LEN(O2676)=0,0,IF(OR(Summary!$D$5="All",Summary!$D$5=""),1,IF(Summary!$D$5=O2676,1,0)))</f>
        <v>0</v>
      </c>
      <c r="S2676" s="148">
        <f>IF(LEN(B2676)=0,0,IF(OR(Summary!$G$5="All",Summary!$G$5=""),1,IF(Summary!$G$5=B2676,1,0)))</f>
        <v>0</v>
      </c>
      <c r="T2676" s="148">
        <f t="shared" si="164"/>
        <v>0</v>
      </c>
      <c r="U2676" s="148">
        <f>IF(LEN(C2676)=0,0,IF(C2676=Summary!$K$5,1,0))</f>
        <v>0</v>
      </c>
      <c r="V2676" s="148">
        <f t="shared" si="165"/>
        <v>0</v>
      </c>
      <c r="W2676" s="333"/>
      <c r="X2676" s="148">
        <f t="shared" si="166"/>
        <v>0</v>
      </c>
      <c r="Y2676" s="333"/>
      <c r="Z2676" s="144"/>
      <c r="AA2676" s="148">
        <f t="shared" si="167"/>
        <v>0</v>
      </c>
      <c r="AB2676" s="336"/>
      <c r="AC2676" s="144"/>
    </row>
    <row r="2677" spans="2:29" s="134" customFormat="1" ht="20.100000000000001" customHeight="1" x14ac:dyDescent="0.25">
      <c r="B2677" s="390"/>
      <c r="C2677" s="391"/>
      <c r="D2677" s="392"/>
      <c r="E2677" s="393"/>
      <c r="F2677" s="393"/>
      <c r="G2677" s="394"/>
      <c r="H2677" s="395"/>
      <c r="N2677" s="144"/>
      <c r="O2677" s="147" t="str">
        <f>IFERROR(IF(LEN(B2677)=0,"",INDEX(Trainings!$C$6:$C$55,MATCH(Registration!$B2677,Trainings!$B$6:$B$55,0),1)),"")</f>
        <v/>
      </c>
      <c r="P2677" s="148" t="str">
        <f>IFERROR(IF(LEN(H2677)=0,"",INDEX(Dashboard!$I$17:$I$26,MATCH($H2677,Dashboard!$J$17:$J$26,0))),"")</f>
        <v/>
      </c>
      <c r="Q2677" s="144"/>
      <c r="R2677" s="148">
        <f>IF(LEN(O2677)=0,0,IF(OR(Summary!$D$5="All",Summary!$D$5=""),1,IF(Summary!$D$5=O2677,1,0)))</f>
        <v>0</v>
      </c>
      <c r="S2677" s="148">
        <f>IF(LEN(B2677)=0,0,IF(OR(Summary!$G$5="All",Summary!$G$5=""),1,IF(Summary!$G$5=B2677,1,0)))</f>
        <v>0</v>
      </c>
      <c r="T2677" s="148">
        <f t="shared" si="164"/>
        <v>0</v>
      </c>
      <c r="U2677" s="148">
        <f>IF(LEN(C2677)=0,0,IF(C2677=Summary!$K$5,1,0))</f>
        <v>0</v>
      </c>
      <c r="V2677" s="148">
        <f t="shared" si="165"/>
        <v>0</v>
      </c>
      <c r="W2677" s="333"/>
      <c r="X2677" s="148">
        <f t="shared" si="166"/>
        <v>0</v>
      </c>
      <c r="Y2677" s="333"/>
      <c r="Z2677" s="144"/>
      <c r="AA2677" s="148">
        <f t="shared" si="167"/>
        <v>0</v>
      </c>
      <c r="AB2677" s="336"/>
      <c r="AC2677" s="144"/>
    </row>
    <row r="2678" spans="2:29" s="134" customFormat="1" ht="20.100000000000001" customHeight="1" x14ac:dyDescent="0.25">
      <c r="B2678" s="390"/>
      <c r="C2678" s="391"/>
      <c r="D2678" s="392"/>
      <c r="E2678" s="393"/>
      <c r="F2678" s="393"/>
      <c r="G2678" s="394"/>
      <c r="H2678" s="395"/>
      <c r="N2678" s="144"/>
      <c r="O2678" s="147" t="str">
        <f>IFERROR(IF(LEN(B2678)=0,"",INDEX(Trainings!$C$6:$C$55,MATCH(Registration!$B2678,Trainings!$B$6:$B$55,0),1)),"")</f>
        <v/>
      </c>
      <c r="P2678" s="148" t="str">
        <f>IFERROR(IF(LEN(H2678)=0,"",INDEX(Dashboard!$I$17:$I$26,MATCH($H2678,Dashboard!$J$17:$J$26,0))),"")</f>
        <v/>
      </c>
      <c r="Q2678" s="144"/>
      <c r="R2678" s="148">
        <f>IF(LEN(O2678)=0,0,IF(OR(Summary!$D$5="All",Summary!$D$5=""),1,IF(Summary!$D$5=O2678,1,0)))</f>
        <v>0</v>
      </c>
      <c r="S2678" s="148">
        <f>IF(LEN(B2678)=0,0,IF(OR(Summary!$G$5="All",Summary!$G$5=""),1,IF(Summary!$G$5=B2678,1,0)))</f>
        <v>0</v>
      </c>
      <c r="T2678" s="148">
        <f t="shared" si="164"/>
        <v>0</v>
      </c>
      <c r="U2678" s="148">
        <f>IF(LEN(C2678)=0,0,IF(C2678=Summary!$K$5,1,0))</f>
        <v>0</v>
      </c>
      <c r="V2678" s="148">
        <f t="shared" si="165"/>
        <v>0</v>
      </c>
      <c r="W2678" s="333"/>
      <c r="X2678" s="148">
        <f t="shared" si="166"/>
        <v>0</v>
      </c>
      <c r="Y2678" s="333"/>
      <c r="Z2678" s="144"/>
      <c r="AA2678" s="148">
        <f t="shared" si="167"/>
        <v>0</v>
      </c>
      <c r="AB2678" s="336"/>
      <c r="AC2678" s="144"/>
    </row>
    <row r="2679" spans="2:29" s="134" customFormat="1" ht="20.100000000000001" customHeight="1" x14ac:dyDescent="0.25">
      <c r="B2679" s="390"/>
      <c r="C2679" s="391"/>
      <c r="D2679" s="392"/>
      <c r="E2679" s="393"/>
      <c r="F2679" s="393"/>
      <c r="G2679" s="394"/>
      <c r="H2679" s="395"/>
      <c r="N2679" s="144"/>
      <c r="O2679" s="147" t="str">
        <f>IFERROR(IF(LEN(B2679)=0,"",INDEX(Trainings!$C$6:$C$55,MATCH(Registration!$B2679,Trainings!$B$6:$B$55,0),1)),"")</f>
        <v/>
      </c>
      <c r="P2679" s="148" t="str">
        <f>IFERROR(IF(LEN(H2679)=0,"",INDEX(Dashboard!$I$17:$I$26,MATCH($H2679,Dashboard!$J$17:$J$26,0))),"")</f>
        <v/>
      </c>
      <c r="Q2679" s="144"/>
      <c r="R2679" s="148">
        <f>IF(LEN(O2679)=0,0,IF(OR(Summary!$D$5="All",Summary!$D$5=""),1,IF(Summary!$D$5=O2679,1,0)))</f>
        <v>0</v>
      </c>
      <c r="S2679" s="148">
        <f>IF(LEN(B2679)=0,0,IF(OR(Summary!$G$5="All",Summary!$G$5=""),1,IF(Summary!$G$5=B2679,1,0)))</f>
        <v>0</v>
      </c>
      <c r="T2679" s="148">
        <f t="shared" si="164"/>
        <v>0</v>
      </c>
      <c r="U2679" s="148">
        <f>IF(LEN(C2679)=0,0,IF(C2679=Summary!$K$5,1,0))</f>
        <v>0</v>
      </c>
      <c r="V2679" s="148">
        <f t="shared" si="165"/>
        <v>0</v>
      </c>
      <c r="W2679" s="333"/>
      <c r="X2679" s="148">
        <f t="shared" si="166"/>
        <v>0</v>
      </c>
      <c r="Y2679" s="333"/>
      <c r="Z2679" s="144"/>
      <c r="AA2679" s="148">
        <f t="shared" si="167"/>
        <v>0</v>
      </c>
      <c r="AB2679" s="336"/>
      <c r="AC2679" s="144"/>
    </row>
    <row r="2680" spans="2:29" s="134" customFormat="1" ht="20.100000000000001" customHeight="1" x14ac:dyDescent="0.25">
      <c r="B2680" s="390"/>
      <c r="C2680" s="391"/>
      <c r="D2680" s="392"/>
      <c r="E2680" s="393"/>
      <c r="F2680" s="393"/>
      <c r="G2680" s="394"/>
      <c r="H2680" s="395"/>
      <c r="N2680" s="144"/>
      <c r="O2680" s="147" t="str">
        <f>IFERROR(IF(LEN(B2680)=0,"",INDEX(Trainings!$C$6:$C$55,MATCH(Registration!$B2680,Trainings!$B$6:$B$55,0),1)),"")</f>
        <v/>
      </c>
      <c r="P2680" s="148" t="str">
        <f>IFERROR(IF(LEN(H2680)=0,"",INDEX(Dashboard!$I$17:$I$26,MATCH($H2680,Dashboard!$J$17:$J$26,0))),"")</f>
        <v/>
      </c>
      <c r="Q2680" s="144"/>
      <c r="R2680" s="148">
        <f>IF(LEN(O2680)=0,0,IF(OR(Summary!$D$5="All",Summary!$D$5=""),1,IF(Summary!$D$5=O2680,1,0)))</f>
        <v>0</v>
      </c>
      <c r="S2680" s="148">
        <f>IF(LEN(B2680)=0,0,IF(OR(Summary!$G$5="All",Summary!$G$5=""),1,IF(Summary!$G$5=B2680,1,0)))</f>
        <v>0</v>
      </c>
      <c r="T2680" s="148">
        <f t="shared" si="164"/>
        <v>0</v>
      </c>
      <c r="U2680" s="148">
        <f>IF(LEN(C2680)=0,0,IF(C2680=Summary!$K$5,1,0))</f>
        <v>0</v>
      </c>
      <c r="V2680" s="148">
        <f t="shared" si="165"/>
        <v>0</v>
      </c>
      <c r="W2680" s="333"/>
      <c r="X2680" s="148">
        <f t="shared" si="166"/>
        <v>0</v>
      </c>
      <c r="Y2680" s="333"/>
      <c r="Z2680" s="144"/>
      <c r="AA2680" s="148">
        <f t="shared" si="167"/>
        <v>0</v>
      </c>
      <c r="AB2680" s="336"/>
      <c r="AC2680" s="144"/>
    </row>
    <row r="2681" spans="2:29" s="134" customFormat="1" ht="20.100000000000001" customHeight="1" x14ac:dyDescent="0.25">
      <c r="B2681" s="390"/>
      <c r="C2681" s="391"/>
      <c r="D2681" s="392"/>
      <c r="E2681" s="393"/>
      <c r="F2681" s="393"/>
      <c r="G2681" s="394"/>
      <c r="H2681" s="395"/>
      <c r="N2681" s="144"/>
      <c r="O2681" s="147" t="str">
        <f>IFERROR(IF(LEN(B2681)=0,"",INDEX(Trainings!$C$6:$C$55,MATCH(Registration!$B2681,Trainings!$B$6:$B$55,0),1)),"")</f>
        <v/>
      </c>
      <c r="P2681" s="148" t="str">
        <f>IFERROR(IF(LEN(H2681)=0,"",INDEX(Dashboard!$I$17:$I$26,MATCH($H2681,Dashboard!$J$17:$J$26,0))),"")</f>
        <v/>
      </c>
      <c r="Q2681" s="144"/>
      <c r="R2681" s="148">
        <f>IF(LEN(O2681)=0,0,IF(OR(Summary!$D$5="All",Summary!$D$5=""),1,IF(Summary!$D$5=O2681,1,0)))</f>
        <v>0</v>
      </c>
      <c r="S2681" s="148">
        <f>IF(LEN(B2681)=0,0,IF(OR(Summary!$G$5="All",Summary!$G$5=""),1,IF(Summary!$G$5=B2681,1,0)))</f>
        <v>0</v>
      </c>
      <c r="T2681" s="148">
        <f t="shared" si="164"/>
        <v>0</v>
      </c>
      <c r="U2681" s="148">
        <f>IF(LEN(C2681)=0,0,IF(C2681=Summary!$K$5,1,0))</f>
        <v>0</v>
      </c>
      <c r="V2681" s="148">
        <f t="shared" si="165"/>
        <v>0</v>
      </c>
      <c r="W2681" s="333"/>
      <c r="X2681" s="148">
        <f t="shared" si="166"/>
        <v>0</v>
      </c>
      <c r="Y2681" s="333"/>
      <c r="Z2681" s="144"/>
      <c r="AA2681" s="148">
        <f t="shared" si="167"/>
        <v>0</v>
      </c>
      <c r="AB2681" s="336"/>
      <c r="AC2681" s="144"/>
    </row>
    <row r="2682" spans="2:29" s="134" customFormat="1" ht="20.100000000000001" customHeight="1" x14ac:dyDescent="0.25">
      <c r="B2682" s="390"/>
      <c r="C2682" s="391"/>
      <c r="D2682" s="392"/>
      <c r="E2682" s="393"/>
      <c r="F2682" s="393"/>
      <c r="G2682" s="394"/>
      <c r="H2682" s="395"/>
      <c r="N2682" s="144"/>
      <c r="O2682" s="147" t="str">
        <f>IFERROR(IF(LEN(B2682)=0,"",INDEX(Trainings!$C$6:$C$55,MATCH(Registration!$B2682,Trainings!$B$6:$B$55,0),1)),"")</f>
        <v/>
      </c>
      <c r="P2682" s="148" t="str">
        <f>IFERROR(IF(LEN(H2682)=0,"",INDEX(Dashboard!$I$17:$I$26,MATCH($H2682,Dashboard!$J$17:$J$26,0))),"")</f>
        <v/>
      </c>
      <c r="Q2682" s="144"/>
      <c r="R2682" s="148">
        <f>IF(LEN(O2682)=0,0,IF(OR(Summary!$D$5="All",Summary!$D$5=""),1,IF(Summary!$D$5=O2682,1,0)))</f>
        <v>0</v>
      </c>
      <c r="S2682" s="148">
        <f>IF(LEN(B2682)=0,0,IF(OR(Summary!$G$5="All",Summary!$G$5=""),1,IF(Summary!$G$5=B2682,1,0)))</f>
        <v>0</v>
      </c>
      <c r="T2682" s="148">
        <f t="shared" si="164"/>
        <v>0</v>
      </c>
      <c r="U2682" s="148">
        <f>IF(LEN(C2682)=0,0,IF(C2682=Summary!$K$5,1,0))</f>
        <v>0</v>
      </c>
      <c r="V2682" s="148">
        <f t="shared" si="165"/>
        <v>0</v>
      </c>
      <c r="W2682" s="333"/>
      <c r="X2682" s="148">
        <f t="shared" si="166"/>
        <v>0</v>
      </c>
      <c r="Y2682" s="333"/>
      <c r="Z2682" s="144"/>
      <c r="AA2682" s="148">
        <f t="shared" si="167"/>
        <v>0</v>
      </c>
      <c r="AB2682" s="336"/>
      <c r="AC2682" s="144"/>
    </row>
    <row r="2683" spans="2:29" s="134" customFormat="1" ht="20.100000000000001" customHeight="1" x14ac:dyDescent="0.25">
      <c r="B2683" s="390"/>
      <c r="C2683" s="391"/>
      <c r="D2683" s="392"/>
      <c r="E2683" s="393"/>
      <c r="F2683" s="393"/>
      <c r="G2683" s="394"/>
      <c r="H2683" s="395"/>
      <c r="N2683" s="144"/>
      <c r="O2683" s="147" t="str">
        <f>IFERROR(IF(LEN(B2683)=0,"",INDEX(Trainings!$C$6:$C$55,MATCH(Registration!$B2683,Trainings!$B$6:$B$55,0),1)),"")</f>
        <v/>
      </c>
      <c r="P2683" s="148" t="str">
        <f>IFERROR(IF(LEN(H2683)=0,"",INDEX(Dashboard!$I$17:$I$26,MATCH($H2683,Dashboard!$J$17:$J$26,0))),"")</f>
        <v/>
      </c>
      <c r="Q2683" s="144"/>
      <c r="R2683" s="148">
        <f>IF(LEN(O2683)=0,0,IF(OR(Summary!$D$5="All",Summary!$D$5=""),1,IF(Summary!$D$5=O2683,1,0)))</f>
        <v>0</v>
      </c>
      <c r="S2683" s="148">
        <f>IF(LEN(B2683)=0,0,IF(OR(Summary!$G$5="All",Summary!$G$5=""),1,IF(Summary!$G$5=B2683,1,0)))</f>
        <v>0</v>
      </c>
      <c r="T2683" s="148">
        <f t="shared" si="164"/>
        <v>0</v>
      </c>
      <c r="U2683" s="148">
        <f>IF(LEN(C2683)=0,0,IF(C2683=Summary!$K$5,1,0))</f>
        <v>0</v>
      </c>
      <c r="V2683" s="148">
        <f t="shared" si="165"/>
        <v>0</v>
      </c>
      <c r="W2683" s="333"/>
      <c r="X2683" s="148">
        <f t="shared" si="166"/>
        <v>0</v>
      </c>
      <c r="Y2683" s="333"/>
      <c r="Z2683" s="144"/>
      <c r="AA2683" s="148">
        <f t="shared" si="167"/>
        <v>0</v>
      </c>
      <c r="AB2683" s="336"/>
      <c r="AC2683" s="144"/>
    </row>
    <row r="2684" spans="2:29" s="134" customFormat="1" ht="20.100000000000001" customHeight="1" x14ac:dyDescent="0.25">
      <c r="B2684" s="390"/>
      <c r="C2684" s="391"/>
      <c r="D2684" s="392"/>
      <c r="E2684" s="393"/>
      <c r="F2684" s="393"/>
      <c r="G2684" s="394"/>
      <c r="H2684" s="395"/>
      <c r="N2684" s="144"/>
      <c r="O2684" s="147" t="str">
        <f>IFERROR(IF(LEN(B2684)=0,"",INDEX(Trainings!$C$6:$C$55,MATCH(Registration!$B2684,Trainings!$B$6:$B$55,0),1)),"")</f>
        <v/>
      </c>
      <c r="P2684" s="148" t="str">
        <f>IFERROR(IF(LEN(H2684)=0,"",INDEX(Dashboard!$I$17:$I$26,MATCH($H2684,Dashboard!$J$17:$J$26,0))),"")</f>
        <v/>
      </c>
      <c r="Q2684" s="144"/>
      <c r="R2684" s="148">
        <f>IF(LEN(O2684)=0,0,IF(OR(Summary!$D$5="All",Summary!$D$5=""),1,IF(Summary!$D$5=O2684,1,0)))</f>
        <v>0</v>
      </c>
      <c r="S2684" s="148">
        <f>IF(LEN(B2684)=0,0,IF(OR(Summary!$G$5="All",Summary!$G$5=""),1,IF(Summary!$G$5=B2684,1,0)))</f>
        <v>0</v>
      </c>
      <c r="T2684" s="148">
        <f t="shared" si="164"/>
        <v>0</v>
      </c>
      <c r="U2684" s="148">
        <f>IF(LEN(C2684)=0,0,IF(C2684=Summary!$K$5,1,0))</f>
        <v>0</v>
      </c>
      <c r="V2684" s="148">
        <f t="shared" si="165"/>
        <v>0</v>
      </c>
      <c r="W2684" s="333"/>
      <c r="X2684" s="148">
        <f t="shared" si="166"/>
        <v>0</v>
      </c>
      <c r="Y2684" s="333"/>
      <c r="Z2684" s="144"/>
      <c r="AA2684" s="148">
        <f t="shared" si="167"/>
        <v>0</v>
      </c>
      <c r="AB2684" s="336"/>
      <c r="AC2684" s="144"/>
    </row>
    <row r="2685" spans="2:29" s="134" customFormat="1" ht="20.100000000000001" customHeight="1" x14ac:dyDescent="0.25">
      <c r="B2685" s="390"/>
      <c r="C2685" s="391"/>
      <c r="D2685" s="392"/>
      <c r="E2685" s="393"/>
      <c r="F2685" s="393"/>
      <c r="G2685" s="394"/>
      <c r="H2685" s="395"/>
      <c r="N2685" s="144"/>
      <c r="O2685" s="147" t="str">
        <f>IFERROR(IF(LEN(B2685)=0,"",INDEX(Trainings!$C$6:$C$55,MATCH(Registration!$B2685,Trainings!$B$6:$B$55,0),1)),"")</f>
        <v/>
      </c>
      <c r="P2685" s="148" t="str">
        <f>IFERROR(IF(LEN(H2685)=0,"",INDEX(Dashboard!$I$17:$I$26,MATCH($H2685,Dashboard!$J$17:$J$26,0))),"")</f>
        <v/>
      </c>
      <c r="Q2685" s="144"/>
      <c r="R2685" s="148">
        <f>IF(LEN(O2685)=0,0,IF(OR(Summary!$D$5="All",Summary!$D$5=""),1,IF(Summary!$D$5=O2685,1,0)))</f>
        <v>0</v>
      </c>
      <c r="S2685" s="148">
        <f>IF(LEN(B2685)=0,0,IF(OR(Summary!$G$5="All",Summary!$G$5=""),1,IF(Summary!$G$5=B2685,1,0)))</f>
        <v>0</v>
      </c>
      <c r="T2685" s="148">
        <f t="shared" si="164"/>
        <v>0</v>
      </c>
      <c r="U2685" s="148">
        <f>IF(LEN(C2685)=0,0,IF(C2685=Summary!$K$5,1,0))</f>
        <v>0</v>
      </c>
      <c r="V2685" s="148">
        <f t="shared" si="165"/>
        <v>0</v>
      </c>
      <c r="W2685" s="333"/>
      <c r="X2685" s="148">
        <f t="shared" si="166"/>
        <v>0</v>
      </c>
      <c r="Y2685" s="333"/>
      <c r="Z2685" s="144"/>
      <c r="AA2685" s="148">
        <f t="shared" si="167"/>
        <v>0</v>
      </c>
      <c r="AB2685" s="336"/>
      <c r="AC2685" s="144"/>
    </row>
    <row r="2686" spans="2:29" s="134" customFormat="1" ht="20.100000000000001" customHeight="1" x14ac:dyDescent="0.25">
      <c r="B2686" s="390"/>
      <c r="C2686" s="391"/>
      <c r="D2686" s="392"/>
      <c r="E2686" s="393"/>
      <c r="F2686" s="393"/>
      <c r="G2686" s="394"/>
      <c r="H2686" s="395"/>
      <c r="N2686" s="144"/>
      <c r="O2686" s="147" t="str">
        <f>IFERROR(IF(LEN(B2686)=0,"",INDEX(Trainings!$C$6:$C$55,MATCH(Registration!$B2686,Trainings!$B$6:$B$55,0),1)),"")</f>
        <v/>
      </c>
      <c r="P2686" s="148" t="str">
        <f>IFERROR(IF(LEN(H2686)=0,"",INDEX(Dashboard!$I$17:$I$26,MATCH($H2686,Dashboard!$J$17:$J$26,0))),"")</f>
        <v/>
      </c>
      <c r="Q2686" s="144"/>
      <c r="R2686" s="148">
        <f>IF(LEN(O2686)=0,0,IF(OR(Summary!$D$5="All",Summary!$D$5=""),1,IF(Summary!$D$5=O2686,1,0)))</f>
        <v>0</v>
      </c>
      <c r="S2686" s="148">
        <f>IF(LEN(B2686)=0,0,IF(OR(Summary!$G$5="All",Summary!$G$5=""),1,IF(Summary!$G$5=B2686,1,0)))</f>
        <v>0</v>
      </c>
      <c r="T2686" s="148">
        <f t="shared" si="164"/>
        <v>0</v>
      </c>
      <c r="U2686" s="148">
        <f>IF(LEN(C2686)=0,0,IF(C2686=Summary!$K$5,1,0))</f>
        <v>0</v>
      </c>
      <c r="V2686" s="148">
        <f t="shared" si="165"/>
        <v>0</v>
      </c>
      <c r="W2686" s="333"/>
      <c r="X2686" s="148">
        <f t="shared" si="166"/>
        <v>0</v>
      </c>
      <c r="Y2686" s="333"/>
      <c r="Z2686" s="144"/>
      <c r="AA2686" s="148">
        <f t="shared" si="167"/>
        <v>0</v>
      </c>
      <c r="AB2686" s="336"/>
      <c r="AC2686" s="144"/>
    </row>
    <row r="2687" spans="2:29" s="134" customFormat="1" ht="20.100000000000001" customHeight="1" x14ac:dyDescent="0.25">
      <c r="B2687" s="390"/>
      <c r="C2687" s="391"/>
      <c r="D2687" s="392"/>
      <c r="E2687" s="393"/>
      <c r="F2687" s="393"/>
      <c r="G2687" s="394"/>
      <c r="H2687" s="395"/>
      <c r="N2687" s="144"/>
      <c r="O2687" s="147" t="str">
        <f>IFERROR(IF(LEN(B2687)=0,"",INDEX(Trainings!$C$6:$C$55,MATCH(Registration!$B2687,Trainings!$B$6:$B$55,0),1)),"")</f>
        <v/>
      </c>
      <c r="P2687" s="148" t="str">
        <f>IFERROR(IF(LEN(H2687)=0,"",INDEX(Dashboard!$I$17:$I$26,MATCH($H2687,Dashboard!$J$17:$J$26,0))),"")</f>
        <v/>
      </c>
      <c r="Q2687" s="144"/>
      <c r="R2687" s="148">
        <f>IF(LEN(O2687)=0,0,IF(OR(Summary!$D$5="All",Summary!$D$5=""),1,IF(Summary!$D$5=O2687,1,0)))</f>
        <v>0</v>
      </c>
      <c r="S2687" s="148">
        <f>IF(LEN(B2687)=0,0,IF(OR(Summary!$G$5="All",Summary!$G$5=""),1,IF(Summary!$G$5=B2687,1,0)))</f>
        <v>0</v>
      </c>
      <c r="T2687" s="148">
        <f t="shared" si="164"/>
        <v>0</v>
      </c>
      <c r="U2687" s="148">
        <f>IF(LEN(C2687)=0,0,IF(C2687=Summary!$K$5,1,0))</f>
        <v>0</v>
      </c>
      <c r="V2687" s="148">
        <f t="shared" si="165"/>
        <v>0</v>
      </c>
      <c r="W2687" s="333"/>
      <c r="X2687" s="148">
        <f t="shared" si="166"/>
        <v>0</v>
      </c>
      <c r="Y2687" s="333"/>
      <c r="Z2687" s="144"/>
      <c r="AA2687" s="148">
        <f t="shared" si="167"/>
        <v>0</v>
      </c>
      <c r="AB2687" s="336"/>
      <c r="AC2687" s="144"/>
    </row>
    <row r="2688" spans="2:29" s="134" customFormat="1" ht="20.100000000000001" customHeight="1" x14ac:dyDescent="0.25">
      <c r="B2688" s="390"/>
      <c r="C2688" s="391"/>
      <c r="D2688" s="392"/>
      <c r="E2688" s="393"/>
      <c r="F2688" s="393"/>
      <c r="G2688" s="394"/>
      <c r="H2688" s="395"/>
      <c r="N2688" s="144"/>
      <c r="O2688" s="147" t="str">
        <f>IFERROR(IF(LEN(B2688)=0,"",INDEX(Trainings!$C$6:$C$55,MATCH(Registration!$B2688,Trainings!$B$6:$B$55,0),1)),"")</f>
        <v/>
      </c>
      <c r="P2688" s="148" t="str">
        <f>IFERROR(IF(LEN(H2688)=0,"",INDEX(Dashboard!$I$17:$I$26,MATCH($H2688,Dashboard!$J$17:$J$26,0))),"")</f>
        <v/>
      </c>
      <c r="Q2688" s="144"/>
      <c r="R2688" s="148">
        <f>IF(LEN(O2688)=0,0,IF(OR(Summary!$D$5="All",Summary!$D$5=""),1,IF(Summary!$D$5=O2688,1,0)))</f>
        <v>0</v>
      </c>
      <c r="S2688" s="148">
        <f>IF(LEN(B2688)=0,0,IF(OR(Summary!$G$5="All",Summary!$G$5=""),1,IF(Summary!$G$5=B2688,1,0)))</f>
        <v>0</v>
      </c>
      <c r="T2688" s="148">
        <f t="shared" si="164"/>
        <v>0</v>
      </c>
      <c r="U2688" s="148">
        <f>IF(LEN(C2688)=0,0,IF(C2688=Summary!$K$5,1,0))</f>
        <v>0</v>
      </c>
      <c r="V2688" s="148">
        <f t="shared" si="165"/>
        <v>0</v>
      </c>
      <c r="W2688" s="333"/>
      <c r="X2688" s="148">
        <f t="shared" si="166"/>
        <v>0</v>
      </c>
      <c r="Y2688" s="333"/>
      <c r="Z2688" s="144"/>
      <c r="AA2688" s="148">
        <f t="shared" si="167"/>
        <v>0</v>
      </c>
      <c r="AB2688" s="336"/>
      <c r="AC2688" s="144"/>
    </row>
    <row r="2689" spans="2:29" s="134" customFormat="1" ht="20.100000000000001" customHeight="1" x14ac:dyDescent="0.25">
      <c r="B2689" s="390"/>
      <c r="C2689" s="391"/>
      <c r="D2689" s="392"/>
      <c r="E2689" s="393"/>
      <c r="F2689" s="393"/>
      <c r="G2689" s="394"/>
      <c r="H2689" s="395"/>
      <c r="N2689" s="144"/>
      <c r="O2689" s="147" t="str">
        <f>IFERROR(IF(LEN(B2689)=0,"",INDEX(Trainings!$C$6:$C$55,MATCH(Registration!$B2689,Trainings!$B$6:$B$55,0),1)),"")</f>
        <v/>
      </c>
      <c r="P2689" s="148" t="str">
        <f>IFERROR(IF(LEN(H2689)=0,"",INDEX(Dashboard!$I$17:$I$26,MATCH($H2689,Dashboard!$J$17:$J$26,0))),"")</f>
        <v/>
      </c>
      <c r="Q2689" s="144"/>
      <c r="R2689" s="148">
        <f>IF(LEN(O2689)=0,0,IF(OR(Summary!$D$5="All",Summary!$D$5=""),1,IF(Summary!$D$5=O2689,1,0)))</f>
        <v>0</v>
      </c>
      <c r="S2689" s="148">
        <f>IF(LEN(B2689)=0,0,IF(OR(Summary!$G$5="All",Summary!$G$5=""),1,IF(Summary!$G$5=B2689,1,0)))</f>
        <v>0</v>
      </c>
      <c r="T2689" s="148">
        <f t="shared" si="164"/>
        <v>0</v>
      </c>
      <c r="U2689" s="148">
        <f>IF(LEN(C2689)=0,0,IF(C2689=Summary!$K$5,1,0))</f>
        <v>0</v>
      </c>
      <c r="V2689" s="148">
        <f t="shared" si="165"/>
        <v>0</v>
      </c>
      <c r="W2689" s="333"/>
      <c r="X2689" s="148">
        <f t="shared" si="166"/>
        <v>0</v>
      </c>
      <c r="Y2689" s="333"/>
      <c r="Z2689" s="144"/>
      <c r="AA2689" s="148">
        <f t="shared" si="167"/>
        <v>0</v>
      </c>
      <c r="AB2689" s="336"/>
      <c r="AC2689" s="144"/>
    </row>
    <row r="2690" spans="2:29" s="134" customFormat="1" ht="20.100000000000001" customHeight="1" x14ac:dyDescent="0.25">
      <c r="B2690" s="390"/>
      <c r="C2690" s="391"/>
      <c r="D2690" s="392"/>
      <c r="E2690" s="393"/>
      <c r="F2690" s="393"/>
      <c r="G2690" s="394"/>
      <c r="H2690" s="395"/>
      <c r="N2690" s="144"/>
      <c r="O2690" s="147" t="str">
        <f>IFERROR(IF(LEN(B2690)=0,"",INDEX(Trainings!$C$6:$C$55,MATCH(Registration!$B2690,Trainings!$B$6:$B$55,0),1)),"")</f>
        <v/>
      </c>
      <c r="P2690" s="148" t="str">
        <f>IFERROR(IF(LEN(H2690)=0,"",INDEX(Dashboard!$I$17:$I$26,MATCH($H2690,Dashboard!$J$17:$J$26,0))),"")</f>
        <v/>
      </c>
      <c r="Q2690" s="144"/>
      <c r="R2690" s="148">
        <f>IF(LEN(O2690)=0,0,IF(OR(Summary!$D$5="All",Summary!$D$5=""),1,IF(Summary!$D$5=O2690,1,0)))</f>
        <v>0</v>
      </c>
      <c r="S2690" s="148">
        <f>IF(LEN(B2690)=0,0,IF(OR(Summary!$G$5="All",Summary!$G$5=""),1,IF(Summary!$G$5=B2690,1,0)))</f>
        <v>0</v>
      </c>
      <c r="T2690" s="148">
        <f t="shared" si="164"/>
        <v>0</v>
      </c>
      <c r="U2690" s="148">
        <f>IF(LEN(C2690)=0,0,IF(C2690=Summary!$K$5,1,0))</f>
        <v>0</v>
      </c>
      <c r="V2690" s="148">
        <f t="shared" si="165"/>
        <v>0</v>
      </c>
      <c r="W2690" s="333"/>
      <c r="X2690" s="148">
        <f t="shared" si="166"/>
        <v>0</v>
      </c>
      <c r="Y2690" s="333"/>
      <c r="Z2690" s="144"/>
      <c r="AA2690" s="148">
        <f t="shared" si="167"/>
        <v>0</v>
      </c>
      <c r="AB2690" s="336"/>
      <c r="AC2690" s="144"/>
    </row>
    <row r="2691" spans="2:29" s="134" customFormat="1" ht="20.100000000000001" customHeight="1" x14ac:dyDescent="0.25">
      <c r="B2691" s="390"/>
      <c r="C2691" s="391"/>
      <c r="D2691" s="392"/>
      <c r="E2691" s="393"/>
      <c r="F2691" s="393"/>
      <c r="G2691" s="394"/>
      <c r="H2691" s="395"/>
      <c r="N2691" s="144"/>
      <c r="O2691" s="147" t="str">
        <f>IFERROR(IF(LEN(B2691)=0,"",INDEX(Trainings!$C$6:$C$55,MATCH(Registration!$B2691,Trainings!$B$6:$B$55,0),1)),"")</f>
        <v/>
      </c>
      <c r="P2691" s="148" t="str">
        <f>IFERROR(IF(LEN(H2691)=0,"",INDEX(Dashboard!$I$17:$I$26,MATCH($H2691,Dashboard!$J$17:$J$26,0))),"")</f>
        <v/>
      </c>
      <c r="Q2691" s="144"/>
      <c r="R2691" s="148">
        <f>IF(LEN(O2691)=0,0,IF(OR(Summary!$D$5="All",Summary!$D$5=""),1,IF(Summary!$D$5=O2691,1,0)))</f>
        <v>0</v>
      </c>
      <c r="S2691" s="148">
        <f>IF(LEN(B2691)=0,0,IF(OR(Summary!$G$5="All",Summary!$G$5=""),1,IF(Summary!$G$5=B2691,1,0)))</f>
        <v>0</v>
      </c>
      <c r="T2691" s="148">
        <f t="shared" si="164"/>
        <v>0</v>
      </c>
      <c r="U2691" s="148">
        <f>IF(LEN(C2691)=0,0,IF(C2691=Summary!$K$5,1,0))</f>
        <v>0</v>
      </c>
      <c r="V2691" s="148">
        <f t="shared" si="165"/>
        <v>0</v>
      </c>
      <c r="W2691" s="333"/>
      <c r="X2691" s="148">
        <f t="shared" si="166"/>
        <v>0</v>
      </c>
      <c r="Y2691" s="333"/>
      <c r="Z2691" s="144"/>
      <c r="AA2691" s="148">
        <f t="shared" si="167"/>
        <v>0</v>
      </c>
      <c r="AB2691" s="336"/>
      <c r="AC2691" s="144"/>
    </row>
    <row r="2692" spans="2:29" s="134" customFormat="1" ht="20.100000000000001" customHeight="1" x14ac:dyDescent="0.25">
      <c r="B2692" s="390"/>
      <c r="C2692" s="391"/>
      <c r="D2692" s="392"/>
      <c r="E2692" s="393"/>
      <c r="F2692" s="393"/>
      <c r="G2692" s="394"/>
      <c r="H2692" s="395"/>
      <c r="N2692" s="144"/>
      <c r="O2692" s="147" t="str">
        <f>IFERROR(IF(LEN(B2692)=0,"",INDEX(Trainings!$C$6:$C$55,MATCH(Registration!$B2692,Trainings!$B$6:$B$55,0),1)),"")</f>
        <v/>
      </c>
      <c r="P2692" s="148" t="str">
        <f>IFERROR(IF(LEN(H2692)=0,"",INDEX(Dashboard!$I$17:$I$26,MATCH($H2692,Dashboard!$J$17:$J$26,0))),"")</f>
        <v/>
      </c>
      <c r="Q2692" s="144"/>
      <c r="R2692" s="148">
        <f>IF(LEN(O2692)=0,0,IF(OR(Summary!$D$5="All",Summary!$D$5=""),1,IF(Summary!$D$5=O2692,1,0)))</f>
        <v>0</v>
      </c>
      <c r="S2692" s="148">
        <f>IF(LEN(B2692)=0,0,IF(OR(Summary!$G$5="All",Summary!$G$5=""),1,IF(Summary!$G$5=B2692,1,0)))</f>
        <v>0</v>
      </c>
      <c r="T2692" s="148">
        <f t="shared" si="164"/>
        <v>0</v>
      </c>
      <c r="U2692" s="148">
        <f>IF(LEN(C2692)=0,0,IF(C2692=Summary!$K$5,1,0))</f>
        <v>0</v>
      </c>
      <c r="V2692" s="148">
        <f t="shared" si="165"/>
        <v>0</v>
      </c>
      <c r="W2692" s="333"/>
      <c r="X2692" s="148">
        <f t="shared" si="166"/>
        <v>0</v>
      </c>
      <c r="Y2692" s="333"/>
      <c r="Z2692" s="144"/>
      <c r="AA2692" s="148">
        <f t="shared" si="167"/>
        <v>0</v>
      </c>
      <c r="AB2692" s="336"/>
      <c r="AC2692" s="144"/>
    </row>
    <row r="2693" spans="2:29" s="134" customFormat="1" ht="20.100000000000001" customHeight="1" x14ac:dyDescent="0.25">
      <c r="B2693" s="390"/>
      <c r="C2693" s="391"/>
      <c r="D2693" s="392"/>
      <c r="E2693" s="393"/>
      <c r="F2693" s="393"/>
      <c r="G2693" s="394"/>
      <c r="H2693" s="395"/>
      <c r="N2693" s="144"/>
      <c r="O2693" s="147" t="str">
        <f>IFERROR(IF(LEN(B2693)=0,"",INDEX(Trainings!$C$6:$C$55,MATCH(Registration!$B2693,Trainings!$B$6:$B$55,0),1)),"")</f>
        <v/>
      </c>
      <c r="P2693" s="148" t="str">
        <f>IFERROR(IF(LEN(H2693)=0,"",INDEX(Dashboard!$I$17:$I$26,MATCH($H2693,Dashboard!$J$17:$J$26,0))),"")</f>
        <v/>
      </c>
      <c r="Q2693" s="144"/>
      <c r="R2693" s="148">
        <f>IF(LEN(O2693)=0,0,IF(OR(Summary!$D$5="All",Summary!$D$5=""),1,IF(Summary!$D$5=O2693,1,0)))</f>
        <v>0</v>
      </c>
      <c r="S2693" s="148">
        <f>IF(LEN(B2693)=0,0,IF(OR(Summary!$G$5="All",Summary!$G$5=""),1,IF(Summary!$G$5=B2693,1,0)))</f>
        <v>0</v>
      </c>
      <c r="T2693" s="148">
        <f t="shared" si="164"/>
        <v>0</v>
      </c>
      <c r="U2693" s="148">
        <f>IF(LEN(C2693)=0,0,IF(C2693=Summary!$K$5,1,0))</f>
        <v>0</v>
      </c>
      <c r="V2693" s="148">
        <f t="shared" si="165"/>
        <v>0</v>
      </c>
      <c r="W2693" s="333"/>
      <c r="X2693" s="148">
        <f t="shared" si="166"/>
        <v>0</v>
      </c>
      <c r="Y2693" s="333"/>
      <c r="Z2693" s="144"/>
      <c r="AA2693" s="148">
        <f t="shared" si="167"/>
        <v>0</v>
      </c>
      <c r="AB2693" s="336"/>
      <c r="AC2693" s="144"/>
    </row>
    <row r="2694" spans="2:29" s="134" customFormat="1" ht="20.100000000000001" customHeight="1" x14ac:dyDescent="0.25">
      <c r="B2694" s="390"/>
      <c r="C2694" s="391"/>
      <c r="D2694" s="392"/>
      <c r="E2694" s="393"/>
      <c r="F2694" s="393"/>
      <c r="G2694" s="394"/>
      <c r="H2694" s="395"/>
      <c r="N2694" s="144"/>
      <c r="O2694" s="147" t="str">
        <f>IFERROR(IF(LEN(B2694)=0,"",INDEX(Trainings!$C$6:$C$55,MATCH(Registration!$B2694,Trainings!$B$6:$B$55,0),1)),"")</f>
        <v/>
      </c>
      <c r="P2694" s="148" t="str">
        <f>IFERROR(IF(LEN(H2694)=0,"",INDEX(Dashboard!$I$17:$I$26,MATCH($H2694,Dashboard!$J$17:$J$26,0))),"")</f>
        <v/>
      </c>
      <c r="Q2694" s="144"/>
      <c r="R2694" s="148">
        <f>IF(LEN(O2694)=0,0,IF(OR(Summary!$D$5="All",Summary!$D$5=""),1,IF(Summary!$D$5=O2694,1,0)))</f>
        <v>0</v>
      </c>
      <c r="S2694" s="148">
        <f>IF(LEN(B2694)=0,0,IF(OR(Summary!$G$5="All",Summary!$G$5=""),1,IF(Summary!$G$5=B2694,1,0)))</f>
        <v>0</v>
      </c>
      <c r="T2694" s="148">
        <f t="shared" ref="T2694:T2757" si="168">IF(G2694="Yes",1,0)</f>
        <v>0</v>
      </c>
      <c r="U2694" s="148">
        <f>IF(LEN(C2694)=0,0,IF(C2694=Summary!$K$5,1,0))</f>
        <v>0</v>
      </c>
      <c r="V2694" s="148">
        <f t="shared" si="165"/>
        <v>0</v>
      </c>
      <c r="W2694" s="333"/>
      <c r="X2694" s="148">
        <f t="shared" si="166"/>
        <v>0</v>
      </c>
      <c r="Y2694" s="333"/>
      <c r="Z2694" s="144"/>
      <c r="AA2694" s="148">
        <f t="shared" si="167"/>
        <v>0</v>
      </c>
      <c r="AB2694" s="336"/>
      <c r="AC2694" s="144"/>
    </row>
    <row r="2695" spans="2:29" s="134" customFormat="1" ht="20.100000000000001" customHeight="1" x14ac:dyDescent="0.25">
      <c r="B2695" s="390"/>
      <c r="C2695" s="391"/>
      <c r="D2695" s="392"/>
      <c r="E2695" s="393"/>
      <c r="F2695" s="393"/>
      <c r="G2695" s="394"/>
      <c r="H2695" s="395"/>
      <c r="N2695" s="144"/>
      <c r="O2695" s="147" t="str">
        <f>IFERROR(IF(LEN(B2695)=0,"",INDEX(Trainings!$C$6:$C$55,MATCH(Registration!$B2695,Trainings!$B$6:$B$55,0),1)),"")</f>
        <v/>
      </c>
      <c r="P2695" s="148" t="str">
        <f>IFERROR(IF(LEN(H2695)=0,"",INDEX(Dashboard!$I$17:$I$26,MATCH($H2695,Dashboard!$J$17:$J$26,0))),"")</f>
        <v/>
      </c>
      <c r="Q2695" s="144"/>
      <c r="R2695" s="148">
        <f>IF(LEN(O2695)=0,0,IF(OR(Summary!$D$5="All",Summary!$D$5=""),1,IF(Summary!$D$5=O2695,1,0)))</f>
        <v>0</v>
      </c>
      <c r="S2695" s="148">
        <f>IF(LEN(B2695)=0,0,IF(OR(Summary!$G$5="All",Summary!$G$5=""),1,IF(Summary!$G$5=B2695,1,0)))</f>
        <v>0</v>
      </c>
      <c r="T2695" s="148">
        <f t="shared" si="168"/>
        <v>0</v>
      </c>
      <c r="U2695" s="148">
        <f>IF(LEN(C2695)=0,0,IF(C2695=Summary!$K$5,1,0))</f>
        <v>0</v>
      </c>
      <c r="V2695" s="148">
        <f t="shared" ref="V2695:V2758" si="169">R2695*S2695*T2695*U2695</f>
        <v>0</v>
      </c>
      <c r="W2695" s="333"/>
      <c r="X2695" s="148">
        <f t="shared" ref="X2695:X2758" si="170">V2695*(IF(LEN(P2695)=0,0,1))</f>
        <v>0</v>
      </c>
      <c r="Y2695" s="333"/>
      <c r="Z2695" s="144"/>
      <c r="AA2695" s="148">
        <f t="shared" ref="AA2695:AA2758" si="171">IF(G2695="Yes",1,0)</f>
        <v>0</v>
      </c>
      <c r="AB2695" s="336"/>
      <c r="AC2695" s="144"/>
    </row>
    <row r="2696" spans="2:29" s="134" customFormat="1" ht="20.100000000000001" customHeight="1" x14ac:dyDescent="0.25">
      <c r="B2696" s="390"/>
      <c r="C2696" s="391"/>
      <c r="D2696" s="392"/>
      <c r="E2696" s="393"/>
      <c r="F2696" s="393"/>
      <c r="G2696" s="394"/>
      <c r="H2696" s="395"/>
      <c r="N2696" s="144"/>
      <c r="O2696" s="147" t="str">
        <f>IFERROR(IF(LEN(B2696)=0,"",INDEX(Trainings!$C$6:$C$55,MATCH(Registration!$B2696,Trainings!$B$6:$B$55,0),1)),"")</f>
        <v/>
      </c>
      <c r="P2696" s="148" t="str">
        <f>IFERROR(IF(LEN(H2696)=0,"",INDEX(Dashboard!$I$17:$I$26,MATCH($H2696,Dashboard!$J$17:$J$26,0))),"")</f>
        <v/>
      </c>
      <c r="Q2696" s="144"/>
      <c r="R2696" s="148">
        <f>IF(LEN(O2696)=0,0,IF(OR(Summary!$D$5="All",Summary!$D$5=""),1,IF(Summary!$D$5=O2696,1,0)))</f>
        <v>0</v>
      </c>
      <c r="S2696" s="148">
        <f>IF(LEN(B2696)=0,0,IF(OR(Summary!$G$5="All",Summary!$G$5=""),1,IF(Summary!$G$5=B2696,1,0)))</f>
        <v>0</v>
      </c>
      <c r="T2696" s="148">
        <f t="shared" si="168"/>
        <v>0</v>
      </c>
      <c r="U2696" s="148">
        <f>IF(LEN(C2696)=0,0,IF(C2696=Summary!$K$5,1,0))</f>
        <v>0</v>
      </c>
      <c r="V2696" s="148">
        <f t="shared" si="169"/>
        <v>0</v>
      </c>
      <c r="W2696" s="333"/>
      <c r="X2696" s="148">
        <f t="shared" si="170"/>
        <v>0</v>
      </c>
      <c r="Y2696" s="333"/>
      <c r="Z2696" s="144"/>
      <c r="AA2696" s="148">
        <f t="shared" si="171"/>
        <v>0</v>
      </c>
      <c r="AB2696" s="336"/>
      <c r="AC2696" s="144"/>
    </row>
    <row r="2697" spans="2:29" s="134" customFormat="1" ht="20.100000000000001" customHeight="1" x14ac:dyDescent="0.25">
      <c r="B2697" s="390"/>
      <c r="C2697" s="391"/>
      <c r="D2697" s="392"/>
      <c r="E2697" s="393"/>
      <c r="F2697" s="393"/>
      <c r="G2697" s="394"/>
      <c r="H2697" s="395"/>
      <c r="N2697" s="144"/>
      <c r="O2697" s="147" t="str">
        <f>IFERROR(IF(LEN(B2697)=0,"",INDEX(Trainings!$C$6:$C$55,MATCH(Registration!$B2697,Trainings!$B$6:$B$55,0),1)),"")</f>
        <v/>
      </c>
      <c r="P2697" s="148" t="str">
        <f>IFERROR(IF(LEN(H2697)=0,"",INDEX(Dashboard!$I$17:$I$26,MATCH($H2697,Dashboard!$J$17:$J$26,0))),"")</f>
        <v/>
      </c>
      <c r="Q2697" s="144"/>
      <c r="R2697" s="148">
        <f>IF(LEN(O2697)=0,0,IF(OR(Summary!$D$5="All",Summary!$D$5=""),1,IF(Summary!$D$5=O2697,1,0)))</f>
        <v>0</v>
      </c>
      <c r="S2697" s="148">
        <f>IF(LEN(B2697)=0,0,IF(OR(Summary!$G$5="All",Summary!$G$5=""),1,IF(Summary!$G$5=B2697,1,0)))</f>
        <v>0</v>
      </c>
      <c r="T2697" s="148">
        <f t="shared" si="168"/>
        <v>0</v>
      </c>
      <c r="U2697" s="148">
        <f>IF(LEN(C2697)=0,0,IF(C2697=Summary!$K$5,1,0))</f>
        <v>0</v>
      </c>
      <c r="V2697" s="148">
        <f t="shared" si="169"/>
        <v>0</v>
      </c>
      <c r="W2697" s="333"/>
      <c r="X2697" s="148">
        <f t="shared" si="170"/>
        <v>0</v>
      </c>
      <c r="Y2697" s="333"/>
      <c r="Z2697" s="144"/>
      <c r="AA2697" s="148">
        <f t="shared" si="171"/>
        <v>0</v>
      </c>
      <c r="AB2697" s="336"/>
      <c r="AC2697" s="144"/>
    </row>
    <row r="2698" spans="2:29" s="134" customFormat="1" ht="20.100000000000001" customHeight="1" x14ac:dyDescent="0.25">
      <c r="B2698" s="390"/>
      <c r="C2698" s="391"/>
      <c r="D2698" s="392"/>
      <c r="E2698" s="393"/>
      <c r="F2698" s="393"/>
      <c r="G2698" s="394"/>
      <c r="H2698" s="395"/>
      <c r="N2698" s="144"/>
      <c r="O2698" s="147" t="str">
        <f>IFERROR(IF(LEN(B2698)=0,"",INDEX(Trainings!$C$6:$C$55,MATCH(Registration!$B2698,Trainings!$B$6:$B$55,0),1)),"")</f>
        <v/>
      </c>
      <c r="P2698" s="148" t="str">
        <f>IFERROR(IF(LEN(H2698)=0,"",INDEX(Dashboard!$I$17:$I$26,MATCH($H2698,Dashboard!$J$17:$J$26,0))),"")</f>
        <v/>
      </c>
      <c r="Q2698" s="144"/>
      <c r="R2698" s="148">
        <f>IF(LEN(O2698)=0,0,IF(OR(Summary!$D$5="All",Summary!$D$5=""),1,IF(Summary!$D$5=O2698,1,0)))</f>
        <v>0</v>
      </c>
      <c r="S2698" s="148">
        <f>IF(LEN(B2698)=0,0,IF(OR(Summary!$G$5="All",Summary!$G$5=""),1,IF(Summary!$G$5=B2698,1,0)))</f>
        <v>0</v>
      </c>
      <c r="T2698" s="148">
        <f t="shared" si="168"/>
        <v>0</v>
      </c>
      <c r="U2698" s="148">
        <f>IF(LEN(C2698)=0,0,IF(C2698=Summary!$K$5,1,0))</f>
        <v>0</v>
      </c>
      <c r="V2698" s="148">
        <f t="shared" si="169"/>
        <v>0</v>
      </c>
      <c r="W2698" s="333"/>
      <c r="X2698" s="148">
        <f t="shared" si="170"/>
        <v>0</v>
      </c>
      <c r="Y2698" s="333"/>
      <c r="Z2698" s="144"/>
      <c r="AA2698" s="148">
        <f t="shared" si="171"/>
        <v>0</v>
      </c>
      <c r="AB2698" s="336"/>
      <c r="AC2698" s="144"/>
    </row>
    <row r="2699" spans="2:29" s="134" customFormat="1" ht="20.100000000000001" customHeight="1" x14ac:dyDescent="0.25">
      <c r="B2699" s="390"/>
      <c r="C2699" s="391"/>
      <c r="D2699" s="392"/>
      <c r="E2699" s="393"/>
      <c r="F2699" s="393"/>
      <c r="G2699" s="394"/>
      <c r="H2699" s="395"/>
      <c r="N2699" s="144"/>
      <c r="O2699" s="147" t="str">
        <f>IFERROR(IF(LEN(B2699)=0,"",INDEX(Trainings!$C$6:$C$55,MATCH(Registration!$B2699,Trainings!$B$6:$B$55,0),1)),"")</f>
        <v/>
      </c>
      <c r="P2699" s="148" t="str">
        <f>IFERROR(IF(LEN(H2699)=0,"",INDEX(Dashboard!$I$17:$I$26,MATCH($H2699,Dashboard!$J$17:$J$26,0))),"")</f>
        <v/>
      </c>
      <c r="Q2699" s="144"/>
      <c r="R2699" s="148">
        <f>IF(LEN(O2699)=0,0,IF(OR(Summary!$D$5="All",Summary!$D$5=""),1,IF(Summary!$D$5=O2699,1,0)))</f>
        <v>0</v>
      </c>
      <c r="S2699" s="148">
        <f>IF(LEN(B2699)=0,0,IF(OR(Summary!$G$5="All",Summary!$G$5=""),1,IF(Summary!$G$5=B2699,1,0)))</f>
        <v>0</v>
      </c>
      <c r="T2699" s="148">
        <f t="shared" si="168"/>
        <v>0</v>
      </c>
      <c r="U2699" s="148">
        <f>IF(LEN(C2699)=0,0,IF(C2699=Summary!$K$5,1,0))</f>
        <v>0</v>
      </c>
      <c r="V2699" s="148">
        <f t="shared" si="169"/>
        <v>0</v>
      </c>
      <c r="W2699" s="333"/>
      <c r="X2699" s="148">
        <f t="shared" si="170"/>
        <v>0</v>
      </c>
      <c r="Y2699" s="333"/>
      <c r="Z2699" s="144"/>
      <c r="AA2699" s="148">
        <f t="shared" si="171"/>
        <v>0</v>
      </c>
      <c r="AB2699" s="336"/>
      <c r="AC2699" s="144"/>
    </row>
    <row r="2700" spans="2:29" s="134" customFormat="1" ht="20.100000000000001" customHeight="1" x14ac:dyDescent="0.25">
      <c r="B2700" s="390"/>
      <c r="C2700" s="391"/>
      <c r="D2700" s="392"/>
      <c r="E2700" s="393"/>
      <c r="F2700" s="393"/>
      <c r="G2700" s="394"/>
      <c r="H2700" s="395"/>
      <c r="N2700" s="144"/>
      <c r="O2700" s="147" t="str">
        <f>IFERROR(IF(LEN(B2700)=0,"",INDEX(Trainings!$C$6:$C$55,MATCH(Registration!$B2700,Trainings!$B$6:$B$55,0),1)),"")</f>
        <v/>
      </c>
      <c r="P2700" s="148" t="str">
        <f>IFERROR(IF(LEN(H2700)=0,"",INDEX(Dashboard!$I$17:$I$26,MATCH($H2700,Dashboard!$J$17:$J$26,0))),"")</f>
        <v/>
      </c>
      <c r="Q2700" s="144"/>
      <c r="R2700" s="148">
        <f>IF(LEN(O2700)=0,0,IF(OR(Summary!$D$5="All",Summary!$D$5=""),1,IF(Summary!$D$5=O2700,1,0)))</f>
        <v>0</v>
      </c>
      <c r="S2700" s="148">
        <f>IF(LEN(B2700)=0,0,IF(OR(Summary!$G$5="All",Summary!$G$5=""),1,IF(Summary!$G$5=B2700,1,0)))</f>
        <v>0</v>
      </c>
      <c r="T2700" s="148">
        <f t="shared" si="168"/>
        <v>0</v>
      </c>
      <c r="U2700" s="148">
        <f>IF(LEN(C2700)=0,0,IF(C2700=Summary!$K$5,1,0))</f>
        <v>0</v>
      </c>
      <c r="V2700" s="148">
        <f t="shared" si="169"/>
        <v>0</v>
      </c>
      <c r="W2700" s="333"/>
      <c r="X2700" s="148">
        <f t="shared" si="170"/>
        <v>0</v>
      </c>
      <c r="Y2700" s="333"/>
      <c r="Z2700" s="144"/>
      <c r="AA2700" s="148">
        <f t="shared" si="171"/>
        <v>0</v>
      </c>
      <c r="AB2700" s="336"/>
      <c r="AC2700" s="144"/>
    </row>
    <row r="2701" spans="2:29" s="134" customFormat="1" ht="20.100000000000001" customHeight="1" x14ac:dyDescent="0.25">
      <c r="B2701" s="390"/>
      <c r="C2701" s="391"/>
      <c r="D2701" s="392"/>
      <c r="E2701" s="393"/>
      <c r="F2701" s="393"/>
      <c r="G2701" s="394"/>
      <c r="H2701" s="395"/>
      <c r="N2701" s="144"/>
      <c r="O2701" s="147" t="str">
        <f>IFERROR(IF(LEN(B2701)=0,"",INDEX(Trainings!$C$6:$C$55,MATCH(Registration!$B2701,Trainings!$B$6:$B$55,0),1)),"")</f>
        <v/>
      </c>
      <c r="P2701" s="148" t="str">
        <f>IFERROR(IF(LEN(H2701)=0,"",INDEX(Dashboard!$I$17:$I$26,MATCH($H2701,Dashboard!$J$17:$J$26,0))),"")</f>
        <v/>
      </c>
      <c r="Q2701" s="144"/>
      <c r="R2701" s="148">
        <f>IF(LEN(O2701)=0,0,IF(OR(Summary!$D$5="All",Summary!$D$5=""),1,IF(Summary!$D$5=O2701,1,0)))</f>
        <v>0</v>
      </c>
      <c r="S2701" s="148">
        <f>IF(LEN(B2701)=0,0,IF(OR(Summary!$G$5="All",Summary!$G$5=""),1,IF(Summary!$G$5=B2701,1,0)))</f>
        <v>0</v>
      </c>
      <c r="T2701" s="148">
        <f t="shared" si="168"/>
        <v>0</v>
      </c>
      <c r="U2701" s="148">
        <f>IF(LEN(C2701)=0,0,IF(C2701=Summary!$K$5,1,0))</f>
        <v>0</v>
      </c>
      <c r="V2701" s="148">
        <f t="shared" si="169"/>
        <v>0</v>
      </c>
      <c r="W2701" s="333"/>
      <c r="X2701" s="148">
        <f t="shared" si="170"/>
        <v>0</v>
      </c>
      <c r="Y2701" s="333"/>
      <c r="Z2701" s="144"/>
      <c r="AA2701" s="148">
        <f t="shared" si="171"/>
        <v>0</v>
      </c>
      <c r="AB2701" s="336"/>
      <c r="AC2701" s="144"/>
    </row>
    <row r="2702" spans="2:29" s="134" customFormat="1" ht="20.100000000000001" customHeight="1" x14ac:dyDescent="0.25">
      <c r="B2702" s="390"/>
      <c r="C2702" s="391"/>
      <c r="D2702" s="392"/>
      <c r="E2702" s="393"/>
      <c r="F2702" s="393"/>
      <c r="G2702" s="394"/>
      <c r="H2702" s="395"/>
      <c r="N2702" s="144"/>
      <c r="O2702" s="147" t="str">
        <f>IFERROR(IF(LEN(B2702)=0,"",INDEX(Trainings!$C$6:$C$55,MATCH(Registration!$B2702,Trainings!$B$6:$B$55,0),1)),"")</f>
        <v/>
      </c>
      <c r="P2702" s="148" t="str">
        <f>IFERROR(IF(LEN(H2702)=0,"",INDEX(Dashboard!$I$17:$I$26,MATCH($H2702,Dashboard!$J$17:$J$26,0))),"")</f>
        <v/>
      </c>
      <c r="Q2702" s="144"/>
      <c r="R2702" s="148">
        <f>IF(LEN(O2702)=0,0,IF(OR(Summary!$D$5="All",Summary!$D$5=""),1,IF(Summary!$D$5=O2702,1,0)))</f>
        <v>0</v>
      </c>
      <c r="S2702" s="148">
        <f>IF(LEN(B2702)=0,0,IF(OR(Summary!$G$5="All",Summary!$G$5=""),1,IF(Summary!$G$5=B2702,1,0)))</f>
        <v>0</v>
      </c>
      <c r="T2702" s="148">
        <f t="shared" si="168"/>
        <v>0</v>
      </c>
      <c r="U2702" s="148">
        <f>IF(LEN(C2702)=0,0,IF(C2702=Summary!$K$5,1,0))</f>
        <v>0</v>
      </c>
      <c r="V2702" s="148">
        <f t="shared" si="169"/>
        <v>0</v>
      </c>
      <c r="W2702" s="333"/>
      <c r="X2702" s="148">
        <f t="shared" si="170"/>
        <v>0</v>
      </c>
      <c r="Y2702" s="333"/>
      <c r="Z2702" s="144"/>
      <c r="AA2702" s="148">
        <f t="shared" si="171"/>
        <v>0</v>
      </c>
      <c r="AB2702" s="336"/>
      <c r="AC2702" s="144"/>
    </row>
    <row r="2703" spans="2:29" s="134" customFormat="1" ht="20.100000000000001" customHeight="1" x14ac:dyDescent="0.25">
      <c r="B2703" s="390"/>
      <c r="C2703" s="391"/>
      <c r="D2703" s="392"/>
      <c r="E2703" s="393"/>
      <c r="F2703" s="393"/>
      <c r="G2703" s="394"/>
      <c r="H2703" s="395"/>
      <c r="N2703" s="144"/>
      <c r="O2703" s="147" t="str">
        <f>IFERROR(IF(LEN(B2703)=0,"",INDEX(Trainings!$C$6:$C$55,MATCH(Registration!$B2703,Trainings!$B$6:$B$55,0),1)),"")</f>
        <v/>
      </c>
      <c r="P2703" s="148" t="str">
        <f>IFERROR(IF(LEN(H2703)=0,"",INDEX(Dashboard!$I$17:$I$26,MATCH($H2703,Dashboard!$J$17:$J$26,0))),"")</f>
        <v/>
      </c>
      <c r="Q2703" s="144"/>
      <c r="R2703" s="148">
        <f>IF(LEN(O2703)=0,0,IF(OR(Summary!$D$5="All",Summary!$D$5=""),1,IF(Summary!$D$5=O2703,1,0)))</f>
        <v>0</v>
      </c>
      <c r="S2703" s="148">
        <f>IF(LEN(B2703)=0,0,IF(OR(Summary!$G$5="All",Summary!$G$5=""),1,IF(Summary!$G$5=B2703,1,0)))</f>
        <v>0</v>
      </c>
      <c r="T2703" s="148">
        <f t="shared" si="168"/>
        <v>0</v>
      </c>
      <c r="U2703" s="148">
        <f>IF(LEN(C2703)=0,0,IF(C2703=Summary!$K$5,1,0))</f>
        <v>0</v>
      </c>
      <c r="V2703" s="148">
        <f t="shared" si="169"/>
        <v>0</v>
      </c>
      <c r="W2703" s="333"/>
      <c r="X2703" s="148">
        <f t="shared" si="170"/>
        <v>0</v>
      </c>
      <c r="Y2703" s="333"/>
      <c r="Z2703" s="144"/>
      <c r="AA2703" s="148">
        <f t="shared" si="171"/>
        <v>0</v>
      </c>
      <c r="AB2703" s="336"/>
      <c r="AC2703" s="144"/>
    </row>
    <row r="2704" spans="2:29" s="134" customFormat="1" ht="20.100000000000001" customHeight="1" x14ac:dyDescent="0.25">
      <c r="B2704" s="390"/>
      <c r="C2704" s="391"/>
      <c r="D2704" s="392"/>
      <c r="E2704" s="393"/>
      <c r="F2704" s="393"/>
      <c r="G2704" s="394"/>
      <c r="H2704" s="395"/>
      <c r="N2704" s="144"/>
      <c r="O2704" s="147" t="str">
        <f>IFERROR(IF(LEN(B2704)=0,"",INDEX(Trainings!$C$6:$C$55,MATCH(Registration!$B2704,Trainings!$B$6:$B$55,0),1)),"")</f>
        <v/>
      </c>
      <c r="P2704" s="148" t="str">
        <f>IFERROR(IF(LEN(H2704)=0,"",INDEX(Dashboard!$I$17:$I$26,MATCH($H2704,Dashboard!$J$17:$J$26,0))),"")</f>
        <v/>
      </c>
      <c r="Q2704" s="144"/>
      <c r="R2704" s="148">
        <f>IF(LEN(O2704)=0,0,IF(OR(Summary!$D$5="All",Summary!$D$5=""),1,IF(Summary!$D$5=O2704,1,0)))</f>
        <v>0</v>
      </c>
      <c r="S2704" s="148">
        <f>IF(LEN(B2704)=0,0,IF(OR(Summary!$G$5="All",Summary!$G$5=""),1,IF(Summary!$G$5=B2704,1,0)))</f>
        <v>0</v>
      </c>
      <c r="T2704" s="148">
        <f t="shared" si="168"/>
        <v>0</v>
      </c>
      <c r="U2704" s="148">
        <f>IF(LEN(C2704)=0,0,IF(C2704=Summary!$K$5,1,0))</f>
        <v>0</v>
      </c>
      <c r="V2704" s="148">
        <f t="shared" si="169"/>
        <v>0</v>
      </c>
      <c r="W2704" s="333"/>
      <c r="X2704" s="148">
        <f t="shared" si="170"/>
        <v>0</v>
      </c>
      <c r="Y2704" s="333"/>
      <c r="Z2704" s="144"/>
      <c r="AA2704" s="148">
        <f t="shared" si="171"/>
        <v>0</v>
      </c>
      <c r="AB2704" s="336"/>
      <c r="AC2704" s="144"/>
    </row>
    <row r="2705" spans="2:29" s="134" customFormat="1" ht="20.100000000000001" customHeight="1" x14ac:dyDescent="0.25">
      <c r="B2705" s="390"/>
      <c r="C2705" s="391"/>
      <c r="D2705" s="392"/>
      <c r="E2705" s="393"/>
      <c r="F2705" s="393"/>
      <c r="G2705" s="394"/>
      <c r="H2705" s="395"/>
      <c r="N2705" s="144"/>
      <c r="O2705" s="147" t="str">
        <f>IFERROR(IF(LEN(B2705)=0,"",INDEX(Trainings!$C$6:$C$55,MATCH(Registration!$B2705,Trainings!$B$6:$B$55,0),1)),"")</f>
        <v/>
      </c>
      <c r="P2705" s="148" t="str">
        <f>IFERROR(IF(LEN(H2705)=0,"",INDEX(Dashboard!$I$17:$I$26,MATCH($H2705,Dashboard!$J$17:$J$26,0))),"")</f>
        <v/>
      </c>
      <c r="Q2705" s="144"/>
      <c r="R2705" s="148">
        <f>IF(LEN(O2705)=0,0,IF(OR(Summary!$D$5="All",Summary!$D$5=""),1,IF(Summary!$D$5=O2705,1,0)))</f>
        <v>0</v>
      </c>
      <c r="S2705" s="148">
        <f>IF(LEN(B2705)=0,0,IF(OR(Summary!$G$5="All",Summary!$G$5=""),1,IF(Summary!$G$5=B2705,1,0)))</f>
        <v>0</v>
      </c>
      <c r="T2705" s="148">
        <f t="shared" si="168"/>
        <v>0</v>
      </c>
      <c r="U2705" s="148">
        <f>IF(LEN(C2705)=0,0,IF(C2705=Summary!$K$5,1,0))</f>
        <v>0</v>
      </c>
      <c r="V2705" s="148">
        <f t="shared" si="169"/>
        <v>0</v>
      </c>
      <c r="W2705" s="333"/>
      <c r="X2705" s="148">
        <f t="shared" si="170"/>
        <v>0</v>
      </c>
      <c r="Y2705" s="333"/>
      <c r="Z2705" s="144"/>
      <c r="AA2705" s="148">
        <f t="shared" si="171"/>
        <v>0</v>
      </c>
      <c r="AB2705" s="336"/>
      <c r="AC2705" s="144"/>
    </row>
    <row r="2706" spans="2:29" s="134" customFormat="1" ht="20.100000000000001" customHeight="1" x14ac:dyDescent="0.25">
      <c r="B2706" s="390"/>
      <c r="C2706" s="391"/>
      <c r="D2706" s="392"/>
      <c r="E2706" s="393"/>
      <c r="F2706" s="393"/>
      <c r="G2706" s="394"/>
      <c r="H2706" s="395"/>
      <c r="N2706" s="144"/>
      <c r="O2706" s="147" t="str">
        <f>IFERROR(IF(LEN(B2706)=0,"",INDEX(Trainings!$C$6:$C$55,MATCH(Registration!$B2706,Trainings!$B$6:$B$55,0),1)),"")</f>
        <v/>
      </c>
      <c r="P2706" s="148" t="str">
        <f>IFERROR(IF(LEN(H2706)=0,"",INDEX(Dashboard!$I$17:$I$26,MATCH($H2706,Dashboard!$J$17:$J$26,0))),"")</f>
        <v/>
      </c>
      <c r="Q2706" s="144"/>
      <c r="R2706" s="148">
        <f>IF(LEN(O2706)=0,0,IF(OR(Summary!$D$5="All",Summary!$D$5=""),1,IF(Summary!$D$5=O2706,1,0)))</f>
        <v>0</v>
      </c>
      <c r="S2706" s="148">
        <f>IF(LEN(B2706)=0,0,IF(OR(Summary!$G$5="All",Summary!$G$5=""),1,IF(Summary!$G$5=B2706,1,0)))</f>
        <v>0</v>
      </c>
      <c r="T2706" s="148">
        <f t="shared" si="168"/>
        <v>0</v>
      </c>
      <c r="U2706" s="148">
        <f>IF(LEN(C2706)=0,0,IF(C2706=Summary!$K$5,1,0))</f>
        <v>0</v>
      </c>
      <c r="V2706" s="148">
        <f t="shared" si="169"/>
        <v>0</v>
      </c>
      <c r="W2706" s="333"/>
      <c r="X2706" s="148">
        <f t="shared" si="170"/>
        <v>0</v>
      </c>
      <c r="Y2706" s="333"/>
      <c r="Z2706" s="144"/>
      <c r="AA2706" s="148">
        <f t="shared" si="171"/>
        <v>0</v>
      </c>
      <c r="AB2706" s="336"/>
      <c r="AC2706" s="144"/>
    </row>
    <row r="2707" spans="2:29" s="134" customFormat="1" ht="20.100000000000001" customHeight="1" x14ac:dyDescent="0.25">
      <c r="B2707" s="390"/>
      <c r="C2707" s="391"/>
      <c r="D2707" s="392"/>
      <c r="E2707" s="393"/>
      <c r="F2707" s="393"/>
      <c r="G2707" s="394"/>
      <c r="H2707" s="395"/>
      <c r="N2707" s="144"/>
      <c r="O2707" s="147" t="str">
        <f>IFERROR(IF(LEN(B2707)=0,"",INDEX(Trainings!$C$6:$C$55,MATCH(Registration!$B2707,Trainings!$B$6:$B$55,0),1)),"")</f>
        <v/>
      </c>
      <c r="P2707" s="148" t="str">
        <f>IFERROR(IF(LEN(H2707)=0,"",INDEX(Dashboard!$I$17:$I$26,MATCH($H2707,Dashboard!$J$17:$J$26,0))),"")</f>
        <v/>
      </c>
      <c r="Q2707" s="144"/>
      <c r="R2707" s="148">
        <f>IF(LEN(O2707)=0,0,IF(OR(Summary!$D$5="All",Summary!$D$5=""),1,IF(Summary!$D$5=O2707,1,0)))</f>
        <v>0</v>
      </c>
      <c r="S2707" s="148">
        <f>IF(LEN(B2707)=0,0,IF(OR(Summary!$G$5="All",Summary!$G$5=""),1,IF(Summary!$G$5=B2707,1,0)))</f>
        <v>0</v>
      </c>
      <c r="T2707" s="148">
        <f t="shared" si="168"/>
        <v>0</v>
      </c>
      <c r="U2707" s="148">
        <f>IF(LEN(C2707)=0,0,IF(C2707=Summary!$K$5,1,0))</f>
        <v>0</v>
      </c>
      <c r="V2707" s="148">
        <f t="shared" si="169"/>
        <v>0</v>
      </c>
      <c r="W2707" s="333"/>
      <c r="X2707" s="148">
        <f t="shared" si="170"/>
        <v>0</v>
      </c>
      <c r="Y2707" s="333"/>
      <c r="Z2707" s="144"/>
      <c r="AA2707" s="148">
        <f t="shared" si="171"/>
        <v>0</v>
      </c>
      <c r="AB2707" s="336"/>
      <c r="AC2707" s="144"/>
    </row>
    <row r="2708" spans="2:29" s="134" customFormat="1" ht="20.100000000000001" customHeight="1" x14ac:dyDescent="0.25">
      <c r="B2708" s="390"/>
      <c r="C2708" s="391"/>
      <c r="D2708" s="392"/>
      <c r="E2708" s="393"/>
      <c r="F2708" s="393"/>
      <c r="G2708" s="394"/>
      <c r="H2708" s="395"/>
      <c r="N2708" s="144"/>
      <c r="O2708" s="147" t="str">
        <f>IFERROR(IF(LEN(B2708)=0,"",INDEX(Trainings!$C$6:$C$55,MATCH(Registration!$B2708,Trainings!$B$6:$B$55,0),1)),"")</f>
        <v/>
      </c>
      <c r="P2708" s="148" t="str">
        <f>IFERROR(IF(LEN(H2708)=0,"",INDEX(Dashboard!$I$17:$I$26,MATCH($H2708,Dashboard!$J$17:$J$26,0))),"")</f>
        <v/>
      </c>
      <c r="Q2708" s="144"/>
      <c r="R2708" s="148">
        <f>IF(LEN(O2708)=0,0,IF(OR(Summary!$D$5="All",Summary!$D$5=""),1,IF(Summary!$D$5=O2708,1,0)))</f>
        <v>0</v>
      </c>
      <c r="S2708" s="148">
        <f>IF(LEN(B2708)=0,0,IF(OR(Summary!$G$5="All",Summary!$G$5=""),1,IF(Summary!$G$5=B2708,1,0)))</f>
        <v>0</v>
      </c>
      <c r="T2708" s="148">
        <f t="shared" si="168"/>
        <v>0</v>
      </c>
      <c r="U2708" s="148">
        <f>IF(LEN(C2708)=0,0,IF(C2708=Summary!$K$5,1,0))</f>
        <v>0</v>
      </c>
      <c r="V2708" s="148">
        <f t="shared" si="169"/>
        <v>0</v>
      </c>
      <c r="W2708" s="333"/>
      <c r="X2708" s="148">
        <f t="shared" si="170"/>
        <v>0</v>
      </c>
      <c r="Y2708" s="333"/>
      <c r="Z2708" s="144"/>
      <c r="AA2708" s="148">
        <f t="shared" si="171"/>
        <v>0</v>
      </c>
      <c r="AB2708" s="336"/>
      <c r="AC2708" s="144"/>
    </row>
    <row r="2709" spans="2:29" s="134" customFormat="1" ht="20.100000000000001" customHeight="1" x14ac:dyDescent="0.25">
      <c r="B2709" s="390"/>
      <c r="C2709" s="391"/>
      <c r="D2709" s="392"/>
      <c r="E2709" s="393"/>
      <c r="F2709" s="393"/>
      <c r="G2709" s="394"/>
      <c r="H2709" s="395"/>
      <c r="N2709" s="144"/>
      <c r="O2709" s="147" t="str">
        <f>IFERROR(IF(LEN(B2709)=0,"",INDEX(Trainings!$C$6:$C$55,MATCH(Registration!$B2709,Trainings!$B$6:$B$55,0),1)),"")</f>
        <v/>
      </c>
      <c r="P2709" s="148" t="str">
        <f>IFERROR(IF(LEN(H2709)=0,"",INDEX(Dashboard!$I$17:$I$26,MATCH($H2709,Dashboard!$J$17:$J$26,0))),"")</f>
        <v/>
      </c>
      <c r="Q2709" s="144"/>
      <c r="R2709" s="148">
        <f>IF(LEN(O2709)=0,0,IF(OR(Summary!$D$5="All",Summary!$D$5=""),1,IF(Summary!$D$5=O2709,1,0)))</f>
        <v>0</v>
      </c>
      <c r="S2709" s="148">
        <f>IF(LEN(B2709)=0,0,IF(OR(Summary!$G$5="All",Summary!$G$5=""),1,IF(Summary!$G$5=B2709,1,0)))</f>
        <v>0</v>
      </c>
      <c r="T2709" s="148">
        <f t="shared" si="168"/>
        <v>0</v>
      </c>
      <c r="U2709" s="148">
        <f>IF(LEN(C2709)=0,0,IF(C2709=Summary!$K$5,1,0))</f>
        <v>0</v>
      </c>
      <c r="V2709" s="148">
        <f t="shared" si="169"/>
        <v>0</v>
      </c>
      <c r="W2709" s="333"/>
      <c r="X2709" s="148">
        <f t="shared" si="170"/>
        <v>0</v>
      </c>
      <c r="Y2709" s="333"/>
      <c r="Z2709" s="144"/>
      <c r="AA2709" s="148">
        <f t="shared" si="171"/>
        <v>0</v>
      </c>
      <c r="AB2709" s="336"/>
      <c r="AC2709" s="144"/>
    </row>
    <row r="2710" spans="2:29" s="134" customFormat="1" ht="20.100000000000001" customHeight="1" x14ac:dyDescent="0.25">
      <c r="B2710" s="390"/>
      <c r="C2710" s="391"/>
      <c r="D2710" s="392"/>
      <c r="E2710" s="393"/>
      <c r="F2710" s="393"/>
      <c r="G2710" s="394"/>
      <c r="H2710" s="395"/>
      <c r="N2710" s="144"/>
      <c r="O2710" s="147" t="str">
        <f>IFERROR(IF(LEN(B2710)=0,"",INDEX(Trainings!$C$6:$C$55,MATCH(Registration!$B2710,Trainings!$B$6:$B$55,0),1)),"")</f>
        <v/>
      </c>
      <c r="P2710" s="148" t="str">
        <f>IFERROR(IF(LEN(H2710)=0,"",INDEX(Dashboard!$I$17:$I$26,MATCH($H2710,Dashboard!$J$17:$J$26,0))),"")</f>
        <v/>
      </c>
      <c r="Q2710" s="144"/>
      <c r="R2710" s="148">
        <f>IF(LEN(O2710)=0,0,IF(OR(Summary!$D$5="All",Summary!$D$5=""),1,IF(Summary!$D$5=O2710,1,0)))</f>
        <v>0</v>
      </c>
      <c r="S2710" s="148">
        <f>IF(LEN(B2710)=0,0,IF(OR(Summary!$G$5="All",Summary!$G$5=""),1,IF(Summary!$G$5=B2710,1,0)))</f>
        <v>0</v>
      </c>
      <c r="T2710" s="148">
        <f t="shared" si="168"/>
        <v>0</v>
      </c>
      <c r="U2710" s="148">
        <f>IF(LEN(C2710)=0,0,IF(C2710=Summary!$K$5,1,0))</f>
        <v>0</v>
      </c>
      <c r="V2710" s="148">
        <f t="shared" si="169"/>
        <v>0</v>
      </c>
      <c r="W2710" s="333"/>
      <c r="X2710" s="148">
        <f t="shared" si="170"/>
        <v>0</v>
      </c>
      <c r="Y2710" s="333"/>
      <c r="Z2710" s="144"/>
      <c r="AA2710" s="148">
        <f t="shared" si="171"/>
        <v>0</v>
      </c>
      <c r="AB2710" s="336"/>
      <c r="AC2710" s="144"/>
    </row>
    <row r="2711" spans="2:29" s="134" customFormat="1" ht="20.100000000000001" customHeight="1" x14ac:dyDescent="0.25">
      <c r="B2711" s="390"/>
      <c r="C2711" s="391"/>
      <c r="D2711" s="392"/>
      <c r="E2711" s="393"/>
      <c r="F2711" s="393"/>
      <c r="G2711" s="394"/>
      <c r="H2711" s="395"/>
      <c r="N2711" s="144"/>
      <c r="O2711" s="147" t="str">
        <f>IFERROR(IF(LEN(B2711)=0,"",INDEX(Trainings!$C$6:$C$55,MATCH(Registration!$B2711,Trainings!$B$6:$B$55,0),1)),"")</f>
        <v/>
      </c>
      <c r="P2711" s="148" t="str">
        <f>IFERROR(IF(LEN(H2711)=0,"",INDEX(Dashboard!$I$17:$I$26,MATCH($H2711,Dashboard!$J$17:$J$26,0))),"")</f>
        <v/>
      </c>
      <c r="Q2711" s="144"/>
      <c r="R2711" s="148">
        <f>IF(LEN(O2711)=0,0,IF(OR(Summary!$D$5="All",Summary!$D$5=""),1,IF(Summary!$D$5=O2711,1,0)))</f>
        <v>0</v>
      </c>
      <c r="S2711" s="148">
        <f>IF(LEN(B2711)=0,0,IF(OR(Summary!$G$5="All",Summary!$G$5=""),1,IF(Summary!$G$5=B2711,1,0)))</f>
        <v>0</v>
      </c>
      <c r="T2711" s="148">
        <f t="shared" si="168"/>
        <v>0</v>
      </c>
      <c r="U2711" s="148">
        <f>IF(LEN(C2711)=0,0,IF(C2711=Summary!$K$5,1,0))</f>
        <v>0</v>
      </c>
      <c r="V2711" s="148">
        <f t="shared" si="169"/>
        <v>0</v>
      </c>
      <c r="W2711" s="333"/>
      <c r="X2711" s="148">
        <f t="shared" si="170"/>
        <v>0</v>
      </c>
      <c r="Y2711" s="333"/>
      <c r="Z2711" s="144"/>
      <c r="AA2711" s="148">
        <f t="shared" si="171"/>
        <v>0</v>
      </c>
      <c r="AB2711" s="336"/>
      <c r="AC2711" s="144"/>
    </row>
    <row r="2712" spans="2:29" s="134" customFormat="1" ht="20.100000000000001" customHeight="1" x14ac:dyDescent="0.25">
      <c r="B2712" s="390"/>
      <c r="C2712" s="391"/>
      <c r="D2712" s="392"/>
      <c r="E2712" s="393"/>
      <c r="F2712" s="393"/>
      <c r="G2712" s="394"/>
      <c r="H2712" s="395"/>
      <c r="N2712" s="144"/>
      <c r="O2712" s="147" t="str">
        <f>IFERROR(IF(LEN(B2712)=0,"",INDEX(Trainings!$C$6:$C$55,MATCH(Registration!$B2712,Trainings!$B$6:$B$55,0),1)),"")</f>
        <v/>
      </c>
      <c r="P2712" s="148" t="str">
        <f>IFERROR(IF(LEN(H2712)=0,"",INDEX(Dashboard!$I$17:$I$26,MATCH($H2712,Dashboard!$J$17:$J$26,0))),"")</f>
        <v/>
      </c>
      <c r="Q2712" s="144"/>
      <c r="R2712" s="148">
        <f>IF(LEN(O2712)=0,0,IF(OR(Summary!$D$5="All",Summary!$D$5=""),1,IF(Summary!$D$5=O2712,1,0)))</f>
        <v>0</v>
      </c>
      <c r="S2712" s="148">
        <f>IF(LEN(B2712)=0,0,IF(OR(Summary!$G$5="All",Summary!$G$5=""),1,IF(Summary!$G$5=B2712,1,0)))</f>
        <v>0</v>
      </c>
      <c r="T2712" s="148">
        <f t="shared" si="168"/>
        <v>0</v>
      </c>
      <c r="U2712" s="148">
        <f>IF(LEN(C2712)=0,0,IF(C2712=Summary!$K$5,1,0))</f>
        <v>0</v>
      </c>
      <c r="V2712" s="148">
        <f t="shared" si="169"/>
        <v>0</v>
      </c>
      <c r="W2712" s="333"/>
      <c r="X2712" s="148">
        <f t="shared" si="170"/>
        <v>0</v>
      </c>
      <c r="Y2712" s="333"/>
      <c r="Z2712" s="144"/>
      <c r="AA2712" s="148">
        <f t="shared" si="171"/>
        <v>0</v>
      </c>
      <c r="AB2712" s="336"/>
      <c r="AC2712" s="144"/>
    </row>
    <row r="2713" spans="2:29" s="134" customFormat="1" ht="20.100000000000001" customHeight="1" x14ac:dyDescent="0.25">
      <c r="B2713" s="390"/>
      <c r="C2713" s="391"/>
      <c r="D2713" s="392"/>
      <c r="E2713" s="393"/>
      <c r="F2713" s="393"/>
      <c r="G2713" s="394"/>
      <c r="H2713" s="395"/>
      <c r="N2713" s="144"/>
      <c r="O2713" s="147" t="str">
        <f>IFERROR(IF(LEN(B2713)=0,"",INDEX(Trainings!$C$6:$C$55,MATCH(Registration!$B2713,Trainings!$B$6:$B$55,0),1)),"")</f>
        <v/>
      </c>
      <c r="P2713" s="148" t="str">
        <f>IFERROR(IF(LEN(H2713)=0,"",INDEX(Dashboard!$I$17:$I$26,MATCH($H2713,Dashboard!$J$17:$J$26,0))),"")</f>
        <v/>
      </c>
      <c r="Q2713" s="144"/>
      <c r="R2713" s="148">
        <f>IF(LEN(O2713)=0,0,IF(OR(Summary!$D$5="All",Summary!$D$5=""),1,IF(Summary!$D$5=O2713,1,0)))</f>
        <v>0</v>
      </c>
      <c r="S2713" s="148">
        <f>IF(LEN(B2713)=0,0,IF(OR(Summary!$G$5="All",Summary!$G$5=""),1,IF(Summary!$G$5=B2713,1,0)))</f>
        <v>0</v>
      </c>
      <c r="T2713" s="148">
        <f t="shared" si="168"/>
        <v>0</v>
      </c>
      <c r="U2713" s="148">
        <f>IF(LEN(C2713)=0,0,IF(C2713=Summary!$K$5,1,0))</f>
        <v>0</v>
      </c>
      <c r="V2713" s="148">
        <f t="shared" si="169"/>
        <v>0</v>
      </c>
      <c r="W2713" s="333"/>
      <c r="X2713" s="148">
        <f t="shared" si="170"/>
        <v>0</v>
      </c>
      <c r="Y2713" s="333"/>
      <c r="Z2713" s="144"/>
      <c r="AA2713" s="148">
        <f t="shared" si="171"/>
        <v>0</v>
      </c>
      <c r="AB2713" s="336"/>
      <c r="AC2713" s="144"/>
    </row>
    <row r="2714" spans="2:29" s="134" customFormat="1" ht="20.100000000000001" customHeight="1" x14ac:dyDescent="0.25">
      <c r="B2714" s="390"/>
      <c r="C2714" s="391"/>
      <c r="D2714" s="392"/>
      <c r="E2714" s="393"/>
      <c r="F2714" s="393"/>
      <c r="G2714" s="394"/>
      <c r="H2714" s="395"/>
      <c r="N2714" s="144"/>
      <c r="O2714" s="147" t="str">
        <f>IFERROR(IF(LEN(B2714)=0,"",INDEX(Trainings!$C$6:$C$55,MATCH(Registration!$B2714,Trainings!$B$6:$B$55,0),1)),"")</f>
        <v/>
      </c>
      <c r="P2714" s="148" t="str">
        <f>IFERROR(IF(LEN(H2714)=0,"",INDEX(Dashboard!$I$17:$I$26,MATCH($H2714,Dashboard!$J$17:$J$26,0))),"")</f>
        <v/>
      </c>
      <c r="Q2714" s="144"/>
      <c r="R2714" s="148">
        <f>IF(LEN(O2714)=0,0,IF(OR(Summary!$D$5="All",Summary!$D$5=""),1,IF(Summary!$D$5=O2714,1,0)))</f>
        <v>0</v>
      </c>
      <c r="S2714" s="148">
        <f>IF(LEN(B2714)=0,0,IF(OR(Summary!$G$5="All",Summary!$G$5=""),1,IF(Summary!$G$5=B2714,1,0)))</f>
        <v>0</v>
      </c>
      <c r="T2714" s="148">
        <f t="shared" si="168"/>
        <v>0</v>
      </c>
      <c r="U2714" s="148">
        <f>IF(LEN(C2714)=0,0,IF(C2714=Summary!$K$5,1,0))</f>
        <v>0</v>
      </c>
      <c r="V2714" s="148">
        <f t="shared" si="169"/>
        <v>0</v>
      </c>
      <c r="W2714" s="333"/>
      <c r="X2714" s="148">
        <f t="shared" si="170"/>
        <v>0</v>
      </c>
      <c r="Y2714" s="333"/>
      <c r="Z2714" s="144"/>
      <c r="AA2714" s="148">
        <f t="shared" si="171"/>
        <v>0</v>
      </c>
      <c r="AB2714" s="336"/>
      <c r="AC2714" s="144"/>
    </row>
    <row r="2715" spans="2:29" s="134" customFormat="1" ht="20.100000000000001" customHeight="1" x14ac:dyDescent="0.25">
      <c r="B2715" s="390"/>
      <c r="C2715" s="391"/>
      <c r="D2715" s="392"/>
      <c r="E2715" s="393"/>
      <c r="F2715" s="393"/>
      <c r="G2715" s="394"/>
      <c r="H2715" s="395"/>
      <c r="N2715" s="144"/>
      <c r="O2715" s="147" t="str">
        <f>IFERROR(IF(LEN(B2715)=0,"",INDEX(Trainings!$C$6:$C$55,MATCH(Registration!$B2715,Trainings!$B$6:$B$55,0),1)),"")</f>
        <v/>
      </c>
      <c r="P2715" s="148" t="str">
        <f>IFERROR(IF(LEN(H2715)=0,"",INDEX(Dashboard!$I$17:$I$26,MATCH($H2715,Dashboard!$J$17:$J$26,0))),"")</f>
        <v/>
      </c>
      <c r="Q2715" s="144"/>
      <c r="R2715" s="148">
        <f>IF(LEN(O2715)=0,0,IF(OR(Summary!$D$5="All",Summary!$D$5=""),1,IF(Summary!$D$5=O2715,1,0)))</f>
        <v>0</v>
      </c>
      <c r="S2715" s="148">
        <f>IF(LEN(B2715)=0,0,IF(OR(Summary!$G$5="All",Summary!$G$5=""),1,IF(Summary!$G$5=B2715,1,0)))</f>
        <v>0</v>
      </c>
      <c r="T2715" s="148">
        <f t="shared" si="168"/>
        <v>0</v>
      </c>
      <c r="U2715" s="148">
        <f>IF(LEN(C2715)=0,0,IF(C2715=Summary!$K$5,1,0))</f>
        <v>0</v>
      </c>
      <c r="V2715" s="148">
        <f t="shared" si="169"/>
        <v>0</v>
      </c>
      <c r="W2715" s="333"/>
      <c r="X2715" s="148">
        <f t="shared" si="170"/>
        <v>0</v>
      </c>
      <c r="Y2715" s="333"/>
      <c r="Z2715" s="144"/>
      <c r="AA2715" s="148">
        <f t="shared" si="171"/>
        <v>0</v>
      </c>
      <c r="AB2715" s="336"/>
      <c r="AC2715" s="144"/>
    </row>
    <row r="2716" spans="2:29" s="134" customFormat="1" ht="20.100000000000001" customHeight="1" x14ac:dyDescent="0.25">
      <c r="B2716" s="390"/>
      <c r="C2716" s="391"/>
      <c r="D2716" s="392"/>
      <c r="E2716" s="393"/>
      <c r="F2716" s="393"/>
      <c r="G2716" s="394"/>
      <c r="H2716" s="395"/>
      <c r="N2716" s="144"/>
      <c r="O2716" s="147" t="str">
        <f>IFERROR(IF(LEN(B2716)=0,"",INDEX(Trainings!$C$6:$C$55,MATCH(Registration!$B2716,Trainings!$B$6:$B$55,0),1)),"")</f>
        <v/>
      </c>
      <c r="P2716" s="148" t="str">
        <f>IFERROR(IF(LEN(H2716)=0,"",INDEX(Dashboard!$I$17:$I$26,MATCH($H2716,Dashboard!$J$17:$J$26,0))),"")</f>
        <v/>
      </c>
      <c r="Q2716" s="144"/>
      <c r="R2716" s="148">
        <f>IF(LEN(O2716)=0,0,IF(OR(Summary!$D$5="All",Summary!$D$5=""),1,IF(Summary!$D$5=O2716,1,0)))</f>
        <v>0</v>
      </c>
      <c r="S2716" s="148">
        <f>IF(LEN(B2716)=0,0,IF(OR(Summary!$G$5="All",Summary!$G$5=""),1,IF(Summary!$G$5=B2716,1,0)))</f>
        <v>0</v>
      </c>
      <c r="T2716" s="148">
        <f t="shared" si="168"/>
        <v>0</v>
      </c>
      <c r="U2716" s="148">
        <f>IF(LEN(C2716)=0,0,IF(C2716=Summary!$K$5,1,0))</f>
        <v>0</v>
      </c>
      <c r="V2716" s="148">
        <f t="shared" si="169"/>
        <v>0</v>
      </c>
      <c r="W2716" s="333"/>
      <c r="X2716" s="148">
        <f t="shared" si="170"/>
        <v>0</v>
      </c>
      <c r="Y2716" s="333"/>
      <c r="Z2716" s="144"/>
      <c r="AA2716" s="148">
        <f t="shared" si="171"/>
        <v>0</v>
      </c>
      <c r="AB2716" s="336"/>
      <c r="AC2716" s="144"/>
    </row>
    <row r="2717" spans="2:29" s="134" customFormat="1" ht="20.100000000000001" customHeight="1" x14ac:dyDescent="0.25">
      <c r="B2717" s="390"/>
      <c r="C2717" s="391"/>
      <c r="D2717" s="392"/>
      <c r="E2717" s="393"/>
      <c r="F2717" s="393"/>
      <c r="G2717" s="394"/>
      <c r="H2717" s="395"/>
      <c r="N2717" s="144"/>
      <c r="O2717" s="147" t="str">
        <f>IFERROR(IF(LEN(B2717)=0,"",INDEX(Trainings!$C$6:$C$55,MATCH(Registration!$B2717,Trainings!$B$6:$B$55,0),1)),"")</f>
        <v/>
      </c>
      <c r="P2717" s="148" t="str">
        <f>IFERROR(IF(LEN(H2717)=0,"",INDEX(Dashboard!$I$17:$I$26,MATCH($H2717,Dashboard!$J$17:$J$26,0))),"")</f>
        <v/>
      </c>
      <c r="Q2717" s="144"/>
      <c r="R2717" s="148">
        <f>IF(LEN(O2717)=0,0,IF(OR(Summary!$D$5="All",Summary!$D$5=""),1,IF(Summary!$D$5=O2717,1,0)))</f>
        <v>0</v>
      </c>
      <c r="S2717" s="148">
        <f>IF(LEN(B2717)=0,0,IF(OR(Summary!$G$5="All",Summary!$G$5=""),1,IF(Summary!$G$5=B2717,1,0)))</f>
        <v>0</v>
      </c>
      <c r="T2717" s="148">
        <f t="shared" si="168"/>
        <v>0</v>
      </c>
      <c r="U2717" s="148">
        <f>IF(LEN(C2717)=0,0,IF(C2717=Summary!$K$5,1,0))</f>
        <v>0</v>
      </c>
      <c r="V2717" s="148">
        <f t="shared" si="169"/>
        <v>0</v>
      </c>
      <c r="W2717" s="333"/>
      <c r="X2717" s="148">
        <f t="shared" si="170"/>
        <v>0</v>
      </c>
      <c r="Y2717" s="333"/>
      <c r="Z2717" s="144"/>
      <c r="AA2717" s="148">
        <f t="shared" si="171"/>
        <v>0</v>
      </c>
      <c r="AB2717" s="336"/>
      <c r="AC2717" s="144"/>
    </row>
    <row r="2718" spans="2:29" s="134" customFormat="1" ht="20.100000000000001" customHeight="1" x14ac:dyDescent="0.25">
      <c r="B2718" s="390"/>
      <c r="C2718" s="391"/>
      <c r="D2718" s="392"/>
      <c r="E2718" s="393"/>
      <c r="F2718" s="393"/>
      <c r="G2718" s="394"/>
      <c r="H2718" s="395"/>
      <c r="N2718" s="144"/>
      <c r="O2718" s="147" t="str">
        <f>IFERROR(IF(LEN(B2718)=0,"",INDEX(Trainings!$C$6:$C$55,MATCH(Registration!$B2718,Trainings!$B$6:$B$55,0),1)),"")</f>
        <v/>
      </c>
      <c r="P2718" s="148" t="str">
        <f>IFERROR(IF(LEN(H2718)=0,"",INDEX(Dashboard!$I$17:$I$26,MATCH($H2718,Dashboard!$J$17:$J$26,0))),"")</f>
        <v/>
      </c>
      <c r="Q2718" s="144"/>
      <c r="R2718" s="148">
        <f>IF(LEN(O2718)=0,0,IF(OR(Summary!$D$5="All",Summary!$D$5=""),1,IF(Summary!$D$5=O2718,1,0)))</f>
        <v>0</v>
      </c>
      <c r="S2718" s="148">
        <f>IF(LEN(B2718)=0,0,IF(OR(Summary!$G$5="All",Summary!$G$5=""),1,IF(Summary!$G$5=B2718,1,0)))</f>
        <v>0</v>
      </c>
      <c r="T2718" s="148">
        <f t="shared" si="168"/>
        <v>0</v>
      </c>
      <c r="U2718" s="148">
        <f>IF(LEN(C2718)=0,0,IF(C2718=Summary!$K$5,1,0))</f>
        <v>0</v>
      </c>
      <c r="V2718" s="148">
        <f t="shared" si="169"/>
        <v>0</v>
      </c>
      <c r="W2718" s="333"/>
      <c r="X2718" s="148">
        <f t="shared" si="170"/>
        <v>0</v>
      </c>
      <c r="Y2718" s="333"/>
      <c r="Z2718" s="144"/>
      <c r="AA2718" s="148">
        <f t="shared" si="171"/>
        <v>0</v>
      </c>
      <c r="AB2718" s="336"/>
      <c r="AC2718" s="144"/>
    </row>
    <row r="2719" spans="2:29" s="134" customFormat="1" ht="20.100000000000001" customHeight="1" x14ac:dyDescent="0.25">
      <c r="B2719" s="390"/>
      <c r="C2719" s="391"/>
      <c r="D2719" s="392"/>
      <c r="E2719" s="393"/>
      <c r="F2719" s="393"/>
      <c r="G2719" s="394"/>
      <c r="H2719" s="395"/>
      <c r="N2719" s="144"/>
      <c r="O2719" s="147" t="str">
        <f>IFERROR(IF(LEN(B2719)=0,"",INDEX(Trainings!$C$6:$C$55,MATCH(Registration!$B2719,Trainings!$B$6:$B$55,0),1)),"")</f>
        <v/>
      </c>
      <c r="P2719" s="148" t="str">
        <f>IFERROR(IF(LEN(H2719)=0,"",INDEX(Dashboard!$I$17:$I$26,MATCH($H2719,Dashboard!$J$17:$J$26,0))),"")</f>
        <v/>
      </c>
      <c r="Q2719" s="144"/>
      <c r="R2719" s="148">
        <f>IF(LEN(O2719)=0,0,IF(OR(Summary!$D$5="All",Summary!$D$5=""),1,IF(Summary!$D$5=O2719,1,0)))</f>
        <v>0</v>
      </c>
      <c r="S2719" s="148">
        <f>IF(LEN(B2719)=0,0,IF(OR(Summary!$G$5="All",Summary!$G$5=""),1,IF(Summary!$G$5=B2719,1,0)))</f>
        <v>0</v>
      </c>
      <c r="T2719" s="148">
        <f t="shared" si="168"/>
        <v>0</v>
      </c>
      <c r="U2719" s="148">
        <f>IF(LEN(C2719)=0,0,IF(C2719=Summary!$K$5,1,0))</f>
        <v>0</v>
      </c>
      <c r="V2719" s="148">
        <f t="shared" si="169"/>
        <v>0</v>
      </c>
      <c r="W2719" s="333"/>
      <c r="X2719" s="148">
        <f t="shared" si="170"/>
        <v>0</v>
      </c>
      <c r="Y2719" s="333"/>
      <c r="Z2719" s="144"/>
      <c r="AA2719" s="148">
        <f t="shared" si="171"/>
        <v>0</v>
      </c>
      <c r="AB2719" s="336"/>
      <c r="AC2719" s="144"/>
    </row>
    <row r="2720" spans="2:29" s="134" customFormat="1" ht="20.100000000000001" customHeight="1" x14ac:dyDescent="0.25">
      <c r="B2720" s="390"/>
      <c r="C2720" s="391"/>
      <c r="D2720" s="392"/>
      <c r="E2720" s="393"/>
      <c r="F2720" s="393"/>
      <c r="G2720" s="394"/>
      <c r="H2720" s="395"/>
      <c r="N2720" s="144"/>
      <c r="O2720" s="147" t="str">
        <f>IFERROR(IF(LEN(B2720)=0,"",INDEX(Trainings!$C$6:$C$55,MATCH(Registration!$B2720,Trainings!$B$6:$B$55,0),1)),"")</f>
        <v/>
      </c>
      <c r="P2720" s="148" t="str">
        <f>IFERROR(IF(LEN(H2720)=0,"",INDEX(Dashboard!$I$17:$I$26,MATCH($H2720,Dashboard!$J$17:$J$26,0))),"")</f>
        <v/>
      </c>
      <c r="Q2720" s="144"/>
      <c r="R2720" s="148">
        <f>IF(LEN(O2720)=0,0,IF(OR(Summary!$D$5="All",Summary!$D$5=""),1,IF(Summary!$D$5=O2720,1,0)))</f>
        <v>0</v>
      </c>
      <c r="S2720" s="148">
        <f>IF(LEN(B2720)=0,0,IF(OR(Summary!$G$5="All",Summary!$G$5=""),1,IF(Summary!$G$5=B2720,1,0)))</f>
        <v>0</v>
      </c>
      <c r="T2720" s="148">
        <f t="shared" si="168"/>
        <v>0</v>
      </c>
      <c r="U2720" s="148">
        <f>IF(LEN(C2720)=0,0,IF(C2720=Summary!$K$5,1,0))</f>
        <v>0</v>
      </c>
      <c r="V2720" s="148">
        <f t="shared" si="169"/>
        <v>0</v>
      </c>
      <c r="W2720" s="333"/>
      <c r="X2720" s="148">
        <f t="shared" si="170"/>
        <v>0</v>
      </c>
      <c r="Y2720" s="333"/>
      <c r="Z2720" s="144"/>
      <c r="AA2720" s="148">
        <f t="shared" si="171"/>
        <v>0</v>
      </c>
      <c r="AB2720" s="336"/>
      <c r="AC2720" s="144"/>
    </row>
    <row r="2721" spans="2:29" s="134" customFormat="1" ht="20.100000000000001" customHeight="1" x14ac:dyDescent="0.25">
      <c r="B2721" s="390"/>
      <c r="C2721" s="391"/>
      <c r="D2721" s="392"/>
      <c r="E2721" s="393"/>
      <c r="F2721" s="393"/>
      <c r="G2721" s="394"/>
      <c r="H2721" s="395"/>
      <c r="N2721" s="144"/>
      <c r="O2721" s="147" t="str">
        <f>IFERROR(IF(LEN(B2721)=0,"",INDEX(Trainings!$C$6:$C$55,MATCH(Registration!$B2721,Trainings!$B$6:$B$55,0),1)),"")</f>
        <v/>
      </c>
      <c r="P2721" s="148" t="str">
        <f>IFERROR(IF(LEN(H2721)=0,"",INDEX(Dashboard!$I$17:$I$26,MATCH($H2721,Dashboard!$J$17:$J$26,0))),"")</f>
        <v/>
      </c>
      <c r="Q2721" s="144"/>
      <c r="R2721" s="148">
        <f>IF(LEN(O2721)=0,0,IF(OR(Summary!$D$5="All",Summary!$D$5=""),1,IF(Summary!$D$5=O2721,1,0)))</f>
        <v>0</v>
      </c>
      <c r="S2721" s="148">
        <f>IF(LEN(B2721)=0,0,IF(OR(Summary!$G$5="All",Summary!$G$5=""),1,IF(Summary!$G$5=B2721,1,0)))</f>
        <v>0</v>
      </c>
      <c r="T2721" s="148">
        <f t="shared" si="168"/>
        <v>0</v>
      </c>
      <c r="U2721" s="148">
        <f>IF(LEN(C2721)=0,0,IF(C2721=Summary!$K$5,1,0))</f>
        <v>0</v>
      </c>
      <c r="V2721" s="148">
        <f t="shared" si="169"/>
        <v>0</v>
      </c>
      <c r="W2721" s="333"/>
      <c r="X2721" s="148">
        <f t="shared" si="170"/>
        <v>0</v>
      </c>
      <c r="Y2721" s="333"/>
      <c r="Z2721" s="144"/>
      <c r="AA2721" s="148">
        <f t="shared" si="171"/>
        <v>0</v>
      </c>
      <c r="AB2721" s="336"/>
      <c r="AC2721" s="144"/>
    </row>
    <row r="2722" spans="2:29" s="134" customFormat="1" ht="20.100000000000001" customHeight="1" x14ac:dyDescent="0.25">
      <c r="B2722" s="390"/>
      <c r="C2722" s="391"/>
      <c r="D2722" s="392"/>
      <c r="E2722" s="393"/>
      <c r="F2722" s="393"/>
      <c r="G2722" s="394"/>
      <c r="H2722" s="395"/>
      <c r="N2722" s="144"/>
      <c r="O2722" s="147" t="str">
        <f>IFERROR(IF(LEN(B2722)=0,"",INDEX(Trainings!$C$6:$C$55,MATCH(Registration!$B2722,Trainings!$B$6:$B$55,0),1)),"")</f>
        <v/>
      </c>
      <c r="P2722" s="148" t="str">
        <f>IFERROR(IF(LEN(H2722)=0,"",INDEX(Dashboard!$I$17:$I$26,MATCH($H2722,Dashboard!$J$17:$J$26,0))),"")</f>
        <v/>
      </c>
      <c r="Q2722" s="144"/>
      <c r="R2722" s="148">
        <f>IF(LEN(O2722)=0,0,IF(OR(Summary!$D$5="All",Summary!$D$5=""),1,IF(Summary!$D$5=O2722,1,0)))</f>
        <v>0</v>
      </c>
      <c r="S2722" s="148">
        <f>IF(LEN(B2722)=0,0,IF(OR(Summary!$G$5="All",Summary!$G$5=""),1,IF(Summary!$G$5=B2722,1,0)))</f>
        <v>0</v>
      </c>
      <c r="T2722" s="148">
        <f t="shared" si="168"/>
        <v>0</v>
      </c>
      <c r="U2722" s="148">
        <f>IF(LEN(C2722)=0,0,IF(C2722=Summary!$K$5,1,0))</f>
        <v>0</v>
      </c>
      <c r="V2722" s="148">
        <f t="shared" si="169"/>
        <v>0</v>
      </c>
      <c r="W2722" s="333"/>
      <c r="X2722" s="148">
        <f t="shared" si="170"/>
        <v>0</v>
      </c>
      <c r="Y2722" s="333"/>
      <c r="Z2722" s="144"/>
      <c r="AA2722" s="148">
        <f t="shared" si="171"/>
        <v>0</v>
      </c>
      <c r="AB2722" s="336"/>
      <c r="AC2722" s="144"/>
    </row>
    <row r="2723" spans="2:29" s="134" customFormat="1" ht="20.100000000000001" customHeight="1" x14ac:dyDescent="0.25">
      <c r="B2723" s="390"/>
      <c r="C2723" s="391"/>
      <c r="D2723" s="392"/>
      <c r="E2723" s="393"/>
      <c r="F2723" s="393"/>
      <c r="G2723" s="394"/>
      <c r="H2723" s="395"/>
      <c r="N2723" s="144"/>
      <c r="O2723" s="147" t="str">
        <f>IFERROR(IF(LEN(B2723)=0,"",INDEX(Trainings!$C$6:$C$55,MATCH(Registration!$B2723,Trainings!$B$6:$B$55,0),1)),"")</f>
        <v/>
      </c>
      <c r="P2723" s="148" t="str">
        <f>IFERROR(IF(LEN(H2723)=0,"",INDEX(Dashboard!$I$17:$I$26,MATCH($H2723,Dashboard!$J$17:$J$26,0))),"")</f>
        <v/>
      </c>
      <c r="Q2723" s="144"/>
      <c r="R2723" s="148">
        <f>IF(LEN(O2723)=0,0,IF(OR(Summary!$D$5="All",Summary!$D$5=""),1,IF(Summary!$D$5=O2723,1,0)))</f>
        <v>0</v>
      </c>
      <c r="S2723" s="148">
        <f>IF(LEN(B2723)=0,0,IF(OR(Summary!$G$5="All",Summary!$G$5=""),1,IF(Summary!$G$5=B2723,1,0)))</f>
        <v>0</v>
      </c>
      <c r="T2723" s="148">
        <f t="shared" si="168"/>
        <v>0</v>
      </c>
      <c r="U2723" s="148">
        <f>IF(LEN(C2723)=0,0,IF(C2723=Summary!$K$5,1,0))</f>
        <v>0</v>
      </c>
      <c r="V2723" s="148">
        <f t="shared" si="169"/>
        <v>0</v>
      </c>
      <c r="W2723" s="333"/>
      <c r="X2723" s="148">
        <f t="shared" si="170"/>
        <v>0</v>
      </c>
      <c r="Y2723" s="333"/>
      <c r="Z2723" s="144"/>
      <c r="AA2723" s="148">
        <f t="shared" si="171"/>
        <v>0</v>
      </c>
      <c r="AB2723" s="336"/>
      <c r="AC2723" s="144"/>
    </row>
    <row r="2724" spans="2:29" s="134" customFormat="1" ht="20.100000000000001" customHeight="1" x14ac:dyDescent="0.25">
      <c r="B2724" s="390"/>
      <c r="C2724" s="391"/>
      <c r="D2724" s="392"/>
      <c r="E2724" s="393"/>
      <c r="F2724" s="393"/>
      <c r="G2724" s="394"/>
      <c r="H2724" s="395"/>
      <c r="N2724" s="144"/>
      <c r="O2724" s="147" t="str">
        <f>IFERROR(IF(LEN(B2724)=0,"",INDEX(Trainings!$C$6:$C$55,MATCH(Registration!$B2724,Trainings!$B$6:$B$55,0),1)),"")</f>
        <v/>
      </c>
      <c r="P2724" s="148" t="str">
        <f>IFERROR(IF(LEN(H2724)=0,"",INDEX(Dashboard!$I$17:$I$26,MATCH($H2724,Dashboard!$J$17:$J$26,0))),"")</f>
        <v/>
      </c>
      <c r="Q2724" s="144"/>
      <c r="R2724" s="148">
        <f>IF(LEN(O2724)=0,0,IF(OR(Summary!$D$5="All",Summary!$D$5=""),1,IF(Summary!$D$5=O2724,1,0)))</f>
        <v>0</v>
      </c>
      <c r="S2724" s="148">
        <f>IF(LEN(B2724)=0,0,IF(OR(Summary!$G$5="All",Summary!$G$5=""),1,IF(Summary!$G$5=B2724,1,0)))</f>
        <v>0</v>
      </c>
      <c r="T2724" s="148">
        <f t="shared" si="168"/>
        <v>0</v>
      </c>
      <c r="U2724" s="148">
        <f>IF(LEN(C2724)=0,0,IF(C2724=Summary!$K$5,1,0))</f>
        <v>0</v>
      </c>
      <c r="V2724" s="148">
        <f t="shared" si="169"/>
        <v>0</v>
      </c>
      <c r="W2724" s="333"/>
      <c r="X2724" s="148">
        <f t="shared" si="170"/>
        <v>0</v>
      </c>
      <c r="Y2724" s="333"/>
      <c r="Z2724" s="144"/>
      <c r="AA2724" s="148">
        <f t="shared" si="171"/>
        <v>0</v>
      </c>
      <c r="AB2724" s="336"/>
      <c r="AC2724" s="144"/>
    </row>
    <row r="2725" spans="2:29" s="134" customFormat="1" ht="20.100000000000001" customHeight="1" x14ac:dyDescent="0.25">
      <c r="B2725" s="390"/>
      <c r="C2725" s="391"/>
      <c r="D2725" s="392"/>
      <c r="E2725" s="393"/>
      <c r="F2725" s="393"/>
      <c r="G2725" s="394"/>
      <c r="H2725" s="395"/>
      <c r="N2725" s="144"/>
      <c r="O2725" s="147" t="str">
        <f>IFERROR(IF(LEN(B2725)=0,"",INDEX(Trainings!$C$6:$C$55,MATCH(Registration!$B2725,Trainings!$B$6:$B$55,0),1)),"")</f>
        <v/>
      </c>
      <c r="P2725" s="148" t="str">
        <f>IFERROR(IF(LEN(H2725)=0,"",INDEX(Dashboard!$I$17:$I$26,MATCH($H2725,Dashboard!$J$17:$J$26,0))),"")</f>
        <v/>
      </c>
      <c r="Q2725" s="144"/>
      <c r="R2725" s="148">
        <f>IF(LEN(O2725)=0,0,IF(OR(Summary!$D$5="All",Summary!$D$5=""),1,IF(Summary!$D$5=O2725,1,0)))</f>
        <v>0</v>
      </c>
      <c r="S2725" s="148">
        <f>IF(LEN(B2725)=0,0,IF(OR(Summary!$G$5="All",Summary!$G$5=""),1,IF(Summary!$G$5=B2725,1,0)))</f>
        <v>0</v>
      </c>
      <c r="T2725" s="148">
        <f t="shared" si="168"/>
        <v>0</v>
      </c>
      <c r="U2725" s="148">
        <f>IF(LEN(C2725)=0,0,IF(C2725=Summary!$K$5,1,0))</f>
        <v>0</v>
      </c>
      <c r="V2725" s="148">
        <f t="shared" si="169"/>
        <v>0</v>
      </c>
      <c r="W2725" s="333"/>
      <c r="X2725" s="148">
        <f t="shared" si="170"/>
        <v>0</v>
      </c>
      <c r="Y2725" s="333"/>
      <c r="Z2725" s="144"/>
      <c r="AA2725" s="148">
        <f t="shared" si="171"/>
        <v>0</v>
      </c>
      <c r="AB2725" s="336"/>
      <c r="AC2725" s="144"/>
    </row>
    <row r="2726" spans="2:29" s="134" customFormat="1" ht="20.100000000000001" customHeight="1" x14ac:dyDescent="0.25">
      <c r="B2726" s="390"/>
      <c r="C2726" s="391"/>
      <c r="D2726" s="392"/>
      <c r="E2726" s="393"/>
      <c r="F2726" s="393"/>
      <c r="G2726" s="394"/>
      <c r="H2726" s="395"/>
      <c r="N2726" s="144"/>
      <c r="O2726" s="147" t="str">
        <f>IFERROR(IF(LEN(B2726)=0,"",INDEX(Trainings!$C$6:$C$55,MATCH(Registration!$B2726,Trainings!$B$6:$B$55,0),1)),"")</f>
        <v/>
      </c>
      <c r="P2726" s="148" t="str">
        <f>IFERROR(IF(LEN(H2726)=0,"",INDEX(Dashboard!$I$17:$I$26,MATCH($H2726,Dashboard!$J$17:$J$26,0))),"")</f>
        <v/>
      </c>
      <c r="Q2726" s="144"/>
      <c r="R2726" s="148">
        <f>IF(LEN(O2726)=0,0,IF(OR(Summary!$D$5="All",Summary!$D$5=""),1,IF(Summary!$D$5=O2726,1,0)))</f>
        <v>0</v>
      </c>
      <c r="S2726" s="148">
        <f>IF(LEN(B2726)=0,0,IF(OR(Summary!$G$5="All",Summary!$G$5=""),1,IF(Summary!$G$5=B2726,1,0)))</f>
        <v>0</v>
      </c>
      <c r="T2726" s="148">
        <f t="shared" si="168"/>
        <v>0</v>
      </c>
      <c r="U2726" s="148">
        <f>IF(LEN(C2726)=0,0,IF(C2726=Summary!$K$5,1,0))</f>
        <v>0</v>
      </c>
      <c r="V2726" s="148">
        <f t="shared" si="169"/>
        <v>0</v>
      </c>
      <c r="W2726" s="333"/>
      <c r="X2726" s="148">
        <f t="shared" si="170"/>
        <v>0</v>
      </c>
      <c r="Y2726" s="333"/>
      <c r="Z2726" s="144"/>
      <c r="AA2726" s="148">
        <f t="shared" si="171"/>
        <v>0</v>
      </c>
      <c r="AB2726" s="336"/>
      <c r="AC2726" s="144"/>
    </row>
    <row r="2727" spans="2:29" s="134" customFormat="1" ht="20.100000000000001" customHeight="1" x14ac:dyDescent="0.25">
      <c r="B2727" s="390"/>
      <c r="C2727" s="391"/>
      <c r="D2727" s="392"/>
      <c r="E2727" s="393"/>
      <c r="F2727" s="393"/>
      <c r="G2727" s="394"/>
      <c r="H2727" s="395"/>
      <c r="N2727" s="144"/>
      <c r="O2727" s="147" t="str">
        <f>IFERROR(IF(LEN(B2727)=0,"",INDEX(Trainings!$C$6:$C$55,MATCH(Registration!$B2727,Trainings!$B$6:$B$55,0),1)),"")</f>
        <v/>
      </c>
      <c r="P2727" s="148" t="str">
        <f>IFERROR(IF(LEN(H2727)=0,"",INDEX(Dashboard!$I$17:$I$26,MATCH($H2727,Dashboard!$J$17:$J$26,0))),"")</f>
        <v/>
      </c>
      <c r="Q2727" s="144"/>
      <c r="R2727" s="148">
        <f>IF(LEN(O2727)=0,0,IF(OR(Summary!$D$5="All",Summary!$D$5=""),1,IF(Summary!$D$5=O2727,1,0)))</f>
        <v>0</v>
      </c>
      <c r="S2727" s="148">
        <f>IF(LEN(B2727)=0,0,IF(OR(Summary!$G$5="All",Summary!$G$5=""),1,IF(Summary!$G$5=B2727,1,0)))</f>
        <v>0</v>
      </c>
      <c r="T2727" s="148">
        <f t="shared" si="168"/>
        <v>0</v>
      </c>
      <c r="U2727" s="148">
        <f>IF(LEN(C2727)=0,0,IF(C2727=Summary!$K$5,1,0))</f>
        <v>0</v>
      </c>
      <c r="V2727" s="148">
        <f t="shared" si="169"/>
        <v>0</v>
      </c>
      <c r="W2727" s="333"/>
      <c r="X2727" s="148">
        <f t="shared" si="170"/>
        <v>0</v>
      </c>
      <c r="Y2727" s="333"/>
      <c r="Z2727" s="144"/>
      <c r="AA2727" s="148">
        <f t="shared" si="171"/>
        <v>0</v>
      </c>
      <c r="AB2727" s="336"/>
      <c r="AC2727" s="144"/>
    </row>
    <row r="2728" spans="2:29" s="134" customFormat="1" ht="20.100000000000001" customHeight="1" x14ac:dyDescent="0.25">
      <c r="B2728" s="390"/>
      <c r="C2728" s="391"/>
      <c r="D2728" s="392"/>
      <c r="E2728" s="393"/>
      <c r="F2728" s="393"/>
      <c r="G2728" s="394"/>
      <c r="H2728" s="395"/>
      <c r="N2728" s="144"/>
      <c r="O2728" s="147" t="str">
        <f>IFERROR(IF(LEN(B2728)=0,"",INDEX(Trainings!$C$6:$C$55,MATCH(Registration!$B2728,Trainings!$B$6:$B$55,0),1)),"")</f>
        <v/>
      </c>
      <c r="P2728" s="148" t="str">
        <f>IFERROR(IF(LEN(H2728)=0,"",INDEX(Dashboard!$I$17:$I$26,MATCH($H2728,Dashboard!$J$17:$J$26,0))),"")</f>
        <v/>
      </c>
      <c r="Q2728" s="144"/>
      <c r="R2728" s="148">
        <f>IF(LEN(O2728)=0,0,IF(OR(Summary!$D$5="All",Summary!$D$5=""),1,IF(Summary!$D$5=O2728,1,0)))</f>
        <v>0</v>
      </c>
      <c r="S2728" s="148">
        <f>IF(LEN(B2728)=0,0,IF(OR(Summary!$G$5="All",Summary!$G$5=""),1,IF(Summary!$G$5=B2728,1,0)))</f>
        <v>0</v>
      </c>
      <c r="T2728" s="148">
        <f t="shared" si="168"/>
        <v>0</v>
      </c>
      <c r="U2728" s="148">
        <f>IF(LEN(C2728)=0,0,IF(C2728=Summary!$K$5,1,0))</f>
        <v>0</v>
      </c>
      <c r="V2728" s="148">
        <f t="shared" si="169"/>
        <v>0</v>
      </c>
      <c r="W2728" s="333"/>
      <c r="X2728" s="148">
        <f t="shared" si="170"/>
        <v>0</v>
      </c>
      <c r="Y2728" s="333"/>
      <c r="Z2728" s="144"/>
      <c r="AA2728" s="148">
        <f t="shared" si="171"/>
        <v>0</v>
      </c>
      <c r="AB2728" s="336"/>
      <c r="AC2728" s="144"/>
    </row>
    <row r="2729" spans="2:29" s="134" customFormat="1" ht="20.100000000000001" customHeight="1" x14ac:dyDescent="0.25">
      <c r="B2729" s="390"/>
      <c r="C2729" s="391"/>
      <c r="D2729" s="392"/>
      <c r="E2729" s="393"/>
      <c r="F2729" s="393"/>
      <c r="G2729" s="394"/>
      <c r="H2729" s="395"/>
      <c r="N2729" s="144"/>
      <c r="O2729" s="147" t="str">
        <f>IFERROR(IF(LEN(B2729)=0,"",INDEX(Trainings!$C$6:$C$55,MATCH(Registration!$B2729,Trainings!$B$6:$B$55,0),1)),"")</f>
        <v/>
      </c>
      <c r="P2729" s="148" t="str">
        <f>IFERROR(IF(LEN(H2729)=0,"",INDEX(Dashboard!$I$17:$I$26,MATCH($H2729,Dashboard!$J$17:$J$26,0))),"")</f>
        <v/>
      </c>
      <c r="Q2729" s="144"/>
      <c r="R2729" s="148">
        <f>IF(LEN(O2729)=0,0,IF(OR(Summary!$D$5="All",Summary!$D$5=""),1,IF(Summary!$D$5=O2729,1,0)))</f>
        <v>0</v>
      </c>
      <c r="S2729" s="148">
        <f>IF(LEN(B2729)=0,0,IF(OR(Summary!$G$5="All",Summary!$G$5=""),1,IF(Summary!$G$5=B2729,1,0)))</f>
        <v>0</v>
      </c>
      <c r="T2729" s="148">
        <f t="shared" si="168"/>
        <v>0</v>
      </c>
      <c r="U2729" s="148">
        <f>IF(LEN(C2729)=0,0,IF(C2729=Summary!$K$5,1,0))</f>
        <v>0</v>
      </c>
      <c r="V2729" s="148">
        <f t="shared" si="169"/>
        <v>0</v>
      </c>
      <c r="W2729" s="333"/>
      <c r="X2729" s="148">
        <f t="shared" si="170"/>
        <v>0</v>
      </c>
      <c r="Y2729" s="333"/>
      <c r="Z2729" s="144"/>
      <c r="AA2729" s="148">
        <f t="shared" si="171"/>
        <v>0</v>
      </c>
      <c r="AB2729" s="336"/>
      <c r="AC2729" s="144"/>
    </row>
    <row r="2730" spans="2:29" s="134" customFormat="1" ht="20.100000000000001" customHeight="1" x14ac:dyDescent="0.25">
      <c r="B2730" s="390"/>
      <c r="C2730" s="391"/>
      <c r="D2730" s="392"/>
      <c r="E2730" s="393"/>
      <c r="F2730" s="393"/>
      <c r="G2730" s="394"/>
      <c r="H2730" s="395"/>
      <c r="N2730" s="144"/>
      <c r="O2730" s="147" t="str">
        <f>IFERROR(IF(LEN(B2730)=0,"",INDEX(Trainings!$C$6:$C$55,MATCH(Registration!$B2730,Trainings!$B$6:$B$55,0),1)),"")</f>
        <v/>
      </c>
      <c r="P2730" s="148" t="str">
        <f>IFERROR(IF(LEN(H2730)=0,"",INDEX(Dashboard!$I$17:$I$26,MATCH($H2730,Dashboard!$J$17:$J$26,0))),"")</f>
        <v/>
      </c>
      <c r="Q2730" s="144"/>
      <c r="R2730" s="148">
        <f>IF(LEN(O2730)=0,0,IF(OR(Summary!$D$5="All",Summary!$D$5=""),1,IF(Summary!$D$5=O2730,1,0)))</f>
        <v>0</v>
      </c>
      <c r="S2730" s="148">
        <f>IF(LEN(B2730)=0,0,IF(OR(Summary!$G$5="All",Summary!$G$5=""),1,IF(Summary!$G$5=B2730,1,0)))</f>
        <v>0</v>
      </c>
      <c r="T2730" s="148">
        <f t="shared" si="168"/>
        <v>0</v>
      </c>
      <c r="U2730" s="148">
        <f>IF(LEN(C2730)=0,0,IF(C2730=Summary!$K$5,1,0))</f>
        <v>0</v>
      </c>
      <c r="V2730" s="148">
        <f t="shared" si="169"/>
        <v>0</v>
      </c>
      <c r="W2730" s="333"/>
      <c r="X2730" s="148">
        <f t="shared" si="170"/>
        <v>0</v>
      </c>
      <c r="Y2730" s="333"/>
      <c r="Z2730" s="144"/>
      <c r="AA2730" s="148">
        <f t="shared" si="171"/>
        <v>0</v>
      </c>
      <c r="AB2730" s="336"/>
      <c r="AC2730" s="144"/>
    </row>
    <row r="2731" spans="2:29" s="134" customFormat="1" ht="20.100000000000001" customHeight="1" x14ac:dyDescent="0.25">
      <c r="B2731" s="390"/>
      <c r="C2731" s="391"/>
      <c r="D2731" s="392"/>
      <c r="E2731" s="393"/>
      <c r="F2731" s="393"/>
      <c r="G2731" s="394"/>
      <c r="H2731" s="395"/>
      <c r="N2731" s="144"/>
      <c r="O2731" s="147" t="str">
        <f>IFERROR(IF(LEN(B2731)=0,"",INDEX(Trainings!$C$6:$C$55,MATCH(Registration!$B2731,Trainings!$B$6:$B$55,0),1)),"")</f>
        <v/>
      </c>
      <c r="P2731" s="148" t="str">
        <f>IFERROR(IF(LEN(H2731)=0,"",INDEX(Dashboard!$I$17:$I$26,MATCH($H2731,Dashboard!$J$17:$J$26,0))),"")</f>
        <v/>
      </c>
      <c r="Q2731" s="144"/>
      <c r="R2731" s="148">
        <f>IF(LEN(O2731)=0,0,IF(OR(Summary!$D$5="All",Summary!$D$5=""),1,IF(Summary!$D$5=O2731,1,0)))</f>
        <v>0</v>
      </c>
      <c r="S2731" s="148">
        <f>IF(LEN(B2731)=0,0,IF(OR(Summary!$G$5="All",Summary!$G$5=""),1,IF(Summary!$G$5=B2731,1,0)))</f>
        <v>0</v>
      </c>
      <c r="T2731" s="148">
        <f t="shared" si="168"/>
        <v>0</v>
      </c>
      <c r="U2731" s="148">
        <f>IF(LEN(C2731)=0,0,IF(C2731=Summary!$K$5,1,0))</f>
        <v>0</v>
      </c>
      <c r="V2731" s="148">
        <f t="shared" si="169"/>
        <v>0</v>
      </c>
      <c r="W2731" s="333"/>
      <c r="X2731" s="148">
        <f t="shared" si="170"/>
        <v>0</v>
      </c>
      <c r="Y2731" s="333"/>
      <c r="Z2731" s="144"/>
      <c r="AA2731" s="148">
        <f t="shared" si="171"/>
        <v>0</v>
      </c>
      <c r="AB2731" s="336"/>
      <c r="AC2731" s="144"/>
    </row>
    <row r="2732" spans="2:29" s="134" customFormat="1" ht="20.100000000000001" customHeight="1" x14ac:dyDescent="0.25">
      <c r="B2732" s="390"/>
      <c r="C2732" s="391"/>
      <c r="D2732" s="392"/>
      <c r="E2732" s="393"/>
      <c r="F2732" s="393"/>
      <c r="G2732" s="394"/>
      <c r="H2732" s="395"/>
      <c r="N2732" s="144"/>
      <c r="O2732" s="147" t="str">
        <f>IFERROR(IF(LEN(B2732)=0,"",INDEX(Trainings!$C$6:$C$55,MATCH(Registration!$B2732,Trainings!$B$6:$B$55,0),1)),"")</f>
        <v/>
      </c>
      <c r="P2732" s="148" t="str">
        <f>IFERROR(IF(LEN(H2732)=0,"",INDEX(Dashboard!$I$17:$I$26,MATCH($H2732,Dashboard!$J$17:$J$26,0))),"")</f>
        <v/>
      </c>
      <c r="Q2732" s="144"/>
      <c r="R2732" s="148">
        <f>IF(LEN(O2732)=0,0,IF(OR(Summary!$D$5="All",Summary!$D$5=""),1,IF(Summary!$D$5=O2732,1,0)))</f>
        <v>0</v>
      </c>
      <c r="S2732" s="148">
        <f>IF(LEN(B2732)=0,0,IF(OR(Summary!$G$5="All",Summary!$G$5=""),1,IF(Summary!$G$5=B2732,1,0)))</f>
        <v>0</v>
      </c>
      <c r="T2732" s="148">
        <f t="shared" si="168"/>
        <v>0</v>
      </c>
      <c r="U2732" s="148">
        <f>IF(LEN(C2732)=0,0,IF(C2732=Summary!$K$5,1,0))</f>
        <v>0</v>
      </c>
      <c r="V2732" s="148">
        <f t="shared" si="169"/>
        <v>0</v>
      </c>
      <c r="W2732" s="333"/>
      <c r="X2732" s="148">
        <f t="shared" si="170"/>
        <v>0</v>
      </c>
      <c r="Y2732" s="333"/>
      <c r="Z2732" s="144"/>
      <c r="AA2732" s="148">
        <f t="shared" si="171"/>
        <v>0</v>
      </c>
      <c r="AB2732" s="336"/>
      <c r="AC2732" s="144"/>
    </row>
    <row r="2733" spans="2:29" s="134" customFormat="1" ht="20.100000000000001" customHeight="1" x14ac:dyDescent="0.25">
      <c r="B2733" s="390"/>
      <c r="C2733" s="391"/>
      <c r="D2733" s="392"/>
      <c r="E2733" s="393"/>
      <c r="F2733" s="393"/>
      <c r="G2733" s="394"/>
      <c r="H2733" s="395"/>
      <c r="N2733" s="144"/>
      <c r="O2733" s="147" t="str">
        <f>IFERROR(IF(LEN(B2733)=0,"",INDEX(Trainings!$C$6:$C$55,MATCH(Registration!$B2733,Trainings!$B$6:$B$55,0),1)),"")</f>
        <v/>
      </c>
      <c r="P2733" s="148" t="str">
        <f>IFERROR(IF(LEN(H2733)=0,"",INDEX(Dashboard!$I$17:$I$26,MATCH($H2733,Dashboard!$J$17:$J$26,0))),"")</f>
        <v/>
      </c>
      <c r="Q2733" s="144"/>
      <c r="R2733" s="148">
        <f>IF(LEN(O2733)=0,0,IF(OR(Summary!$D$5="All",Summary!$D$5=""),1,IF(Summary!$D$5=O2733,1,0)))</f>
        <v>0</v>
      </c>
      <c r="S2733" s="148">
        <f>IF(LEN(B2733)=0,0,IF(OR(Summary!$G$5="All",Summary!$G$5=""),1,IF(Summary!$G$5=B2733,1,0)))</f>
        <v>0</v>
      </c>
      <c r="T2733" s="148">
        <f t="shared" si="168"/>
        <v>0</v>
      </c>
      <c r="U2733" s="148">
        <f>IF(LEN(C2733)=0,0,IF(C2733=Summary!$K$5,1,0))</f>
        <v>0</v>
      </c>
      <c r="V2733" s="148">
        <f t="shared" si="169"/>
        <v>0</v>
      </c>
      <c r="W2733" s="333"/>
      <c r="X2733" s="148">
        <f t="shared" si="170"/>
        <v>0</v>
      </c>
      <c r="Y2733" s="333"/>
      <c r="Z2733" s="144"/>
      <c r="AA2733" s="148">
        <f t="shared" si="171"/>
        <v>0</v>
      </c>
      <c r="AB2733" s="336"/>
      <c r="AC2733" s="144"/>
    </row>
    <row r="2734" spans="2:29" s="134" customFormat="1" ht="20.100000000000001" customHeight="1" x14ac:dyDescent="0.25">
      <c r="B2734" s="390"/>
      <c r="C2734" s="391"/>
      <c r="D2734" s="392"/>
      <c r="E2734" s="393"/>
      <c r="F2734" s="393"/>
      <c r="G2734" s="394"/>
      <c r="H2734" s="395"/>
      <c r="N2734" s="144"/>
      <c r="O2734" s="147" t="str">
        <f>IFERROR(IF(LEN(B2734)=0,"",INDEX(Trainings!$C$6:$C$55,MATCH(Registration!$B2734,Trainings!$B$6:$B$55,0),1)),"")</f>
        <v/>
      </c>
      <c r="P2734" s="148" t="str">
        <f>IFERROR(IF(LEN(H2734)=0,"",INDEX(Dashboard!$I$17:$I$26,MATCH($H2734,Dashboard!$J$17:$J$26,0))),"")</f>
        <v/>
      </c>
      <c r="Q2734" s="144"/>
      <c r="R2734" s="148">
        <f>IF(LEN(O2734)=0,0,IF(OR(Summary!$D$5="All",Summary!$D$5=""),1,IF(Summary!$D$5=O2734,1,0)))</f>
        <v>0</v>
      </c>
      <c r="S2734" s="148">
        <f>IF(LEN(B2734)=0,0,IF(OR(Summary!$G$5="All",Summary!$G$5=""),1,IF(Summary!$G$5=B2734,1,0)))</f>
        <v>0</v>
      </c>
      <c r="T2734" s="148">
        <f t="shared" si="168"/>
        <v>0</v>
      </c>
      <c r="U2734" s="148">
        <f>IF(LEN(C2734)=0,0,IF(C2734=Summary!$K$5,1,0))</f>
        <v>0</v>
      </c>
      <c r="V2734" s="148">
        <f t="shared" si="169"/>
        <v>0</v>
      </c>
      <c r="W2734" s="333"/>
      <c r="X2734" s="148">
        <f t="shared" si="170"/>
        <v>0</v>
      </c>
      <c r="Y2734" s="333"/>
      <c r="Z2734" s="144"/>
      <c r="AA2734" s="148">
        <f t="shared" si="171"/>
        <v>0</v>
      </c>
      <c r="AB2734" s="336"/>
      <c r="AC2734" s="144"/>
    </row>
    <row r="2735" spans="2:29" s="134" customFormat="1" ht="20.100000000000001" customHeight="1" x14ac:dyDescent="0.25">
      <c r="B2735" s="390"/>
      <c r="C2735" s="391"/>
      <c r="D2735" s="392"/>
      <c r="E2735" s="393"/>
      <c r="F2735" s="393"/>
      <c r="G2735" s="394"/>
      <c r="H2735" s="395"/>
      <c r="N2735" s="144"/>
      <c r="O2735" s="147" t="str">
        <f>IFERROR(IF(LEN(B2735)=0,"",INDEX(Trainings!$C$6:$C$55,MATCH(Registration!$B2735,Trainings!$B$6:$B$55,0),1)),"")</f>
        <v/>
      </c>
      <c r="P2735" s="148" t="str">
        <f>IFERROR(IF(LEN(H2735)=0,"",INDEX(Dashboard!$I$17:$I$26,MATCH($H2735,Dashboard!$J$17:$J$26,0))),"")</f>
        <v/>
      </c>
      <c r="Q2735" s="144"/>
      <c r="R2735" s="148">
        <f>IF(LEN(O2735)=0,0,IF(OR(Summary!$D$5="All",Summary!$D$5=""),1,IF(Summary!$D$5=O2735,1,0)))</f>
        <v>0</v>
      </c>
      <c r="S2735" s="148">
        <f>IF(LEN(B2735)=0,0,IF(OR(Summary!$G$5="All",Summary!$G$5=""),1,IF(Summary!$G$5=B2735,1,0)))</f>
        <v>0</v>
      </c>
      <c r="T2735" s="148">
        <f t="shared" si="168"/>
        <v>0</v>
      </c>
      <c r="U2735" s="148">
        <f>IF(LEN(C2735)=0,0,IF(C2735=Summary!$K$5,1,0))</f>
        <v>0</v>
      </c>
      <c r="V2735" s="148">
        <f t="shared" si="169"/>
        <v>0</v>
      </c>
      <c r="W2735" s="333"/>
      <c r="X2735" s="148">
        <f t="shared" si="170"/>
        <v>0</v>
      </c>
      <c r="Y2735" s="333"/>
      <c r="Z2735" s="144"/>
      <c r="AA2735" s="148">
        <f t="shared" si="171"/>
        <v>0</v>
      </c>
      <c r="AB2735" s="336"/>
      <c r="AC2735" s="144"/>
    </row>
    <row r="2736" spans="2:29" s="134" customFormat="1" ht="20.100000000000001" customHeight="1" x14ac:dyDescent="0.25">
      <c r="B2736" s="390"/>
      <c r="C2736" s="391"/>
      <c r="D2736" s="392"/>
      <c r="E2736" s="393"/>
      <c r="F2736" s="393"/>
      <c r="G2736" s="394"/>
      <c r="H2736" s="395"/>
      <c r="N2736" s="144"/>
      <c r="O2736" s="147" t="str">
        <f>IFERROR(IF(LEN(B2736)=0,"",INDEX(Trainings!$C$6:$C$55,MATCH(Registration!$B2736,Trainings!$B$6:$B$55,0),1)),"")</f>
        <v/>
      </c>
      <c r="P2736" s="148" t="str">
        <f>IFERROR(IF(LEN(H2736)=0,"",INDEX(Dashboard!$I$17:$I$26,MATCH($H2736,Dashboard!$J$17:$J$26,0))),"")</f>
        <v/>
      </c>
      <c r="Q2736" s="144"/>
      <c r="R2736" s="148">
        <f>IF(LEN(O2736)=0,0,IF(OR(Summary!$D$5="All",Summary!$D$5=""),1,IF(Summary!$D$5=O2736,1,0)))</f>
        <v>0</v>
      </c>
      <c r="S2736" s="148">
        <f>IF(LEN(B2736)=0,0,IF(OR(Summary!$G$5="All",Summary!$G$5=""),1,IF(Summary!$G$5=B2736,1,0)))</f>
        <v>0</v>
      </c>
      <c r="T2736" s="148">
        <f t="shared" si="168"/>
        <v>0</v>
      </c>
      <c r="U2736" s="148">
        <f>IF(LEN(C2736)=0,0,IF(C2736=Summary!$K$5,1,0))</f>
        <v>0</v>
      </c>
      <c r="V2736" s="148">
        <f t="shared" si="169"/>
        <v>0</v>
      </c>
      <c r="W2736" s="333"/>
      <c r="X2736" s="148">
        <f t="shared" si="170"/>
        <v>0</v>
      </c>
      <c r="Y2736" s="333"/>
      <c r="Z2736" s="144"/>
      <c r="AA2736" s="148">
        <f t="shared" si="171"/>
        <v>0</v>
      </c>
      <c r="AB2736" s="336"/>
      <c r="AC2736" s="144"/>
    </row>
    <row r="2737" spans="2:29" s="134" customFormat="1" ht="20.100000000000001" customHeight="1" x14ac:dyDescent="0.25">
      <c r="B2737" s="390"/>
      <c r="C2737" s="391"/>
      <c r="D2737" s="392"/>
      <c r="E2737" s="393"/>
      <c r="F2737" s="393"/>
      <c r="G2737" s="394"/>
      <c r="H2737" s="395"/>
      <c r="N2737" s="144"/>
      <c r="O2737" s="147" t="str">
        <f>IFERROR(IF(LEN(B2737)=0,"",INDEX(Trainings!$C$6:$C$55,MATCH(Registration!$B2737,Trainings!$B$6:$B$55,0),1)),"")</f>
        <v/>
      </c>
      <c r="P2737" s="148" t="str">
        <f>IFERROR(IF(LEN(H2737)=0,"",INDEX(Dashboard!$I$17:$I$26,MATCH($H2737,Dashboard!$J$17:$J$26,0))),"")</f>
        <v/>
      </c>
      <c r="Q2737" s="144"/>
      <c r="R2737" s="148">
        <f>IF(LEN(O2737)=0,0,IF(OR(Summary!$D$5="All",Summary!$D$5=""),1,IF(Summary!$D$5=O2737,1,0)))</f>
        <v>0</v>
      </c>
      <c r="S2737" s="148">
        <f>IF(LEN(B2737)=0,0,IF(OR(Summary!$G$5="All",Summary!$G$5=""),1,IF(Summary!$G$5=B2737,1,0)))</f>
        <v>0</v>
      </c>
      <c r="T2737" s="148">
        <f t="shared" si="168"/>
        <v>0</v>
      </c>
      <c r="U2737" s="148">
        <f>IF(LEN(C2737)=0,0,IF(C2737=Summary!$K$5,1,0))</f>
        <v>0</v>
      </c>
      <c r="V2737" s="148">
        <f t="shared" si="169"/>
        <v>0</v>
      </c>
      <c r="W2737" s="333"/>
      <c r="X2737" s="148">
        <f t="shared" si="170"/>
        <v>0</v>
      </c>
      <c r="Y2737" s="333"/>
      <c r="Z2737" s="144"/>
      <c r="AA2737" s="148">
        <f t="shared" si="171"/>
        <v>0</v>
      </c>
      <c r="AB2737" s="336"/>
      <c r="AC2737" s="144"/>
    </row>
    <row r="2738" spans="2:29" s="134" customFormat="1" ht="20.100000000000001" customHeight="1" x14ac:dyDescent="0.25">
      <c r="B2738" s="390"/>
      <c r="C2738" s="391"/>
      <c r="D2738" s="392"/>
      <c r="E2738" s="393"/>
      <c r="F2738" s="393"/>
      <c r="G2738" s="394"/>
      <c r="H2738" s="395"/>
      <c r="N2738" s="144"/>
      <c r="O2738" s="147" t="str">
        <f>IFERROR(IF(LEN(B2738)=0,"",INDEX(Trainings!$C$6:$C$55,MATCH(Registration!$B2738,Trainings!$B$6:$B$55,0),1)),"")</f>
        <v/>
      </c>
      <c r="P2738" s="148" t="str">
        <f>IFERROR(IF(LEN(H2738)=0,"",INDEX(Dashboard!$I$17:$I$26,MATCH($H2738,Dashboard!$J$17:$J$26,0))),"")</f>
        <v/>
      </c>
      <c r="Q2738" s="144"/>
      <c r="R2738" s="148">
        <f>IF(LEN(O2738)=0,0,IF(OR(Summary!$D$5="All",Summary!$D$5=""),1,IF(Summary!$D$5=O2738,1,0)))</f>
        <v>0</v>
      </c>
      <c r="S2738" s="148">
        <f>IF(LEN(B2738)=0,0,IF(OR(Summary!$G$5="All",Summary!$G$5=""),1,IF(Summary!$G$5=B2738,1,0)))</f>
        <v>0</v>
      </c>
      <c r="T2738" s="148">
        <f t="shared" si="168"/>
        <v>0</v>
      </c>
      <c r="U2738" s="148">
        <f>IF(LEN(C2738)=0,0,IF(C2738=Summary!$K$5,1,0))</f>
        <v>0</v>
      </c>
      <c r="V2738" s="148">
        <f t="shared" si="169"/>
        <v>0</v>
      </c>
      <c r="W2738" s="333"/>
      <c r="X2738" s="148">
        <f t="shared" si="170"/>
        <v>0</v>
      </c>
      <c r="Y2738" s="333"/>
      <c r="Z2738" s="144"/>
      <c r="AA2738" s="148">
        <f t="shared" si="171"/>
        <v>0</v>
      </c>
      <c r="AB2738" s="336"/>
      <c r="AC2738" s="144"/>
    </row>
    <row r="2739" spans="2:29" s="134" customFormat="1" ht="20.100000000000001" customHeight="1" x14ac:dyDescent="0.25">
      <c r="B2739" s="390"/>
      <c r="C2739" s="391"/>
      <c r="D2739" s="392"/>
      <c r="E2739" s="393"/>
      <c r="F2739" s="393"/>
      <c r="G2739" s="394"/>
      <c r="H2739" s="395"/>
      <c r="N2739" s="144"/>
      <c r="O2739" s="147" t="str">
        <f>IFERROR(IF(LEN(B2739)=0,"",INDEX(Trainings!$C$6:$C$55,MATCH(Registration!$B2739,Trainings!$B$6:$B$55,0),1)),"")</f>
        <v/>
      </c>
      <c r="P2739" s="148" t="str">
        <f>IFERROR(IF(LEN(H2739)=0,"",INDEX(Dashboard!$I$17:$I$26,MATCH($H2739,Dashboard!$J$17:$J$26,0))),"")</f>
        <v/>
      </c>
      <c r="Q2739" s="144"/>
      <c r="R2739" s="148">
        <f>IF(LEN(O2739)=0,0,IF(OR(Summary!$D$5="All",Summary!$D$5=""),1,IF(Summary!$D$5=O2739,1,0)))</f>
        <v>0</v>
      </c>
      <c r="S2739" s="148">
        <f>IF(LEN(B2739)=0,0,IF(OR(Summary!$G$5="All",Summary!$G$5=""),1,IF(Summary!$G$5=B2739,1,0)))</f>
        <v>0</v>
      </c>
      <c r="T2739" s="148">
        <f t="shared" si="168"/>
        <v>0</v>
      </c>
      <c r="U2739" s="148">
        <f>IF(LEN(C2739)=0,0,IF(C2739=Summary!$K$5,1,0))</f>
        <v>0</v>
      </c>
      <c r="V2739" s="148">
        <f t="shared" si="169"/>
        <v>0</v>
      </c>
      <c r="W2739" s="333"/>
      <c r="X2739" s="148">
        <f t="shared" si="170"/>
        <v>0</v>
      </c>
      <c r="Y2739" s="333"/>
      <c r="Z2739" s="144"/>
      <c r="AA2739" s="148">
        <f t="shared" si="171"/>
        <v>0</v>
      </c>
      <c r="AB2739" s="336"/>
      <c r="AC2739" s="144"/>
    </row>
    <row r="2740" spans="2:29" s="134" customFormat="1" ht="20.100000000000001" customHeight="1" x14ac:dyDescent="0.25">
      <c r="B2740" s="390"/>
      <c r="C2740" s="391"/>
      <c r="D2740" s="392"/>
      <c r="E2740" s="393"/>
      <c r="F2740" s="393"/>
      <c r="G2740" s="394"/>
      <c r="H2740" s="395"/>
      <c r="N2740" s="144"/>
      <c r="O2740" s="147" t="str">
        <f>IFERROR(IF(LEN(B2740)=0,"",INDEX(Trainings!$C$6:$C$55,MATCH(Registration!$B2740,Trainings!$B$6:$B$55,0),1)),"")</f>
        <v/>
      </c>
      <c r="P2740" s="148" t="str">
        <f>IFERROR(IF(LEN(H2740)=0,"",INDEX(Dashboard!$I$17:$I$26,MATCH($H2740,Dashboard!$J$17:$J$26,0))),"")</f>
        <v/>
      </c>
      <c r="Q2740" s="144"/>
      <c r="R2740" s="148">
        <f>IF(LEN(O2740)=0,0,IF(OR(Summary!$D$5="All",Summary!$D$5=""),1,IF(Summary!$D$5=O2740,1,0)))</f>
        <v>0</v>
      </c>
      <c r="S2740" s="148">
        <f>IF(LEN(B2740)=0,0,IF(OR(Summary!$G$5="All",Summary!$G$5=""),1,IF(Summary!$G$5=B2740,1,0)))</f>
        <v>0</v>
      </c>
      <c r="T2740" s="148">
        <f t="shared" si="168"/>
        <v>0</v>
      </c>
      <c r="U2740" s="148">
        <f>IF(LEN(C2740)=0,0,IF(C2740=Summary!$K$5,1,0))</f>
        <v>0</v>
      </c>
      <c r="V2740" s="148">
        <f t="shared" si="169"/>
        <v>0</v>
      </c>
      <c r="W2740" s="333"/>
      <c r="X2740" s="148">
        <f t="shared" si="170"/>
        <v>0</v>
      </c>
      <c r="Y2740" s="333"/>
      <c r="Z2740" s="144"/>
      <c r="AA2740" s="148">
        <f t="shared" si="171"/>
        <v>0</v>
      </c>
      <c r="AB2740" s="336"/>
      <c r="AC2740" s="144"/>
    </row>
    <row r="2741" spans="2:29" s="134" customFormat="1" ht="20.100000000000001" customHeight="1" x14ac:dyDescent="0.25">
      <c r="B2741" s="390"/>
      <c r="C2741" s="391"/>
      <c r="D2741" s="392"/>
      <c r="E2741" s="393"/>
      <c r="F2741" s="393"/>
      <c r="G2741" s="394"/>
      <c r="H2741" s="395"/>
      <c r="N2741" s="144"/>
      <c r="O2741" s="147" t="str">
        <f>IFERROR(IF(LEN(B2741)=0,"",INDEX(Trainings!$C$6:$C$55,MATCH(Registration!$B2741,Trainings!$B$6:$B$55,0),1)),"")</f>
        <v/>
      </c>
      <c r="P2741" s="148" t="str">
        <f>IFERROR(IF(LEN(H2741)=0,"",INDEX(Dashboard!$I$17:$I$26,MATCH($H2741,Dashboard!$J$17:$J$26,0))),"")</f>
        <v/>
      </c>
      <c r="Q2741" s="144"/>
      <c r="R2741" s="148">
        <f>IF(LEN(O2741)=0,0,IF(OR(Summary!$D$5="All",Summary!$D$5=""),1,IF(Summary!$D$5=O2741,1,0)))</f>
        <v>0</v>
      </c>
      <c r="S2741" s="148">
        <f>IF(LEN(B2741)=0,0,IF(OR(Summary!$G$5="All",Summary!$G$5=""),1,IF(Summary!$G$5=B2741,1,0)))</f>
        <v>0</v>
      </c>
      <c r="T2741" s="148">
        <f t="shared" si="168"/>
        <v>0</v>
      </c>
      <c r="U2741" s="148">
        <f>IF(LEN(C2741)=0,0,IF(C2741=Summary!$K$5,1,0))</f>
        <v>0</v>
      </c>
      <c r="V2741" s="148">
        <f t="shared" si="169"/>
        <v>0</v>
      </c>
      <c r="W2741" s="333"/>
      <c r="X2741" s="148">
        <f t="shared" si="170"/>
        <v>0</v>
      </c>
      <c r="Y2741" s="333"/>
      <c r="Z2741" s="144"/>
      <c r="AA2741" s="148">
        <f t="shared" si="171"/>
        <v>0</v>
      </c>
      <c r="AB2741" s="336"/>
      <c r="AC2741" s="144"/>
    </row>
    <row r="2742" spans="2:29" s="134" customFormat="1" ht="20.100000000000001" customHeight="1" x14ac:dyDescent="0.25">
      <c r="B2742" s="390"/>
      <c r="C2742" s="391"/>
      <c r="D2742" s="392"/>
      <c r="E2742" s="393"/>
      <c r="F2742" s="393"/>
      <c r="G2742" s="394"/>
      <c r="H2742" s="395"/>
      <c r="N2742" s="144"/>
      <c r="O2742" s="147" t="str">
        <f>IFERROR(IF(LEN(B2742)=0,"",INDEX(Trainings!$C$6:$C$55,MATCH(Registration!$B2742,Trainings!$B$6:$B$55,0),1)),"")</f>
        <v/>
      </c>
      <c r="P2742" s="148" t="str">
        <f>IFERROR(IF(LEN(H2742)=0,"",INDEX(Dashboard!$I$17:$I$26,MATCH($H2742,Dashboard!$J$17:$J$26,0))),"")</f>
        <v/>
      </c>
      <c r="Q2742" s="144"/>
      <c r="R2742" s="148">
        <f>IF(LEN(O2742)=0,0,IF(OR(Summary!$D$5="All",Summary!$D$5=""),1,IF(Summary!$D$5=O2742,1,0)))</f>
        <v>0</v>
      </c>
      <c r="S2742" s="148">
        <f>IF(LEN(B2742)=0,0,IF(OR(Summary!$G$5="All",Summary!$G$5=""),1,IF(Summary!$G$5=B2742,1,0)))</f>
        <v>0</v>
      </c>
      <c r="T2742" s="148">
        <f t="shared" si="168"/>
        <v>0</v>
      </c>
      <c r="U2742" s="148">
        <f>IF(LEN(C2742)=0,0,IF(C2742=Summary!$K$5,1,0))</f>
        <v>0</v>
      </c>
      <c r="V2742" s="148">
        <f t="shared" si="169"/>
        <v>0</v>
      </c>
      <c r="W2742" s="333"/>
      <c r="X2742" s="148">
        <f t="shared" si="170"/>
        <v>0</v>
      </c>
      <c r="Y2742" s="333"/>
      <c r="Z2742" s="144"/>
      <c r="AA2742" s="148">
        <f t="shared" si="171"/>
        <v>0</v>
      </c>
      <c r="AB2742" s="336"/>
      <c r="AC2742" s="144"/>
    </row>
    <row r="2743" spans="2:29" s="134" customFormat="1" ht="20.100000000000001" customHeight="1" x14ac:dyDescent="0.25">
      <c r="B2743" s="390"/>
      <c r="C2743" s="391"/>
      <c r="D2743" s="392"/>
      <c r="E2743" s="393"/>
      <c r="F2743" s="393"/>
      <c r="G2743" s="394"/>
      <c r="H2743" s="395"/>
      <c r="N2743" s="144"/>
      <c r="O2743" s="147" t="str">
        <f>IFERROR(IF(LEN(B2743)=0,"",INDEX(Trainings!$C$6:$C$55,MATCH(Registration!$B2743,Trainings!$B$6:$B$55,0),1)),"")</f>
        <v/>
      </c>
      <c r="P2743" s="148" t="str">
        <f>IFERROR(IF(LEN(H2743)=0,"",INDEX(Dashboard!$I$17:$I$26,MATCH($H2743,Dashboard!$J$17:$J$26,0))),"")</f>
        <v/>
      </c>
      <c r="Q2743" s="144"/>
      <c r="R2743" s="148">
        <f>IF(LEN(O2743)=0,0,IF(OR(Summary!$D$5="All",Summary!$D$5=""),1,IF(Summary!$D$5=O2743,1,0)))</f>
        <v>0</v>
      </c>
      <c r="S2743" s="148">
        <f>IF(LEN(B2743)=0,0,IF(OR(Summary!$G$5="All",Summary!$G$5=""),1,IF(Summary!$G$5=B2743,1,0)))</f>
        <v>0</v>
      </c>
      <c r="T2743" s="148">
        <f t="shared" si="168"/>
        <v>0</v>
      </c>
      <c r="U2743" s="148">
        <f>IF(LEN(C2743)=0,0,IF(C2743=Summary!$K$5,1,0))</f>
        <v>0</v>
      </c>
      <c r="V2743" s="148">
        <f t="shared" si="169"/>
        <v>0</v>
      </c>
      <c r="W2743" s="333"/>
      <c r="X2743" s="148">
        <f t="shared" si="170"/>
        <v>0</v>
      </c>
      <c r="Y2743" s="333"/>
      <c r="Z2743" s="144"/>
      <c r="AA2743" s="148">
        <f t="shared" si="171"/>
        <v>0</v>
      </c>
      <c r="AB2743" s="336"/>
      <c r="AC2743" s="144"/>
    </row>
    <row r="2744" spans="2:29" s="134" customFormat="1" ht="20.100000000000001" customHeight="1" x14ac:dyDescent="0.25">
      <c r="B2744" s="390"/>
      <c r="C2744" s="391"/>
      <c r="D2744" s="392"/>
      <c r="E2744" s="393"/>
      <c r="F2744" s="393"/>
      <c r="G2744" s="394"/>
      <c r="H2744" s="395"/>
      <c r="N2744" s="144"/>
      <c r="O2744" s="147" t="str">
        <f>IFERROR(IF(LEN(B2744)=0,"",INDEX(Trainings!$C$6:$C$55,MATCH(Registration!$B2744,Trainings!$B$6:$B$55,0),1)),"")</f>
        <v/>
      </c>
      <c r="P2744" s="148" t="str">
        <f>IFERROR(IF(LEN(H2744)=0,"",INDEX(Dashboard!$I$17:$I$26,MATCH($H2744,Dashboard!$J$17:$J$26,0))),"")</f>
        <v/>
      </c>
      <c r="Q2744" s="144"/>
      <c r="R2744" s="148">
        <f>IF(LEN(O2744)=0,0,IF(OR(Summary!$D$5="All",Summary!$D$5=""),1,IF(Summary!$D$5=O2744,1,0)))</f>
        <v>0</v>
      </c>
      <c r="S2744" s="148">
        <f>IF(LEN(B2744)=0,0,IF(OR(Summary!$G$5="All",Summary!$G$5=""),1,IF(Summary!$G$5=B2744,1,0)))</f>
        <v>0</v>
      </c>
      <c r="T2744" s="148">
        <f t="shared" si="168"/>
        <v>0</v>
      </c>
      <c r="U2744" s="148">
        <f>IF(LEN(C2744)=0,0,IF(C2744=Summary!$K$5,1,0))</f>
        <v>0</v>
      </c>
      <c r="V2744" s="148">
        <f t="shared" si="169"/>
        <v>0</v>
      </c>
      <c r="W2744" s="333"/>
      <c r="X2744" s="148">
        <f t="shared" si="170"/>
        <v>0</v>
      </c>
      <c r="Y2744" s="333"/>
      <c r="Z2744" s="144"/>
      <c r="AA2744" s="148">
        <f t="shared" si="171"/>
        <v>0</v>
      </c>
      <c r="AB2744" s="336"/>
      <c r="AC2744" s="144"/>
    </row>
    <row r="2745" spans="2:29" s="134" customFormat="1" ht="20.100000000000001" customHeight="1" x14ac:dyDescent="0.25">
      <c r="B2745" s="390"/>
      <c r="C2745" s="391"/>
      <c r="D2745" s="392"/>
      <c r="E2745" s="393"/>
      <c r="F2745" s="393"/>
      <c r="G2745" s="394"/>
      <c r="H2745" s="395"/>
      <c r="N2745" s="144"/>
      <c r="O2745" s="147" t="str">
        <f>IFERROR(IF(LEN(B2745)=0,"",INDEX(Trainings!$C$6:$C$55,MATCH(Registration!$B2745,Trainings!$B$6:$B$55,0),1)),"")</f>
        <v/>
      </c>
      <c r="P2745" s="148" t="str">
        <f>IFERROR(IF(LEN(H2745)=0,"",INDEX(Dashboard!$I$17:$I$26,MATCH($H2745,Dashboard!$J$17:$J$26,0))),"")</f>
        <v/>
      </c>
      <c r="Q2745" s="144"/>
      <c r="R2745" s="148">
        <f>IF(LEN(O2745)=0,0,IF(OR(Summary!$D$5="All",Summary!$D$5=""),1,IF(Summary!$D$5=O2745,1,0)))</f>
        <v>0</v>
      </c>
      <c r="S2745" s="148">
        <f>IF(LEN(B2745)=0,0,IF(OR(Summary!$G$5="All",Summary!$G$5=""),1,IF(Summary!$G$5=B2745,1,0)))</f>
        <v>0</v>
      </c>
      <c r="T2745" s="148">
        <f t="shared" si="168"/>
        <v>0</v>
      </c>
      <c r="U2745" s="148">
        <f>IF(LEN(C2745)=0,0,IF(C2745=Summary!$K$5,1,0))</f>
        <v>0</v>
      </c>
      <c r="V2745" s="148">
        <f t="shared" si="169"/>
        <v>0</v>
      </c>
      <c r="W2745" s="333"/>
      <c r="X2745" s="148">
        <f t="shared" si="170"/>
        <v>0</v>
      </c>
      <c r="Y2745" s="333"/>
      <c r="Z2745" s="144"/>
      <c r="AA2745" s="148">
        <f t="shared" si="171"/>
        <v>0</v>
      </c>
      <c r="AB2745" s="336"/>
      <c r="AC2745" s="144"/>
    </row>
    <row r="2746" spans="2:29" s="134" customFormat="1" ht="20.100000000000001" customHeight="1" x14ac:dyDescent="0.25">
      <c r="B2746" s="390"/>
      <c r="C2746" s="391"/>
      <c r="D2746" s="392"/>
      <c r="E2746" s="393"/>
      <c r="F2746" s="393"/>
      <c r="G2746" s="394"/>
      <c r="H2746" s="395"/>
      <c r="N2746" s="144"/>
      <c r="O2746" s="147" t="str">
        <f>IFERROR(IF(LEN(B2746)=0,"",INDEX(Trainings!$C$6:$C$55,MATCH(Registration!$B2746,Trainings!$B$6:$B$55,0),1)),"")</f>
        <v/>
      </c>
      <c r="P2746" s="148" t="str">
        <f>IFERROR(IF(LEN(H2746)=0,"",INDEX(Dashboard!$I$17:$I$26,MATCH($H2746,Dashboard!$J$17:$J$26,0))),"")</f>
        <v/>
      </c>
      <c r="Q2746" s="144"/>
      <c r="R2746" s="148">
        <f>IF(LEN(O2746)=0,0,IF(OR(Summary!$D$5="All",Summary!$D$5=""),1,IF(Summary!$D$5=O2746,1,0)))</f>
        <v>0</v>
      </c>
      <c r="S2746" s="148">
        <f>IF(LEN(B2746)=0,0,IF(OR(Summary!$G$5="All",Summary!$G$5=""),1,IF(Summary!$G$5=B2746,1,0)))</f>
        <v>0</v>
      </c>
      <c r="T2746" s="148">
        <f t="shared" si="168"/>
        <v>0</v>
      </c>
      <c r="U2746" s="148">
        <f>IF(LEN(C2746)=0,0,IF(C2746=Summary!$K$5,1,0))</f>
        <v>0</v>
      </c>
      <c r="V2746" s="148">
        <f t="shared" si="169"/>
        <v>0</v>
      </c>
      <c r="W2746" s="333"/>
      <c r="X2746" s="148">
        <f t="shared" si="170"/>
        <v>0</v>
      </c>
      <c r="Y2746" s="333"/>
      <c r="Z2746" s="144"/>
      <c r="AA2746" s="148">
        <f t="shared" si="171"/>
        <v>0</v>
      </c>
      <c r="AB2746" s="336"/>
      <c r="AC2746" s="144"/>
    </row>
    <row r="2747" spans="2:29" s="134" customFormat="1" ht="20.100000000000001" customHeight="1" x14ac:dyDescent="0.25">
      <c r="B2747" s="390"/>
      <c r="C2747" s="391"/>
      <c r="D2747" s="392"/>
      <c r="E2747" s="393"/>
      <c r="F2747" s="393"/>
      <c r="G2747" s="394"/>
      <c r="H2747" s="395"/>
      <c r="N2747" s="144"/>
      <c r="O2747" s="147" t="str">
        <f>IFERROR(IF(LEN(B2747)=0,"",INDEX(Trainings!$C$6:$C$55,MATCH(Registration!$B2747,Trainings!$B$6:$B$55,0),1)),"")</f>
        <v/>
      </c>
      <c r="P2747" s="148" t="str">
        <f>IFERROR(IF(LEN(H2747)=0,"",INDEX(Dashboard!$I$17:$I$26,MATCH($H2747,Dashboard!$J$17:$J$26,0))),"")</f>
        <v/>
      </c>
      <c r="Q2747" s="144"/>
      <c r="R2747" s="148">
        <f>IF(LEN(O2747)=0,0,IF(OR(Summary!$D$5="All",Summary!$D$5=""),1,IF(Summary!$D$5=O2747,1,0)))</f>
        <v>0</v>
      </c>
      <c r="S2747" s="148">
        <f>IF(LEN(B2747)=0,0,IF(OR(Summary!$G$5="All",Summary!$G$5=""),1,IF(Summary!$G$5=B2747,1,0)))</f>
        <v>0</v>
      </c>
      <c r="T2747" s="148">
        <f t="shared" si="168"/>
        <v>0</v>
      </c>
      <c r="U2747" s="148">
        <f>IF(LEN(C2747)=0,0,IF(C2747=Summary!$K$5,1,0))</f>
        <v>0</v>
      </c>
      <c r="V2747" s="148">
        <f t="shared" si="169"/>
        <v>0</v>
      </c>
      <c r="W2747" s="333"/>
      <c r="X2747" s="148">
        <f t="shared" si="170"/>
        <v>0</v>
      </c>
      <c r="Y2747" s="333"/>
      <c r="Z2747" s="144"/>
      <c r="AA2747" s="148">
        <f t="shared" si="171"/>
        <v>0</v>
      </c>
      <c r="AB2747" s="336"/>
      <c r="AC2747" s="144"/>
    </row>
    <row r="2748" spans="2:29" s="134" customFormat="1" ht="20.100000000000001" customHeight="1" x14ac:dyDescent="0.25">
      <c r="B2748" s="390"/>
      <c r="C2748" s="391"/>
      <c r="D2748" s="392"/>
      <c r="E2748" s="393"/>
      <c r="F2748" s="393"/>
      <c r="G2748" s="394"/>
      <c r="H2748" s="395"/>
      <c r="N2748" s="144"/>
      <c r="O2748" s="147" t="str">
        <f>IFERROR(IF(LEN(B2748)=0,"",INDEX(Trainings!$C$6:$C$55,MATCH(Registration!$B2748,Trainings!$B$6:$B$55,0),1)),"")</f>
        <v/>
      </c>
      <c r="P2748" s="148" t="str">
        <f>IFERROR(IF(LEN(H2748)=0,"",INDEX(Dashboard!$I$17:$I$26,MATCH($H2748,Dashboard!$J$17:$J$26,0))),"")</f>
        <v/>
      </c>
      <c r="Q2748" s="144"/>
      <c r="R2748" s="148">
        <f>IF(LEN(O2748)=0,0,IF(OR(Summary!$D$5="All",Summary!$D$5=""),1,IF(Summary!$D$5=O2748,1,0)))</f>
        <v>0</v>
      </c>
      <c r="S2748" s="148">
        <f>IF(LEN(B2748)=0,0,IF(OR(Summary!$G$5="All",Summary!$G$5=""),1,IF(Summary!$G$5=B2748,1,0)))</f>
        <v>0</v>
      </c>
      <c r="T2748" s="148">
        <f t="shared" si="168"/>
        <v>0</v>
      </c>
      <c r="U2748" s="148">
        <f>IF(LEN(C2748)=0,0,IF(C2748=Summary!$K$5,1,0))</f>
        <v>0</v>
      </c>
      <c r="V2748" s="148">
        <f t="shared" si="169"/>
        <v>0</v>
      </c>
      <c r="W2748" s="333"/>
      <c r="X2748" s="148">
        <f t="shared" si="170"/>
        <v>0</v>
      </c>
      <c r="Y2748" s="333"/>
      <c r="Z2748" s="144"/>
      <c r="AA2748" s="148">
        <f t="shared" si="171"/>
        <v>0</v>
      </c>
      <c r="AB2748" s="336"/>
      <c r="AC2748" s="144"/>
    </row>
    <row r="2749" spans="2:29" s="134" customFormat="1" ht="20.100000000000001" customHeight="1" x14ac:dyDescent="0.25">
      <c r="B2749" s="390"/>
      <c r="C2749" s="391"/>
      <c r="D2749" s="392"/>
      <c r="E2749" s="393"/>
      <c r="F2749" s="393"/>
      <c r="G2749" s="394"/>
      <c r="H2749" s="395"/>
      <c r="N2749" s="144"/>
      <c r="O2749" s="147" t="str">
        <f>IFERROR(IF(LEN(B2749)=0,"",INDEX(Trainings!$C$6:$C$55,MATCH(Registration!$B2749,Trainings!$B$6:$B$55,0),1)),"")</f>
        <v/>
      </c>
      <c r="P2749" s="148" t="str">
        <f>IFERROR(IF(LEN(H2749)=0,"",INDEX(Dashboard!$I$17:$I$26,MATCH($H2749,Dashboard!$J$17:$J$26,0))),"")</f>
        <v/>
      </c>
      <c r="Q2749" s="144"/>
      <c r="R2749" s="148">
        <f>IF(LEN(O2749)=0,0,IF(OR(Summary!$D$5="All",Summary!$D$5=""),1,IF(Summary!$D$5=O2749,1,0)))</f>
        <v>0</v>
      </c>
      <c r="S2749" s="148">
        <f>IF(LEN(B2749)=0,0,IF(OR(Summary!$G$5="All",Summary!$G$5=""),1,IF(Summary!$G$5=B2749,1,0)))</f>
        <v>0</v>
      </c>
      <c r="T2749" s="148">
        <f t="shared" si="168"/>
        <v>0</v>
      </c>
      <c r="U2749" s="148">
        <f>IF(LEN(C2749)=0,0,IF(C2749=Summary!$K$5,1,0))</f>
        <v>0</v>
      </c>
      <c r="V2749" s="148">
        <f t="shared" si="169"/>
        <v>0</v>
      </c>
      <c r="W2749" s="333"/>
      <c r="X2749" s="148">
        <f t="shared" si="170"/>
        <v>0</v>
      </c>
      <c r="Y2749" s="333"/>
      <c r="Z2749" s="144"/>
      <c r="AA2749" s="148">
        <f t="shared" si="171"/>
        <v>0</v>
      </c>
      <c r="AB2749" s="336"/>
      <c r="AC2749" s="144"/>
    </row>
    <row r="2750" spans="2:29" s="134" customFormat="1" ht="20.100000000000001" customHeight="1" x14ac:dyDescent="0.25">
      <c r="B2750" s="390"/>
      <c r="C2750" s="391"/>
      <c r="D2750" s="392"/>
      <c r="E2750" s="393"/>
      <c r="F2750" s="393"/>
      <c r="G2750" s="394"/>
      <c r="H2750" s="395"/>
      <c r="N2750" s="144"/>
      <c r="O2750" s="147" t="str">
        <f>IFERROR(IF(LEN(B2750)=0,"",INDEX(Trainings!$C$6:$C$55,MATCH(Registration!$B2750,Trainings!$B$6:$B$55,0),1)),"")</f>
        <v/>
      </c>
      <c r="P2750" s="148" t="str">
        <f>IFERROR(IF(LEN(H2750)=0,"",INDEX(Dashboard!$I$17:$I$26,MATCH($H2750,Dashboard!$J$17:$J$26,0))),"")</f>
        <v/>
      </c>
      <c r="Q2750" s="144"/>
      <c r="R2750" s="148">
        <f>IF(LEN(O2750)=0,0,IF(OR(Summary!$D$5="All",Summary!$D$5=""),1,IF(Summary!$D$5=O2750,1,0)))</f>
        <v>0</v>
      </c>
      <c r="S2750" s="148">
        <f>IF(LEN(B2750)=0,0,IF(OR(Summary!$G$5="All",Summary!$G$5=""),1,IF(Summary!$G$5=B2750,1,0)))</f>
        <v>0</v>
      </c>
      <c r="T2750" s="148">
        <f t="shared" si="168"/>
        <v>0</v>
      </c>
      <c r="U2750" s="148">
        <f>IF(LEN(C2750)=0,0,IF(C2750=Summary!$K$5,1,0))</f>
        <v>0</v>
      </c>
      <c r="V2750" s="148">
        <f t="shared" si="169"/>
        <v>0</v>
      </c>
      <c r="W2750" s="333"/>
      <c r="X2750" s="148">
        <f t="shared" si="170"/>
        <v>0</v>
      </c>
      <c r="Y2750" s="333"/>
      <c r="Z2750" s="144"/>
      <c r="AA2750" s="148">
        <f t="shared" si="171"/>
        <v>0</v>
      </c>
      <c r="AB2750" s="336"/>
      <c r="AC2750" s="144"/>
    </row>
    <row r="2751" spans="2:29" s="134" customFormat="1" ht="20.100000000000001" customHeight="1" x14ac:dyDescent="0.25">
      <c r="B2751" s="390"/>
      <c r="C2751" s="391"/>
      <c r="D2751" s="392"/>
      <c r="E2751" s="393"/>
      <c r="F2751" s="393"/>
      <c r="G2751" s="394"/>
      <c r="H2751" s="395"/>
      <c r="N2751" s="144"/>
      <c r="O2751" s="147" t="str">
        <f>IFERROR(IF(LEN(B2751)=0,"",INDEX(Trainings!$C$6:$C$55,MATCH(Registration!$B2751,Trainings!$B$6:$B$55,0),1)),"")</f>
        <v/>
      </c>
      <c r="P2751" s="148" t="str">
        <f>IFERROR(IF(LEN(H2751)=0,"",INDEX(Dashboard!$I$17:$I$26,MATCH($H2751,Dashboard!$J$17:$J$26,0))),"")</f>
        <v/>
      </c>
      <c r="Q2751" s="144"/>
      <c r="R2751" s="148">
        <f>IF(LEN(O2751)=0,0,IF(OR(Summary!$D$5="All",Summary!$D$5=""),1,IF(Summary!$D$5=O2751,1,0)))</f>
        <v>0</v>
      </c>
      <c r="S2751" s="148">
        <f>IF(LEN(B2751)=0,0,IF(OR(Summary!$G$5="All",Summary!$G$5=""),1,IF(Summary!$G$5=B2751,1,0)))</f>
        <v>0</v>
      </c>
      <c r="T2751" s="148">
        <f t="shared" si="168"/>
        <v>0</v>
      </c>
      <c r="U2751" s="148">
        <f>IF(LEN(C2751)=0,0,IF(C2751=Summary!$K$5,1,0))</f>
        <v>0</v>
      </c>
      <c r="V2751" s="148">
        <f t="shared" si="169"/>
        <v>0</v>
      </c>
      <c r="W2751" s="333"/>
      <c r="X2751" s="148">
        <f t="shared" si="170"/>
        <v>0</v>
      </c>
      <c r="Y2751" s="333"/>
      <c r="Z2751" s="144"/>
      <c r="AA2751" s="148">
        <f t="shared" si="171"/>
        <v>0</v>
      </c>
      <c r="AB2751" s="336"/>
      <c r="AC2751" s="144"/>
    </row>
    <row r="2752" spans="2:29" s="134" customFormat="1" ht="20.100000000000001" customHeight="1" x14ac:dyDescent="0.25">
      <c r="B2752" s="390"/>
      <c r="C2752" s="391"/>
      <c r="D2752" s="392"/>
      <c r="E2752" s="393"/>
      <c r="F2752" s="393"/>
      <c r="G2752" s="394"/>
      <c r="H2752" s="395"/>
      <c r="N2752" s="144"/>
      <c r="O2752" s="147" t="str">
        <f>IFERROR(IF(LEN(B2752)=0,"",INDEX(Trainings!$C$6:$C$55,MATCH(Registration!$B2752,Trainings!$B$6:$B$55,0),1)),"")</f>
        <v/>
      </c>
      <c r="P2752" s="148" t="str">
        <f>IFERROR(IF(LEN(H2752)=0,"",INDEX(Dashboard!$I$17:$I$26,MATCH($H2752,Dashboard!$J$17:$J$26,0))),"")</f>
        <v/>
      </c>
      <c r="Q2752" s="144"/>
      <c r="R2752" s="148">
        <f>IF(LEN(O2752)=0,0,IF(OR(Summary!$D$5="All",Summary!$D$5=""),1,IF(Summary!$D$5=O2752,1,0)))</f>
        <v>0</v>
      </c>
      <c r="S2752" s="148">
        <f>IF(LEN(B2752)=0,0,IF(OR(Summary!$G$5="All",Summary!$G$5=""),1,IF(Summary!$G$5=B2752,1,0)))</f>
        <v>0</v>
      </c>
      <c r="T2752" s="148">
        <f t="shared" si="168"/>
        <v>0</v>
      </c>
      <c r="U2752" s="148">
        <f>IF(LEN(C2752)=0,0,IF(C2752=Summary!$K$5,1,0))</f>
        <v>0</v>
      </c>
      <c r="V2752" s="148">
        <f t="shared" si="169"/>
        <v>0</v>
      </c>
      <c r="W2752" s="333"/>
      <c r="X2752" s="148">
        <f t="shared" si="170"/>
        <v>0</v>
      </c>
      <c r="Y2752" s="333"/>
      <c r="Z2752" s="144"/>
      <c r="AA2752" s="148">
        <f t="shared" si="171"/>
        <v>0</v>
      </c>
      <c r="AB2752" s="336"/>
      <c r="AC2752" s="144"/>
    </row>
    <row r="2753" spans="2:29" s="134" customFormat="1" ht="20.100000000000001" customHeight="1" x14ac:dyDescent="0.25">
      <c r="B2753" s="390"/>
      <c r="C2753" s="391"/>
      <c r="D2753" s="392"/>
      <c r="E2753" s="393"/>
      <c r="F2753" s="393"/>
      <c r="G2753" s="394"/>
      <c r="H2753" s="395"/>
      <c r="N2753" s="144"/>
      <c r="O2753" s="147" t="str">
        <f>IFERROR(IF(LEN(B2753)=0,"",INDEX(Trainings!$C$6:$C$55,MATCH(Registration!$B2753,Trainings!$B$6:$B$55,0),1)),"")</f>
        <v/>
      </c>
      <c r="P2753" s="148" t="str">
        <f>IFERROR(IF(LEN(H2753)=0,"",INDEX(Dashboard!$I$17:$I$26,MATCH($H2753,Dashboard!$J$17:$J$26,0))),"")</f>
        <v/>
      </c>
      <c r="Q2753" s="144"/>
      <c r="R2753" s="148">
        <f>IF(LEN(O2753)=0,0,IF(OR(Summary!$D$5="All",Summary!$D$5=""),1,IF(Summary!$D$5=O2753,1,0)))</f>
        <v>0</v>
      </c>
      <c r="S2753" s="148">
        <f>IF(LEN(B2753)=0,0,IF(OR(Summary!$G$5="All",Summary!$G$5=""),1,IF(Summary!$G$5=B2753,1,0)))</f>
        <v>0</v>
      </c>
      <c r="T2753" s="148">
        <f t="shared" si="168"/>
        <v>0</v>
      </c>
      <c r="U2753" s="148">
        <f>IF(LEN(C2753)=0,0,IF(C2753=Summary!$K$5,1,0))</f>
        <v>0</v>
      </c>
      <c r="V2753" s="148">
        <f t="shared" si="169"/>
        <v>0</v>
      </c>
      <c r="W2753" s="333"/>
      <c r="X2753" s="148">
        <f t="shared" si="170"/>
        <v>0</v>
      </c>
      <c r="Y2753" s="333"/>
      <c r="Z2753" s="144"/>
      <c r="AA2753" s="148">
        <f t="shared" si="171"/>
        <v>0</v>
      </c>
      <c r="AB2753" s="336"/>
      <c r="AC2753" s="144"/>
    </row>
    <row r="2754" spans="2:29" s="134" customFormat="1" ht="20.100000000000001" customHeight="1" x14ac:dyDescent="0.25">
      <c r="B2754" s="390"/>
      <c r="C2754" s="391"/>
      <c r="D2754" s="392"/>
      <c r="E2754" s="393"/>
      <c r="F2754" s="393"/>
      <c r="G2754" s="394"/>
      <c r="H2754" s="395"/>
      <c r="N2754" s="144"/>
      <c r="O2754" s="147" t="str">
        <f>IFERROR(IF(LEN(B2754)=0,"",INDEX(Trainings!$C$6:$C$55,MATCH(Registration!$B2754,Trainings!$B$6:$B$55,0),1)),"")</f>
        <v/>
      </c>
      <c r="P2754" s="148" t="str">
        <f>IFERROR(IF(LEN(H2754)=0,"",INDEX(Dashboard!$I$17:$I$26,MATCH($H2754,Dashboard!$J$17:$J$26,0))),"")</f>
        <v/>
      </c>
      <c r="Q2754" s="144"/>
      <c r="R2754" s="148">
        <f>IF(LEN(O2754)=0,0,IF(OR(Summary!$D$5="All",Summary!$D$5=""),1,IF(Summary!$D$5=O2754,1,0)))</f>
        <v>0</v>
      </c>
      <c r="S2754" s="148">
        <f>IF(LEN(B2754)=0,0,IF(OR(Summary!$G$5="All",Summary!$G$5=""),1,IF(Summary!$G$5=B2754,1,0)))</f>
        <v>0</v>
      </c>
      <c r="T2754" s="148">
        <f t="shared" si="168"/>
        <v>0</v>
      </c>
      <c r="U2754" s="148">
        <f>IF(LEN(C2754)=0,0,IF(C2754=Summary!$K$5,1,0))</f>
        <v>0</v>
      </c>
      <c r="V2754" s="148">
        <f t="shared" si="169"/>
        <v>0</v>
      </c>
      <c r="W2754" s="333"/>
      <c r="X2754" s="148">
        <f t="shared" si="170"/>
        <v>0</v>
      </c>
      <c r="Y2754" s="333"/>
      <c r="Z2754" s="144"/>
      <c r="AA2754" s="148">
        <f t="shared" si="171"/>
        <v>0</v>
      </c>
      <c r="AB2754" s="336"/>
      <c r="AC2754" s="144"/>
    </row>
    <row r="2755" spans="2:29" s="134" customFormat="1" ht="20.100000000000001" customHeight="1" x14ac:dyDescent="0.25">
      <c r="B2755" s="390"/>
      <c r="C2755" s="391"/>
      <c r="D2755" s="392"/>
      <c r="E2755" s="393"/>
      <c r="F2755" s="393"/>
      <c r="G2755" s="394"/>
      <c r="H2755" s="395"/>
      <c r="N2755" s="144"/>
      <c r="O2755" s="147" t="str">
        <f>IFERROR(IF(LEN(B2755)=0,"",INDEX(Trainings!$C$6:$C$55,MATCH(Registration!$B2755,Trainings!$B$6:$B$55,0),1)),"")</f>
        <v/>
      </c>
      <c r="P2755" s="148" t="str">
        <f>IFERROR(IF(LEN(H2755)=0,"",INDEX(Dashboard!$I$17:$I$26,MATCH($H2755,Dashboard!$J$17:$J$26,0))),"")</f>
        <v/>
      </c>
      <c r="Q2755" s="144"/>
      <c r="R2755" s="148">
        <f>IF(LEN(O2755)=0,0,IF(OR(Summary!$D$5="All",Summary!$D$5=""),1,IF(Summary!$D$5=O2755,1,0)))</f>
        <v>0</v>
      </c>
      <c r="S2755" s="148">
        <f>IF(LEN(B2755)=0,0,IF(OR(Summary!$G$5="All",Summary!$G$5=""),1,IF(Summary!$G$5=B2755,1,0)))</f>
        <v>0</v>
      </c>
      <c r="T2755" s="148">
        <f t="shared" si="168"/>
        <v>0</v>
      </c>
      <c r="U2755" s="148">
        <f>IF(LEN(C2755)=0,0,IF(C2755=Summary!$K$5,1,0))</f>
        <v>0</v>
      </c>
      <c r="V2755" s="148">
        <f t="shared" si="169"/>
        <v>0</v>
      </c>
      <c r="W2755" s="333"/>
      <c r="X2755" s="148">
        <f t="shared" si="170"/>
        <v>0</v>
      </c>
      <c r="Y2755" s="333"/>
      <c r="Z2755" s="144"/>
      <c r="AA2755" s="148">
        <f t="shared" si="171"/>
        <v>0</v>
      </c>
      <c r="AB2755" s="336"/>
      <c r="AC2755" s="144"/>
    </row>
    <row r="2756" spans="2:29" s="134" customFormat="1" ht="20.100000000000001" customHeight="1" x14ac:dyDescent="0.25">
      <c r="B2756" s="390"/>
      <c r="C2756" s="391"/>
      <c r="D2756" s="392"/>
      <c r="E2756" s="393"/>
      <c r="F2756" s="393"/>
      <c r="G2756" s="394"/>
      <c r="H2756" s="395"/>
      <c r="N2756" s="144"/>
      <c r="O2756" s="147" t="str">
        <f>IFERROR(IF(LEN(B2756)=0,"",INDEX(Trainings!$C$6:$C$55,MATCH(Registration!$B2756,Trainings!$B$6:$B$55,0),1)),"")</f>
        <v/>
      </c>
      <c r="P2756" s="148" t="str">
        <f>IFERROR(IF(LEN(H2756)=0,"",INDEX(Dashboard!$I$17:$I$26,MATCH($H2756,Dashboard!$J$17:$J$26,0))),"")</f>
        <v/>
      </c>
      <c r="Q2756" s="144"/>
      <c r="R2756" s="148">
        <f>IF(LEN(O2756)=0,0,IF(OR(Summary!$D$5="All",Summary!$D$5=""),1,IF(Summary!$D$5=O2756,1,0)))</f>
        <v>0</v>
      </c>
      <c r="S2756" s="148">
        <f>IF(LEN(B2756)=0,0,IF(OR(Summary!$G$5="All",Summary!$G$5=""),1,IF(Summary!$G$5=B2756,1,0)))</f>
        <v>0</v>
      </c>
      <c r="T2756" s="148">
        <f t="shared" si="168"/>
        <v>0</v>
      </c>
      <c r="U2756" s="148">
        <f>IF(LEN(C2756)=0,0,IF(C2756=Summary!$K$5,1,0))</f>
        <v>0</v>
      </c>
      <c r="V2756" s="148">
        <f t="shared" si="169"/>
        <v>0</v>
      </c>
      <c r="W2756" s="333"/>
      <c r="X2756" s="148">
        <f t="shared" si="170"/>
        <v>0</v>
      </c>
      <c r="Y2756" s="333"/>
      <c r="Z2756" s="144"/>
      <c r="AA2756" s="148">
        <f t="shared" si="171"/>
        <v>0</v>
      </c>
      <c r="AB2756" s="336"/>
      <c r="AC2756" s="144"/>
    </row>
    <row r="2757" spans="2:29" s="134" customFormat="1" ht="20.100000000000001" customHeight="1" x14ac:dyDescent="0.25">
      <c r="B2757" s="390"/>
      <c r="C2757" s="391"/>
      <c r="D2757" s="392"/>
      <c r="E2757" s="393"/>
      <c r="F2757" s="393"/>
      <c r="G2757" s="394"/>
      <c r="H2757" s="395"/>
      <c r="N2757" s="144"/>
      <c r="O2757" s="147" t="str">
        <f>IFERROR(IF(LEN(B2757)=0,"",INDEX(Trainings!$C$6:$C$55,MATCH(Registration!$B2757,Trainings!$B$6:$B$55,0),1)),"")</f>
        <v/>
      </c>
      <c r="P2757" s="148" t="str">
        <f>IFERROR(IF(LEN(H2757)=0,"",INDEX(Dashboard!$I$17:$I$26,MATCH($H2757,Dashboard!$J$17:$J$26,0))),"")</f>
        <v/>
      </c>
      <c r="Q2757" s="144"/>
      <c r="R2757" s="148">
        <f>IF(LEN(O2757)=0,0,IF(OR(Summary!$D$5="All",Summary!$D$5=""),1,IF(Summary!$D$5=O2757,1,0)))</f>
        <v>0</v>
      </c>
      <c r="S2757" s="148">
        <f>IF(LEN(B2757)=0,0,IF(OR(Summary!$G$5="All",Summary!$G$5=""),1,IF(Summary!$G$5=B2757,1,0)))</f>
        <v>0</v>
      </c>
      <c r="T2757" s="148">
        <f t="shared" si="168"/>
        <v>0</v>
      </c>
      <c r="U2757" s="148">
        <f>IF(LEN(C2757)=0,0,IF(C2757=Summary!$K$5,1,0))</f>
        <v>0</v>
      </c>
      <c r="V2757" s="148">
        <f t="shared" si="169"/>
        <v>0</v>
      </c>
      <c r="W2757" s="333"/>
      <c r="X2757" s="148">
        <f t="shared" si="170"/>
        <v>0</v>
      </c>
      <c r="Y2757" s="333"/>
      <c r="Z2757" s="144"/>
      <c r="AA2757" s="148">
        <f t="shared" si="171"/>
        <v>0</v>
      </c>
      <c r="AB2757" s="336"/>
      <c r="AC2757" s="144"/>
    </row>
    <row r="2758" spans="2:29" s="134" customFormat="1" ht="20.100000000000001" customHeight="1" x14ac:dyDescent="0.25">
      <c r="B2758" s="390"/>
      <c r="C2758" s="391"/>
      <c r="D2758" s="392"/>
      <c r="E2758" s="393"/>
      <c r="F2758" s="393"/>
      <c r="G2758" s="394"/>
      <c r="H2758" s="395"/>
      <c r="N2758" s="144"/>
      <c r="O2758" s="147" t="str">
        <f>IFERROR(IF(LEN(B2758)=0,"",INDEX(Trainings!$C$6:$C$55,MATCH(Registration!$B2758,Trainings!$B$6:$B$55,0),1)),"")</f>
        <v/>
      </c>
      <c r="P2758" s="148" t="str">
        <f>IFERROR(IF(LEN(H2758)=0,"",INDEX(Dashboard!$I$17:$I$26,MATCH($H2758,Dashboard!$J$17:$J$26,0))),"")</f>
        <v/>
      </c>
      <c r="Q2758" s="144"/>
      <c r="R2758" s="148">
        <f>IF(LEN(O2758)=0,0,IF(OR(Summary!$D$5="All",Summary!$D$5=""),1,IF(Summary!$D$5=O2758,1,0)))</f>
        <v>0</v>
      </c>
      <c r="S2758" s="148">
        <f>IF(LEN(B2758)=0,0,IF(OR(Summary!$G$5="All",Summary!$G$5=""),1,IF(Summary!$G$5=B2758,1,0)))</f>
        <v>0</v>
      </c>
      <c r="T2758" s="148">
        <f t="shared" ref="T2758:T2821" si="172">IF(G2758="Yes",1,0)</f>
        <v>0</v>
      </c>
      <c r="U2758" s="148">
        <f>IF(LEN(C2758)=0,0,IF(C2758=Summary!$K$5,1,0))</f>
        <v>0</v>
      </c>
      <c r="V2758" s="148">
        <f t="shared" si="169"/>
        <v>0</v>
      </c>
      <c r="W2758" s="333"/>
      <c r="X2758" s="148">
        <f t="shared" si="170"/>
        <v>0</v>
      </c>
      <c r="Y2758" s="333"/>
      <c r="Z2758" s="144"/>
      <c r="AA2758" s="148">
        <f t="shared" si="171"/>
        <v>0</v>
      </c>
      <c r="AB2758" s="336"/>
      <c r="AC2758" s="144"/>
    </row>
    <row r="2759" spans="2:29" s="134" customFormat="1" ht="20.100000000000001" customHeight="1" x14ac:dyDescent="0.25">
      <c r="B2759" s="390"/>
      <c r="C2759" s="391"/>
      <c r="D2759" s="392"/>
      <c r="E2759" s="393"/>
      <c r="F2759" s="393"/>
      <c r="G2759" s="394"/>
      <c r="H2759" s="395"/>
      <c r="N2759" s="144"/>
      <c r="O2759" s="147" t="str">
        <f>IFERROR(IF(LEN(B2759)=0,"",INDEX(Trainings!$C$6:$C$55,MATCH(Registration!$B2759,Trainings!$B$6:$B$55,0),1)),"")</f>
        <v/>
      </c>
      <c r="P2759" s="148" t="str">
        <f>IFERROR(IF(LEN(H2759)=0,"",INDEX(Dashboard!$I$17:$I$26,MATCH($H2759,Dashboard!$J$17:$J$26,0))),"")</f>
        <v/>
      </c>
      <c r="Q2759" s="144"/>
      <c r="R2759" s="148">
        <f>IF(LEN(O2759)=0,0,IF(OR(Summary!$D$5="All",Summary!$D$5=""),1,IF(Summary!$D$5=O2759,1,0)))</f>
        <v>0</v>
      </c>
      <c r="S2759" s="148">
        <f>IF(LEN(B2759)=0,0,IF(OR(Summary!$G$5="All",Summary!$G$5=""),1,IF(Summary!$G$5=B2759,1,0)))</f>
        <v>0</v>
      </c>
      <c r="T2759" s="148">
        <f t="shared" si="172"/>
        <v>0</v>
      </c>
      <c r="U2759" s="148">
        <f>IF(LEN(C2759)=0,0,IF(C2759=Summary!$K$5,1,0))</f>
        <v>0</v>
      </c>
      <c r="V2759" s="148">
        <f t="shared" ref="V2759:V2822" si="173">R2759*S2759*T2759*U2759</f>
        <v>0</v>
      </c>
      <c r="W2759" s="333"/>
      <c r="X2759" s="148">
        <f t="shared" ref="X2759:X2822" si="174">V2759*(IF(LEN(P2759)=0,0,1))</f>
        <v>0</v>
      </c>
      <c r="Y2759" s="333"/>
      <c r="Z2759" s="144"/>
      <c r="AA2759" s="148">
        <f t="shared" ref="AA2759:AA2822" si="175">IF(G2759="Yes",1,0)</f>
        <v>0</v>
      </c>
      <c r="AB2759" s="336"/>
      <c r="AC2759" s="144"/>
    </row>
    <row r="2760" spans="2:29" s="134" customFormat="1" ht="20.100000000000001" customHeight="1" x14ac:dyDescent="0.25">
      <c r="B2760" s="390"/>
      <c r="C2760" s="391"/>
      <c r="D2760" s="392"/>
      <c r="E2760" s="393"/>
      <c r="F2760" s="393"/>
      <c r="G2760" s="394"/>
      <c r="H2760" s="395"/>
      <c r="N2760" s="144"/>
      <c r="O2760" s="147" t="str">
        <f>IFERROR(IF(LEN(B2760)=0,"",INDEX(Trainings!$C$6:$C$55,MATCH(Registration!$B2760,Trainings!$B$6:$B$55,0),1)),"")</f>
        <v/>
      </c>
      <c r="P2760" s="148" t="str">
        <f>IFERROR(IF(LEN(H2760)=0,"",INDEX(Dashboard!$I$17:$I$26,MATCH($H2760,Dashboard!$J$17:$J$26,0))),"")</f>
        <v/>
      </c>
      <c r="Q2760" s="144"/>
      <c r="R2760" s="148">
        <f>IF(LEN(O2760)=0,0,IF(OR(Summary!$D$5="All",Summary!$D$5=""),1,IF(Summary!$D$5=O2760,1,0)))</f>
        <v>0</v>
      </c>
      <c r="S2760" s="148">
        <f>IF(LEN(B2760)=0,0,IF(OR(Summary!$G$5="All",Summary!$G$5=""),1,IF(Summary!$G$5=B2760,1,0)))</f>
        <v>0</v>
      </c>
      <c r="T2760" s="148">
        <f t="shared" si="172"/>
        <v>0</v>
      </c>
      <c r="U2760" s="148">
        <f>IF(LEN(C2760)=0,0,IF(C2760=Summary!$K$5,1,0))</f>
        <v>0</v>
      </c>
      <c r="V2760" s="148">
        <f t="shared" si="173"/>
        <v>0</v>
      </c>
      <c r="W2760" s="333"/>
      <c r="X2760" s="148">
        <f t="shared" si="174"/>
        <v>0</v>
      </c>
      <c r="Y2760" s="333"/>
      <c r="Z2760" s="144"/>
      <c r="AA2760" s="148">
        <f t="shared" si="175"/>
        <v>0</v>
      </c>
      <c r="AB2760" s="336"/>
      <c r="AC2760" s="144"/>
    </row>
    <row r="2761" spans="2:29" s="134" customFormat="1" ht="20.100000000000001" customHeight="1" x14ac:dyDescent="0.25">
      <c r="B2761" s="390"/>
      <c r="C2761" s="391"/>
      <c r="D2761" s="392"/>
      <c r="E2761" s="393"/>
      <c r="F2761" s="393"/>
      <c r="G2761" s="394"/>
      <c r="H2761" s="395"/>
      <c r="N2761" s="144"/>
      <c r="O2761" s="147" t="str">
        <f>IFERROR(IF(LEN(B2761)=0,"",INDEX(Trainings!$C$6:$C$55,MATCH(Registration!$B2761,Trainings!$B$6:$B$55,0),1)),"")</f>
        <v/>
      </c>
      <c r="P2761" s="148" t="str">
        <f>IFERROR(IF(LEN(H2761)=0,"",INDEX(Dashboard!$I$17:$I$26,MATCH($H2761,Dashboard!$J$17:$J$26,0))),"")</f>
        <v/>
      </c>
      <c r="Q2761" s="144"/>
      <c r="R2761" s="148">
        <f>IF(LEN(O2761)=0,0,IF(OR(Summary!$D$5="All",Summary!$D$5=""),1,IF(Summary!$D$5=O2761,1,0)))</f>
        <v>0</v>
      </c>
      <c r="S2761" s="148">
        <f>IF(LEN(B2761)=0,0,IF(OR(Summary!$G$5="All",Summary!$G$5=""),1,IF(Summary!$G$5=B2761,1,0)))</f>
        <v>0</v>
      </c>
      <c r="T2761" s="148">
        <f t="shared" si="172"/>
        <v>0</v>
      </c>
      <c r="U2761" s="148">
        <f>IF(LEN(C2761)=0,0,IF(C2761=Summary!$K$5,1,0))</f>
        <v>0</v>
      </c>
      <c r="V2761" s="148">
        <f t="shared" si="173"/>
        <v>0</v>
      </c>
      <c r="W2761" s="333"/>
      <c r="X2761" s="148">
        <f t="shared" si="174"/>
        <v>0</v>
      </c>
      <c r="Y2761" s="333"/>
      <c r="Z2761" s="144"/>
      <c r="AA2761" s="148">
        <f t="shared" si="175"/>
        <v>0</v>
      </c>
      <c r="AB2761" s="336"/>
      <c r="AC2761" s="144"/>
    </row>
    <row r="2762" spans="2:29" s="134" customFormat="1" ht="20.100000000000001" customHeight="1" x14ac:dyDescent="0.25">
      <c r="B2762" s="390"/>
      <c r="C2762" s="391"/>
      <c r="D2762" s="392"/>
      <c r="E2762" s="393"/>
      <c r="F2762" s="393"/>
      <c r="G2762" s="394"/>
      <c r="H2762" s="395"/>
      <c r="N2762" s="144"/>
      <c r="O2762" s="147" t="str">
        <f>IFERROR(IF(LEN(B2762)=0,"",INDEX(Trainings!$C$6:$C$55,MATCH(Registration!$B2762,Trainings!$B$6:$B$55,0),1)),"")</f>
        <v/>
      </c>
      <c r="P2762" s="148" t="str">
        <f>IFERROR(IF(LEN(H2762)=0,"",INDEX(Dashboard!$I$17:$I$26,MATCH($H2762,Dashboard!$J$17:$J$26,0))),"")</f>
        <v/>
      </c>
      <c r="Q2762" s="144"/>
      <c r="R2762" s="148">
        <f>IF(LEN(O2762)=0,0,IF(OR(Summary!$D$5="All",Summary!$D$5=""),1,IF(Summary!$D$5=O2762,1,0)))</f>
        <v>0</v>
      </c>
      <c r="S2762" s="148">
        <f>IF(LEN(B2762)=0,0,IF(OR(Summary!$G$5="All",Summary!$G$5=""),1,IF(Summary!$G$5=B2762,1,0)))</f>
        <v>0</v>
      </c>
      <c r="T2762" s="148">
        <f t="shared" si="172"/>
        <v>0</v>
      </c>
      <c r="U2762" s="148">
        <f>IF(LEN(C2762)=0,0,IF(C2762=Summary!$K$5,1,0))</f>
        <v>0</v>
      </c>
      <c r="V2762" s="148">
        <f t="shared" si="173"/>
        <v>0</v>
      </c>
      <c r="W2762" s="333"/>
      <c r="X2762" s="148">
        <f t="shared" si="174"/>
        <v>0</v>
      </c>
      <c r="Y2762" s="333"/>
      <c r="Z2762" s="144"/>
      <c r="AA2762" s="148">
        <f t="shared" si="175"/>
        <v>0</v>
      </c>
      <c r="AB2762" s="336"/>
      <c r="AC2762" s="144"/>
    </row>
    <row r="2763" spans="2:29" s="134" customFormat="1" ht="20.100000000000001" customHeight="1" x14ac:dyDescent="0.25">
      <c r="B2763" s="390"/>
      <c r="C2763" s="391"/>
      <c r="D2763" s="392"/>
      <c r="E2763" s="393"/>
      <c r="F2763" s="393"/>
      <c r="G2763" s="394"/>
      <c r="H2763" s="395"/>
      <c r="N2763" s="144"/>
      <c r="O2763" s="147" t="str">
        <f>IFERROR(IF(LEN(B2763)=0,"",INDEX(Trainings!$C$6:$C$55,MATCH(Registration!$B2763,Trainings!$B$6:$B$55,0),1)),"")</f>
        <v/>
      </c>
      <c r="P2763" s="148" t="str">
        <f>IFERROR(IF(LEN(H2763)=0,"",INDEX(Dashboard!$I$17:$I$26,MATCH($H2763,Dashboard!$J$17:$J$26,0))),"")</f>
        <v/>
      </c>
      <c r="Q2763" s="144"/>
      <c r="R2763" s="148">
        <f>IF(LEN(O2763)=0,0,IF(OR(Summary!$D$5="All",Summary!$D$5=""),1,IF(Summary!$D$5=O2763,1,0)))</f>
        <v>0</v>
      </c>
      <c r="S2763" s="148">
        <f>IF(LEN(B2763)=0,0,IF(OR(Summary!$G$5="All",Summary!$G$5=""),1,IF(Summary!$G$5=B2763,1,0)))</f>
        <v>0</v>
      </c>
      <c r="T2763" s="148">
        <f t="shared" si="172"/>
        <v>0</v>
      </c>
      <c r="U2763" s="148">
        <f>IF(LEN(C2763)=0,0,IF(C2763=Summary!$K$5,1,0))</f>
        <v>0</v>
      </c>
      <c r="V2763" s="148">
        <f t="shared" si="173"/>
        <v>0</v>
      </c>
      <c r="W2763" s="333"/>
      <c r="X2763" s="148">
        <f t="shared" si="174"/>
        <v>0</v>
      </c>
      <c r="Y2763" s="333"/>
      <c r="Z2763" s="144"/>
      <c r="AA2763" s="148">
        <f t="shared" si="175"/>
        <v>0</v>
      </c>
      <c r="AB2763" s="336"/>
      <c r="AC2763" s="144"/>
    </row>
    <row r="2764" spans="2:29" s="134" customFormat="1" ht="20.100000000000001" customHeight="1" x14ac:dyDescent="0.25">
      <c r="B2764" s="390"/>
      <c r="C2764" s="391"/>
      <c r="D2764" s="392"/>
      <c r="E2764" s="393"/>
      <c r="F2764" s="393"/>
      <c r="G2764" s="394"/>
      <c r="H2764" s="395"/>
      <c r="N2764" s="144"/>
      <c r="O2764" s="147" t="str">
        <f>IFERROR(IF(LEN(B2764)=0,"",INDEX(Trainings!$C$6:$C$55,MATCH(Registration!$B2764,Trainings!$B$6:$B$55,0),1)),"")</f>
        <v/>
      </c>
      <c r="P2764" s="148" t="str">
        <f>IFERROR(IF(LEN(H2764)=0,"",INDEX(Dashboard!$I$17:$I$26,MATCH($H2764,Dashboard!$J$17:$J$26,0))),"")</f>
        <v/>
      </c>
      <c r="Q2764" s="144"/>
      <c r="R2764" s="148">
        <f>IF(LEN(O2764)=0,0,IF(OR(Summary!$D$5="All",Summary!$D$5=""),1,IF(Summary!$D$5=O2764,1,0)))</f>
        <v>0</v>
      </c>
      <c r="S2764" s="148">
        <f>IF(LEN(B2764)=0,0,IF(OR(Summary!$G$5="All",Summary!$G$5=""),1,IF(Summary!$G$5=B2764,1,0)))</f>
        <v>0</v>
      </c>
      <c r="T2764" s="148">
        <f t="shared" si="172"/>
        <v>0</v>
      </c>
      <c r="U2764" s="148">
        <f>IF(LEN(C2764)=0,0,IF(C2764=Summary!$K$5,1,0))</f>
        <v>0</v>
      </c>
      <c r="V2764" s="148">
        <f t="shared" si="173"/>
        <v>0</v>
      </c>
      <c r="W2764" s="333"/>
      <c r="X2764" s="148">
        <f t="shared" si="174"/>
        <v>0</v>
      </c>
      <c r="Y2764" s="333"/>
      <c r="Z2764" s="144"/>
      <c r="AA2764" s="148">
        <f t="shared" si="175"/>
        <v>0</v>
      </c>
      <c r="AB2764" s="336"/>
      <c r="AC2764" s="144"/>
    </row>
    <row r="2765" spans="2:29" s="134" customFormat="1" ht="20.100000000000001" customHeight="1" x14ac:dyDescent="0.25">
      <c r="B2765" s="390"/>
      <c r="C2765" s="391"/>
      <c r="D2765" s="392"/>
      <c r="E2765" s="393"/>
      <c r="F2765" s="393"/>
      <c r="G2765" s="394"/>
      <c r="H2765" s="395"/>
      <c r="N2765" s="144"/>
      <c r="O2765" s="147" t="str">
        <f>IFERROR(IF(LEN(B2765)=0,"",INDEX(Trainings!$C$6:$C$55,MATCH(Registration!$B2765,Trainings!$B$6:$B$55,0),1)),"")</f>
        <v/>
      </c>
      <c r="P2765" s="148" t="str">
        <f>IFERROR(IF(LEN(H2765)=0,"",INDEX(Dashboard!$I$17:$I$26,MATCH($H2765,Dashboard!$J$17:$J$26,0))),"")</f>
        <v/>
      </c>
      <c r="Q2765" s="144"/>
      <c r="R2765" s="148">
        <f>IF(LEN(O2765)=0,0,IF(OR(Summary!$D$5="All",Summary!$D$5=""),1,IF(Summary!$D$5=O2765,1,0)))</f>
        <v>0</v>
      </c>
      <c r="S2765" s="148">
        <f>IF(LEN(B2765)=0,0,IF(OR(Summary!$G$5="All",Summary!$G$5=""),1,IF(Summary!$G$5=B2765,1,0)))</f>
        <v>0</v>
      </c>
      <c r="T2765" s="148">
        <f t="shared" si="172"/>
        <v>0</v>
      </c>
      <c r="U2765" s="148">
        <f>IF(LEN(C2765)=0,0,IF(C2765=Summary!$K$5,1,0))</f>
        <v>0</v>
      </c>
      <c r="V2765" s="148">
        <f t="shared" si="173"/>
        <v>0</v>
      </c>
      <c r="W2765" s="333"/>
      <c r="X2765" s="148">
        <f t="shared" si="174"/>
        <v>0</v>
      </c>
      <c r="Y2765" s="333"/>
      <c r="Z2765" s="144"/>
      <c r="AA2765" s="148">
        <f t="shared" si="175"/>
        <v>0</v>
      </c>
      <c r="AB2765" s="336"/>
      <c r="AC2765" s="144"/>
    </row>
    <row r="2766" spans="2:29" s="134" customFormat="1" ht="20.100000000000001" customHeight="1" x14ac:dyDescent="0.25">
      <c r="B2766" s="390"/>
      <c r="C2766" s="391"/>
      <c r="D2766" s="392"/>
      <c r="E2766" s="393"/>
      <c r="F2766" s="393"/>
      <c r="G2766" s="394"/>
      <c r="H2766" s="395"/>
      <c r="N2766" s="144"/>
      <c r="O2766" s="147" t="str">
        <f>IFERROR(IF(LEN(B2766)=0,"",INDEX(Trainings!$C$6:$C$55,MATCH(Registration!$B2766,Trainings!$B$6:$B$55,0),1)),"")</f>
        <v/>
      </c>
      <c r="P2766" s="148" t="str">
        <f>IFERROR(IF(LEN(H2766)=0,"",INDEX(Dashboard!$I$17:$I$26,MATCH($H2766,Dashboard!$J$17:$J$26,0))),"")</f>
        <v/>
      </c>
      <c r="Q2766" s="144"/>
      <c r="R2766" s="148">
        <f>IF(LEN(O2766)=0,0,IF(OR(Summary!$D$5="All",Summary!$D$5=""),1,IF(Summary!$D$5=O2766,1,0)))</f>
        <v>0</v>
      </c>
      <c r="S2766" s="148">
        <f>IF(LEN(B2766)=0,0,IF(OR(Summary!$G$5="All",Summary!$G$5=""),1,IF(Summary!$G$5=B2766,1,0)))</f>
        <v>0</v>
      </c>
      <c r="T2766" s="148">
        <f t="shared" si="172"/>
        <v>0</v>
      </c>
      <c r="U2766" s="148">
        <f>IF(LEN(C2766)=0,0,IF(C2766=Summary!$K$5,1,0))</f>
        <v>0</v>
      </c>
      <c r="V2766" s="148">
        <f t="shared" si="173"/>
        <v>0</v>
      </c>
      <c r="W2766" s="333"/>
      <c r="X2766" s="148">
        <f t="shared" si="174"/>
        <v>0</v>
      </c>
      <c r="Y2766" s="333"/>
      <c r="Z2766" s="144"/>
      <c r="AA2766" s="148">
        <f t="shared" si="175"/>
        <v>0</v>
      </c>
      <c r="AB2766" s="336"/>
      <c r="AC2766" s="144"/>
    </row>
    <row r="2767" spans="2:29" s="134" customFormat="1" ht="20.100000000000001" customHeight="1" x14ac:dyDescent="0.25">
      <c r="B2767" s="390"/>
      <c r="C2767" s="391"/>
      <c r="D2767" s="392"/>
      <c r="E2767" s="393"/>
      <c r="F2767" s="393"/>
      <c r="G2767" s="394"/>
      <c r="H2767" s="395"/>
      <c r="N2767" s="144"/>
      <c r="O2767" s="147" t="str">
        <f>IFERROR(IF(LEN(B2767)=0,"",INDEX(Trainings!$C$6:$C$55,MATCH(Registration!$B2767,Trainings!$B$6:$B$55,0),1)),"")</f>
        <v/>
      </c>
      <c r="P2767" s="148" t="str">
        <f>IFERROR(IF(LEN(H2767)=0,"",INDEX(Dashboard!$I$17:$I$26,MATCH($H2767,Dashboard!$J$17:$J$26,0))),"")</f>
        <v/>
      </c>
      <c r="Q2767" s="144"/>
      <c r="R2767" s="148">
        <f>IF(LEN(O2767)=0,0,IF(OR(Summary!$D$5="All",Summary!$D$5=""),1,IF(Summary!$D$5=O2767,1,0)))</f>
        <v>0</v>
      </c>
      <c r="S2767" s="148">
        <f>IF(LEN(B2767)=0,0,IF(OR(Summary!$G$5="All",Summary!$G$5=""),1,IF(Summary!$G$5=B2767,1,0)))</f>
        <v>0</v>
      </c>
      <c r="T2767" s="148">
        <f t="shared" si="172"/>
        <v>0</v>
      </c>
      <c r="U2767" s="148">
        <f>IF(LEN(C2767)=0,0,IF(C2767=Summary!$K$5,1,0))</f>
        <v>0</v>
      </c>
      <c r="V2767" s="148">
        <f t="shared" si="173"/>
        <v>0</v>
      </c>
      <c r="W2767" s="333"/>
      <c r="X2767" s="148">
        <f t="shared" si="174"/>
        <v>0</v>
      </c>
      <c r="Y2767" s="333"/>
      <c r="Z2767" s="144"/>
      <c r="AA2767" s="148">
        <f t="shared" si="175"/>
        <v>0</v>
      </c>
      <c r="AB2767" s="336"/>
      <c r="AC2767" s="144"/>
    </row>
    <row r="2768" spans="2:29" s="134" customFormat="1" ht="20.100000000000001" customHeight="1" x14ac:dyDescent="0.25">
      <c r="B2768" s="390"/>
      <c r="C2768" s="391"/>
      <c r="D2768" s="392"/>
      <c r="E2768" s="393"/>
      <c r="F2768" s="393"/>
      <c r="G2768" s="394"/>
      <c r="H2768" s="395"/>
      <c r="N2768" s="144"/>
      <c r="O2768" s="147" t="str">
        <f>IFERROR(IF(LEN(B2768)=0,"",INDEX(Trainings!$C$6:$C$55,MATCH(Registration!$B2768,Trainings!$B$6:$B$55,0),1)),"")</f>
        <v/>
      </c>
      <c r="P2768" s="148" t="str">
        <f>IFERROR(IF(LEN(H2768)=0,"",INDEX(Dashboard!$I$17:$I$26,MATCH($H2768,Dashboard!$J$17:$J$26,0))),"")</f>
        <v/>
      </c>
      <c r="Q2768" s="144"/>
      <c r="R2768" s="148">
        <f>IF(LEN(O2768)=0,0,IF(OR(Summary!$D$5="All",Summary!$D$5=""),1,IF(Summary!$D$5=O2768,1,0)))</f>
        <v>0</v>
      </c>
      <c r="S2768" s="148">
        <f>IF(LEN(B2768)=0,0,IF(OR(Summary!$G$5="All",Summary!$G$5=""),1,IF(Summary!$G$5=B2768,1,0)))</f>
        <v>0</v>
      </c>
      <c r="T2768" s="148">
        <f t="shared" si="172"/>
        <v>0</v>
      </c>
      <c r="U2768" s="148">
        <f>IF(LEN(C2768)=0,0,IF(C2768=Summary!$K$5,1,0))</f>
        <v>0</v>
      </c>
      <c r="V2768" s="148">
        <f t="shared" si="173"/>
        <v>0</v>
      </c>
      <c r="W2768" s="333"/>
      <c r="X2768" s="148">
        <f t="shared" si="174"/>
        <v>0</v>
      </c>
      <c r="Y2768" s="333"/>
      <c r="Z2768" s="144"/>
      <c r="AA2768" s="148">
        <f t="shared" si="175"/>
        <v>0</v>
      </c>
      <c r="AB2768" s="336"/>
      <c r="AC2768" s="144"/>
    </row>
    <row r="2769" spans="2:29" s="134" customFormat="1" ht="20.100000000000001" customHeight="1" x14ac:dyDescent="0.25">
      <c r="B2769" s="390"/>
      <c r="C2769" s="391"/>
      <c r="D2769" s="392"/>
      <c r="E2769" s="393"/>
      <c r="F2769" s="393"/>
      <c r="G2769" s="394"/>
      <c r="H2769" s="395"/>
      <c r="N2769" s="144"/>
      <c r="O2769" s="147" t="str">
        <f>IFERROR(IF(LEN(B2769)=0,"",INDEX(Trainings!$C$6:$C$55,MATCH(Registration!$B2769,Trainings!$B$6:$B$55,0),1)),"")</f>
        <v/>
      </c>
      <c r="P2769" s="148" t="str">
        <f>IFERROR(IF(LEN(H2769)=0,"",INDEX(Dashboard!$I$17:$I$26,MATCH($H2769,Dashboard!$J$17:$J$26,0))),"")</f>
        <v/>
      </c>
      <c r="Q2769" s="144"/>
      <c r="R2769" s="148">
        <f>IF(LEN(O2769)=0,0,IF(OR(Summary!$D$5="All",Summary!$D$5=""),1,IF(Summary!$D$5=O2769,1,0)))</f>
        <v>0</v>
      </c>
      <c r="S2769" s="148">
        <f>IF(LEN(B2769)=0,0,IF(OR(Summary!$G$5="All",Summary!$G$5=""),1,IF(Summary!$G$5=B2769,1,0)))</f>
        <v>0</v>
      </c>
      <c r="T2769" s="148">
        <f t="shared" si="172"/>
        <v>0</v>
      </c>
      <c r="U2769" s="148">
        <f>IF(LEN(C2769)=0,0,IF(C2769=Summary!$K$5,1,0))</f>
        <v>0</v>
      </c>
      <c r="V2769" s="148">
        <f t="shared" si="173"/>
        <v>0</v>
      </c>
      <c r="W2769" s="333"/>
      <c r="X2769" s="148">
        <f t="shared" si="174"/>
        <v>0</v>
      </c>
      <c r="Y2769" s="333"/>
      <c r="Z2769" s="144"/>
      <c r="AA2769" s="148">
        <f t="shared" si="175"/>
        <v>0</v>
      </c>
      <c r="AB2769" s="336"/>
      <c r="AC2769" s="144"/>
    </row>
    <row r="2770" spans="2:29" s="134" customFormat="1" ht="20.100000000000001" customHeight="1" x14ac:dyDescent="0.25">
      <c r="B2770" s="390"/>
      <c r="C2770" s="391"/>
      <c r="D2770" s="392"/>
      <c r="E2770" s="393"/>
      <c r="F2770" s="393"/>
      <c r="G2770" s="394"/>
      <c r="H2770" s="395"/>
      <c r="N2770" s="144"/>
      <c r="O2770" s="147" t="str">
        <f>IFERROR(IF(LEN(B2770)=0,"",INDEX(Trainings!$C$6:$C$55,MATCH(Registration!$B2770,Trainings!$B$6:$B$55,0),1)),"")</f>
        <v/>
      </c>
      <c r="P2770" s="148" t="str">
        <f>IFERROR(IF(LEN(H2770)=0,"",INDEX(Dashboard!$I$17:$I$26,MATCH($H2770,Dashboard!$J$17:$J$26,0))),"")</f>
        <v/>
      </c>
      <c r="Q2770" s="144"/>
      <c r="R2770" s="148">
        <f>IF(LEN(O2770)=0,0,IF(OR(Summary!$D$5="All",Summary!$D$5=""),1,IF(Summary!$D$5=O2770,1,0)))</f>
        <v>0</v>
      </c>
      <c r="S2770" s="148">
        <f>IF(LEN(B2770)=0,0,IF(OR(Summary!$G$5="All",Summary!$G$5=""),1,IF(Summary!$G$5=B2770,1,0)))</f>
        <v>0</v>
      </c>
      <c r="T2770" s="148">
        <f t="shared" si="172"/>
        <v>0</v>
      </c>
      <c r="U2770" s="148">
        <f>IF(LEN(C2770)=0,0,IF(C2770=Summary!$K$5,1,0))</f>
        <v>0</v>
      </c>
      <c r="V2770" s="148">
        <f t="shared" si="173"/>
        <v>0</v>
      </c>
      <c r="W2770" s="333"/>
      <c r="X2770" s="148">
        <f t="shared" si="174"/>
        <v>0</v>
      </c>
      <c r="Y2770" s="333"/>
      <c r="Z2770" s="144"/>
      <c r="AA2770" s="148">
        <f t="shared" si="175"/>
        <v>0</v>
      </c>
      <c r="AB2770" s="336"/>
      <c r="AC2770" s="144"/>
    </row>
    <row r="2771" spans="2:29" s="134" customFormat="1" ht="20.100000000000001" customHeight="1" x14ac:dyDescent="0.25">
      <c r="B2771" s="390"/>
      <c r="C2771" s="391"/>
      <c r="D2771" s="392"/>
      <c r="E2771" s="393"/>
      <c r="F2771" s="393"/>
      <c r="G2771" s="394"/>
      <c r="H2771" s="395"/>
      <c r="N2771" s="144"/>
      <c r="O2771" s="147" t="str">
        <f>IFERROR(IF(LEN(B2771)=0,"",INDEX(Trainings!$C$6:$C$55,MATCH(Registration!$B2771,Trainings!$B$6:$B$55,0),1)),"")</f>
        <v/>
      </c>
      <c r="P2771" s="148" t="str">
        <f>IFERROR(IF(LEN(H2771)=0,"",INDEX(Dashboard!$I$17:$I$26,MATCH($H2771,Dashboard!$J$17:$J$26,0))),"")</f>
        <v/>
      </c>
      <c r="Q2771" s="144"/>
      <c r="R2771" s="148">
        <f>IF(LEN(O2771)=0,0,IF(OR(Summary!$D$5="All",Summary!$D$5=""),1,IF(Summary!$D$5=O2771,1,0)))</f>
        <v>0</v>
      </c>
      <c r="S2771" s="148">
        <f>IF(LEN(B2771)=0,0,IF(OR(Summary!$G$5="All",Summary!$G$5=""),1,IF(Summary!$G$5=B2771,1,0)))</f>
        <v>0</v>
      </c>
      <c r="T2771" s="148">
        <f t="shared" si="172"/>
        <v>0</v>
      </c>
      <c r="U2771" s="148">
        <f>IF(LEN(C2771)=0,0,IF(C2771=Summary!$K$5,1,0))</f>
        <v>0</v>
      </c>
      <c r="V2771" s="148">
        <f t="shared" si="173"/>
        <v>0</v>
      </c>
      <c r="W2771" s="333"/>
      <c r="X2771" s="148">
        <f t="shared" si="174"/>
        <v>0</v>
      </c>
      <c r="Y2771" s="333"/>
      <c r="Z2771" s="144"/>
      <c r="AA2771" s="148">
        <f t="shared" si="175"/>
        <v>0</v>
      </c>
      <c r="AB2771" s="336"/>
      <c r="AC2771" s="144"/>
    </row>
    <row r="2772" spans="2:29" s="134" customFormat="1" ht="20.100000000000001" customHeight="1" x14ac:dyDescent="0.25">
      <c r="B2772" s="390"/>
      <c r="C2772" s="391"/>
      <c r="D2772" s="392"/>
      <c r="E2772" s="393"/>
      <c r="F2772" s="393"/>
      <c r="G2772" s="394"/>
      <c r="H2772" s="395"/>
      <c r="N2772" s="144"/>
      <c r="O2772" s="147" t="str">
        <f>IFERROR(IF(LEN(B2772)=0,"",INDEX(Trainings!$C$6:$C$55,MATCH(Registration!$B2772,Trainings!$B$6:$B$55,0),1)),"")</f>
        <v/>
      </c>
      <c r="P2772" s="148" t="str">
        <f>IFERROR(IF(LEN(H2772)=0,"",INDEX(Dashboard!$I$17:$I$26,MATCH($H2772,Dashboard!$J$17:$J$26,0))),"")</f>
        <v/>
      </c>
      <c r="Q2772" s="144"/>
      <c r="R2772" s="148">
        <f>IF(LEN(O2772)=0,0,IF(OR(Summary!$D$5="All",Summary!$D$5=""),1,IF(Summary!$D$5=O2772,1,0)))</f>
        <v>0</v>
      </c>
      <c r="S2772" s="148">
        <f>IF(LEN(B2772)=0,0,IF(OR(Summary!$G$5="All",Summary!$G$5=""),1,IF(Summary!$G$5=B2772,1,0)))</f>
        <v>0</v>
      </c>
      <c r="T2772" s="148">
        <f t="shared" si="172"/>
        <v>0</v>
      </c>
      <c r="U2772" s="148">
        <f>IF(LEN(C2772)=0,0,IF(C2772=Summary!$K$5,1,0))</f>
        <v>0</v>
      </c>
      <c r="V2772" s="148">
        <f t="shared" si="173"/>
        <v>0</v>
      </c>
      <c r="W2772" s="333"/>
      <c r="X2772" s="148">
        <f t="shared" si="174"/>
        <v>0</v>
      </c>
      <c r="Y2772" s="333"/>
      <c r="Z2772" s="144"/>
      <c r="AA2772" s="148">
        <f t="shared" si="175"/>
        <v>0</v>
      </c>
      <c r="AB2772" s="336"/>
      <c r="AC2772" s="144"/>
    </row>
    <row r="2773" spans="2:29" s="134" customFormat="1" ht="20.100000000000001" customHeight="1" x14ac:dyDescent="0.25">
      <c r="B2773" s="390"/>
      <c r="C2773" s="391"/>
      <c r="D2773" s="392"/>
      <c r="E2773" s="393"/>
      <c r="F2773" s="393"/>
      <c r="G2773" s="394"/>
      <c r="H2773" s="395"/>
      <c r="N2773" s="144"/>
      <c r="O2773" s="147" t="str">
        <f>IFERROR(IF(LEN(B2773)=0,"",INDEX(Trainings!$C$6:$C$55,MATCH(Registration!$B2773,Trainings!$B$6:$B$55,0),1)),"")</f>
        <v/>
      </c>
      <c r="P2773" s="148" t="str">
        <f>IFERROR(IF(LEN(H2773)=0,"",INDEX(Dashboard!$I$17:$I$26,MATCH($H2773,Dashboard!$J$17:$J$26,0))),"")</f>
        <v/>
      </c>
      <c r="Q2773" s="144"/>
      <c r="R2773" s="148">
        <f>IF(LEN(O2773)=0,0,IF(OR(Summary!$D$5="All",Summary!$D$5=""),1,IF(Summary!$D$5=O2773,1,0)))</f>
        <v>0</v>
      </c>
      <c r="S2773" s="148">
        <f>IF(LEN(B2773)=0,0,IF(OR(Summary!$G$5="All",Summary!$G$5=""),1,IF(Summary!$G$5=B2773,1,0)))</f>
        <v>0</v>
      </c>
      <c r="T2773" s="148">
        <f t="shared" si="172"/>
        <v>0</v>
      </c>
      <c r="U2773" s="148">
        <f>IF(LEN(C2773)=0,0,IF(C2773=Summary!$K$5,1,0))</f>
        <v>0</v>
      </c>
      <c r="V2773" s="148">
        <f t="shared" si="173"/>
        <v>0</v>
      </c>
      <c r="W2773" s="333"/>
      <c r="X2773" s="148">
        <f t="shared" si="174"/>
        <v>0</v>
      </c>
      <c r="Y2773" s="333"/>
      <c r="Z2773" s="144"/>
      <c r="AA2773" s="148">
        <f t="shared" si="175"/>
        <v>0</v>
      </c>
      <c r="AB2773" s="336"/>
      <c r="AC2773" s="144"/>
    </row>
    <row r="2774" spans="2:29" s="134" customFormat="1" ht="20.100000000000001" customHeight="1" x14ac:dyDescent="0.25">
      <c r="B2774" s="390"/>
      <c r="C2774" s="391"/>
      <c r="D2774" s="392"/>
      <c r="E2774" s="393"/>
      <c r="F2774" s="393"/>
      <c r="G2774" s="394"/>
      <c r="H2774" s="395"/>
      <c r="N2774" s="144"/>
      <c r="O2774" s="147" t="str">
        <f>IFERROR(IF(LEN(B2774)=0,"",INDEX(Trainings!$C$6:$C$55,MATCH(Registration!$B2774,Trainings!$B$6:$B$55,0),1)),"")</f>
        <v/>
      </c>
      <c r="P2774" s="148" t="str">
        <f>IFERROR(IF(LEN(H2774)=0,"",INDEX(Dashboard!$I$17:$I$26,MATCH($H2774,Dashboard!$J$17:$J$26,0))),"")</f>
        <v/>
      </c>
      <c r="Q2774" s="144"/>
      <c r="R2774" s="148">
        <f>IF(LEN(O2774)=0,0,IF(OR(Summary!$D$5="All",Summary!$D$5=""),1,IF(Summary!$D$5=O2774,1,0)))</f>
        <v>0</v>
      </c>
      <c r="S2774" s="148">
        <f>IF(LEN(B2774)=0,0,IF(OR(Summary!$G$5="All",Summary!$G$5=""),1,IF(Summary!$G$5=B2774,1,0)))</f>
        <v>0</v>
      </c>
      <c r="T2774" s="148">
        <f t="shared" si="172"/>
        <v>0</v>
      </c>
      <c r="U2774" s="148">
        <f>IF(LEN(C2774)=0,0,IF(C2774=Summary!$K$5,1,0))</f>
        <v>0</v>
      </c>
      <c r="V2774" s="148">
        <f t="shared" si="173"/>
        <v>0</v>
      </c>
      <c r="W2774" s="333"/>
      <c r="X2774" s="148">
        <f t="shared" si="174"/>
        <v>0</v>
      </c>
      <c r="Y2774" s="333"/>
      <c r="Z2774" s="144"/>
      <c r="AA2774" s="148">
        <f t="shared" si="175"/>
        <v>0</v>
      </c>
      <c r="AB2774" s="336"/>
      <c r="AC2774" s="144"/>
    </row>
    <row r="2775" spans="2:29" s="134" customFormat="1" ht="20.100000000000001" customHeight="1" x14ac:dyDescent="0.25">
      <c r="B2775" s="390"/>
      <c r="C2775" s="391"/>
      <c r="D2775" s="392"/>
      <c r="E2775" s="393"/>
      <c r="F2775" s="393"/>
      <c r="G2775" s="394"/>
      <c r="H2775" s="395"/>
      <c r="N2775" s="144"/>
      <c r="O2775" s="147" t="str">
        <f>IFERROR(IF(LEN(B2775)=0,"",INDEX(Trainings!$C$6:$C$55,MATCH(Registration!$B2775,Trainings!$B$6:$B$55,0),1)),"")</f>
        <v/>
      </c>
      <c r="P2775" s="148" t="str">
        <f>IFERROR(IF(LEN(H2775)=0,"",INDEX(Dashboard!$I$17:$I$26,MATCH($H2775,Dashboard!$J$17:$J$26,0))),"")</f>
        <v/>
      </c>
      <c r="Q2775" s="144"/>
      <c r="R2775" s="148">
        <f>IF(LEN(O2775)=0,0,IF(OR(Summary!$D$5="All",Summary!$D$5=""),1,IF(Summary!$D$5=O2775,1,0)))</f>
        <v>0</v>
      </c>
      <c r="S2775" s="148">
        <f>IF(LEN(B2775)=0,0,IF(OR(Summary!$G$5="All",Summary!$G$5=""),1,IF(Summary!$G$5=B2775,1,0)))</f>
        <v>0</v>
      </c>
      <c r="T2775" s="148">
        <f t="shared" si="172"/>
        <v>0</v>
      </c>
      <c r="U2775" s="148">
        <f>IF(LEN(C2775)=0,0,IF(C2775=Summary!$K$5,1,0))</f>
        <v>0</v>
      </c>
      <c r="V2775" s="148">
        <f t="shared" si="173"/>
        <v>0</v>
      </c>
      <c r="W2775" s="333"/>
      <c r="X2775" s="148">
        <f t="shared" si="174"/>
        <v>0</v>
      </c>
      <c r="Y2775" s="333"/>
      <c r="Z2775" s="144"/>
      <c r="AA2775" s="148">
        <f t="shared" si="175"/>
        <v>0</v>
      </c>
      <c r="AB2775" s="336"/>
      <c r="AC2775" s="144"/>
    </row>
    <row r="2776" spans="2:29" s="134" customFormat="1" ht="20.100000000000001" customHeight="1" x14ac:dyDescent="0.25">
      <c r="B2776" s="390"/>
      <c r="C2776" s="391"/>
      <c r="D2776" s="392"/>
      <c r="E2776" s="393"/>
      <c r="F2776" s="393"/>
      <c r="G2776" s="394"/>
      <c r="H2776" s="395"/>
      <c r="N2776" s="144"/>
      <c r="O2776" s="147" t="str">
        <f>IFERROR(IF(LEN(B2776)=0,"",INDEX(Trainings!$C$6:$C$55,MATCH(Registration!$B2776,Trainings!$B$6:$B$55,0),1)),"")</f>
        <v/>
      </c>
      <c r="P2776" s="148" t="str">
        <f>IFERROR(IF(LEN(H2776)=0,"",INDEX(Dashboard!$I$17:$I$26,MATCH($H2776,Dashboard!$J$17:$J$26,0))),"")</f>
        <v/>
      </c>
      <c r="Q2776" s="144"/>
      <c r="R2776" s="148">
        <f>IF(LEN(O2776)=0,0,IF(OR(Summary!$D$5="All",Summary!$D$5=""),1,IF(Summary!$D$5=O2776,1,0)))</f>
        <v>0</v>
      </c>
      <c r="S2776" s="148">
        <f>IF(LEN(B2776)=0,0,IF(OR(Summary!$G$5="All",Summary!$G$5=""),1,IF(Summary!$G$5=B2776,1,0)))</f>
        <v>0</v>
      </c>
      <c r="T2776" s="148">
        <f t="shared" si="172"/>
        <v>0</v>
      </c>
      <c r="U2776" s="148">
        <f>IF(LEN(C2776)=0,0,IF(C2776=Summary!$K$5,1,0))</f>
        <v>0</v>
      </c>
      <c r="V2776" s="148">
        <f t="shared" si="173"/>
        <v>0</v>
      </c>
      <c r="W2776" s="333"/>
      <c r="X2776" s="148">
        <f t="shared" si="174"/>
        <v>0</v>
      </c>
      <c r="Y2776" s="333"/>
      <c r="Z2776" s="144"/>
      <c r="AA2776" s="148">
        <f t="shared" si="175"/>
        <v>0</v>
      </c>
      <c r="AB2776" s="336"/>
      <c r="AC2776" s="144"/>
    </row>
    <row r="2777" spans="2:29" s="134" customFormat="1" ht="20.100000000000001" customHeight="1" x14ac:dyDescent="0.25">
      <c r="B2777" s="390"/>
      <c r="C2777" s="391"/>
      <c r="D2777" s="392"/>
      <c r="E2777" s="393"/>
      <c r="F2777" s="393"/>
      <c r="G2777" s="394"/>
      <c r="H2777" s="395"/>
      <c r="N2777" s="144"/>
      <c r="O2777" s="147" t="str">
        <f>IFERROR(IF(LEN(B2777)=0,"",INDEX(Trainings!$C$6:$C$55,MATCH(Registration!$B2777,Trainings!$B$6:$B$55,0),1)),"")</f>
        <v/>
      </c>
      <c r="P2777" s="148" t="str">
        <f>IFERROR(IF(LEN(H2777)=0,"",INDEX(Dashboard!$I$17:$I$26,MATCH($H2777,Dashboard!$J$17:$J$26,0))),"")</f>
        <v/>
      </c>
      <c r="Q2777" s="144"/>
      <c r="R2777" s="148">
        <f>IF(LEN(O2777)=0,0,IF(OR(Summary!$D$5="All",Summary!$D$5=""),1,IF(Summary!$D$5=O2777,1,0)))</f>
        <v>0</v>
      </c>
      <c r="S2777" s="148">
        <f>IF(LEN(B2777)=0,0,IF(OR(Summary!$G$5="All",Summary!$G$5=""),1,IF(Summary!$G$5=B2777,1,0)))</f>
        <v>0</v>
      </c>
      <c r="T2777" s="148">
        <f t="shared" si="172"/>
        <v>0</v>
      </c>
      <c r="U2777" s="148">
        <f>IF(LEN(C2777)=0,0,IF(C2777=Summary!$K$5,1,0))</f>
        <v>0</v>
      </c>
      <c r="V2777" s="148">
        <f t="shared" si="173"/>
        <v>0</v>
      </c>
      <c r="W2777" s="333"/>
      <c r="X2777" s="148">
        <f t="shared" si="174"/>
        <v>0</v>
      </c>
      <c r="Y2777" s="333"/>
      <c r="Z2777" s="144"/>
      <c r="AA2777" s="148">
        <f t="shared" si="175"/>
        <v>0</v>
      </c>
      <c r="AB2777" s="336"/>
      <c r="AC2777" s="144"/>
    </row>
    <row r="2778" spans="2:29" s="134" customFormat="1" ht="20.100000000000001" customHeight="1" x14ac:dyDescent="0.25">
      <c r="B2778" s="390"/>
      <c r="C2778" s="391"/>
      <c r="D2778" s="392"/>
      <c r="E2778" s="393"/>
      <c r="F2778" s="393"/>
      <c r="G2778" s="394"/>
      <c r="H2778" s="395"/>
      <c r="N2778" s="144"/>
      <c r="O2778" s="147" t="str">
        <f>IFERROR(IF(LEN(B2778)=0,"",INDEX(Trainings!$C$6:$C$55,MATCH(Registration!$B2778,Trainings!$B$6:$B$55,0),1)),"")</f>
        <v/>
      </c>
      <c r="P2778" s="148" t="str">
        <f>IFERROR(IF(LEN(H2778)=0,"",INDEX(Dashboard!$I$17:$I$26,MATCH($H2778,Dashboard!$J$17:$J$26,0))),"")</f>
        <v/>
      </c>
      <c r="Q2778" s="144"/>
      <c r="R2778" s="148">
        <f>IF(LEN(O2778)=0,0,IF(OR(Summary!$D$5="All",Summary!$D$5=""),1,IF(Summary!$D$5=O2778,1,0)))</f>
        <v>0</v>
      </c>
      <c r="S2778" s="148">
        <f>IF(LEN(B2778)=0,0,IF(OR(Summary!$G$5="All",Summary!$G$5=""),1,IF(Summary!$G$5=B2778,1,0)))</f>
        <v>0</v>
      </c>
      <c r="T2778" s="148">
        <f t="shared" si="172"/>
        <v>0</v>
      </c>
      <c r="U2778" s="148">
        <f>IF(LEN(C2778)=0,0,IF(C2778=Summary!$K$5,1,0))</f>
        <v>0</v>
      </c>
      <c r="V2778" s="148">
        <f t="shared" si="173"/>
        <v>0</v>
      </c>
      <c r="W2778" s="333"/>
      <c r="X2778" s="148">
        <f t="shared" si="174"/>
        <v>0</v>
      </c>
      <c r="Y2778" s="333"/>
      <c r="Z2778" s="144"/>
      <c r="AA2778" s="148">
        <f t="shared" si="175"/>
        <v>0</v>
      </c>
      <c r="AB2778" s="336"/>
      <c r="AC2778" s="144"/>
    </row>
    <row r="2779" spans="2:29" s="134" customFormat="1" ht="20.100000000000001" customHeight="1" x14ac:dyDescent="0.25">
      <c r="B2779" s="390"/>
      <c r="C2779" s="391"/>
      <c r="D2779" s="392"/>
      <c r="E2779" s="393"/>
      <c r="F2779" s="393"/>
      <c r="G2779" s="394"/>
      <c r="H2779" s="395"/>
      <c r="N2779" s="144"/>
      <c r="O2779" s="147" t="str">
        <f>IFERROR(IF(LEN(B2779)=0,"",INDEX(Trainings!$C$6:$C$55,MATCH(Registration!$B2779,Trainings!$B$6:$B$55,0),1)),"")</f>
        <v/>
      </c>
      <c r="P2779" s="148" t="str">
        <f>IFERROR(IF(LEN(H2779)=0,"",INDEX(Dashboard!$I$17:$I$26,MATCH($H2779,Dashboard!$J$17:$J$26,0))),"")</f>
        <v/>
      </c>
      <c r="Q2779" s="144"/>
      <c r="R2779" s="148">
        <f>IF(LEN(O2779)=0,0,IF(OR(Summary!$D$5="All",Summary!$D$5=""),1,IF(Summary!$D$5=O2779,1,0)))</f>
        <v>0</v>
      </c>
      <c r="S2779" s="148">
        <f>IF(LEN(B2779)=0,0,IF(OR(Summary!$G$5="All",Summary!$G$5=""),1,IF(Summary!$G$5=B2779,1,0)))</f>
        <v>0</v>
      </c>
      <c r="T2779" s="148">
        <f t="shared" si="172"/>
        <v>0</v>
      </c>
      <c r="U2779" s="148">
        <f>IF(LEN(C2779)=0,0,IF(C2779=Summary!$K$5,1,0))</f>
        <v>0</v>
      </c>
      <c r="V2779" s="148">
        <f t="shared" si="173"/>
        <v>0</v>
      </c>
      <c r="W2779" s="333"/>
      <c r="X2779" s="148">
        <f t="shared" si="174"/>
        <v>0</v>
      </c>
      <c r="Y2779" s="333"/>
      <c r="Z2779" s="144"/>
      <c r="AA2779" s="148">
        <f t="shared" si="175"/>
        <v>0</v>
      </c>
      <c r="AB2779" s="336"/>
      <c r="AC2779" s="144"/>
    </row>
    <row r="2780" spans="2:29" s="134" customFormat="1" ht="20.100000000000001" customHeight="1" x14ac:dyDescent="0.25">
      <c r="B2780" s="390"/>
      <c r="C2780" s="391"/>
      <c r="D2780" s="392"/>
      <c r="E2780" s="393"/>
      <c r="F2780" s="393"/>
      <c r="G2780" s="394"/>
      <c r="H2780" s="395"/>
      <c r="N2780" s="144"/>
      <c r="O2780" s="147" t="str">
        <f>IFERROR(IF(LEN(B2780)=0,"",INDEX(Trainings!$C$6:$C$55,MATCH(Registration!$B2780,Trainings!$B$6:$B$55,0),1)),"")</f>
        <v/>
      </c>
      <c r="P2780" s="148" t="str">
        <f>IFERROR(IF(LEN(H2780)=0,"",INDEX(Dashboard!$I$17:$I$26,MATCH($H2780,Dashboard!$J$17:$J$26,0))),"")</f>
        <v/>
      </c>
      <c r="Q2780" s="144"/>
      <c r="R2780" s="148">
        <f>IF(LEN(O2780)=0,0,IF(OR(Summary!$D$5="All",Summary!$D$5=""),1,IF(Summary!$D$5=O2780,1,0)))</f>
        <v>0</v>
      </c>
      <c r="S2780" s="148">
        <f>IF(LEN(B2780)=0,0,IF(OR(Summary!$G$5="All",Summary!$G$5=""),1,IF(Summary!$G$5=B2780,1,0)))</f>
        <v>0</v>
      </c>
      <c r="T2780" s="148">
        <f t="shared" si="172"/>
        <v>0</v>
      </c>
      <c r="U2780" s="148">
        <f>IF(LEN(C2780)=0,0,IF(C2780=Summary!$K$5,1,0))</f>
        <v>0</v>
      </c>
      <c r="V2780" s="148">
        <f t="shared" si="173"/>
        <v>0</v>
      </c>
      <c r="W2780" s="333"/>
      <c r="X2780" s="148">
        <f t="shared" si="174"/>
        <v>0</v>
      </c>
      <c r="Y2780" s="333"/>
      <c r="Z2780" s="144"/>
      <c r="AA2780" s="148">
        <f t="shared" si="175"/>
        <v>0</v>
      </c>
      <c r="AB2780" s="336"/>
      <c r="AC2780" s="144"/>
    </row>
    <row r="2781" spans="2:29" s="134" customFormat="1" ht="20.100000000000001" customHeight="1" x14ac:dyDescent="0.25">
      <c r="B2781" s="390"/>
      <c r="C2781" s="391"/>
      <c r="D2781" s="392"/>
      <c r="E2781" s="393"/>
      <c r="F2781" s="393"/>
      <c r="G2781" s="394"/>
      <c r="H2781" s="395"/>
      <c r="N2781" s="144"/>
      <c r="O2781" s="147" t="str">
        <f>IFERROR(IF(LEN(B2781)=0,"",INDEX(Trainings!$C$6:$C$55,MATCH(Registration!$B2781,Trainings!$B$6:$B$55,0),1)),"")</f>
        <v/>
      </c>
      <c r="P2781" s="148" t="str">
        <f>IFERROR(IF(LEN(H2781)=0,"",INDEX(Dashboard!$I$17:$I$26,MATCH($H2781,Dashboard!$J$17:$J$26,0))),"")</f>
        <v/>
      </c>
      <c r="Q2781" s="144"/>
      <c r="R2781" s="148">
        <f>IF(LEN(O2781)=0,0,IF(OR(Summary!$D$5="All",Summary!$D$5=""),1,IF(Summary!$D$5=O2781,1,0)))</f>
        <v>0</v>
      </c>
      <c r="S2781" s="148">
        <f>IF(LEN(B2781)=0,0,IF(OR(Summary!$G$5="All",Summary!$G$5=""),1,IF(Summary!$G$5=B2781,1,0)))</f>
        <v>0</v>
      </c>
      <c r="T2781" s="148">
        <f t="shared" si="172"/>
        <v>0</v>
      </c>
      <c r="U2781" s="148">
        <f>IF(LEN(C2781)=0,0,IF(C2781=Summary!$K$5,1,0))</f>
        <v>0</v>
      </c>
      <c r="V2781" s="148">
        <f t="shared" si="173"/>
        <v>0</v>
      </c>
      <c r="W2781" s="333"/>
      <c r="X2781" s="148">
        <f t="shared" si="174"/>
        <v>0</v>
      </c>
      <c r="Y2781" s="333"/>
      <c r="Z2781" s="144"/>
      <c r="AA2781" s="148">
        <f t="shared" si="175"/>
        <v>0</v>
      </c>
      <c r="AB2781" s="336"/>
      <c r="AC2781" s="144"/>
    </row>
    <row r="2782" spans="2:29" s="134" customFormat="1" ht="20.100000000000001" customHeight="1" x14ac:dyDescent="0.25">
      <c r="B2782" s="390"/>
      <c r="C2782" s="391"/>
      <c r="D2782" s="392"/>
      <c r="E2782" s="393"/>
      <c r="F2782" s="393"/>
      <c r="G2782" s="394"/>
      <c r="H2782" s="395"/>
      <c r="N2782" s="144"/>
      <c r="O2782" s="147" t="str">
        <f>IFERROR(IF(LEN(B2782)=0,"",INDEX(Trainings!$C$6:$C$55,MATCH(Registration!$B2782,Trainings!$B$6:$B$55,0),1)),"")</f>
        <v/>
      </c>
      <c r="P2782" s="148" t="str">
        <f>IFERROR(IF(LEN(H2782)=0,"",INDEX(Dashboard!$I$17:$I$26,MATCH($H2782,Dashboard!$J$17:$J$26,0))),"")</f>
        <v/>
      </c>
      <c r="Q2782" s="144"/>
      <c r="R2782" s="148">
        <f>IF(LEN(O2782)=0,0,IF(OR(Summary!$D$5="All",Summary!$D$5=""),1,IF(Summary!$D$5=O2782,1,0)))</f>
        <v>0</v>
      </c>
      <c r="S2782" s="148">
        <f>IF(LEN(B2782)=0,0,IF(OR(Summary!$G$5="All",Summary!$G$5=""),1,IF(Summary!$G$5=B2782,1,0)))</f>
        <v>0</v>
      </c>
      <c r="T2782" s="148">
        <f t="shared" si="172"/>
        <v>0</v>
      </c>
      <c r="U2782" s="148">
        <f>IF(LEN(C2782)=0,0,IF(C2782=Summary!$K$5,1,0))</f>
        <v>0</v>
      </c>
      <c r="V2782" s="148">
        <f t="shared" si="173"/>
        <v>0</v>
      </c>
      <c r="W2782" s="333"/>
      <c r="X2782" s="148">
        <f t="shared" si="174"/>
        <v>0</v>
      </c>
      <c r="Y2782" s="333"/>
      <c r="Z2782" s="144"/>
      <c r="AA2782" s="148">
        <f t="shared" si="175"/>
        <v>0</v>
      </c>
      <c r="AB2782" s="336"/>
      <c r="AC2782" s="144"/>
    </row>
    <row r="2783" spans="2:29" s="134" customFormat="1" ht="20.100000000000001" customHeight="1" x14ac:dyDescent="0.25">
      <c r="B2783" s="390"/>
      <c r="C2783" s="391"/>
      <c r="D2783" s="392"/>
      <c r="E2783" s="393"/>
      <c r="F2783" s="393"/>
      <c r="G2783" s="394"/>
      <c r="H2783" s="395"/>
      <c r="N2783" s="144"/>
      <c r="O2783" s="147" t="str">
        <f>IFERROR(IF(LEN(B2783)=0,"",INDEX(Trainings!$C$6:$C$55,MATCH(Registration!$B2783,Trainings!$B$6:$B$55,0),1)),"")</f>
        <v/>
      </c>
      <c r="P2783" s="148" t="str">
        <f>IFERROR(IF(LEN(H2783)=0,"",INDEX(Dashboard!$I$17:$I$26,MATCH($H2783,Dashboard!$J$17:$J$26,0))),"")</f>
        <v/>
      </c>
      <c r="Q2783" s="144"/>
      <c r="R2783" s="148">
        <f>IF(LEN(O2783)=0,0,IF(OR(Summary!$D$5="All",Summary!$D$5=""),1,IF(Summary!$D$5=O2783,1,0)))</f>
        <v>0</v>
      </c>
      <c r="S2783" s="148">
        <f>IF(LEN(B2783)=0,0,IF(OR(Summary!$G$5="All",Summary!$G$5=""),1,IF(Summary!$G$5=B2783,1,0)))</f>
        <v>0</v>
      </c>
      <c r="T2783" s="148">
        <f t="shared" si="172"/>
        <v>0</v>
      </c>
      <c r="U2783" s="148">
        <f>IF(LEN(C2783)=0,0,IF(C2783=Summary!$K$5,1,0))</f>
        <v>0</v>
      </c>
      <c r="V2783" s="148">
        <f t="shared" si="173"/>
        <v>0</v>
      </c>
      <c r="W2783" s="333"/>
      <c r="X2783" s="148">
        <f t="shared" si="174"/>
        <v>0</v>
      </c>
      <c r="Y2783" s="333"/>
      <c r="Z2783" s="144"/>
      <c r="AA2783" s="148">
        <f t="shared" si="175"/>
        <v>0</v>
      </c>
      <c r="AB2783" s="336"/>
      <c r="AC2783" s="144"/>
    </row>
    <row r="2784" spans="2:29" s="134" customFormat="1" ht="20.100000000000001" customHeight="1" x14ac:dyDescent="0.25">
      <c r="B2784" s="390"/>
      <c r="C2784" s="391"/>
      <c r="D2784" s="392"/>
      <c r="E2784" s="393"/>
      <c r="F2784" s="393"/>
      <c r="G2784" s="394"/>
      <c r="H2784" s="395"/>
      <c r="N2784" s="144"/>
      <c r="O2784" s="147" t="str">
        <f>IFERROR(IF(LEN(B2784)=0,"",INDEX(Trainings!$C$6:$C$55,MATCH(Registration!$B2784,Trainings!$B$6:$B$55,0),1)),"")</f>
        <v/>
      </c>
      <c r="P2784" s="148" t="str">
        <f>IFERROR(IF(LEN(H2784)=0,"",INDEX(Dashboard!$I$17:$I$26,MATCH($H2784,Dashboard!$J$17:$J$26,0))),"")</f>
        <v/>
      </c>
      <c r="Q2784" s="144"/>
      <c r="R2784" s="148">
        <f>IF(LEN(O2784)=0,0,IF(OR(Summary!$D$5="All",Summary!$D$5=""),1,IF(Summary!$D$5=O2784,1,0)))</f>
        <v>0</v>
      </c>
      <c r="S2784" s="148">
        <f>IF(LEN(B2784)=0,0,IF(OR(Summary!$G$5="All",Summary!$G$5=""),1,IF(Summary!$G$5=B2784,1,0)))</f>
        <v>0</v>
      </c>
      <c r="T2784" s="148">
        <f t="shared" si="172"/>
        <v>0</v>
      </c>
      <c r="U2784" s="148">
        <f>IF(LEN(C2784)=0,0,IF(C2784=Summary!$K$5,1,0))</f>
        <v>0</v>
      </c>
      <c r="V2784" s="148">
        <f t="shared" si="173"/>
        <v>0</v>
      </c>
      <c r="W2784" s="333"/>
      <c r="X2784" s="148">
        <f t="shared" si="174"/>
        <v>0</v>
      </c>
      <c r="Y2784" s="333"/>
      <c r="Z2784" s="144"/>
      <c r="AA2784" s="148">
        <f t="shared" si="175"/>
        <v>0</v>
      </c>
      <c r="AB2784" s="336"/>
      <c r="AC2784" s="144"/>
    </row>
    <row r="2785" spans="2:29" s="134" customFormat="1" ht="20.100000000000001" customHeight="1" x14ac:dyDescent="0.25">
      <c r="B2785" s="390"/>
      <c r="C2785" s="391"/>
      <c r="D2785" s="392"/>
      <c r="E2785" s="393"/>
      <c r="F2785" s="393"/>
      <c r="G2785" s="394"/>
      <c r="H2785" s="395"/>
      <c r="N2785" s="144"/>
      <c r="O2785" s="147" t="str">
        <f>IFERROR(IF(LEN(B2785)=0,"",INDEX(Trainings!$C$6:$C$55,MATCH(Registration!$B2785,Trainings!$B$6:$B$55,0),1)),"")</f>
        <v/>
      </c>
      <c r="P2785" s="148" t="str">
        <f>IFERROR(IF(LEN(H2785)=0,"",INDEX(Dashboard!$I$17:$I$26,MATCH($H2785,Dashboard!$J$17:$J$26,0))),"")</f>
        <v/>
      </c>
      <c r="Q2785" s="144"/>
      <c r="R2785" s="148">
        <f>IF(LEN(O2785)=0,0,IF(OR(Summary!$D$5="All",Summary!$D$5=""),1,IF(Summary!$D$5=O2785,1,0)))</f>
        <v>0</v>
      </c>
      <c r="S2785" s="148">
        <f>IF(LEN(B2785)=0,0,IF(OR(Summary!$G$5="All",Summary!$G$5=""),1,IF(Summary!$G$5=B2785,1,0)))</f>
        <v>0</v>
      </c>
      <c r="T2785" s="148">
        <f t="shared" si="172"/>
        <v>0</v>
      </c>
      <c r="U2785" s="148">
        <f>IF(LEN(C2785)=0,0,IF(C2785=Summary!$K$5,1,0))</f>
        <v>0</v>
      </c>
      <c r="V2785" s="148">
        <f t="shared" si="173"/>
        <v>0</v>
      </c>
      <c r="W2785" s="333"/>
      <c r="X2785" s="148">
        <f t="shared" si="174"/>
        <v>0</v>
      </c>
      <c r="Y2785" s="333"/>
      <c r="Z2785" s="144"/>
      <c r="AA2785" s="148">
        <f t="shared" si="175"/>
        <v>0</v>
      </c>
      <c r="AB2785" s="336"/>
      <c r="AC2785" s="144"/>
    </row>
    <row r="2786" spans="2:29" s="134" customFormat="1" ht="20.100000000000001" customHeight="1" x14ac:dyDescent="0.25">
      <c r="B2786" s="390"/>
      <c r="C2786" s="391"/>
      <c r="D2786" s="392"/>
      <c r="E2786" s="393"/>
      <c r="F2786" s="393"/>
      <c r="G2786" s="394"/>
      <c r="H2786" s="395"/>
      <c r="N2786" s="144"/>
      <c r="O2786" s="147" t="str">
        <f>IFERROR(IF(LEN(B2786)=0,"",INDEX(Trainings!$C$6:$C$55,MATCH(Registration!$B2786,Trainings!$B$6:$B$55,0),1)),"")</f>
        <v/>
      </c>
      <c r="P2786" s="148" t="str">
        <f>IFERROR(IF(LEN(H2786)=0,"",INDEX(Dashboard!$I$17:$I$26,MATCH($H2786,Dashboard!$J$17:$J$26,0))),"")</f>
        <v/>
      </c>
      <c r="Q2786" s="144"/>
      <c r="R2786" s="148">
        <f>IF(LEN(O2786)=0,0,IF(OR(Summary!$D$5="All",Summary!$D$5=""),1,IF(Summary!$D$5=O2786,1,0)))</f>
        <v>0</v>
      </c>
      <c r="S2786" s="148">
        <f>IF(LEN(B2786)=0,0,IF(OR(Summary!$G$5="All",Summary!$G$5=""),1,IF(Summary!$G$5=B2786,1,0)))</f>
        <v>0</v>
      </c>
      <c r="T2786" s="148">
        <f t="shared" si="172"/>
        <v>0</v>
      </c>
      <c r="U2786" s="148">
        <f>IF(LEN(C2786)=0,0,IF(C2786=Summary!$K$5,1,0))</f>
        <v>0</v>
      </c>
      <c r="V2786" s="148">
        <f t="shared" si="173"/>
        <v>0</v>
      </c>
      <c r="W2786" s="333"/>
      <c r="X2786" s="148">
        <f t="shared" si="174"/>
        <v>0</v>
      </c>
      <c r="Y2786" s="333"/>
      <c r="Z2786" s="144"/>
      <c r="AA2786" s="148">
        <f t="shared" si="175"/>
        <v>0</v>
      </c>
      <c r="AB2786" s="336"/>
      <c r="AC2786" s="144"/>
    </row>
    <row r="2787" spans="2:29" s="134" customFormat="1" ht="20.100000000000001" customHeight="1" x14ac:dyDescent="0.25">
      <c r="B2787" s="390"/>
      <c r="C2787" s="391"/>
      <c r="D2787" s="392"/>
      <c r="E2787" s="393"/>
      <c r="F2787" s="393"/>
      <c r="G2787" s="394"/>
      <c r="H2787" s="395"/>
      <c r="N2787" s="144"/>
      <c r="O2787" s="147" t="str">
        <f>IFERROR(IF(LEN(B2787)=0,"",INDEX(Trainings!$C$6:$C$55,MATCH(Registration!$B2787,Trainings!$B$6:$B$55,0),1)),"")</f>
        <v/>
      </c>
      <c r="P2787" s="148" t="str">
        <f>IFERROR(IF(LEN(H2787)=0,"",INDEX(Dashboard!$I$17:$I$26,MATCH($H2787,Dashboard!$J$17:$J$26,0))),"")</f>
        <v/>
      </c>
      <c r="Q2787" s="144"/>
      <c r="R2787" s="148">
        <f>IF(LEN(O2787)=0,0,IF(OR(Summary!$D$5="All",Summary!$D$5=""),1,IF(Summary!$D$5=O2787,1,0)))</f>
        <v>0</v>
      </c>
      <c r="S2787" s="148">
        <f>IF(LEN(B2787)=0,0,IF(OR(Summary!$G$5="All",Summary!$G$5=""),1,IF(Summary!$G$5=B2787,1,0)))</f>
        <v>0</v>
      </c>
      <c r="T2787" s="148">
        <f t="shared" si="172"/>
        <v>0</v>
      </c>
      <c r="U2787" s="148">
        <f>IF(LEN(C2787)=0,0,IF(C2787=Summary!$K$5,1,0))</f>
        <v>0</v>
      </c>
      <c r="V2787" s="148">
        <f t="shared" si="173"/>
        <v>0</v>
      </c>
      <c r="W2787" s="333"/>
      <c r="X2787" s="148">
        <f t="shared" si="174"/>
        <v>0</v>
      </c>
      <c r="Y2787" s="333"/>
      <c r="Z2787" s="144"/>
      <c r="AA2787" s="148">
        <f t="shared" si="175"/>
        <v>0</v>
      </c>
      <c r="AB2787" s="336"/>
      <c r="AC2787" s="144"/>
    </row>
    <row r="2788" spans="2:29" s="134" customFormat="1" ht="20.100000000000001" customHeight="1" x14ac:dyDescent="0.25">
      <c r="B2788" s="390"/>
      <c r="C2788" s="391"/>
      <c r="D2788" s="392"/>
      <c r="E2788" s="393"/>
      <c r="F2788" s="393"/>
      <c r="G2788" s="394"/>
      <c r="H2788" s="395"/>
      <c r="N2788" s="144"/>
      <c r="O2788" s="147" t="str">
        <f>IFERROR(IF(LEN(B2788)=0,"",INDEX(Trainings!$C$6:$C$55,MATCH(Registration!$B2788,Trainings!$B$6:$B$55,0),1)),"")</f>
        <v/>
      </c>
      <c r="P2788" s="148" t="str">
        <f>IFERROR(IF(LEN(H2788)=0,"",INDEX(Dashboard!$I$17:$I$26,MATCH($H2788,Dashboard!$J$17:$J$26,0))),"")</f>
        <v/>
      </c>
      <c r="Q2788" s="144"/>
      <c r="R2788" s="148">
        <f>IF(LEN(O2788)=0,0,IF(OR(Summary!$D$5="All",Summary!$D$5=""),1,IF(Summary!$D$5=O2788,1,0)))</f>
        <v>0</v>
      </c>
      <c r="S2788" s="148">
        <f>IF(LEN(B2788)=0,0,IF(OR(Summary!$G$5="All",Summary!$G$5=""),1,IF(Summary!$G$5=B2788,1,0)))</f>
        <v>0</v>
      </c>
      <c r="T2788" s="148">
        <f t="shared" si="172"/>
        <v>0</v>
      </c>
      <c r="U2788" s="148">
        <f>IF(LEN(C2788)=0,0,IF(C2788=Summary!$K$5,1,0))</f>
        <v>0</v>
      </c>
      <c r="V2788" s="148">
        <f t="shared" si="173"/>
        <v>0</v>
      </c>
      <c r="W2788" s="333"/>
      <c r="X2788" s="148">
        <f t="shared" si="174"/>
        <v>0</v>
      </c>
      <c r="Y2788" s="333"/>
      <c r="Z2788" s="144"/>
      <c r="AA2788" s="148">
        <f t="shared" si="175"/>
        <v>0</v>
      </c>
      <c r="AB2788" s="336"/>
      <c r="AC2788" s="144"/>
    </row>
    <row r="2789" spans="2:29" s="134" customFormat="1" ht="20.100000000000001" customHeight="1" x14ac:dyDescent="0.25">
      <c r="B2789" s="390"/>
      <c r="C2789" s="391"/>
      <c r="D2789" s="392"/>
      <c r="E2789" s="393"/>
      <c r="F2789" s="393"/>
      <c r="G2789" s="394"/>
      <c r="H2789" s="395"/>
      <c r="N2789" s="144"/>
      <c r="O2789" s="147" t="str">
        <f>IFERROR(IF(LEN(B2789)=0,"",INDEX(Trainings!$C$6:$C$55,MATCH(Registration!$B2789,Trainings!$B$6:$B$55,0),1)),"")</f>
        <v/>
      </c>
      <c r="P2789" s="148" t="str">
        <f>IFERROR(IF(LEN(H2789)=0,"",INDEX(Dashboard!$I$17:$I$26,MATCH($H2789,Dashboard!$J$17:$J$26,0))),"")</f>
        <v/>
      </c>
      <c r="Q2789" s="144"/>
      <c r="R2789" s="148">
        <f>IF(LEN(O2789)=0,0,IF(OR(Summary!$D$5="All",Summary!$D$5=""),1,IF(Summary!$D$5=O2789,1,0)))</f>
        <v>0</v>
      </c>
      <c r="S2789" s="148">
        <f>IF(LEN(B2789)=0,0,IF(OR(Summary!$G$5="All",Summary!$G$5=""),1,IF(Summary!$G$5=B2789,1,0)))</f>
        <v>0</v>
      </c>
      <c r="T2789" s="148">
        <f t="shared" si="172"/>
        <v>0</v>
      </c>
      <c r="U2789" s="148">
        <f>IF(LEN(C2789)=0,0,IF(C2789=Summary!$K$5,1,0))</f>
        <v>0</v>
      </c>
      <c r="V2789" s="148">
        <f t="shared" si="173"/>
        <v>0</v>
      </c>
      <c r="W2789" s="333"/>
      <c r="X2789" s="148">
        <f t="shared" si="174"/>
        <v>0</v>
      </c>
      <c r="Y2789" s="333"/>
      <c r="Z2789" s="144"/>
      <c r="AA2789" s="148">
        <f t="shared" si="175"/>
        <v>0</v>
      </c>
      <c r="AB2789" s="336"/>
      <c r="AC2789" s="144"/>
    </row>
    <row r="2790" spans="2:29" s="134" customFormat="1" ht="20.100000000000001" customHeight="1" x14ac:dyDescent="0.25">
      <c r="B2790" s="390"/>
      <c r="C2790" s="391"/>
      <c r="D2790" s="392"/>
      <c r="E2790" s="393"/>
      <c r="F2790" s="393"/>
      <c r="G2790" s="394"/>
      <c r="H2790" s="395"/>
      <c r="N2790" s="144"/>
      <c r="O2790" s="147" t="str">
        <f>IFERROR(IF(LEN(B2790)=0,"",INDEX(Trainings!$C$6:$C$55,MATCH(Registration!$B2790,Trainings!$B$6:$B$55,0),1)),"")</f>
        <v/>
      </c>
      <c r="P2790" s="148" t="str">
        <f>IFERROR(IF(LEN(H2790)=0,"",INDEX(Dashboard!$I$17:$I$26,MATCH($H2790,Dashboard!$J$17:$J$26,0))),"")</f>
        <v/>
      </c>
      <c r="Q2790" s="144"/>
      <c r="R2790" s="148">
        <f>IF(LEN(O2790)=0,0,IF(OR(Summary!$D$5="All",Summary!$D$5=""),1,IF(Summary!$D$5=O2790,1,0)))</f>
        <v>0</v>
      </c>
      <c r="S2790" s="148">
        <f>IF(LEN(B2790)=0,0,IF(OR(Summary!$G$5="All",Summary!$G$5=""),1,IF(Summary!$G$5=B2790,1,0)))</f>
        <v>0</v>
      </c>
      <c r="T2790" s="148">
        <f t="shared" si="172"/>
        <v>0</v>
      </c>
      <c r="U2790" s="148">
        <f>IF(LEN(C2790)=0,0,IF(C2790=Summary!$K$5,1,0))</f>
        <v>0</v>
      </c>
      <c r="V2790" s="148">
        <f t="shared" si="173"/>
        <v>0</v>
      </c>
      <c r="W2790" s="333"/>
      <c r="X2790" s="148">
        <f t="shared" si="174"/>
        <v>0</v>
      </c>
      <c r="Y2790" s="333"/>
      <c r="Z2790" s="144"/>
      <c r="AA2790" s="148">
        <f t="shared" si="175"/>
        <v>0</v>
      </c>
      <c r="AB2790" s="336"/>
      <c r="AC2790" s="144"/>
    </row>
    <row r="2791" spans="2:29" s="134" customFormat="1" ht="20.100000000000001" customHeight="1" x14ac:dyDescent="0.25">
      <c r="B2791" s="390"/>
      <c r="C2791" s="391"/>
      <c r="D2791" s="392"/>
      <c r="E2791" s="393"/>
      <c r="F2791" s="393"/>
      <c r="G2791" s="394"/>
      <c r="H2791" s="395"/>
      <c r="N2791" s="144"/>
      <c r="O2791" s="147" t="str">
        <f>IFERROR(IF(LEN(B2791)=0,"",INDEX(Trainings!$C$6:$C$55,MATCH(Registration!$B2791,Trainings!$B$6:$B$55,0),1)),"")</f>
        <v/>
      </c>
      <c r="P2791" s="148" t="str">
        <f>IFERROR(IF(LEN(H2791)=0,"",INDEX(Dashboard!$I$17:$I$26,MATCH($H2791,Dashboard!$J$17:$J$26,0))),"")</f>
        <v/>
      </c>
      <c r="Q2791" s="144"/>
      <c r="R2791" s="148">
        <f>IF(LEN(O2791)=0,0,IF(OR(Summary!$D$5="All",Summary!$D$5=""),1,IF(Summary!$D$5=O2791,1,0)))</f>
        <v>0</v>
      </c>
      <c r="S2791" s="148">
        <f>IF(LEN(B2791)=0,0,IF(OR(Summary!$G$5="All",Summary!$G$5=""),1,IF(Summary!$G$5=B2791,1,0)))</f>
        <v>0</v>
      </c>
      <c r="T2791" s="148">
        <f t="shared" si="172"/>
        <v>0</v>
      </c>
      <c r="U2791" s="148">
        <f>IF(LEN(C2791)=0,0,IF(C2791=Summary!$K$5,1,0))</f>
        <v>0</v>
      </c>
      <c r="V2791" s="148">
        <f t="shared" si="173"/>
        <v>0</v>
      </c>
      <c r="W2791" s="333"/>
      <c r="X2791" s="148">
        <f t="shared" si="174"/>
        <v>0</v>
      </c>
      <c r="Y2791" s="333"/>
      <c r="Z2791" s="144"/>
      <c r="AA2791" s="148">
        <f t="shared" si="175"/>
        <v>0</v>
      </c>
      <c r="AB2791" s="336"/>
      <c r="AC2791" s="144"/>
    </row>
    <row r="2792" spans="2:29" s="134" customFormat="1" ht="20.100000000000001" customHeight="1" x14ac:dyDescent="0.25">
      <c r="B2792" s="390"/>
      <c r="C2792" s="391"/>
      <c r="D2792" s="392"/>
      <c r="E2792" s="393"/>
      <c r="F2792" s="393"/>
      <c r="G2792" s="394"/>
      <c r="H2792" s="395"/>
      <c r="N2792" s="144"/>
      <c r="O2792" s="147" t="str">
        <f>IFERROR(IF(LEN(B2792)=0,"",INDEX(Trainings!$C$6:$C$55,MATCH(Registration!$B2792,Trainings!$B$6:$B$55,0),1)),"")</f>
        <v/>
      </c>
      <c r="P2792" s="148" t="str">
        <f>IFERROR(IF(LEN(H2792)=0,"",INDEX(Dashboard!$I$17:$I$26,MATCH($H2792,Dashboard!$J$17:$J$26,0))),"")</f>
        <v/>
      </c>
      <c r="Q2792" s="144"/>
      <c r="R2792" s="148">
        <f>IF(LEN(O2792)=0,0,IF(OR(Summary!$D$5="All",Summary!$D$5=""),1,IF(Summary!$D$5=O2792,1,0)))</f>
        <v>0</v>
      </c>
      <c r="S2792" s="148">
        <f>IF(LEN(B2792)=0,0,IF(OR(Summary!$G$5="All",Summary!$G$5=""),1,IF(Summary!$G$5=B2792,1,0)))</f>
        <v>0</v>
      </c>
      <c r="T2792" s="148">
        <f t="shared" si="172"/>
        <v>0</v>
      </c>
      <c r="U2792" s="148">
        <f>IF(LEN(C2792)=0,0,IF(C2792=Summary!$K$5,1,0))</f>
        <v>0</v>
      </c>
      <c r="V2792" s="148">
        <f t="shared" si="173"/>
        <v>0</v>
      </c>
      <c r="W2792" s="333"/>
      <c r="X2792" s="148">
        <f t="shared" si="174"/>
        <v>0</v>
      </c>
      <c r="Y2792" s="333"/>
      <c r="Z2792" s="144"/>
      <c r="AA2792" s="148">
        <f t="shared" si="175"/>
        <v>0</v>
      </c>
      <c r="AB2792" s="336"/>
      <c r="AC2792" s="144"/>
    </row>
    <row r="2793" spans="2:29" s="134" customFormat="1" ht="20.100000000000001" customHeight="1" x14ac:dyDescent="0.25">
      <c r="B2793" s="390"/>
      <c r="C2793" s="391"/>
      <c r="D2793" s="392"/>
      <c r="E2793" s="393"/>
      <c r="F2793" s="393"/>
      <c r="G2793" s="394"/>
      <c r="H2793" s="395"/>
      <c r="N2793" s="144"/>
      <c r="O2793" s="147" t="str">
        <f>IFERROR(IF(LEN(B2793)=0,"",INDEX(Trainings!$C$6:$C$55,MATCH(Registration!$B2793,Trainings!$B$6:$B$55,0),1)),"")</f>
        <v/>
      </c>
      <c r="P2793" s="148" t="str">
        <f>IFERROR(IF(LEN(H2793)=0,"",INDEX(Dashboard!$I$17:$I$26,MATCH($H2793,Dashboard!$J$17:$J$26,0))),"")</f>
        <v/>
      </c>
      <c r="Q2793" s="144"/>
      <c r="R2793" s="148">
        <f>IF(LEN(O2793)=0,0,IF(OR(Summary!$D$5="All",Summary!$D$5=""),1,IF(Summary!$D$5=O2793,1,0)))</f>
        <v>0</v>
      </c>
      <c r="S2793" s="148">
        <f>IF(LEN(B2793)=0,0,IF(OR(Summary!$G$5="All",Summary!$G$5=""),1,IF(Summary!$G$5=B2793,1,0)))</f>
        <v>0</v>
      </c>
      <c r="T2793" s="148">
        <f t="shared" si="172"/>
        <v>0</v>
      </c>
      <c r="U2793" s="148">
        <f>IF(LEN(C2793)=0,0,IF(C2793=Summary!$K$5,1,0))</f>
        <v>0</v>
      </c>
      <c r="V2793" s="148">
        <f t="shared" si="173"/>
        <v>0</v>
      </c>
      <c r="W2793" s="333"/>
      <c r="X2793" s="148">
        <f t="shared" si="174"/>
        <v>0</v>
      </c>
      <c r="Y2793" s="333"/>
      <c r="Z2793" s="144"/>
      <c r="AA2793" s="148">
        <f t="shared" si="175"/>
        <v>0</v>
      </c>
      <c r="AB2793" s="336"/>
      <c r="AC2793" s="144"/>
    </row>
    <row r="2794" spans="2:29" s="134" customFormat="1" ht="20.100000000000001" customHeight="1" x14ac:dyDescent="0.25">
      <c r="B2794" s="390"/>
      <c r="C2794" s="391"/>
      <c r="D2794" s="392"/>
      <c r="E2794" s="393"/>
      <c r="F2794" s="393"/>
      <c r="G2794" s="394"/>
      <c r="H2794" s="395"/>
      <c r="N2794" s="144"/>
      <c r="O2794" s="147" t="str">
        <f>IFERROR(IF(LEN(B2794)=0,"",INDEX(Trainings!$C$6:$C$55,MATCH(Registration!$B2794,Trainings!$B$6:$B$55,0),1)),"")</f>
        <v/>
      </c>
      <c r="P2794" s="148" t="str">
        <f>IFERROR(IF(LEN(H2794)=0,"",INDEX(Dashboard!$I$17:$I$26,MATCH($H2794,Dashboard!$J$17:$J$26,0))),"")</f>
        <v/>
      </c>
      <c r="Q2794" s="144"/>
      <c r="R2794" s="148">
        <f>IF(LEN(O2794)=0,0,IF(OR(Summary!$D$5="All",Summary!$D$5=""),1,IF(Summary!$D$5=O2794,1,0)))</f>
        <v>0</v>
      </c>
      <c r="S2794" s="148">
        <f>IF(LEN(B2794)=0,0,IF(OR(Summary!$G$5="All",Summary!$G$5=""),1,IF(Summary!$G$5=B2794,1,0)))</f>
        <v>0</v>
      </c>
      <c r="T2794" s="148">
        <f t="shared" si="172"/>
        <v>0</v>
      </c>
      <c r="U2794" s="148">
        <f>IF(LEN(C2794)=0,0,IF(C2794=Summary!$K$5,1,0))</f>
        <v>0</v>
      </c>
      <c r="V2794" s="148">
        <f t="shared" si="173"/>
        <v>0</v>
      </c>
      <c r="W2794" s="333"/>
      <c r="X2794" s="148">
        <f t="shared" si="174"/>
        <v>0</v>
      </c>
      <c r="Y2794" s="333"/>
      <c r="Z2794" s="144"/>
      <c r="AA2794" s="148">
        <f t="shared" si="175"/>
        <v>0</v>
      </c>
      <c r="AB2794" s="336"/>
      <c r="AC2794" s="144"/>
    </row>
    <row r="2795" spans="2:29" s="134" customFormat="1" ht="20.100000000000001" customHeight="1" x14ac:dyDescent="0.25">
      <c r="B2795" s="390"/>
      <c r="C2795" s="391"/>
      <c r="D2795" s="392"/>
      <c r="E2795" s="393"/>
      <c r="F2795" s="393"/>
      <c r="G2795" s="394"/>
      <c r="H2795" s="395"/>
      <c r="N2795" s="144"/>
      <c r="O2795" s="147" t="str">
        <f>IFERROR(IF(LEN(B2795)=0,"",INDEX(Trainings!$C$6:$C$55,MATCH(Registration!$B2795,Trainings!$B$6:$B$55,0),1)),"")</f>
        <v/>
      </c>
      <c r="P2795" s="148" t="str">
        <f>IFERROR(IF(LEN(H2795)=0,"",INDEX(Dashboard!$I$17:$I$26,MATCH($H2795,Dashboard!$J$17:$J$26,0))),"")</f>
        <v/>
      </c>
      <c r="Q2795" s="144"/>
      <c r="R2795" s="148">
        <f>IF(LEN(O2795)=0,0,IF(OR(Summary!$D$5="All",Summary!$D$5=""),1,IF(Summary!$D$5=O2795,1,0)))</f>
        <v>0</v>
      </c>
      <c r="S2795" s="148">
        <f>IF(LEN(B2795)=0,0,IF(OR(Summary!$G$5="All",Summary!$G$5=""),1,IF(Summary!$G$5=B2795,1,0)))</f>
        <v>0</v>
      </c>
      <c r="T2795" s="148">
        <f t="shared" si="172"/>
        <v>0</v>
      </c>
      <c r="U2795" s="148">
        <f>IF(LEN(C2795)=0,0,IF(C2795=Summary!$K$5,1,0))</f>
        <v>0</v>
      </c>
      <c r="V2795" s="148">
        <f t="shared" si="173"/>
        <v>0</v>
      </c>
      <c r="W2795" s="333"/>
      <c r="X2795" s="148">
        <f t="shared" si="174"/>
        <v>0</v>
      </c>
      <c r="Y2795" s="333"/>
      <c r="Z2795" s="144"/>
      <c r="AA2795" s="148">
        <f t="shared" si="175"/>
        <v>0</v>
      </c>
      <c r="AB2795" s="336"/>
      <c r="AC2795" s="144"/>
    </row>
    <row r="2796" spans="2:29" s="134" customFormat="1" ht="20.100000000000001" customHeight="1" x14ac:dyDescent="0.25">
      <c r="B2796" s="390"/>
      <c r="C2796" s="391"/>
      <c r="D2796" s="392"/>
      <c r="E2796" s="393"/>
      <c r="F2796" s="393"/>
      <c r="G2796" s="394"/>
      <c r="H2796" s="395"/>
      <c r="N2796" s="144"/>
      <c r="O2796" s="147" t="str">
        <f>IFERROR(IF(LEN(B2796)=0,"",INDEX(Trainings!$C$6:$C$55,MATCH(Registration!$B2796,Trainings!$B$6:$B$55,0),1)),"")</f>
        <v/>
      </c>
      <c r="P2796" s="148" t="str">
        <f>IFERROR(IF(LEN(H2796)=0,"",INDEX(Dashboard!$I$17:$I$26,MATCH($H2796,Dashboard!$J$17:$J$26,0))),"")</f>
        <v/>
      </c>
      <c r="Q2796" s="144"/>
      <c r="R2796" s="148">
        <f>IF(LEN(O2796)=0,0,IF(OR(Summary!$D$5="All",Summary!$D$5=""),1,IF(Summary!$D$5=O2796,1,0)))</f>
        <v>0</v>
      </c>
      <c r="S2796" s="148">
        <f>IF(LEN(B2796)=0,0,IF(OR(Summary!$G$5="All",Summary!$G$5=""),1,IF(Summary!$G$5=B2796,1,0)))</f>
        <v>0</v>
      </c>
      <c r="T2796" s="148">
        <f t="shared" si="172"/>
        <v>0</v>
      </c>
      <c r="U2796" s="148">
        <f>IF(LEN(C2796)=0,0,IF(C2796=Summary!$K$5,1,0))</f>
        <v>0</v>
      </c>
      <c r="V2796" s="148">
        <f t="shared" si="173"/>
        <v>0</v>
      </c>
      <c r="W2796" s="333"/>
      <c r="X2796" s="148">
        <f t="shared" si="174"/>
        <v>0</v>
      </c>
      <c r="Y2796" s="333"/>
      <c r="Z2796" s="144"/>
      <c r="AA2796" s="148">
        <f t="shared" si="175"/>
        <v>0</v>
      </c>
      <c r="AB2796" s="336"/>
      <c r="AC2796" s="144"/>
    </row>
    <row r="2797" spans="2:29" s="134" customFormat="1" ht="20.100000000000001" customHeight="1" x14ac:dyDescent="0.25">
      <c r="B2797" s="390"/>
      <c r="C2797" s="391"/>
      <c r="D2797" s="392"/>
      <c r="E2797" s="393"/>
      <c r="F2797" s="393"/>
      <c r="G2797" s="394"/>
      <c r="H2797" s="395"/>
      <c r="N2797" s="144"/>
      <c r="O2797" s="147" t="str">
        <f>IFERROR(IF(LEN(B2797)=0,"",INDEX(Trainings!$C$6:$C$55,MATCH(Registration!$B2797,Trainings!$B$6:$B$55,0),1)),"")</f>
        <v/>
      </c>
      <c r="P2797" s="148" t="str">
        <f>IFERROR(IF(LEN(H2797)=0,"",INDEX(Dashboard!$I$17:$I$26,MATCH($H2797,Dashboard!$J$17:$J$26,0))),"")</f>
        <v/>
      </c>
      <c r="Q2797" s="144"/>
      <c r="R2797" s="148">
        <f>IF(LEN(O2797)=0,0,IF(OR(Summary!$D$5="All",Summary!$D$5=""),1,IF(Summary!$D$5=O2797,1,0)))</f>
        <v>0</v>
      </c>
      <c r="S2797" s="148">
        <f>IF(LEN(B2797)=0,0,IF(OR(Summary!$G$5="All",Summary!$G$5=""),1,IF(Summary!$G$5=B2797,1,0)))</f>
        <v>0</v>
      </c>
      <c r="T2797" s="148">
        <f t="shared" si="172"/>
        <v>0</v>
      </c>
      <c r="U2797" s="148">
        <f>IF(LEN(C2797)=0,0,IF(C2797=Summary!$K$5,1,0))</f>
        <v>0</v>
      </c>
      <c r="V2797" s="148">
        <f t="shared" si="173"/>
        <v>0</v>
      </c>
      <c r="W2797" s="333"/>
      <c r="X2797" s="148">
        <f t="shared" si="174"/>
        <v>0</v>
      </c>
      <c r="Y2797" s="333"/>
      <c r="Z2797" s="144"/>
      <c r="AA2797" s="148">
        <f t="shared" si="175"/>
        <v>0</v>
      </c>
      <c r="AB2797" s="336"/>
      <c r="AC2797" s="144"/>
    </row>
    <row r="2798" spans="2:29" s="134" customFormat="1" ht="20.100000000000001" customHeight="1" x14ac:dyDescent="0.25">
      <c r="B2798" s="390"/>
      <c r="C2798" s="391"/>
      <c r="D2798" s="392"/>
      <c r="E2798" s="393"/>
      <c r="F2798" s="393"/>
      <c r="G2798" s="394"/>
      <c r="H2798" s="395"/>
      <c r="N2798" s="144"/>
      <c r="O2798" s="147" t="str">
        <f>IFERROR(IF(LEN(B2798)=0,"",INDEX(Trainings!$C$6:$C$55,MATCH(Registration!$B2798,Trainings!$B$6:$B$55,0),1)),"")</f>
        <v/>
      </c>
      <c r="P2798" s="148" t="str">
        <f>IFERROR(IF(LEN(H2798)=0,"",INDEX(Dashboard!$I$17:$I$26,MATCH($H2798,Dashboard!$J$17:$J$26,0))),"")</f>
        <v/>
      </c>
      <c r="Q2798" s="144"/>
      <c r="R2798" s="148">
        <f>IF(LEN(O2798)=0,0,IF(OR(Summary!$D$5="All",Summary!$D$5=""),1,IF(Summary!$D$5=O2798,1,0)))</f>
        <v>0</v>
      </c>
      <c r="S2798" s="148">
        <f>IF(LEN(B2798)=0,0,IF(OR(Summary!$G$5="All",Summary!$G$5=""),1,IF(Summary!$G$5=B2798,1,0)))</f>
        <v>0</v>
      </c>
      <c r="T2798" s="148">
        <f t="shared" si="172"/>
        <v>0</v>
      </c>
      <c r="U2798" s="148">
        <f>IF(LEN(C2798)=0,0,IF(C2798=Summary!$K$5,1,0))</f>
        <v>0</v>
      </c>
      <c r="V2798" s="148">
        <f t="shared" si="173"/>
        <v>0</v>
      </c>
      <c r="W2798" s="333"/>
      <c r="X2798" s="148">
        <f t="shared" si="174"/>
        <v>0</v>
      </c>
      <c r="Y2798" s="333"/>
      <c r="Z2798" s="144"/>
      <c r="AA2798" s="148">
        <f t="shared" si="175"/>
        <v>0</v>
      </c>
      <c r="AB2798" s="336"/>
      <c r="AC2798" s="144"/>
    </row>
    <row r="2799" spans="2:29" s="134" customFormat="1" ht="20.100000000000001" customHeight="1" x14ac:dyDescent="0.25">
      <c r="B2799" s="390"/>
      <c r="C2799" s="391"/>
      <c r="D2799" s="392"/>
      <c r="E2799" s="393"/>
      <c r="F2799" s="393"/>
      <c r="G2799" s="394"/>
      <c r="H2799" s="395"/>
      <c r="N2799" s="144"/>
      <c r="O2799" s="147" t="str">
        <f>IFERROR(IF(LEN(B2799)=0,"",INDEX(Trainings!$C$6:$C$55,MATCH(Registration!$B2799,Trainings!$B$6:$B$55,0),1)),"")</f>
        <v/>
      </c>
      <c r="P2799" s="148" t="str">
        <f>IFERROR(IF(LEN(H2799)=0,"",INDEX(Dashboard!$I$17:$I$26,MATCH($H2799,Dashboard!$J$17:$J$26,0))),"")</f>
        <v/>
      </c>
      <c r="Q2799" s="144"/>
      <c r="R2799" s="148">
        <f>IF(LEN(O2799)=0,0,IF(OR(Summary!$D$5="All",Summary!$D$5=""),1,IF(Summary!$D$5=O2799,1,0)))</f>
        <v>0</v>
      </c>
      <c r="S2799" s="148">
        <f>IF(LEN(B2799)=0,0,IF(OR(Summary!$G$5="All",Summary!$G$5=""),1,IF(Summary!$G$5=B2799,1,0)))</f>
        <v>0</v>
      </c>
      <c r="T2799" s="148">
        <f t="shared" si="172"/>
        <v>0</v>
      </c>
      <c r="U2799" s="148">
        <f>IF(LEN(C2799)=0,0,IF(C2799=Summary!$K$5,1,0))</f>
        <v>0</v>
      </c>
      <c r="V2799" s="148">
        <f t="shared" si="173"/>
        <v>0</v>
      </c>
      <c r="W2799" s="333"/>
      <c r="X2799" s="148">
        <f t="shared" si="174"/>
        <v>0</v>
      </c>
      <c r="Y2799" s="333"/>
      <c r="Z2799" s="144"/>
      <c r="AA2799" s="148">
        <f t="shared" si="175"/>
        <v>0</v>
      </c>
      <c r="AB2799" s="336"/>
      <c r="AC2799" s="144"/>
    </row>
    <row r="2800" spans="2:29" s="134" customFormat="1" ht="20.100000000000001" customHeight="1" x14ac:dyDescent="0.25">
      <c r="B2800" s="390"/>
      <c r="C2800" s="391"/>
      <c r="D2800" s="392"/>
      <c r="E2800" s="393"/>
      <c r="F2800" s="393"/>
      <c r="G2800" s="394"/>
      <c r="H2800" s="395"/>
      <c r="N2800" s="144"/>
      <c r="O2800" s="147" t="str">
        <f>IFERROR(IF(LEN(B2800)=0,"",INDEX(Trainings!$C$6:$C$55,MATCH(Registration!$B2800,Trainings!$B$6:$B$55,0),1)),"")</f>
        <v/>
      </c>
      <c r="P2800" s="148" t="str">
        <f>IFERROR(IF(LEN(H2800)=0,"",INDEX(Dashboard!$I$17:$I$26,MATCH($H2800,Dashboard!$J$17:$J$26,0))),"")</f>
        <v/>
      </c>
      <c r="Q2800" s="144"/>
      <c r="R2800" s="148">
        <f>IF(LEN(O2800)=0,0,IF(OR(Summary!$D$5="All",Summary!$D$5=""),1,IF(Summary!$D$5=O2800,1,0)))</f>
        <v>0</v>
      </c>
      <c r="S2800" s="148">
        <f>IF(LEN(B2800)=0,0,IF(OR(Summary!$G$5="All",Summary!$G$5=""),1,IF(Summary!$G$5=B2800,1,0)))</f>
        <v>0</v>
      </c>
      <c r="T2800" s="148">
        <f t="shared" si="172"/>
        <v>0</v>
      </c>
      <c r="U2800" s="148">
        <f>IF(LEN(C2800)=0,0,IF(C2800=Summary!$K$5,1,0))</f>
        <v>0</v>
      </c>
      <c r="V2800" s="148">
        <f t="shared" si="173"/>
        <v>0</v>
      </c>
      <c r="W2800" s="333"/>
      <c r="X2800" s="148">
        <f t="shared" si="174"/>
        <v>0</v>
      </c>
      <c r="Y2800" s="333"/>
      <c r="Z2800" s="144"/>
      <c r="AA2800" s="148">
        <f t="shared" si="175"/>
        <v>0</v>
      </c>
      <c r="AB2800" s="336"/>
      <c r="AC2800" s="144"/>
    </row>
    <row r="2801" spans="2:29" s="134" customFormat="1" ht="20.100000000000001" customHeight="1" x14ac:dyDescent="0.25">
      <c r="B2801" s="390"/>
      <c r="C2801" s="391"/>
      <c r="D2801" s="392"/>
      <c r="E2801" s="393"/>
      <c r="F2801" s="393"/>
      <c r="G2801" s="394"/>
      <c r="H2801" s="395"/>
      <c r="N2801" s="144"/>
      <c r="O2801" s="147" t="str">
        <f>IFERROR(IF(LEN(B2801)=0,"",INDEX(Trainings!$C$6:$C$55,MATCH(Registration!$B2801,Trainings!$B$6:$B$55,0),1)),"")</f>
        <v/>
      </c>
      <c r="P2801" s="148" t="str">
        <f>IFERROR(IF(LEN(H2801)=0,"",INDEX(Dashboard!$I$17:$I$26,MATCH($H2801,Dashboard!$J$17:$J$26,0))),"")</f>
        <v/>
      </c>
      <c r="Q2801" s="144"/>
      <c r="R2801" s="148">
        <f>IF(LEN(O2801)=0,0,IF(OR(Summary!$D$5="All",Summary!$D$5=""),1,IF(Summary!$D$5=O2801,1,0)))</f>
        <v>0</v>
      </c>
      <c r="S2801" s="148">
        <f>IF(LEN(B2801)=0,0,IF(OR(Summary!$G$5="All",Summary!$G$5=""),1,IF(Summary!$G$5=B2801,1,0)))</f>
        <v>0</v>
      </c>
      <c r="T2801" s="148">
        <f t="shared" si="172"/>
        <v>0</v>
      </c>
      <c r="U2801" s="148">
        <f>IF(LEN(C2801)=0,0,IF(C2801=Summary!$K$5,1,0))</f>
        <v>0</v>
      </c>
      <c r="V2801" s="148">
        <f t="shared" si="173"/>
        <v>0</v>
      </c>
      <c r="W2801" s="333"/>
      <c r="X2801" s="148">
        <f t="shared" si="174"/>
        <v>0</v>
      </c>
      <c r="Y2801" s="333"/>
      <c r="Z2801" s="144"/>
      <c r="AA2801" s="148">
        <f t="shared" si="175"/>
        <v>0</v>
      </c>
      <c r="AB2801" s="336"/>
      <c r="AC2801" s="144"/>
    </row>
    <row r="2802" spans="2:29" s="134" customFormat="1" ht="20.100000000000001" customHeight="1" x14ac:dyDescent="0.25">
      <c r="B2802" s="390"/>
      <c r="C2802" s="391"/>
      <c r="D2802" s="392"/>
      <c r="E2802" s="393"/>
      <c r="F2802" s="393"/>
      <c r="G2802" s="394"/>
      <c r="H2802" s="395"/>
      <c r="N2802" s="144"/>
      <c r="O2802" s="147" t="str">
        <f>IFERROR(IF(LEN(B2802)=0,"",INDEX(Trainings!$C$6:$C$55,MATCH(Registration!$B2802,Trainings!$B$6:$B$55,0),1)),"")</f>
        <v/>
      </c>
      <c r="P2802" s="148" t="str">
        <f>IFERROR(IF(LEN(H2802)=0,"",INDEX(Dashboard!$I$17:$I$26,MATCH($H2802,Dashboard!$J$17:$J$26,0))),"")</f>
        <v/>
      </c>
      <c r="Q2802" s="144"/>
      <c r="R2802" s="148">
        <f>IF(LEN(O2802)=0,0,IF(OR(Summary!$D$5="All",Summary!$D$5=""),1,IF(Summary!$D$5=O2802,1,0)))</f>
        <v>0</v>
      </c>
      <c r="S2802" s="148">
        <f>IF(LEN(B2802)=0,0,IF(OR(Summary!$G$5="All",Summary!$G$5=""),1,IF(Summary!$G$5=B2802,1,0)))</f>
        <v>0</v>
      </c>
      <c r="T2802" s="148">
        <f t="shared" si="172"/>
        <v>0</v>
      </c>
      <c r="U2802" s="148">
        <f>IF(LEN(C2802)=0,0,IF(C2802=Summary!$K$5,1,0))</f>
        <v>0</v>
      </c>
      <c r="V2802" s="148">
        <f t="shared" si="173"/>
        <v>0</v>
      </c>
      <c r="W2802" s="333"/>
      <c r="X2802" s="148">
        <f t="shared" si="174"/>
        <v>0</v>
      </c>
      <c r="Y2802" s="333"/>
      <c r="Z2802" s="144"/>
      <c r="AA2802" s="148">
        <f t="shared" si="175"/>
        <v>0</v>
      </c>
      <c r="AB2802" s="336"/>
      <c r="AC2802" s="144"/>
    </row>
    <row r="2803" spans="2:29" s="134" customFormat="1" ht="20.100000000000001" customHeight="1" x14ac:dyDescent="0.25">
      <c r="B2803" s="390"/>
      <c r="C2803" s="391"/>
      <c r="D2803" s="392"/>
      <c r="E2803" s="393"/>
      <c r="F2803" s="393"/>
      <c r="G2803" s="394"/>
      <c r="H2803" s="395"/>
      <c r="N2803" s="144"/>
      <c r="O2803" s="147" t="str">
        <f>IFERROR(IF(LEN(B2803)=0,"",INDEX(Trainings!$C$6:$C$55,MATCH(Registration!$B2803,Trainings!$B$6:$B$55,0),1)),"")</f>
        <v/>
      </c>
      <c r="P2803" s="148" t="str">
        <f>IFERROR(IF(LEN(H2803)=0,"",INDEX(Dashboard!$I$17:$I$26,MATCH($H2803,Dashboard!$J$17:$J$26,0))),"")</f>
        <v/>
      </c>
      <c r="Q2803" s="144"/>
      <c r="R2803" s="148">
        <f>IF(LEN(O2803)=0,0,IF(OR(Summary!$D$5="All",Summary!$D$5=""),1,IF(Summary!$D$5=O2803,1,0)))</f>
        <v>0</v>
      </c>
      <c r="S2803" s="148">
        <f>IF(LEN(B2803)=0,0,IF(OR(Summary!$G$5="All",Summary!$G$5=""),1,IF(Summary!$G$5=B2803,1,0)))</f>
        <v>0</v>
      </c>
      <c r="T2803" s="148">
        <f t="shared" si="172"/>
        <v>0</v>
      </c>
      <c r="U2803" s="148">
        <f>IF(LEN(C2803)=0,0,IF(C2803=Summary!$K$5,1,0))</f>
        <v>0</v>
      </c>
      <c r="V2803" s="148">
        <f t="shared" si="173"/>
        <v>0</v>
      </c>
      <c r="W2803" s="333"/>
      <c r="X2803" s="148">
        <f t="shared" si="174"/>
        <v>0</v>
      </c>
      <c r="Y2803" s="333"/>
      <c r="Z2803" s="144"/>
      <c r="AA2803" s="148">
        <f t="shared" si="175"/>
        <v>0</v>
      </c>
      <c r="AB2803" s="336"/>
      <c r="AC2803" s="144"/>
    </row>
    <row r="2804" spans="2:29" s="134" customFormat="1" ht="20.100000000000001" customHeight="1" x14ac:dyDescent="0.25">
      <c r="B2804" s="390"/>
      <c r="C2804" s="391"/>
      <c r="D2804" s="392"/>
      <c r="E2804" s="393"/>
      <c r="F2804" s="393"/>
      <c r="G2804" s="394"/>
      <c r="H2804" s="395"/>
      <c r="N2804" s="144"/>
      <c r="O2804" s="147" t="str">
        <f>IFERROR(IF(LEN(B2804)=0,"",INDEX(Trainings!$C$6:$C$55,MATCH(Registration!$B2804,Trainings!$B$6:$B$55,0),1)),"")</f>
        <v/>
      </c>
      <c r="P2804" s="148" t="str">
        <f>IFERROR(IF(LEN(H2804)=0,"",INDEX(Dashboard!$I$17:$I$26,MATCH($H2804,Dashboard!$J$17:$J$26,0))),"")</f>
        <v/>
      </c>
      <c r="Q2804" s="144"/>
      <c r="R2804" s="148">
        <f>IF(LEN(O2804)=0,0,IF(OR(Summary!$D$5="All",Summary!$D$5=""),1,IF(Summary!$D$5=O2804,1,0)))</f>
        <v>0</v>
      </c>
      <c r="S2804" s="148">
        <f>IF(LEN(B2804)=0,0,IF(OR(Summary!$G$5="All",Summary!$G$5=""),1,IF(Summary!$G$5=B2804,1,0)))</f>
        <v>0</v>
      </c>
      <c r="T2804" s="148">
        <f t="shared" si="172"/>
        <v>0</v>
      </c>
      <c r="U2804" s="148">
        <f>IF(LEN(C2804)=0,0,IF(C2804=Summary!$K$5,1,0))</f>
        <v>0</v>
      </c>
      <c r="V2804" s="148">
        <f t="shared" si="173"/>
        <v>0</v>
      </c>
      <c r="W2804" s="333"/>
      <c r="X2804" s="148">
        <f t="shared" si="174"/>
        <v>0</v>
      </c>
      <c r="Y2804" s="333"/>
      <c r="Z2804" s="144"/>
      <c r="AA2804" s="148">
        <f t="shared" si="175"/>
        <v>0</v>
      </c>
      <c r="AB2804" s="336"/>
      <c r="AC2804" s="144"/>
    </row>
    <row r="2805" spans="2:29" s="134" customFormat="1" ht="20.100000000000001" customHeight="1" x14ac:dyDescent="0.25">
      <c r="B2805" s="390"/>
      <c r="C2805" s="391"/>
      <c r="D2805" s="392"/>
      <c r="E2805" s="393"/>
      <c r="F2805" s="393"/>
      <c r="G2805" s="394"/>
      <c r="H2805" s="395"/>
      <c r="N2805" s="144"/>
      <c r="O2805" s="147" t="str">
        <f>IFERROR(IF(LEN(B2805)=0,"",INDEX(Trainings!$C$6:$C$55,MATCH(Registration!$B2805,Trainings!$B$6:$B$55,0),1)),"")</f>
        <v/>
      </c>
      <c r="P2805" s="148" t="str">
        <f>IFERROR(IF(LEN(H2805)=0,"",INDEX(Dashboard!$I$17:$I$26,MATCH($H2805,Dashboard!$J$17:$J$26,0))),"")</f>
        <v/>
      </c>
      <c r="Q2805" s="144"/>
      <c r="R2805" s="148">
        <f>IF(LEN(O2805)=0,0,IF(OR(Summary!$D$5="All",Summary!$D$5=""),1,IF(Summary!$D$5=O2805,1,0)))</f>
        <v>0</v>
      </c>
      <c r="S2805" s="148">
        <f>IF(LEN(B2805)=0,0,IF(OR(Summary!$G$5="All",Summary!$G$5=""),1,IF(Summary!$G$5=B2805,1,0)))</f>
        <v>0</v>
      </c>
      <c r="T2805" s="148">
        <f t="shared" si="172"/>
        <v>0</v>
      </c>
      <c r="U2805" s="148">
        <f>IF(LEN(C2805)=0,0,IF(C2805=Summary!$K$5,1,0))</f>
        <v>0</v>
      </c>
      <c r="V2805" s="148">
        <f t="shared" si="173"/>
        <v>0</v>
      </c>
      <c r="W2805" s="333"/>
      <c r="X2805" s="148">
        <f t="shared" si="174"/>
        <v>0</v>
      </c>
      <c r="Y2805" s="333"/>
      <c r="Z2805" s="144"/>
      <c r="AA2805" s="148">
        <f t="shared" si="175"/>
        <v>0</v>
      </c>
      <c r="AB2805" s="336"/>
      <c r="AC2805" s="144"/>
    </row>
    <row r="2806" spans="2:29" s="134" customFormat="1" ht="20.100000000000001" customHeight="1" x14ac:dyDescent="0.25">
      <c r="B2806" s="390"/>
      <c r="C2806" s="391"/>
      <c r="D2806" s="392"/>
      <c r="E2806" s="393"/>
      <c r="F2806" s="393"/>
      <c r="G2806" s="394"/>
      <c r="H2806" s="395"/>
      <c r="N2806" s="144"/>
      <c r="O2806" s="147" t="str">
        <f>IFERROR(IF(LEN(B2806)=0,"",INDEX(Trainings!$C$6:$C$55,MATCH(Registration!$B2806,Trainings!$B$6:$B$55,0),1)),"")</f>
        <v/>
      </c>
      <c r="P2806" s="148" t="str">
        <f>IFERROR(IF(LEN(H2806)=0,"",INDEX(Dashboard!$I$17:$I$26,MATCH($H2806,Dashboard!$J$17:$J$26,0))),"")</f>
        <v/>
      </c>
      <c r="Q2806" s="144"/>
      <c r="R2806" s="148">
        <f>IF(LEN(O2806)=0,0,IF(OR(Summary!$D$5="All",Summary!$D$5=""),1,IF(Summary!$D$5=O2806,1,0)))</f>
        <v>0</v>
      </c>
      <c r="S2806" s="148">
        <f>IF(LEN(B2806)=0,0,IF(OR(Summary!$G$5="All",Summary!$G$5=""),1,IF(Summary!$G$5=B2806,1,0)))</f>
        <v>0</v>
      </c>
      <c r="T2806" s="148">
        <f t="shared" si="172"/>
        <v>0</v>
      </c>
      <c r="U2806" s="148">
        <f>IF(LEN(C2806)=0,0,IF(C2806=Summary!$K$5,1,0))</f>
        <v>0</v>
      </c>
      <c r="V2806" s="148">
        <f t="shared" si="173"/>
        <v>0</v>
      </c>
      <c r="W2806" s="333"/>
      <c r="X2806" s="148">
        <f t="shared" si="174"/>
        <v>0</v>
      </c>
      <c r="Y2806" s="333"/>
      <c r="Z2806" s="144"/>
      <c r="AA2806" s="148">
        <f t="shared" si="175"/>
        <v>0</v>
      </c>
      <c r="AB2806" s="336"/>
      <c r="AC2806" s="144"/>
    </row>
    <row r="2807" spans="2:29" s="134" customFormat="1" ht="20.100000000000001" customHeight="1" x14ac:dyDescent="0.25">
      <c r="B2807" s="390"/>
      <c r="C2807" s="391"/>
      <c r="D2807" s="392"/>
      <c r="E2807" s="393"/>
      <c r="F2807" s="393"/>
      <c r="G2807" s="394"/>
      <c r="H2807" s="395"/>
      <c r="N2807" s="144"/>
      <c r="O2807" s="147" t="str">
        <f>IFERROR(IF(LEN(B2807)=0,"",INDEX(Trainings!$C$6:$C$55,MATCH(Registration!$B2807,Trainings!$B$6:$B$55,0),1)),"")</f>
        <v/>
      </c>
      <c r="P2807" s="148" t="str">
        <f>IFERROR(IF(LEN(H2807)=0,"",INDEX(Dashboard!$I$17:$I$26,MATCH($H2807,Dashboard!$J$17:$J$26,0))),"")</f>
        <v/>
      </c>
      <c r="Q2807" s="144"/>
      <c r="R2807" s="148">
        <f>IF(LEN(O2807)=0,0,IF(OR(Summary!$D$5="All",Summary!$D$5=""),1,IF(Summary!$D$5=O2807,1,0)))</f>
        <v>0</v>
      </c>
      <c r="S2807" s="148">
        <f>IF(LEN(B2807)=0,0,IF(OR(Summary!$G$5="All",Summary!$G$5=""),1,IF(Summary!$G$5=B2807,1,0)))</f>
        <v>0</v>
      </c>
      <c r="T2807" s="148">
        <f t="shared" si="172"/>
        <v>0</v>
      </c>
      <c r="U2807" s="148">
        <f>IF(LEN(C2807)=0,0,IF(C2807=Summary!$K$5,1,0))</f>
        <v>0</v>
      </c>
      <c r="V2807" s="148">
        <f t="shared" si="173"/>
        <v>0</v>
      </c>
      <c r="W2807" s="333"/>
      <c r="X2807" s="148">
        <f t="shared" si="174"/>
        <v>0</v>
      </c>
      <c r="Y2807" s="333"/>
      <c r="Z2807" s="144"/>
      <c r="AA2807" s="148">
        <f t="shared" si="175"/>
        <v>0</v>
      </c>
      <c r="AB2807" s="336"/>
      <c r="AC2807" s="144"/>
    </row>
    <row r="2808" spans="2:29" s="134" customFormat="1" ht="20.100000000000001" customHeight="1" x14ac:dyDescent="0.25">
      <c r="B2808" s="390"/>
      <c r="C2808" s="391"/>
      <c r="D2808" s="392"/>
      <c r="E2808" s="393"/>
      <c r="F2808" s="393"/>
      <c r="G2808" s="394"/>
      <c r="H2808" s="395"/>
      <c r="N2808" s="144"/>
      <c r="O2808" s="147" t="str">
        <f>IFERROR(IF(LEN(B2808)=0,"",INDEX(Trainings!$C$6:$C$55,MATCH(Registration!$B2808,Trainings!$B$6:$B$55,0),1)),"")</f>
        <v/>
      </c>
      <c r="P2808" s="148" t="str">
        <f>IFERROR(IF(LEN(H2808)=0,"",INDEX(Dashboard!$I$17:$I$26,MATCH($H2808,Dashboard!$J$17:$J$26,0))),"")</f>
        <v/>
      </c>
      <c r="Q2808" s="144"/>
      <c r="R2808" s="148">
        <f>IF(LEN(O2808)=0,0,IF(OR(Summary!$D$5="All",Summary!$D$5=""),1,IF(Summary!$D$5=O2808,1,0)))</f>
        <v>0</v>
      </c>
      <c r="S2808" s="148">
        <f>IF(LEN(B2808)=0,0,IF(OR(Summary!$G$5="All",Summary!$G$5=""),1,IF(Summary!$G$5=B2808,1,0)))</f>
        <v>0</v>
      </c>
      <c r="T2808" s="148">
        <f t="shared" si="172"/>
        <v>0</v>
      </c>
      <c r="U2808" s="148">
        <f>IF(LEN(C2808)=0,0,IF(C2808=Summary!$K$5,1,0))</f>
        <v>0</v>
      </c>
      <c r="V2808" s="148">
        <f t="shared" si="173"/>
        <v>0</v>
      </c>
      <c r="W2808" s="333"/>
      <c r="X2808" s="148">
        <f t="shared" si="174"/>
        <v>0</v>
      </c>
      <c r="Y2808" s="333"/>
      <c r="Z2808" s="144"/>
      <c r="AA2808" s="148">
        <f t="shared" si="175"/>
        <v>0</v>
      </c>
      <c r="AB2808" s="336"/>
      <c r="AC2808" s="144"/>
    </row>
    <row r="2809" spans="2:29" s="134" customFormat="1" ht="20.100000000000001" customHeight="1" x14ac:dyDescent="0.25">
      <c r="B2809" s="390"/>
      <c r="C2809" s="391"/>
      <c r="D2809" s="392"/>
      <c r="E2809" s="393"/>
      <c r="F2809" s="393"/>
      <c r="G2809" s="394"/>
      <c r="H2809" s="395"/>
      <c r="N2809" s="144"/>
      <c r="O2809" s="147" t="str">
        <f>IFERROR(IF(LEN(B2809)=0,"",INDEX(Trainings!$C$6:$C$55,MATCH(Registration!$B2809,Trainings!$B$6:$B$55,0),1)),"")</f>
        <v/>
      </c>
      <c r="P2809" s="148" t="str">
        <f>IFERROR(IF(LEN(H2809)=0,"",INDEX(Dashboard!$I$17:$I$26,MATCH($H2809,Dashboard!$J$17:$J$26,0))),"")</f>
        <v/>
      </c>
      <c r="Q2809" s="144"/>
      <c r="R2809" s="148">
        <f>IF(LEN(O2809)=0,0,IF(OR(Summary!$D$5="All",Summary!$D$5=""),1,IF(Summary!$D$5=O2809,1,0)))</f>
        <v>0</v>
      </c>
      <c r="S2809" s="148">
        <f>IF(LEN(B2809)=0,0,IF(OR(Summary!$G$5="All",Summary!$G$5=""),1,IF(Summary!$G$5=B2809,1,0)))</f>
        <v>0</v>
      </c>
      <c r="T2809" s="148">
        <f t="shared" si="172"/>
        <v>0</v>
      </c>
      <c r="U2809" s="148">
        <f>IF(LEN(C2809)=0,0,IF(C2809=Summary!$K$5,1,0))</f>
        <v>0</v>
      </c>
      <c r="V2809" s="148">
        <f t="shared" si="173"/>
        <v>0</v>
      </c>
      <c r="W2809" s="333"/>
      <c r="X2809" s="148">
        <f t="shared" si="174"/>
        <v>0</v>
      </c>
      <c r="Y2809" s="333"/>
      <c r="Z2809" s="144"/>
      <c r="AA2809" s="148">
        <f t="shared" si="175"/>
        <v>0</v>
      </c>
      <c r="AB2809" s="336"/>
      <c r="AC2809" s="144"/>
    </row>
    <row r="2810" spans="2:29" s="134" customFormat="1" ht="20.100000000000001" customHeight="1" x14ac:dyDescent="0.25">
      <c r="B2810" s="390"/>
      <c r="C2810" s="391"/>
      <c r="D2810" s="392"/>
      <c r="E2810" s="393"/>
      <c r="F2810" s="393"/>
      <c r="G2810" s="394"/>
      <c r="H2810" s="395"/>
      <c r="N2810" s="144"/>
      <c r="O2810" s="147" t="str">
        <f>IFERROR(IF(LEN(B2810)=0,"",INDEX(Trainings!$C$6:$C$55,MATCH(Registration!$B2810,Trainings!$B$6:$B$55,0),1)),"")</f>
        <v/>
      </c>
      <c r="P2810" s="148" t="str">
        <f>IFERROR(IF(LEN(H2810)=0,"",INDEX(Dashboard!$I$17:$I$26,MATCH($H2810,Dashboard!$J$17:$J$26,0))),"")</f>
        <v/>
      </c>
      <c r="Q2810" s="144"/>
      <c r="R2810" s="148">
        <f>IF(LEN(O2810)=0,0,IF(OR(Summary!$D$5="All",Summary!$D$5=""),1,IF(Summary!$D$5=O2810,1,0)))</f>
        <v>0</v>
      </c>
      <c r="S2810" s="148">
        <f>IF(LEN(B2810)=0,0,IF(OR(Summary!$G$5="All",Summary!$G$5=""),1,IF(Summary!$G$5=B2810,1,0)))</f>
        <v>0</v>
      </c>
      <c r="T2810" s="148">
        <f t="shared" si="172"/>
        <v>0</v>
      </c>
      <c r="U2810" s="148">
        <f>IF(LEN(C2810)=0,0,IF(C2810=Summary!$K$5,1,0))</f>
        <v>0</v>
      </c>
      <c r="V2810" s="148">
        <f t="shared" si="173"/>
        <v>0</v>
      </c>
      <c r="W2810" s="333"/>
      <c r="X2810" s="148">
        <f t="shared" si="174"/>
        <v>0</v>
      </c>
      <c r="Y2810" s="333"/>
      <c r="Z2810" s="144"/>
      <c r="AA2810" s="148">
        <f t="shared" si="175"/>
        <v>0</v>
      </c>
      <c r="AB2810" s="336"/>
      <c r="AC2810" s="144"/>
    </row>
    <row r="2811" spans="2:29" s="134" customFormat="1" ht="20.100000000000001" customHeight="1" x14ac:dyDescent="0.25">
      <c r="B2811" s="390"/>
      <c r="C2811" s="391"/>
      <c r="D2811" s="392"/>
      <c r="E2811" s="393"/>
      <c r="F2811" s="393"/>
      <c r="G2811" s="394"/>
      <c r="H2811" s="395"/>
      <c r="N2811" s="144"/>
      <c r="O2811" s="147" t="str">
        <f>IFERROR(IF(LEN(B2811)=0,"",INDEX(Trainings!$C$6:$C$55,MATCH(Registration!$B2811,Trainings!$B$6:$B$55,0),1)),"")</f>
        <v/>
      </c>
      <c r="P2811" s="148" t="str">
        <f>IFERROR(IF(LEN(H2811)=0,"",INDEX(Dashboard!$I$17:$I$26,MATCH($H2811,Dashboard!$J$17:$J$26,0))),"")</f>
        <v/>
      </c>
      <c r="Q2811" s="144"/>
      <c r="R2811" s="148">
        <f>IF(LEN(O2811)=0,0,IF(OR(Summary!$D$5="All",Summary!$D$5=""),1,IF(Summary!$D$5=O2811,1,0)))</f>
        <v>0</v>
      </c>
      <c r="S2811" s="148">
        <f>IF(LEN(B2811)=0,0,IF(OR(Summary!$G$5="All",Summary!$G$5=""),1,IF(Summary!$G$5=B2811,1,0)))</f>
        <v>0</v>
      </c>
      <c r="T2811" s="148">
        <f t="shared" si="172"/>
        <v>0</v>
      </c>
      <c r="U2811" s="148">
        <f>IF(LEN(C2811)=0,0,IF(C2811=Summary!$K$5,1,0))</f>
        <v>0</v>
      </c>
      <c r="V2811" s="148">
        <f t="shared" si="173"/>
        <v>0</v>
      </c>
      <c r="W2811" s="333"/>
      <c r="X2811" s="148">
        <f t="shared" si="174"/>
        <v>0</v>
      </c>
      <c r="Y2811" s="333"/>
      <c r="Z2811" s="144"/>
      <c r="AA2811" s="148">
        <f t="shared" si="175"/>
        <v>0</v>
      </c>
      <c r="AB2811" s="336"/>
      <c r="AC2811" s="144"/>
    </row>
    <row r="2812" spans="2:29" s="134" customFormat="1" ht="20.100000000000001" customHeight="1" x14ac:dyDescent="0.25">
      <c r="B2812" s="390"/>
      <c r="C2812" s="391"/>
      <c r="D2812" s="392"/>
      <c r="E2812" s="393"/>
      <c r="F2812" s="393"/>
      <c r="G2812" s="394"/>
      <c r="H2812" s="395"/>
      <c r="N2812" s="144"/>
      <c r="O2812" s="147" t="str">
        <f>IFERROR(IF(LEN(B2812)=0,"",INDEX(Trainings!$C$6:$C$55,MATCH(Registration!$B2812,Trainings!$B$6:$B$55,0),1)),"")</f>
        <v/>
      </c>
      <c r="P2812" s="148" t="str">
        <f>IFERROR(IF(LEN(H2812)=0,"",INDEX(Dashboard!$I$17:$I$26,MATCH($H2812,Dashboard!$J$17:$J$26,0))),"")</f>
        <v/>
      </c>
      <c r="Q2812" s="144"/>
      <c r="R2812" s="148">
        <f>IF(LEN(O2812)=0,0,IF(OR(Summary!$D$5="All",Summary!$D$5=""),1,IF(Summary!$D$5=O2812,1,0)))</f>
        <v>0</v>
      </c>
      <c r="S2812" s="148">
        <f>IF(LEN(B2812)=0,0,IF(OR(Summary!$G$5="All",Summary!$G$5=""),1,IF(Summary!$G$5=B2812,1,0)))</f>
        <v>0</v>
      </c>
      <c r="T2812" s="148">
        <f t="shared" si="172"/>
        <v>0</v>
      </c>
      <c r="U2812" s="148">
        <f>IF(LEN(C2812)=0,0,IF(C2812=Summary!$K$5,1,0))</f>
        <v>0</v>
      </c>
      <c r="V2812" s="148">
        <f t="shared" si="173"/>
        <v>0</v>
      </c>
      <c r="W2812" s="333"/>
      <c r="X2812" s="148">
        <f t="shared" si="174"/>
        <v>0</v>
      </c>
      <c r="Y2812" s="333"/>
      <c r="Z2812" s="144"/>
      <c r="AA2812" s="148">
        <f t="shared" si="175"/>
        <v>0</v>
      </c>
      <c r="AB2812" s="336"/>
      <c r="AC2812" s="144"/>
    </row>
    <row r="2813" spans="2:29" s="134" customFormat="1" ht="20.100000000000001" customHeight="1" x14ac:dyDescent="0.25">
      <c r="B2813" s="390"/>
      <c r="C2813" s="391"/>
      <c r="D2813" s="392"/>
      <c r="E2813" s="393"/>
      <c r="F2813" s="393"/>
      <c r="G2813" s="394"/>
      <c r="H2813" s="395"/>
      <c r="N2813" s="144"/>
      <c r="O2813" s="147" t="str">
        <f>IFERROR(IF(LEN(B2813)=0,"",INDEX(Trainings!$C$6:$C$55,MATCH(Registration!$B2813,Trainings!$B$6:$B$55,0),1)),"")</f>
        <v/>
      </c>
      <c r="P2813" s="148" t="str">
        <f>IFERROR(IF(LEN(H2813)=0,"",INDEX(Dashboard!$I$17:$I$26,MATCH($H2813,Dashboard!$J$17:$J$26,0))),"")</f>
        <v/>
      </c>
      <c r="Q2813" s="144"/>
      <c r="R2813" s="148">
        <f>IF(LEN(O2813)=0,0,IF(OR(Summary!$D$5="All",Summary!$D$5=""),1,IF(Summary!$D$5=O2813,1,0)))</f>
        <v>0</v>
      </c>
      <c r="S2813" s="148">
        <f>IF(LEN(B2813)=0,0,IF(OR(Summary!$G$5="All",Summary!$G$5=""),1,IF(Summary!$G$5=B2813,1,0)))</f>
        <v>0</v>
      </c>
      <c r="T2813" s="148">
        <f t="shared" si="172"/>
        <v>0</v>
      </c>
      <c r="U2813" s="148">
        <f>IF(LEN(C2813)=0,0,IF(C2813=Summary!$K$5,1,0))</f>
        <v>0</v>
      </c>
      <c r="V2813" s="148">
        <f t="shared" si="173"/>
        <v>0</v>
      </c>
      <c r="W2813" s="333"/>
      <c r="X2813" s="148">
        <f t="shared" si="174"/>
        <v>0</v>
      </c>
      <c r="Y2813" s="333"/>
      <c r="Z2813" s="144"/>
      <c r="AA2813" s="148">
        <f t="shared" si="175"/>
        <v>0</v>
      </c>
      <c r="AB2813" s="336"/>
      <c r="AC2813" s="144"/>
    </row>
    <row r="2814" spans="2:29" s="134" customFormat="1" ht="20.100000000000001" customHeight="1" x14ac:dyDescent="0.25">
      <c r="B2814" s="390"/>
      <c r="C2814" s="391"/>
      <c r="D2814" s="392"/>
      <c r="E2814" s="393"/>
      <c r="F2814" s="393"/>
      <c r="G2814" s="394"/>
      <c r="H2814" s="395"/>
      <c r="N2814" s="144"/>
      <c r="O2814" s="147" t="str">
        <f>IFERROR(IF(LEN(B2814)=0,"",INDEX(Trainings!$C$6:$C$55,MATCH(Registration!$B2814,Trainings!$B$6:$B$55,0),1)),"")</f>
        <v/>
      </c>
      <c r="P2814" s="148" t="str">
        <f>IFERROR(IF(LEN(H2814)=0,"",INDEX(Dashboard!$I$17:$I$26,MATCH($H2814,Dashboard!$J$17:$J$26,0))),"")</f>
        <v/>
      </c>
      <c r="Q2814" s="144"/>
      <c r="R2814" s="148">
        <f>IF(LEN(O2814)=0,0,IF(OR(Summary!$D$5="All",Summary!$D$5=""),1,IF(Summary!$D$5=O2814,1,0)))</f>
        <v>0</v>
      </c>
      <c r="S2814" s="148">
        <f>IF(LEN(B2814)=0,0,IF(OR(Summary!$G$5="All",Summary!$G$5=""),1,IF(Summary!$G$5=B2814,1,0)))</f>
        <v>0</v>
      </c>
      <c r="T2814" s="148">
        <f t="shared" si="172"/>
        <v>0</v>
      </c>
      <c r="U2814" s="148">
        <f>IF(LEN(C2814)=0,0,IF(C2814=Summary!$K$5,1,0))</f>
        <v>0</v>
      </c>
      <c r="V2814" s="148">
        <f t="shared" si="173"/>
        <v>0</v>
      </c>
      <c r="W2814" s="333"/>
      <c r="X2814" s="148">
        <f t="shared" si="174"/>
        <v>0</v>
      </c>
      <c r="Y2814" s="333"/>
      <c r="Z2814" s="144"/>
      <c r="AA2814" s="148">
        <f t="shared" si="175"/>
        <v>0</v>
      </c>
      <c r="AB2814" s="336"/>
      <c r="AC2814" s="144"/>
    </row>
    <row r="2815" spans="2:29" s="134" customFormat="1" ht="20.100000000000001" customHeight="1" x14ac:dyDescent="0.25">
      <c r="B2815" s="390"/>
      <c r="C2815" s="391"/>
      <c r="D2815" s="392"/>
      <c r="E2815" s="393"/>
      <c r="F2815" s="393"/>
      <c r="G2815" s="394"/>
      <c r="H2815" s="395"/>
      <c r="N2815" s="144"/>
      <c r="O2815" s="147" t="str">
        <f>IFERROR(IF(LEN(B2815)=0,"",INDEX(Trainings!$C$6:$C$55,MATCH(Registration!$B2815,Trainings!$B$6:$B$55,0),1)),"")</f>
        <v/>
      </c>
      <c r="P2815" s="148" t="str">
        <f>IFERROR(IF(LEN(H2815)=0,"",INDEX(Dashboard!$I$17:$I$26,MATCH($H2815,Dashboard!$J$17:$J$26,0))),"")</f>
        <v/>
      </c>
      <c r="Q2815" s="144"/>
      <c r="R2815" s="148">
        <f>IF(LEN(O2815)=0,0,IF(OR(Summary!$D$5="All",Summary!$D$5=""),1,IF(Summary!$D$5=O2815,1,0)))</f>
        <v>0</v>
      </c>
      <c r="S2815" s="148">
        <f>IF(LEN(B2815)=0,0,IF(OR(Summary!$G$5="All",Summary!$G$5=""),1,IF(Summary!$G$5=B2815,1,0)))</f>
        <v>0</v>
      </c>
      <c r="T2815" s="148">
        <f t="shared" si="172"/>
        <v>0</v>
      </c>
      <c r="U2815" s="148">
        <f>IF(LEN(C2815)=0,0,IF(C2815=Summary!$K$5,1,0))</f>
        <v>0</v>
      </c>
      <c r="V2815" s="148">
        <f t="shared" si="173"/>
        <v>0</v>
      </c>
      <c r="W2815" s="333"/>
      <c r="X2815" s="148">
        <f t="shared" si="174"/>
        <v>0</v>
      </c>
      <c r="Y2815" s="333"/>
      <c r="Z2815" s="144"/>
      <c r="AA2815" s="148">
        <f t="shared" si="175"/>
        <v>0</v>
      </c>
      <c r="AB2815" s="336"/>
      <c r="AC2815" s="144"/>
    </row>
    <row r="2816" spans="2:29" s="134" customFormat="1" ht="20.100000000000001" customHeight="1" x14ac:dyDescent="0.25">
      <c r="B2816" s="390"/>
      <c r="C2816" s="391"/>
      <c r="D2816" s="392"/>
      <c r="E2816" s="393"/>
      <c r="F2816" s="393"/>
      <c r="G2816" s="394"/>
      <c r="H2816" s="395"/>
      <c r="N2816" s="144"/>
      <c r="O2816" s="147" t="str">
        <f>IFERROR(IF(LEN(B2816)=0,"",INDEX(Trainings!$C$6:$C$55,MATCH(Registration!$B2816,Trainings!$B$6:$B$55,0),1)),"")</f>
        <v/>
      </c>
      <c r="P2816" s="148" t="str">
        <f>IFERROR(IF(LEN(H2816)=0,"",INDEX(Dashboard!$I$17:$I$26,MATCH($H2816,Dashboard!$J$17:$J$26,0))),"")</f>
        <v/>
      </c>
      <c r="Q2816" s="144"/>
      <c r="R2816" s="148">
        <f>IF(LEN(O2816)=0,0,IF(OR(Summary!$D$5="All",Summary!$D$5=""),1,IF(Summary!$D$5=O2816,1,0)))</f>
        <v>0</v>
      </c>
      <c r="S2816" s="148">
        <f>IF(LEN(B2816)=0,0,IF(OR(Summary!$G$5="All",Summary!$G$5=""),1,IF(Summary!$G$5=B2816,1,0)))</f>
        <v>0</v>
      </c>
      <c r="T2816" s="148">
        <f t="shared" si="172"/>
        <v>0</v>
      </c>
      <c r="U2816" s="148">
        <f>IF(LEN(C2816)=0,0,IF(C2816=Summary!$K$5,1,0))</f>
        <v>0</v>
      </c>
      <c r="V2816" s="148">
        <f t="shared" si="173"/>
        <v>0</v>
      </c>
      <c r="W2816" s="333"/>
      <c r="X2816" s="148">
        <f t="shared" si="174"/>
        <v>0</v>
      </c>
      <c r="Y2816" s="333"/>
      <c r="Z2816" s="144"/>
      <c r="AA2816" s="148">
        <f t="shared" si="175"/>
        <v>0</v>
      </c>
      <c r="AB2816" s="336"/>
      <c r="AC2816" s="144"/>
    </row>
    <row r="2817" spans="2:29" s="134" customFormat="1" ht="20.100000000000001" customHeight="1" x14ac:dyDescent="0.25">
      <c r="B2817" s="390"/>
      <c r="C2817" s="391"/>
      <c r="D2817" s="392"/>
      <c r="E2817" s="393"/>
      <c r="F2817" s="393"/>
      <c r="G2817" s="394"/>
      <c r="H2817" s="395"/>
      <c r="N2817" s="144"/>
      <c r="O2817" s="147" t="str">
        <f>IFERROR(IF(LEN(B2817)=0,"",INDEX(Trainings!$C$6:$C$55,MATCH(Registration!$B2817,Trainings!$B$6:$B$55,0),1)),"")</f>
        <v/>
      </c>
      <c r="P2817" s="148" t="str">
        <f>IFERROR(IF(LEN(H2817)=0,"",INDEX(Dashboard!$I$17:$I$26,MATCH($H2817,Dashboard!$J$17:$J$26,0))),"")</f>
        <v/>
      </c>
      <c r="Q2817" s="144"/>
      <c r="R2817" s="148">
        <f>IF(LEN(O2817)=0,0,IF(OR(Summary!$D$5="All",Summary!$D$5=""),1,IF(Summary!$D$5=O2817,1,0)))</f>
        <v>0</v>
      </c>
      <c r="S2817" s="148">
        <f>IF(LEN(B2817)=0,0,IF(OR(Summary!$G$5="All",Summary!$G$5=""),1,IF(Summary!$G$5=B2817,1,0)))</f>
        <v>0</v>
      </c>
      <c r="T2817" s="148">
        <f t="shared" si="172"/>
        <v>0</v>
      </c>
      <c r="U2817" s="148">
        <f>IF(LEN(C2817)=0,0,IF(C2817=Summary!$K$5,1,0))</f>
        <v>0</v>
      </c>
      <c r="V2817" s="148">
        <f t="shared" si="173"/>
        <v>0</v>
      </c>
      <c r="W2817" s="333"/>
      <c r="X2817" s="148">
        <f t="shared" si="174"/>
        <v>0</v>
      </c>
      <c r="Y2817" s="333"/>
      <c r="Z2817" s="144"/>
      <c r="AA2817" s="148">
        <f t="shared" si="175"/>
        <v>0</v>
      </c>
      <c r="AB2817" s="336"/>
      <c r="AC2817" s="144"/>
    </row>
    <row r="2818" spans="2:29" s="134" customFormat="1" ht="20.100000000000001" customHeight="1" x14ac:dyDescent="0.25">
      <c r="B2818" s="390"/>
      <c r="C2818" s="391"/>
      <c r="D2818" s="392"/>
      <c r="E2818" s="393"/>
      <c r="F2818" s="393"/>
      <c r="G2818" s="394"/>
      <c r="H2818" s="395"/>
      <c r="N2818" s="144"/>
      <c r="O2818" s="147" t="str">
        <f>IFERROR(IF(LEN(B2818)=0,"",INDEX(Trainings!$C$6:$C$55,MATCH(Registration!$B2818,Trainings!$B$6:$B$55,0),1)),"")</f>
        <v/>
      </c>
      <c r="P2818" s="148" t="str">
        <f>IFERROR(IF(LEN(H2818)=0,"",INDEX(Dashboard!$I$17:$I$26,MATCH($H2818,Dashboard!$J$17:$J$26,0))),"")</f>
        <v/>
      </c>
      <c r="Q2818" s="144"/>
      <c r="R2818" s="148">
        <f>IF(LEN(O2818)=0,0,IF(OR(Summary!$D$5="All",Summary!$D$5=""),1,IF(Summary!$D$5=O2818,1,0)))</f>
        <v>0</v>
      </c>
      <c r="S2818" s="148">
        <f>IF(LEN(B2818)=0,0,IF(OR(Summary!$G$5="All",Summary!$G$5=""),1,IF(Summary!$G$5=B2818,1,0)))</f>
        <v>0</v>
      </c>
      <c r="T2818" s="148">
        <f t="shared" si="172"/>
        <v>0</v>
      </c>
      <c r="U2818" s="148">
        <f>IF(LEN(C2818)=0,0,IF(C2818=Summary!$K$5,1,0))</f>
        <v>0</v>
      </c>
      <c r="V2818" s="148">
        <f t="shared" si="173"/>
        <v>0</v>
      </c>
      <c r="W2818" s="333"/>
      <c r="X2818" s="148">
        <f t="shared" si="174"/>
        <v>0</v>
      </c>
      <c r="Y2818" s="333"/>
      <c r="Z2818" s="144"/>
      <c r="AA2818" s="148">
        <f t="shared" si="175"/>
        <v>0</v>
      </c>
      <c r="AB2818" s="336"/>
      <c r="AC2818" s="144"/>
    </row>
    <row r="2819" spans="2:29" s="134" customFormat="1" ht="20.100000000000001" customHeight="1" x14ac:dyDescent="0.25">
      <c r="B2819" s="390"/>
      <c r="C2819" s="391"/>
      <c r="D2819" s="392"/>
      <c r="E2819" s="393"/>
      <c r="F2819" s="393"/>
      <c r="G2819" s="394"/>
      <c r="H2819" s="395"/>
      <c r="N2819" s="144"/>
      <c r="O2819" s="147" t="str">
        <f>IFERROR(IF(LEN(B2819)=0,"",INDEX(Trainings!$C$6:$C$55,MATCH(Registration!$B2819,Trainings!$B$6:$B$55,0),1)),"")</f>
        <v/>
      </c>
      <c r="P2819" s="148" t="str">
        <f>IFERROR(IF(LEN(H2819)=0,"",INDEX(Dashboard!$I$17:$I$26,MATCH($H2819,Dashboard!$J$17:$J$26,0))),"")</f>
        <v/>
      </c>
      <c r="Q2819" s="144"/>
      <c r="R2819" s="148">
        <f>IF(LEN(O2819)=0,0,IF(OR(Summary!$D$5="All",Summary!$D$5=""),1,IF(Summary!$D$5=O2819,1,0)))</f>
        <v>0</v>
      </c>
      <c r="S2819" s="148">
        <f>IF(LEN(B2819)=0,0,IF(OR(Summary!$G$5="All",Summary!$G$5=""),1,IF(Summary!$G$5=B2819,1,0)))</f>
        <v>0</v>
      </c>
      <c r="T2819" s="148">
        <f t="shared" si="172"/>
        <v>0</v>
      </c>
      <c r="U2819" s="148">
        <f>IF(LEN(C2819)=0,0,IF(C2819=Summary!$K$5,1,0))</f>
        <v>0</v>
      </c>
      <c r="V2819" s="148">
        <f t="shared" si="173"/>
        <v>0</v>
      </c>
      <c r="W2819" s="333"/>
      <c r="X2819" s="148">
        <f t="shared" si="174"/>
        <v>0</v>
      </c>
      <c r="Y2819" s="333"/>
      <c r="Z2819" s="144"/>
      <c r="AA2819" s="148">
        <f t="shared" si="175"/>
        <v>0</v>
      </c>
      <c r="AB2819" s="336"/>
      <c r="AC2819" s="144"/>
    </row>
    <row r="2820" spans="2:29" s="134" customFormat="1" ht="20.100000000000001" customHeight="1" x14ac:dyDescent="0.25">
      <c r="B2820" s="390"/>
      <c r="C2820" s="391"/>
      <c r="D2820" s="392"/>
      <c r="E2820" s="393"/>
      <c r="F2820" s="393"/>
      <c r="G2820" s="394"/>
      <c r="H2820" s="395"/>
      <c r="N2820" s="144"/>
      <c r="O2820" s="147" t="str">
        <f>IFERROR(IF(LEN(B2820)=0,"",INDEX(Trainings!$C$6:$C$55,MATCH(Registration!$B2820,Trainings!$B$6:$B$55,0),1)),"")</f>
        <v/>
      </c>
      <c r="P2820" s="148" t="str">
        <f>IFERROR(IF(LEN(H2820)=0,"",INDEX(Dashboard!$I$17:$I$26,MATCH($H2820,Dashboard!$J$17:$J$26,0))),"")</f>
        <v/>
      </c>
      <c r="Q2820" s="144"/>
      <c r="R2820" s="148">
        <f>IF(LEN(O2820)=0,0,IF(OR(Summary!$D$5="All",Summary!$D$5=""),1,IF(Summary!$D$5=O2820,1,0)))</f>
        <v>0</v>
      </c>
      <c r="S2820" s="148">
        <f>IF(LEN(B2820)=0,0,IF(OR(Summary!$G$5="All",Summary!$G$5=""),1,IF(Summary!$G$5=B2820,1,0)))</f>
        <v>0</v>
      </c>
      <c r="T2820" s="148">
        <f t="shared" si="172"/>
        <v>0</v>
      </c>
      <c r="U2820" s="148">
        <f>IF(LEN(C2820)=0,0,IF(C2820=Summary!$K$5,1,0))</f>
        <v>0</v>
      </c>
      <c r="V2820" s="148">
        <f t="shared" si="173"/>
        <v>0</v>
      </c>
      <c r="W2820" s="333"/>
      <c r="X2820" s="148">
        <f t="shared" si="174"/>
        <v>0</v>
      </c>
      <c r="Y2820" s="333"/>
      <c r="Z2820" s="144"/>
      <c r="AA2820" s="148">
        <f t="shared" si="175"/>
        <v>0</v>
      </c>
      <c r="AB2820" s="336"/>
      <c r="AC2820" s="144"/>
    </row>
    <row r="2821" spans="2:29" s="134" customFormat="1" ht="20.100000000000001" customHeight="1" x14ac:dyDescent="0.25">
      <c r="B2821" s="390"/>
      <c r="C2821" s="391"/>
      <c r="D2821" s="392"/>
      <c r="E2821" s="393"/>
      <c r="F2821" s="393"/>
      <c r="G2821" s="394"/>
      <c r="H2821" s="395"/>
      <c r="N2821" s="144"/>
      <c r="O2821" s="147" t="str">
        <f>IFERROR(IF(LEN(B2821)=0,"",INDEX(Trainings!$C$6:$C$55,MATCH(Registration!$B2821,Trainings!$B$6:$B$55,0),1)),"")</f>
        <v/>
      </c>
      <c r="P2821" s="148" t="str">
        <f>IFERROR(IF(LEN(H2821)=0,"",INDEX(Dashboard!$I$17:$I$26,MATCH($H2821,Dashboard!$J$17:$J$26,0))),"")</f>
        <v/>
      </c>
      <c r="Q2821" s="144"/>
      <c r="R2821" s="148">
        <f>IF(LEN(O2821)=0,0,IF(OR(Summary!$D$5="All",Summary!$D$5=""),1,IF(Summary!$D$5=O2821,1,0)))</f>
        <v>0</v>
      </c>
      <c r="S2821" s="148">
        <f>IF(LEN(B2821)=0,0,IF(OR(Summary!$G$5="All",Summary!$G$5=""),1,IF(Summary!$G$5=B2821,1,0)))</f>
        <v>0</v>
      </c>
      <c r="T2821" s="148">
        <f t="shared" si="172"/>
        <v>0</v>
      </c>
      <c r="U2821" s="148">
        <f>IF(LEN(C2821)=0,0,IF(C2821=Summary!$K$5,1,0))</f>
        <v>0</v>
      </c>
      <c r="V2821" s="148">
        <f t="shared" si="173"/>
        <v>0</v>
      </c>
      <c r="W2821" s="333"/>
      <c r="X2821" s="148">
        <f t="shared" si="174"/>
        <v>0</v>
      </c>
      <c r="Y2821" s="333"/>
      <c r="Z2821" s="144"/>
      <c r="AA2821" s="148">
        <f t="shared" si="175"/>
        <v>0</v>
      </c>
      <c r="AB2821" s="336"/>
      <c r="AC2821" s="144"/>
    </row>
    <row r="2822" spans="2:29" s="134" customFormat="1" ht="20.100000000000001" customHeight="1" x14ac:dyDescent="0.25">
      <c r="B2822" s="390"/>
      <c r="C2822" s="391"/>
      <c r="D2822" s="392"/>
      <c r="E2822" s="393"/>
      <c r="F2822" s="393"/>
      <c r="G2822" s="394"/>
      <c r="H2822" s="395"/>
      <c r="N2822" s="144"/>
      <c r="O2822" s="147" t="str">
        <f>IFERROR(IF(LEN(B2822)=0,"",INDEX(Trainings!$C$6:$C$55,MATCH(Registration!$B2822,Trainings!$B$6:$B$55,0),1)),"")</f>
        <v/>
      </c>
      <c r="P2822" s="148" t="str">
        <f>IFERROR(IF(LEN(H2822)=0,"",INDEX(Dashboard!$I$17:$I$26,MATCH($H2822,Dashboard!$J$17:$J$26,0))),"")</f>
        <v/>
      </c>
      <c r="Q2822" s="144"/>
      <c r="R2822" s="148">
        <f>IF(LEN(O2822)=0,0,IF(OR(Summary!$D$5="All",Summary!$D$5=""),1,IF(Summary!$D$5=O2822,1,0)))</f>
        <v>0</v>
      </c>
      <c r="S2822" s="148">
        <f>IF(LEN(B2822)=0,0,IF(OR(Summary!$G$5="All",Summary!$G$5=""),1,IF(Summary!$G$5=B2822,1,0)))</f>
        <v>0</v>
      </c>
      <c r="T2822" s="148">
        <f t="shared" ref="T2822:T2885" si="176">IF(G2822="Yes",1,0)</f>
        <v>0</v>
      </c>
      <c r="U2822" s="148">
        <f>IF(LEN(C2822)=0,0,IF(C2822=Summary!$K$5,1,0))</f>
        <v>0</v>
      </c>
      <c r="V2822" s="148">
        <f t="shared" si="173"/>
        <v>0</v>
      </c>
      <c r="W2822" s="333"/>
      <c r="X2822" s="148">
        <f t="shared" si="174"/>
        <v>0</v>
      </c>
      <c r="Y2822" s="333"/>
      <c r="Z2822" s="144"/>
      <c r="AA2822" s="148">
        <f t="shared" si="175"/>
        <v>0</v>
      </c>
      <c r="AB2822" s="336"/>
      <c r="AC2822" s="144"/>
    </row>
    <row r="2823" spans="2:29" s="134" customFormat="1" ht="20.100000000000001" customHeight="1" x14ac:dyDescent="0.25">
      <c r="B2823" s="390"/>
      <c r="C2823" s="391"/>
      <c r="D2823" s="392"/>
      <c r="E2823" s="393"/>
      <c r="F2823" s="393"/>
      <c r="G2823" s="394"/>
      <c r="H2823" s="395"/>
      <c r="N2823" s="144"/>
      <c r="O2823" s="147" t="str">
        <f>IFERROR(IF(LEN(B2823)=0,"",INDEX(Trainings!$C$6:$C$55,MATCH(Registration!$B2823,Trainings!$B$6:$B$55,0),1)),"")</f>
        <v/>
      </c>
      <c r="P2823" s="148" t="str">
        <f>IFERROR(IF(LEN(H2823)=0,"",INDEX(Dashboard!$I$17:$I$26,MATCH($H2823,Dashboard!$J$17:$J$26,0))),"")</f>
        <v/>
      </c>
      <c r="Q2823" s="144"/>
      <c r="R2823" s="148">
        <f>IF(LEN(O2823)=0,0,IF(OR(Summary!$D$5="All",Summary!$D$5=""),1,IF(Summary!$D$5=O2823,1,0)))</f>
        <v>0</v>
      </c>
      <c r="S2823" s="148">
        <f>IF(LEN(B2823)=0,0,IF(OR(Summary!$G$5="All",Summary!$G$5=""),1,IF(Summary!$G$5=B2823,1,0)))</f>
        <v>0</v>
      </c>
      <c r="T2823" s="148">
        <f t="shared" si="176"/>
        <v>0</v>
      </c>
      <c r="U2823" s="148">
        <f>IF(LEN(C2823)=0,0,IF(C2823=Summary!$K$5,1,0))</f>
        <v>0</v>
      </c>
      <c r="V2823" s="148">
        <f t="shared" ref="V2823:V2886" si="177">R2823*S2823*T2823*U2823</f>
        <v>0</v>
      </c>
      <c r="W2823" s="333"/>
      <c r="X2823" s="148">
        <f t="shared" ref="X2823:X2886" si="178">V2823*(IF(LEN(P2823)=0,0,1))</f>
        <v>0</v>
      </c>
      <c r="Y2823" s="333"/>
      <c r="Z2823" s="144"/>
      <c r="AA2823" s="148">
        <f t="shared" ref="AA2823:AA2886" si="179">IF(G2823="Yes",1,0)</f>
        <v>0</v>
      </c>
      <c r="AB2823" s="336"/>
      <c r="AC2823" s="144"/>
    </row>
    <row r="2824" spans="2:29" s="134" customFormat="1" ht="20.100000000000001" customHeight="1" x14ac:dyDescent="0.25">
      <c r="B2824" s="390"/>
      <c r="C2824" s="391"/>
      <c r="D2824" s="392"/>
      <c r="E2824" s="393"/>
      <c r="F2824" s="393"/>
      <c r="G2824" s="394"/>
      <c r="H2824" s="395"/>
      <c r="N2824" s="144"/>
      <c r="O2824" s="147" t="str">
        <f>IFERROR(IF(LEN(B2824)=0,"",INDEX(Trainings!$C$6:$C$55,MATCH(Registration!$B2824,Trainings!$B$6:$B$55,0),1)),"")</f>
        <v/>
      </c>
      <c r="P2824" s="148" t="str">
        <f>IFERROR(IF(LEN(H2824)=0,"",INDEX(Dashboard!$I$17:$I$26,MATCH($H2824,Dashboard!$J$17:$J$26,0))),"")</f>
        <v/>
      </c>
      <c r="Q2824" s="144"/>
      <c r="R2824" s="148">
        <f>IF(LEN(O2824)=0,0,IF(OR(Summary!$D$5="All",Summary!$D$5=""),1,IF(Summary!$D$5=O2824,1,0)))</f>
        <v>0</v>
      </c>
      <c r="S2824" s="148">
        <f>IF(LEN(B2824)=0,0,IF(OR(Summary!$G$5="All",Summary!$G$5=""),1,IF(Summary!$G$5=B2824,1,0)))</f>
        <v>0</v>
      </c>
      <c r="T2824" s="148">
        <f t="shared" si="176"/>
        <v>0</v>
      </c>
      <c r="U2824" s="148">
        <f>IF(LEN(C2824)=0,0,IF(C2824=Summary!$K$5,1,0))</f>
        <v>0</v>
      </c>
      <c r="V2824" s="148">
        <f t="shared" si="177"/>
        <v>0</v>
      </c>
      <c r="W2824" s="333"/>
      <c r="X2824" s="148">
        <f t="shared" si="178"/>
        <v>0</v>
      </c>
      <c r="Y2824" s="333"/>
      <c r="Z2824" s="144"/>
      <c r="AA2824" s="148">
        <f t="shared" si="179"/>
        <v>0</v>
      </c>
      <c r="AB2824" s="336"/>
      <c r="AC2824" s="144"/>
    </row>
    <row r="2825" spans="2:29" s="134" customFormat="1" ht="20.100000000000001" customHeight="1" x14ac:dyDescent="0.25">
      <c r="B2825" s="390"/>
      <c r="C2825" s="391"/>
      <c r="D2825" s="392"/>
      <c r="E2825" s="393"/>
      <c r="F2825" s="393"/>
      <c r="G2825" s="394"/>
      <c r="H2825" s="395"/>
      <c r="N2825" s="144"/>
      <c r="O2825" s="147" t="str">
        <f>IFERROR(IF(LEN(B2825)=0,"",INDEX(Trainings!$C$6:$C$55,MATCH(Registration!$B2825,Trainings!$B$6:$B$55,0),1)),"")</f>
        <v/>
      </c>
      <c r="P2825" s="148" t="str">
        <f>IFERROR(IF(LEN(H2825)=0,"",INDEX(Dashboard!$I$17:$I$26,MATCH($H2825,Dashboard!$J$17:$J$26,0))),"")</f>
        <v/>
      </c>
      <c r="Q2825" s="144"/>
      <c r="R2825" s="148">
        <f>IF(LEN(O2825)=0,0,IF(OR(Summary!$D$5="All",Summary!$D$5=""),1,IF(Summary!$D$5=O2825,1,0)))</f>
        <v>0</v>
      </c>
      <c r="S2825" s="148">
        <f>IF(LEN(B2825)=0,0,IF(OR(Summary!$G$5="All",Summary!$G$5=""),1,IF(Summary!$G$5=B2825,1,0)))</f>
        <v>0</v>
      </c>
      <c r="T2825" s="148">
        <f t="shared" si="176"/>
        <v>0</v>
      </c>
      <c r="U2825" s="148">
        <f>IF(LEN(C2825)=0,0,IF(C2825=Summary!$K$5,1,0))</f>
        <v>0</v>
      </c>
      <c r="V2825" s="148">
        <f t="shared" si="177"/>
        <v>0</v>
      </c>
      <c r="W2825" s="333"/>
      <c r="X2825" s="148">
        <f t="shared" si="178"/>
        <v>0</v>
      </c>
      <c r="Y2825" s="333"/>
      <c r="Z2825" s="144"/>
      <c r="AA2825" s="148">
        <f t="shared" si="179"/>
        <v>0</v>
      </c>
      <c r="AB2825" s="336"/>
      <c r="AC2825" s="144"/>
    </row>
    <row r="2826" spans="2:29" s="134" customFormat="1" ht="20.100000000000001" customHeight="1" x14ac:dyDescent="0.25">
      <c r="B2826" s="390"/>
      <c r="C2826" s="391"/>
      <c r="D2826" s="392"/>
      <c r="E2826" s="393"/>
      <c r="F2826" s="393"/>
      <c r="G2826" s="394"/>
      <c r="H2826" s="395"/>
      <c r="N2826" s="144"/>
      <c r="O2826" s="147" t="str">
        <f>IFERROR(IF(LEN(B2826)=0,"",INDEX(Trainings!$C$6:$C$55,MATCH(Registration!$B2826,Trainings!$B$6:$B$55,0),1)),"")</f>
        <v/>
      </c>
      <c r="P2826" s="148" t="str">
        <f>IFERROR(IF(LEN(H2826)=0,"",INDEX(Dashboard!$I$17:$I$26,MATCH($H2826,Dashboard!$J$17:$J$26,0))),"")</f>
        <v/>
      </c>
      <c r="Q2826" s="144"/>
      <c r="R2826" s="148">
        <f>IF(LEN(O2826)=0,0,IF(OR(Summary!$D$5="All",Summary!$D$5=""),1,IF(Summary!$D$5=O2826,1,0)))</f>
        <v>0</v>
      </c>
      <c r="S2826" s="148">
        <f>IF(LEN(B2826)=0,0,IF(OR(Summary!$G$5="All",Summary!$G$5=""),1,IF(Summary!$G$5=B2826,1,0)))</f>
        <v>0</v>
      </c>
      <c r="T2826" s="148">
        <f t="shared" si="176"/>
        <v>0</v>
      </c>
      <c r="U2826" s="148">
        <f>IF(LEN(C2826)=0,0,IF(C2826=Summary!$K$5,1,0))</f>
        <v>0</v>
      </c>
      <c r="V2826" s="148">
        <f t="shared" si="177"/>
        <v>0</v>
      </c>
      <c r="W2826" s="333"/>
      <c r="X2826" s="148">
        <f t="shared" si="178"/>
        <v>0</v>
      </c>
      <c r="Y2826" s="333"/>
      <c r="Z2826" s="144"/>
      <c r="AA2826" s="148">
        <f t="shared" si="179"/>
        <v>0</v>
      </c>
      <c r="AB2826" s="336"/>
      <c r="AC2826" s="144"/>
    </row>
    <row r="2827" spans="2:29" s="134" customFormat="1" ht="20.100000000000001" customHeight="1" x14ac:dyDescent="0.25">
      <c r="B2827" s="390"/>
      <c r="C2827" s="391"/>
      <c r="D2827" s="392"/>
      <c r="E2827" s="393"/>
      <c r="F2827" s="393"/>
      <c r="G2827" s="394"/>
      <c r="H2827" s="395"/>
      <c r="N2827" s="144"/>
      <c r="O2827" s="147" t="str">
        <f>IFERROR(IF(LEN(B2827)=0,"",INDEX(Trainings!$C$6:$C$55,MATCH(Registration!$B2827,Trainings!$B$6:$B$55,0),1)),"")</f>
        <v/>
      </c>
      <c r="P2827" s="148" t="str">
        <f>IFERROR(IF(LEN(H2827)=0,"",INDEX(Dashboard!$I$17:$I$26,MATCH($H2827,Dashboard!$J$17:$J$26,0))),"")</f>
        <v/>
      </c>
      <c r="Q2827" s="144"/>
      <c r="R2827" s="148">
        <f>IF(LEN(O2827)=0,0,IF(OR(Summary!$D$5="All",Summary!$D$5=""),1,IF(Summary!$D$5=O2827,1,0)))</f>
        <v>0</v>
      </c>
      <c r="S2827" s="148">
        <f>IF(LEN(B2827)=0,0,IF(OR(Summary!$G$5="All",Summary!$G$5=""),1,IF(Summary!$G$5=B2827,1,0)))</f>
        <v>0</v>
      </c>
      <c r="T2827" s="148">
        <f t="shared" si="176"/>
        <v>0</v>
      </c>
      <c r="U2827" s="148">
        <f>IF(LEN(C2827)=0,0,IF(C2827=Summary!$K$5,1,0))</f>
        <v>0</v>
      </c>
      <c r="V2827" s="148">
        <f t="shared" si="177"/>
        <v>0</v>
      </c>
      <c r="W2827" s="333"/>
      <c r="X2827" s="148">
        <f t="shared" si="178"/>
        <v>0</v>
      </c>
      <c r="Y2827" s="333"/>
      <c r="Z2827" s="144"/>
      <c r="AA2827" s="148">
        <f t="shared" si="179"/>
        <v>0</v>
      </c>
      <c r="AB2827" s="336"/>
      <c r="AC2827" s="144"/>
    </row>
    <row r="2828" spans="2:29" s="134" customFormat="1" ht="20.100000000000001" customHeight="1" x14ac:dyDescent="0.25">
      <c r="B2828" s="390"/>
      <c r="C2828" s="391"/>
      <c r="D2828" s="392"/>
      <c r="E2828" s="393"/>
      <c r="F2828" s="393"/>
      <c r="G2828" s="394"/>
      <c r="H2828" s="395"/>
      <c r="N2828" s="144"/>
      <c r="O2828" s="147" t="str">
        <f>IFERROR(IF(LEN(B2828)=0,"",INDEX(Trainings!$C$6:$C$55,MATCH(Registration!$B2828,Trainings!$B$6:$B$55,0),1)),"")</f>
        <v/>
      </c>
      <c r="P2828" s="148" t="str">
        <f>IFERROR(IF(LEN(H2828)=0,"",INDEX(Dashboard!$I$17:$I$26,MATCH($H2828,Dashboard!$J$17:$J$26,0))),"")</f>
        <v/>
      </c>
      <c r="Q2828" s="144"/>
      <c r="R2828" s="148">
        <f>IF(LEN(O2828)=0,0,IF(OR(Summary!$D$5="All",Summary!$D$5=""),1,IF(Summary!$D$5=O2828,1,0)))</f>
        <v>0</v>
      </c>
      <c r="S2828" s="148">
        <f>IF(LEN(B2828)=0,0,IF(OR(Summary!$G$5="All",Summary!$G$5=""),1,IF(Summary!$G$5=B2828,1,0)))</f>
        <v>0</v>
      </c>
      <c r="T2828" s="148">
        <f t="shared" si="176"/>
        <v>0</v>
      </c>
      <c r="U2828" s="148">
        <f>IF(LEN(C2828)=0,0,IF(C2828=Summary!$K$5,1,0))</f>
        <v>0</v>
      </c>
      <c r="V2828" s="148">
        <f t="shared" si="177"/>
        <v>0</v>
      </c>
      <c r="W2828" s="333"/>
      <c r="X2828" s="148">
        <f t="shared" si="178"/>
        <v>0</v>
      </c>
      <c r="Y2828" s="333"/>
      <c r="Z2828" s="144"/>
      <c r="AA2828" s="148">
        <f t="shared" si="179"/>
        <v>0</v>
      </c>
      <c r="AB2828" s="336"/>
      <c r="AC2828" s="144"/>
    </row>
    <row r="2829" spans="2:29" s="134" customFormat="1" ht="20.100000000000001" customHeight="1" x14ac:dyDescent="0.25">
      <c r="B2829" s="390"/>
      <c r="C2829" s="391"/>
      <c r="D2829" s="392"/>
      <c r="E2829" s="393"/>
      <c r="F2829" s="393"/>
      <c r="G2829" s="394"/>
      <c r="H2829" s="395"/>
      <c r="N2829" s="144"/>
      <c r="O2829" s="147" t="str">
        <f>IFERROR(IF(LEN(B2829)=0,"",INDEX(Trainings!$C$6:$C$55,MATCH(Registration!$B2829,Trainings!$B$6:$B$55,0),1)),"")</f>
        <v/>
      </c>
      <c r="P2829" s="148" t="str">
        <f>IFERROR(IF(LEN(H2829)=0,"",INDEX(Dashboard!$I$17:$I$26,MATCH($H2829,Dashboard!$J$17:$J$26,0))),"")</f>
        <v/>
      </c>
      <c r="Q2829" s="144"/>
      <c r="R2829" s="148">
        <f>IF(LEN(O2829)=0,0,IF(OR(Summary!$D$5="All",Summary!$D$5=""),1,IF(Summary!$D$5=O2829,1,0)))</f>
        <v>0</v>
      </c>
      <c r="S2829" s="148">
        <f>IF(LEN(B2829)=0,0,IF(OR(Summary!$G$5="All",Summary!$G$5=""),1,IF(Summary!$G$5=B2829,1,0)))</f>
        <v>0</v>
      </c>
      <c r="T2829" s="148">
        <f t="shared" si="176"/>
        <v>0</v>
      </c>
      <c r="U2829" s="148">
        <f>IF(LEN(C2829)=0,0,IF(C2829=Summary!$K$5,1,0))</f>
        <v>0</v>
      </c>
      <c r="V2829" s="148">
        <f t="shared" si="177"/>
        <v>0</v>
      </c>
      <c r="W2829" s="333"/>
      <c r="X2829" s="148">
        <f t="shared" si="178"/>
        <v>0</v>
      </c>
      <c r="Y2829" s="333"/>
      <c r="Z2829" s="144"/>
      <c r="AA2829" s="148">
        <f t="shared" si="179"/>
        <v>0</v>
      </c>
      <c r="AB2829" s="336"/>
      <c r="AC2829" s="144"/>
    </row>
    <row r="2830" spans="2:29" s="134" customFormat="1" ht="20.100000000000001" customHeight="1" x14ac:dyDescent="0.25">
      <c r="B2830" s="390"/>
      <c r="C2830" s="391"/>
      <c r="D2830" s="392"/>
      <c r="E2830" s="393"/>
      <c r="F2830" s="393"/>
      <c r="G2830" s="394"/>
      <c r="H2830" s="395"/>
      <c r="N2830" s="144"/>
      <c r="O2830" s="147" t="str">
        <f>IFERROR(IF(LEN(B2830)=0,"",INDEX(Trainings!$C$6:$C$55,MATCH(Registration!$B2830,Trainings!$B$6:$B$55,0),1)),"")</f>
        <v/>
      </c>
      <c r="P2830" s="148" t="str">
        <f>IFERROR(IF(LEN(H2830)=0,"",INDEX(Dashboard!$I$17:$I$26,MATCH($H2830,Dashboard!$J$17:$J$26,0))),"")</f>
        <v/>
      </c>
      <c r="Q2830" s="144"/>
      <c r="R2830" s="148">
        <f>IF(LEN(O2830)=0,0,IF(OR(Summary!$D$5="All",Summary!$D$5=""),1,IF(Summary!$D$5=O2830,1,0)))</f>
        <v>0</v>
      </c>
      <c r="S2830" s="148">
        <f>IF(LEN(B2830)=0,0,IF(OR(Summary!$G$5="All",Summary!$G$5=""),1,IF(Summary!$G$5=B2830,1,0)))</f>
        <v>0</v>
      </c>
      <c r="T2830" s="148">
        <f t="shared" si="176"/>
        <v>0</v>
      </c>
      <c r="U2830" s="148">
        <f>IF(LEN(C2830)=0,0,IF(C2830=Summary!$K$5,1,0))</f>
        <v>0</v>
      </c>
      <c r="V2830" s="148">
        <f t="shared" si="177"/>
        <v>0</v>
      </c>
      <c r="W2830" s="333"/>
      <c r="X2830" s="148">
        <f t="shared" si="178"/>
        <v>0</v>
      </c>
      <c r="Y2830" s="333"/>
      <c r="Z2830" s="144"/>
      <c r="AA2830" s="148">
        <f t="shared" si="179"/>
        <v>0</v>
      </c>
      <c r="AB2830" s="336"/>
      <c r="AC2830" s="144"/>
    </row>
    <row r="2831" spans="2:29" s="134" customFormat="1" ht="20.100000000000001" customHeight="1" x14ac:dyDescent="0.25">
      <c r="B2831" s="390"/>
      <c r="C2831" s="391"/>
      <c r="D2831" s="392"/>
      <c r="E2831" s="393"/>
      <c r="F2831" s="393"/>
      <c r="G2831" s="394"/>
      <c r="H2831" s="395"/>
      <c r="N2831" s="144"/>
      <c r="O2831" s="147" t="str">
        <f>IFERROR(IF(LEN(B2831)=0,"",INDEX(Trainings!$C$6:$C$55,MATCH(Registration!$B2831,Trainings!$B$6:$B$55,0),1)),"")</f>
        <v/>
      </c>
      <c r="P2831" s="148" t="str">
        <f>IFERROR(IF(LEN(H2831)=0,"",INDEX(Dashboard!$I$17:$I$26,MATCH($H2831,Dashboard!$J$17:$J$26,0))),"")</f>
        <v/>
      </c>
      <c r="Q2831" s="144"/>
      <c r="R2831" s="148">
        <f>IF(LEN(O2831)=0,0,IF(OR(Summary!$D$5="All",Summary!$D$5=""),1,IF(Summary!$D$5=O2831,1,0)))</f>
        <v>0</v>
      </c>
      <c r="S2831" s="148">
        <f>IF(LEN(B2831)=0,0,IF(OR(Summary!$G$5="All",Summary!$G$5=""),1,IF(Summary!$G$5=B2831,1,0)))</f>
        <v>0</v>
      </c>
      <c r="T2831" s="148">
        <f t="shared" si="176"/>
        <v>0</v>
      </c>
      <c r="U2831" s="148">
        <f>IF(LEN(C2831)=0,0,IF(C2831=Summary!$K$5,1,0))</f>
        <v>0</v>
      </c>
      <c r="V2831" s="148">
        <f t="shared" si="177"/>
        <v>0</v>
      </c>
      <c r="W2831" s="333"/>
      <c r="X2831" s="148">
        <f t="shared" si="178"/>
        <v>0</v>
      </c>
      <c r="Y2831" s="333"/>
      <c r="Z2831" s="144"/>
      <c r="AA2831" s="148">
        <f t="shared" si="179"/>
        <v>0</v>
      </c>
      <c r="AB2831" s="336"/>
      <c r="AC2831" s="144"/>
    </row>
    <row r="2832" spans="2:29" s="134" customFormat="1" ht="20.100000000000001" customHeight="1" x14ac:dyDescent="0.25">
      <c r="B2832" s="390"/>
      <c r="C2832" s="391"/>
      <c r="D2832" s="392"/>
      <c r="E2832" s="393"/>
      <c r="F2832" s="393"/>
      <c r="G2832" s="394"/>
      <c r="H2832" s="395"/>
      <c r="N2832" s="144"/>
      <c r="O2832" s="147" t="str">
        <f>IFERROR(IF(LEN(B2832)=0,"",INDEX(Trainings!$C$6:$C$55,MATCH(Registration!$B2832,Trainings!$B$6:$B$55,0),1)),"")</f>
        <v/>
      </c>
      <c r="P2832" s="148" t="str">
        <f>IFERROR(IF(LEN(H2832)=0,"",INDEX(Dashboard!$I$17:$I$26,MATCH($H2832,Dashboard!$J$17:$J$26,0))),"")</f>
        <v/>
      </c>
      <c r="Q2832" s="144"/>
      <c r="R2832" s="148">
        <f>IF(LEN(O2832)=0,0,IF(OR(Summary!$D$5="All",Summary!$D$5=""),1,IF(Summary!$D$5=O2832,1,0)))</f>
        <v>0</v>
      </c>
      <c r="S2832" s="148">
        <f>IF(LEN(B2832)=0,0,IF(OR(Summary!$G$5="All",Summary!$G$5=""),1,IF(Summary!$G$5=B2832,1,0)))</f>
        <v>0</v>
      </c>
      <c r="T2832" s="148">
        <f t="shared" si="176"/>
        <v>0</v>
      </c>
      <c r="U2832" s="148">
        <f>IF(LEN(C2832)=0,0,IF(C2832=Summary!$K$5,1,0))</f>
        <v>0</v>
      </c>
      <c r="V2832" s="148">
        <f t="shared" si="177"/>
        <v>0</v>
      </c>
      <c r="W2832" s="333"/>
      <c r="X2832" s="148">
        <f t="shared" si="178"/>
        <v>0</v>
      </c>
      <c r="Y2832" s="333"/>
      <c r="Z2832" s="144"/>
      <c r="AA2832" s="148">
        <f t="shared" si="179"/>
        <v>0</v>
      </c>
      <c r="AB2832" s="336"/>
      <c r="AC2832" s="144"/>
    </row>
    <row r="2833" spans="2:29" s="134" customFormat="1" ht="20.100000000000001" customHeight="1" x14ac:dyDescent="0.25">
      <c r="B2833" s="390"/>
      <c r="C2833" s="391"/>
      <c r="D2833" s="392"/>
      <c r="E2833" s="393"/>
      <c r="F2833" s="393"/>
      <c r="G2833" s="394"/>
      <c r="H2833" s="395"/>
      <c r="N2833" s="144"/>
      <c r="O2833" s="147" t="str">
        <f>IFERROR(IF(LEN(B2833)=0,"",INDEX(Trainings!$C$6:$C$55,MATCH(Registration!$B2833,Trainings!$B$6:$B$55,0),1)),"")</f>
        <v/>
      </c>
      <c r="P2833" s="148" t="str">
        <f>IFERROR(IF(LEN(H2833)=0,"",INDEX(Dashboard!$I$17:$I$26,MATCH($H2833,Dashboard!$J$17:$J$26,0))),"")</f>
        <v/>
      </c>
      <c r="Q2833" s="144"/>
      <c r="R2833" s="148">
        <f>IF(LEN(O2833)=0,0,IF(OR(Summary!$D$5="All",Summary!$D$5=""),1,IF(Summary!$D$5=O2833,1,0)))</f>
        <v>0</v>
      </c>
      <c r="S2833" s="148">
        <f>IF(LEN(B2833)=0,0,IF(OR(Summary!$G$5="All",Summary!$G$5=""),1,IF(Summary!$G$5=B2833,1,0)))</f>
        <v>0</v>
      </c>
      <c r="T2833" s="148">
        <f t="shared" si="176"/>
        <v>0</v>
      </c>
      <c r="U2833" s="148">
        <f>IF(LEN(C2833)=0,0,IF(C2833=Summary!$K$5,1,0))</f>
        <v>0</v>
      </c>
      <c r="V2833" s="148">
        <f t="shared" si="177"/>
        <v>0</v>
      </c>
      <c r="W2833" s="333"/>
      <c r="X2833" s="148">
        <f t="shared" si="178"/>
        <v>0</v>
      </c>
      <c r="Y2833" s="333"/>
      <c r="Z2833" s="144"/>
      <c r="AA2833" s="148">
        <f t="shared" si="179"/>
        <v>0</v>
      </c>
      <c r="AB2833" s="336"/>
      <c r="AC2833" s="144"/>
    </row>
    <row r="2834" spans="2:29" s="134" customFormat="1" ht="20.100000000000001" customHeight="1" x14ac:dyDescent="0.25">
      <c r="B2834" s="390"/>
      <c r="C2834" s="391"/>
      <c r="D2834" s="392"/>
      <c r="E2834" s="393"/>
      <c r="F2834" s="393"/>
      <c r="G2834" s="394"/>
      <c r="H2834" s="395"/>
      <c r="N2834" s="144"/>
      <c r="O2834" s="147" t="str">
        <f>IFERROR(IF(LEN(B2834)=0,"",INDEX(Trainings!$C$6:$C$55,MATCH(Registration!$B2834,Trainings!$B$6:$B$55,0),1)),"")</f>
        <v/>
      </c>
      <c r="P2834" s="148" t="str">
        <f>IFERROR(IF(LEN(H2834)=0,"",INDEX(Dashboard!$I$17:$I$26,MATCH($H2834,Dashboard!$J$17:$J$26,0))),"")</f>
        <v/>
      </c>
      <c r="Q2834" s="144"/>
      <c r="R2834" s="148">
        <f>IF(LEN(O2834)=0,0,IF(OR(Summary!$D$5="All",Summary!$D$5=""),1,IF(Summary!$D$5=O2834,1,0)))</f>
        <v>0</v>
      </c>
      <c r="S2834" s="148">
        <f>IF(LEN(B2834)=0,0,IF(OR(Summary!$G$5="All",Summary!$G$5=""),1,IF(Summary!$G$5=B2834,1,0)))</f>
        <v>0</v>
      </c>
      <c r="T2834" s="148">
        <f t="shared" si="176"/>
        <v>0</v>
      </c>
      <c r="U2834" s="148">
        <f>IF(LEN(C2834)=0,0,IF(C2834=Summary!$K$5,1,0))</f>
        <v>0</v>
      </c>
      <c r="V2834" s="148">
        <f t="shared" si="177"/>
        <v>0</v>
      </c>
      <c r="W2834" s="333"/>
      <c r="X2834" s="148">
        <f t="shared" si="178"/>
        <v>0</v>
      </c>
      <c r="Y2834" s="333"/>
      <c r="Z2834" s="144"/>
      <c r="AA2834" s="148">
        <f t="shared" si="179"/>
        <v>0</v>
      </c>
      <c r="AB2834" s="336"/>
      <c r="AC2834" s="144"/>
    </row>
    <row r="2835" spans="2:29" s="134" customFormat="1" ht="20.100000000000001" customHeight="1" x14ac:dyDescent="0.25">
      <c r="B2835" s="390"/>
      <c r="C2835" s="391"/>
      <c r="D2835" s="392"/>
      <c r="E2835" s="393"/>
      <c r="F2835" s="393"/>
      <c r="G2835" s="394"/>
      <c r="H2835" s="395"/>
      <c r="N2835" s="144"/>
      <c r="O2835" s="147" t="str">
        <f>IFERROR(IF(LEN(B2835)=0,"",INDEX(Trainings!$C$6:$C$55,MATCH(Registration!$B2835,Trainings!$B$6:$B$55,0),1)),"")</f>
        <v/>
      </c>
      <c r="P2835" s="148" t="str">
        <f>IFERROR(IF(LEN(H2835)=0,"",INDEX(Dashboard!$I$17:$I$26,MATCH($H2835,Dashboard!$J$17:$J$26,0))),"")</f>
        <v/>
      </c>
      <c r="Q2835" s="144"/>
      <c r="R2835" s="148">
        <f>IF(LEN(O2835)=0,0,IF(OR(Summary!$D$5="All",Summary!$D$5=""),1,IF(Summary!$D$5=O2835,1,0)))</f>
        <v>0</v>
      </c>
      <c r="S2835" s="148">
        <f>IF(LEN(B2835)=0,0,IF(OR(Summary!$G$5="All",Summary!$G$5=""),1,IF(Summary!$G$5=B2835,1,0)))</f>
        <v>0</v>
      </c>
      <c r="T2835" s="148">
        <f t="shared" si="176"/>
        <v>0</v>
      </c>
      <c r="U2835" s="148">
        <f>IF(LEN(C2835)=0,0,IF(C2835=Summary!$K$5,1,0))</f>
        <v>0</v>
      </c>
      <c r="V2835" s="148">
        <f t="shared" si="177"/>
        <v>0</v>
      </c>
      <c r="W2835" s="333"/>
      <c r="X2835" s="148">
        <f t="shared" si="178"/>
        <v>0</v>
      </c>
      <c r="Y2835" s="333"/>
      <c r="Z2835" s="144"/>
      <c r="AA2835" s="148">
        <f t="shared" si="179"/>
        <v>0</v>
      </c>
      <c r="AB2835" s="336"/>
      <c r="AC2835" s="144"/>
    </row>
    <row r="2836" spans="2:29" s="134" customFormat="1" ht="20.100000000000001" customHeight="1" x14ac:dyDescent="0.25">
      <c r="B2836" s="390"/>
      <c r="C2836" s="391"/>
      <c r="D2836" s="392"/>
      <c r="E2836" s="393"/>
      <c r="F2836" s="393"/>
      <c r="G2836" s="394"/>
      <c r="H2836" s="395"/>
      <c r="N2836" s="144"/>
      <c r="O2836" s="147" t="str">
        <f>IFERROR(IF(LEN(B2836)=0,"",INDEX(Trainings!$C$6:$C$55,MATCH(Registration!$B2836,Trainings!$B$6:$B$55,0),1)),"")</f>
        <v/>
      </c>
      <c r="P2836" s="148" t="str">
        <f>IFERROR(IF(LEN(H2836)=0,"",INDEX(Dashboard!$I$17:$I$26,MATCH($H2836,Dashboard!$J$17:$J$26,0))),"")</f>
        <v/>
      </c>
      <c r="Q2836" s="144"/>
      <c r="R2836" s="148">
        <f>IF(LEN(O2836)=0,0,IF(OR(Summary!$D$5="All",Summary!$D$5=""),1,IF(Summary!$D$5=O2836,1,0)))</f>
        <v>0</v>
      </c>
      <c r="S2836" s="148">
        <f>IF(LEN(B2836)=0,0,IF(OR(Summary!$G$5="All",Summary!$G$5=""),1,IF(Summary!$G$5=B2836,1,0)))</f>
        <v>0</v>
      </c>
      <c r="T2836" s="148">
        <f t="shared" si="176"/>
        <v>0</v>
      </c>
      <c r="U2836" s="148">
        <f>IF(LEN(C2836)=0,0,IF(C2836=Summary!$K$5,1,0))</f>
        <v>0</v>
      </c>
      <c r="V2836" s="148">
        <f t="shared" si="177"/>
        <v>0</v>
      </c>
      <c r="W2836" s="333"/>
      <c r="X2836" s="148">
        <f t="shared" si="178"/>
        <v>0</v>
      </c>
      <c r="Y2836" s="333"/>
      <c r="Z2836" s="144"/>
      <c r="AA2836" s="148">
        <f t="shared" si="179"/>
        <v>0</v>
      </c>
      <c r="AB2836" s="336"/>
      <c r="AC2836" s="144"/>
    </row>
    <row r="2837" spans="2:29" s="134" customFormat="1" ht="20.100000000000001" customHeight="1" x14ac:dyDescent="0.25">
      <c r="B2837" s="390"/>
      <c r="C2837" s="391"/>
      <c r="D2837" s="392"/>
      <c r="E2837" s="393"/>
      <c r="F2837" s="393"/>
      <c r="G2837" s="394"/>
      <c r="H2837" s="395"/>
      <c r="N2837" s="144"/>
      <c r="O2837" s="147" t="str">
        <f>IFERROR(IF(LEN(B2837)=0,"",INDEX(Trainings!$C$6:$C$55,MATCH(Registration!$B2837,Trainings!$B$6:$B$55,0),1)),"")</f>
        <v/>
      </c>
      <c r="P2837" s="148" t="str">
        <f>IFERROR(IF(LEN(H2837)=0,"",INDEX(Dashboard!$I$17:$I$26,MATCH($H2837,Dashboard!$J$17:$J$26,0))),"")</f>
        <v/>
      </c>
      <c r="Q2837" s="144"/>
      <c r="R2837" s="148">
        <f>IF(LEN(O2837)=0,0,IF(OR(Summary!$D$5="All",Summary!$D$5=""),1,IF(Summary!$D$5=O2837,1,0)))</f>
        <v>0</v>
      </c>
      <c r="S2837" s="148">
        <f>IF(LEN(B2837)=0,0,IF(OR(Summary!$G$5="All",Summary!$G$5=""),1,IF(Summary!$G$5=B2837,1,0)))</f>
        <v>0</v>
      </c>
      <c r="T2837" s="148">
        <f t="shared" si="176"/>
        <v>0</v>
      </c>
      <c r="U2837" s="148">
        <f>IF(LEN(C2837)=0,0,IF(C2837=Summary!$K$5,1,0))</f>
        <v>0</v>
      </c>
      <c r="V2837" s="148">
        <f t="shared" si="177"/>
        <v>0</v>
      </c>
      <c r="W2837" s="333"/>
      <c r="X2837" s="148">
        <f t="shared" si="178"/>
        <v>0</v>
      </c>
      <c r="Y2837" s="333"/>
      <c r="Z2837" s="144"/>
      <c r="AA2837" s="148">
        <f t="shared" si="179"/>
        <v>0</v>
      </c>
      <c r="AB2837" s="336"/>
      <c r="AC2837" s="144"/>
    </row>
    <row r="2838" spans="2:29" s="134" customFormat="1" ht="20.100000000000001" customHeight="1" x14ac:dyDescent="0.25">
      <c r="B2838" s="390"/>
      <c r="C2838" s="391"/>
      <c r="D2838" s="392"/>
      <c r="E2838" s="393"/>
      <c r="F2838" s="393"/>
      <c r="G2838" s="394"/>
      <c r="H2838" s="395"/>
      <c r="N2838" s="144"/>
      <c r="O2838" s="147" t="str">
        <f>IFERROR(IF(LEN(B2838)=0,"",INDEX(Trainings!$C$6:$C$55,MATCH(Registration!$B2838,Trainings!$B$6:$B$55,0),1)),"")</f>
        <v/>
      </c>
      <c r="P2838" s="148" t="str">
        <f>IFERROR(IF(LEN(H2838)=0,"",INDEX(Dashboard!$I$17:$I$26,MATCH($H2838,Dashboard!$J$17:$J$26,0))),"")</f>
        <v/>
      </c>
      <c r="Q2838" s="144"/>
      <c r="R2838" s="148">
        <f>IF(LEN(O2838)=0,0,IF(OR(Summary!$D$5="All",Summary!$D$5=""),1,IF(Summary!$D$5=O2838,1,0)))</f>
        <v>0</v>
      </c>
      <c r="S2838" s="148">
        <f>IF(LEN(B2838)=0,0,IF(OR(Summary!$G$5="All",Summary!$G$5=""),1,IF(Summary!$G$5=B2838,1,0)))</f>
        <v>0</v>
      </c>
      <c r="T2838" s="148">
        <f t="shared" si="176"/>
        <v>0</v>
      </c>
      <c r="U2838" s="148">
        <f>IF(LEN(C2838)=0,0,IF(C2838=Summary!$K$5,1,0))</f>
        <v>0</v>
      </c>
      <c r="V2838" s="148">
        <f t="shared" si="177"/>
        <v>0</v>
      </c>
      <c r="W2838" s="333"/>
      <c r="X2838" s="148">
        <f t="shared" si="178"/>
        <v>0</v>
      </c>
      <c r="Y2838" s="333"/>
      <c r="Z2838" s="144"/>
      <c r="AA2838" s="148">
        <f t="shared" si="179"/>
        <v>0</v>
      </c>
      <c r="AB2838" s="336"/>
      <c r="AC2838" s="144"/>
    </row>
    <row r="2839" spans="2:29" s="134" customFormat="1" ht="20.100000000000001" customHeight="1" x14ac:dyDescent="0.25">
      <c r="B2839" s="390"/>
      <c r="C2839" s="391"/>
      <c r="D2839" s="392"/>
      <c r="E2839" s="393"/>
      <c r="F2839" s="393"/>
      <c r="G2839" s="394"/>
      <c r="H2839" s="395"/>
      <c r="N2839" s="144"/>
      <c r="O2839" s="147" t="str">
        <f>IFERROR(IF(LEN(B2839)=0,"",INDEX(Trainings!$C$6:$C$55,MATCH(Registration!$B2839,Trainings!$B$6:$B$55,0),1)),"")</f>
        <v/>
      </c>
      <c r="P2839" s="148" t="str">
        <f>IFERROR(IF(LEN(H2839)=0,"",INDEX(Dashboard!$I$17:$I$26,MATCH($H2839,Dashboard!$J$17:$J$26,0))),"")</f>
        <v/>
      </c>
      <c r="Q2839" s="144"/>
      <c r="R2839" s="148">
        <f>IF(LEN(O2839)=0,0,IF(OR(Summary!$D$5="All",Summary!$D$5=""),1,IF(Summary!$D$5=O2839,1,0)))</f>
        <v>0</v>
      </c>
      <c r="S2839" s="148">
        <f>IF(LEN(B2839)=0,0,IF(OR(Summary!$G$5="All",Summary!$G$5=""),1,IF(Summary!$G$5=B2839,1,0)))</f>
        <v>0</v>
      </c>
      <c r="T2839" s="148">
        <f t="shared" si="176"/>
        <v>0</v>
      </c>
      <c r="U2839" s="148">
        <f>IF(LEN(C2839)=0,0,IF(C2839=Summary!$K$5,1,0))</f>
        <v>0</v>
      </c>
      <c r="V2839" s="148">
        <f t="shared" si="177"/>
        <v>0</v>
      </c>
      <c r="W2839" s="333"/>
      <c r="X2839" s="148">
        <f t="shared" si="178"/>
        <v>0</v>
      </c>
      <c r="Y2839" s="333"/>
      <c r="Z2839" s="144"/>
      <c r="AA2839" s="148">
        <f t="shared" si="179"/>
        <v>0</v>
      </c>
      <c r="AB2839" s="336"/>
      <c r="AC2839" s="144"/>
    </row>
    <row r="2840" spans="2:29" s="134" customFormat="1" ht="20.100000000000001" customHeight="1" x14ac:dyDescent="0.25">
      <c r="B2840" s="390"/>
      <c r="C2840" s="391"/>
      <c r="D2840" s="392"/>
      <c r="E2840" s="393"/>
      <c r="F2840" s="393"/>
      <c r="G2840" s="394"/>
      <c r="H2840" s="395"/>
      <c r="N2840" s="144"/>
      <c r="O2840" s="147" t="str">
        <f>IFERROR(IF(LEN(B2840)=0,"",INDEX(Trainings!$C$6:$C$55,MATCH(Registration!$B2840,Trainings!$B$6:$B$55,0),1)),"")</f>
        <v/>
      </c>
      <c r="P2840" s="148" t="str">
        <f>IFERROR(IF(LEN(H2840)=0,"",INDEX(Dashboard!$I$17:$I$26,MATCH($H2840,Dashboard!$J$17:$J$26,0))),"")</f>
        <v/>
      </c>
      <c r="Q2840" s="144"/>
      <c r="R2840" s="148">
        <f>IF(LEN(O2840)=0,0,IF(OR(Summary!$D$5="All",Summary!$D$5=""),1,IF(Summary!$D$5=O2840,1,0)))</f>
        <v>0</v>
      </c>
      <c r="S2840" s="148">
        <f>IF(LEN(B2840)=0,0,IF(OR(Summary!$G$5="All",Summary!$G$5=""),1,IF(Summary!$G$5=B2840,1,0)))</f>
        <v>0</v>
      </c>
      <c r="T2840" s="148">
        <f t="shared" si="176"/>
        <v>0</v>
      </c>
      <c r="U2840" s="148">
        <f>IF(LEN(C2840)=0,0,IF(C2840=Summary!$K$5,1,0))</f>
        <v>0</v>
      </c>
      <c r="V2840" s="148">
        <f t="shared" si="177"/>
        <v>0</v>
      </c>
      <c r="W2840" s="333"/>
      <c r="X2840" s="148">
        <f t="shared" si="178"/>
        <v>0</v>
      </c>
      <c r="Y2840" s="333"/>
      <c r="Z2840" s="144"/>
      <c r="AA2840" s="148">
        <f t="shared" si="179"/>
        <v>0</v>
      </c>
      <c r="AB2840" s="336"/>
      <c r="AC2840" s="144"/>
    </row>
    <row r="2841" spans="2:29" s="134" customFormat="1" ht="20.100000000000001" customHeight="1" x14ac:dyDescent="0.25">
      <c r="B2841" s="390"/>
      <c r="C2841" s="391"/>
      <c r="D2841" s="392"/>
      <c r="E2841" s="393"/>
      <c r="F2841" s="393"/>
      <c r="G2841" s="394"/>
      <c r="H2841" s="395"/>
      <c r="N2841" s="144"/>
      <c r="O2841" s="147" t="str">
        <f>IFERROR(IF(LEN(B2841)=0,"",INDEX(Trainings!$C$6:$C$55,MATCH(Registration!$B2841,Trainings!$B$6:$B$55,0),1)),"")</f>
        <v/>
      </c>
      <c r="P2841" s="148" t="str">
        <f>IFERROR(IF(LEN(H2841)=0,"",INDEX(Dashboard!$I$17:$I$26,MATCH($H2841,Dashboard!$J$17:$J$26,0))),"")</f>
        <v/>
      </c>
      <c r="Q2841" s="144"/>
      <c r="R2841" s="148">
        <f>IF(LEN(O2841)=0,0,IF(OR(Summary!$D$5="All",Summary!$D$5=""),1,IF(Summary!$D$5=O2841,1,0)))</f>
        <v>0</v>
      </c>
      <c r="S2841" s="148">
        <f>IF(LEN(B2841)=0,0,IF(OR(Summary!$G$5="All",Summary!$G$5=""),1,IF(Summary!$G$5=B2841,1,0)))</f>
        <v>0</v>
      </c>
      <c r="T2841" s="148">
        <f t="shared" si="176"/>
        <v>0</v>
      </c>
      <c r="U2841" s="148">
        <f>IF(LEN(C2841)=0,0,IF(C2841=Summary!$K$5,1,0))</f>
        <v>0</v>
      </c>
      <c r="V2841" s="148">
        <f t="shared" si="177"/>
        <v>0</v>
      </c>
      <c r="W2841" s="333"/>
      <c r="X2841" s="148">
        <f t="shared" si="178"/>
        <v>0</v>
      </c>
      <c r="Y2841" s="333"/>
      <c r="Z2841" s="144"/>
      <c r="AA2841" s="148">
        <f t="shared" si="179"/>
        <v>0</v>
      </c>
      <c r="AB2841" s="336"/>
      <c r="AC2841" s="144"/>
    </row>
    <row r="2842" spans="2:29" s="134" customFormat="1" ht="20.100000000000001" customHeight="1" x14ac:dyDescent="0.25">
      <c r="B2842" s="390"/>
      <c r="C2842" s="391"/>
      <c r="D2842" s="392"/>
      <c r="E2842" s="393"/>
      <c r="F2842" s="393"/>
      <c r="G2842" s="394"/>
      <c r="H2842" s="395"/>
      <c r="N2842" s="144"/>
      <c r="O2842" s="147" t="str">
        <f>IFERROR(IF(LEN(B2842)=0,"",INDEX(Trainings!$C$6:$C$55,MATCH(Registration!$B2842,Trainings!$B$6:$B$55,0),1)),"")</f>
        <v/>
      </c>
      <c r="P2842" s="148" t="str">
        <f>IFERROR(IF(LEN(H2842)=0,"",INDEX(Dashboard!$I$17:$I$26,MATCH($H2842,Dashboard!$J$17:$J$26,0))),"")</f>
        <v/>
      </c>
      <c r="Q2842" s="144"/>
      <c r="R2842" s="148">
        <f>IF(LEN(O2842)=0,0,IF(OR(Summary!$D$5="All",Summary!$D$5=""),1,IF(Summary!$D$5=O2842,1,0)))</f>
        <v>0</v>
      </c>
      <c r="S2842" s="148">
        <f>IF(LEN(B2842)=0,0,IF(OR(Summary!$G$5="All",Summary!$G$5=""),1,IF(Summary!$G$5=B2842,1,0)))</f>
        <v>0</v>
      </c>
      <c r="T2842" s="148">
        <f t="shared" si="176"/>
        <v>0</v>
      </c>
      <c r="U2842" s="148">
        <f>IF(LEN(C2842)=0,0,IF(C2842=Summary!$K$5,1,0))</f>
        <v>0</v>
      </c>
      <c r="V2842" s="148">
        <f t="shared" si="177"/>
        <v>0</v>
      </c>
      <c r="W2842" s="333"/>
      <c r="X2842" s="148">
        <f t="shared" si="178"/>
        <v>0</v>
      </c>
      <c r="Y2842" s="333"/>
      <c r="Z2842" s="144"/>
      <c r="AA2842" s="148">
        <f t="shared" si="179"/>
        <v>0</v>
      </c>
      <c r="AB2842" s="336"/>
      <c r="AC2842" s="144"/>
    </row>
    <row r="2843" spans="2:29" s="134" customFormat="1" ht="20.100000000000001" customHeight="1" x14ac:dyDescent="0.25">
      <c r="B2843" s="390"/>
      <c r="C2843" s="391"/>
      <c r="D2843" s="392"/>
      <c r="E2843" s="393"/>
      <c r="F2843" s="393"/>
      <c r="G2843" s="394"/>
      <c r="H2843" s="395"/>
      <c r="N2843" s="144"/>
      <c r="O2843" s="147" t="str">
        <f>IFERROR(IF(LEN(B2843)=0,"",INDEX(Trainings!$C$6:$C$55,MATCH(Registration!$B2843,Trainings!$B$6:$B$55,0),1)),"")</f>
        <v/>
      </c>
      <c r="P2843" s="148" t="str">
        <f>IFERROR(IF(LEN(H2843)=0,"",INDEX(Dashboard!$I$17:$I$26,MATCH($H2843,Dashboard!$J$17:$J$26,0))),"")</f>
        <v/>
      </c>
      <c r="Q2843" s="144"/>
      <c r="R2843" s="148">
        <f>IF(LEN(O2843)=0,0,IF(OR(Summary!$D$5="All",Summary!$D$5=""),1,IF(Summary!$D$5=O2843,1,0)))</f>
        <v>0</v>
      </c>
      <c r="S2843" s="148">
        <f>IF(LEN(B2843)=0,0,IF(OR(Summary!$G$5="All",Summary!$G$5=""),1,IF(Summary!$G$5=B2843,1,0)))</f>
        <v>0</v>
      </c>
      <c r="T2843" s="148">
        <f t="shared" si="176"/>
        <v>0</v>
      </c>
      <c r="U2843" s="148">
        <f>IF(LEN(C2843)=0,0,IF(C2843=Summary!$K$5,1,0))</f>
        <v>0</v>
      </c>
      <c r="V2843" s="148">
        <f t="shared" si="177"/>
        <v>0</v>
      </c>
      <c r="W2843" s="333"/>
      <c r="X2843" s="148">
        <f t="shared" si="178"/>
        <v>0</v>
      </c>
      <c r="Y2843" s="333"/>
      <c r="Z2843" s="144"/>
      <c r="AA2843" s="148">
        <f t="shared" si="179"/>
        <v>0</v>
      </c>
      <c r="AB2843" s="336"/>
      <c r="AC2843" s="144"/>
    </row>
    <row r="2844" spans="2:29" s="134" customFormat="1" ht="20.100000000000001" customHeight="1" x14ac:dyDescent="0.25">
      <c r="B2844" s="390"/>
      <c r="C2844" s="391"/>
      <c r="D2844" s="392"/>
      <c r="E2844" s="393"/>
      <c r="F2844" s="393"/>
      <c r="G2844" s="394"/>
      <c r="H2844" s="395"/>
      <c r="N2844" s="144"/>
      <c r="O2844" s="147" t="str">
        <f>IFERROR(IF(LEN(B2844)=0,"",INDEX(Trainings!$C$6:$C$55,MATCH(Registration!$B2844,Trainings!$B$6:$B$55,0),1)),"")</f>
        <v/>
      </c>
      <c r="P2844" s="148" t="str">
        <f>IFERROR(IF(LEN(H2844)=0,"",INDEX(Dashboard!$I$17:$I$26,MATCH($H2844,Dashboard!$J$17:$J$26,0))),"")</f>
        <v/>
      </c>
      <c r="Q2844" s="144"/>
      <c r="R2844" s="148">
        <f>IF(LEN(O2844)=0,0,IF(OR(Summary!$D$5="All",Summary!$D$5=""),1,IF(Summary!$D$5=O2844,1,0)))</f>
        <v>0</v>
      </c>
      <c r="S2844" s="148">
        <f>IF(LEN(B2844)=0,0,IF(OR(Summary!$G$5="All",Summary!$G$5=""),1,IF(Summary!$G$5=B2844,1,0)))</f>
        <v>0</v>
      </c>
      <c r="T2844" s="148">
        <f t="shared" si="176"/>
        <v>0</v>
      </c>
      <c r="U2844" s="148">
        <f>IF(LEN(C2844)=0,0,IF(C2844=Summary!$K$5,1,0))</f>
        <v>0</v>
      </c>
      <c r="V2844" s="148">
        <f t="shared" si="177"/>
        <v>0</v>
      </c>
      <c r="W2844" s="333"/>
      <c r="X2844" s="148">
        <f t="shared" si="178"/>
        <v>0</v>
      </c>
      <c r="Y2844" s="333"/>
      <c r="Z2844" s="144"/>
      <c r="AA2844" s="148">
        <f t="shared" si="179"/>
        <v>0</v>
      </c>
      <c r="AB2844" s="336"/>
      <c r="AC2844" s="144"/>
    </row>
    <row r="2845" spans="2:29" s="134" customFormat="1" ht="20.100000000000001" customHeight="1" x14ac:dyDescent="0.25">
      <c r="B2845" s="390"/>
      <c r="C2845" s="391"/>
      <c r="D2845" s="392"/>
      <c r="E2845" s="393"/>
      <c r="F2845" s="393"/>
      <c r="G2845" s="394"/>
      <c r="H2845" s="395"/>
      <c r="N2845" s="144"/>
      <c r="O2845" s="147" t="str">
        <f>IFERROR(IF(LEN(B2845)=0,"",INDEX(Trainings!$C$6:$C$55,MATCH(Registration!$B2845,Trainings!$B$6:$B$55,0),1)),"")</f>
        <v/>
      </c>
      <c r="P2845" s="148" t="str">
        <f>IFERROR(IF(LEN(H2845)=0,"",INDEX(Dashboard!$I$17:$I$26,MATCH($H2845,Dashboard!$J$17:$J$26,0))),"")</f>
        <v/>
      </c>
      <c r="Q2845" s="144"/>
      <c r="R2845" s="148">
        <f>IF(LEN(O2845)=0,0,IF(OR(Summary!$D$5="All",Summary!$D$5=""),1,IF(Summary!$D$5=O2845,1,0)))</f>
        <v>0</v>
      </c>
      <c r="S2845" s="148">
        <f>IF(LEN(B2845)=0,0,IF(OR(Summary!$G$5="All",Summary!$G$5=""),1,IF(Summary!$G$5=B2845,1,0)))</f>
        <v>0</v>
      </c>
      <c r="T2845" s="148">
        <f t="shared" si="176"/>
        <v>0</v>
      </c>
      <c r="U2845" s="148">
        <f>IF(LEN(C2845)=0,0,IF(C2845=Summary!$K$5,1,0))</f>
        <v>0</v>
      </c>
      <c r="V2845" s="148">
        <f t="shared" si="177"/>
        <v>0</v>
      </c>
      <c r="W2845" s="333"/>
      <c r="X2845" s="148">
        <f t="shared" si="178"/>
        <v>0</v>
      </c>
      <c r="Y2845" s="333"/>
      <c r="Z2845" s="144"/>
      <c r="AA2845" s="148">
        <f t="shared" si="179"/>
        <v>0</v>
      </c>
      <c r="AB2845" s="336"/>
      <c r="AC2845" s="144"/>
    </row>
    <row r="2846" spans="2:29" s="134" customFormat="1" ht="20.100000000000001" customHeight="1" x14ac:dyDescent="0.25">
      <c r="B2846" s="390"/>
      <c r="C2846" s="391"/>
      <c r="D2846" s="392"/>
      <c r="E2846" s="393"/>
      <c r="F2846" s="393"/>
      <c r="G2846" s="394"/>
      <c r="H2846" s="395"/>
      <c r="N2846" s="144"/>
      <c r="O2846" s="147" t="str">
        <f>IFERROR(IF(LEN(B2846)=0,"",INDEX(Trainings!$C$6:$C$55,MATCH(Registration!$B2846,Trainings!$B$6:$B$55,0),1)),"")</f>
        <v/>
      </c>
      <c r="P2846" s="148" t="str">
        <f>IFERROR(IF(LEN(H2846)=0,"",INDEX(Dashboard!$I$17:$I$26,MATCH($H2846,Dashboard!$J$17:$J$26,0))),"")</f>
        <v/>
      </c>
      <c r="Q2846" s="144"/>
      <c r="R2846" s="148">
        <f>IF(LEN(O2846)=0,0,IF(OR(Summary!$D$5="All",Summary!$D$5=""),1,IF(Summary!$D$5=O2846,1,0)))</f>
        <v>0</v>
      </c>
      <c r="S2846" s="148">
        <f>IF(LEN(B2846)=0,0,IF(OR(Summary!$G$5="All",Summary!$G$5=""),1,IF(Summary!$G$5=B2846,1,0)))</f>
        <v>0</v>
      </c>
      <c r="T2846" s="148">
        <f t="shared" si="176"/>
        <v>0</v>
      </c>
      <c r="U2846" s="148">
        <f>IF(LEN(C2846)=0,0,IF(C2846=Summary!$K$5,1,0))</f>
        <v>0</v>
      </c>
      <c r="V2846" s="148">
        <f t="shared" si="177"/>
        <v>0</v>
      </c>
      <c r="W2846" s="333"/>
      <c r="X2846" s="148">
        <f t="shared" si="178"/>
        <v>0</v>
      </c>
      <c r="Y2846" s="333"/>
      <c r="Z2846" s="144"/>
      <c r="AA2846" s="148">
        <f t="shared" si="179"/>
        <v>0</v>
      </c>
      <c r="AB2846" s="336"/>
      <c r="AC2846" s="144"/>
    </row>
    <row r="2847" spans="2:29" s="134" customFormat="1" ht="20.100000000000001" customHeight="1" x14ac:dyDescent="0.25">
      <c r="B2847" s="390"/>
      <c r="C2847" s="391"/>
      <c r="D2847" s="392"/>
      <c r="E2847" s="393"/>
      <c r="F2847" s="393"/>
      <c r="G2847" s="394"/>
      <c r="H2847" s="395"/>
      <c r="N2847" s="144"/>
      <c r="O2847" s="147" t="str">
        <f>IFERROR(IF(LEN(B2847)=0,"",INDEX(Trainings!$C$6:$C$55,MATCH(Registration!$B2847,Trainings!$B$6:$B$55,0),1)),"")</f>
        <v/>
      </c>
      <c r="P2847" s="148" t="str">
        <f>IFERROR(IF(LEN(H2847)=0,"",INDEX(Dashboard!$I$17:$I$26,MATCH($H2847,Dashboard!$J$17:$J$26,0))),"")</f>
        <v/>
      </c>
      <c r="Q2847" s="144"/>
      <c r="R2847" s="148">
        <f>IF(LEN(O2847)=0,0,IF(OR(Summary!$D$5="All",Summary!$D$5=""),1,IF(Summary!$D$5=O2847,1,0)))</f>
        <v>0</v>
      </c>
      <c r="S2847" s="148">
        <f>IF(LEN(B2847)=0,0,IF(OR(Summary!$G$5="All",Summary!$G$5=""),1,IF(Summary!$G$5=B2847,1,0)))</f>
        <v>0</v>
      </c>
      <c r="T2847" s="148">
        <f t="shared" si="176"/>
        <v>0</v>
      </c>
      <c r="U2847" s="148">
        <f>IF(LEN(C2847)=0,0,IF(C2847=Summary!$K$5,1,0))</f>
        <v>0</v>
      </c>
      <c r="V2847" s="148">
        <f t="shared" si="177"/>
        <v>0</v>
      </c>
      <c r="W2847" s="333"/>
      <c r="X2847" s="148">
        <f t="shared" si="178"/>
        <v>0</v>
      </c>
      <c r="Y2847" s="333"/>
      <c r="Z2847" s="144"/>
      <c r="AA2847" s="148">
        <f t="shared" si="179"/>
        <v>0</v>
      </c>
      <c r="AB2847" s="336"/>
      <c r="AC2847" s="144"/>
    </row>
    <row r="2848" spans="2:29" s="134" customFormat="1" ht="20.100000000000001" customHeight="1" x14ac:dyDescent="0.25">
      <c r="B2848" s="390"/>
      <c r="C2848" s="391"/>
      <c r="D2848" s="392"/>
      <c r="E2848" s="393"/>
      <c r="F2848" s="393"/>
      <c r="G2848" s="394"/>
      <c r="H2848" s="395"/>
      <c r="N2848" s="144"/>
      <c r="O2848" s="147" t="str">
        <f>IFERROR(IF(LEN(B2848)=0,"",INDEX(Trainings!$C$6:$C$55,MATCH(Registration!$B2848,Trainings!$B$6:$B$55,0),1)),"")</f>
        <v/>
      </c>
      <c r="P2848" s="148" t="str">
        <f>IFERROR(IF(LEN(H2848)=0,"",INDEX(Dashboard!$I$17:$I$26,MATCH($H2848,Dashboard!$J$17:$J$26,0))),"")</f>
        <v/>
      </c>
      <c r="Q2848" s="144"/>
      <c r="R2848" s="148">
        <f>IF(LEN(O2848)=0,0,IF(OR(Summary!$D$5="All",Summary!$D$5=""),1,IF(Summary!$D$5=O2848,1,0)))</f>
        <v>0</v>
      </c>
      <c r="S2848" s="148">
        <f>IF(LEN(B2848)=0,0,IF(OR(Summary!$G$5="All",Summary!$G$5=""),1,IF(Summary!$G$5=B2848,1,0)))</f>
        <v>0</v>
      </c>
      <c r="T2848" s="148">
        <f t="shared" si="176"/>
        <v>0</v>
      </c>
      <c r="U2848" s="148">
        <f>IF(LEN(C2848)=0,0,IF(C2848=Summary!$K$5,1,0))</f>
        <v>0</v>
      </c>
      <c r="V2848" s="148">
        <f t="shared" si="177"/>
        <v>0</v>
      </c>
      <c r="W2848" s="333"/>
      <c r="X2848" s="148">
        <f t="shared" si="178"/>
        <v>0</v>
      </c>
      <c r="Y2848" s="333"/>
      <c r="Z2848" s="144"/>
      <c r="AA2848" s="148">
        <f t="shared" si="179"/>
        <v>0</v>
      </c>
      <c r="AB2848" s="336"/>
      <c r="AC2848" s="144"/>
    </row>
    <row r="2849" spans="2:29" s="134" customFormat="1" ht="20.100000000000001" customHeight="1" x14ac:dyDescent="0.25">
      <c r="B2849" s="390"/>
      <c r="C2849" s="391"/>
      <c r="D2849" s="392"/>
      <c r="E2849" s="393"/>
      <c r="F2849" s="393"/>
      <c r="G2849" s="394"/>
      <c r="H2849" s="395"/>
      <c r="N2849" s="144"/>
      <c r="O2849" s="147" t="str">
        <f>IFERROR(IF(LEN(B2849)=0,"",INDEX(Trainings!$C$6:$C$55,MATCH(Registration!$B2849,Trainings!$B$6:$B$55,0),1)),"")</f>
        <v/>
      </c>
      <c r="P2849" s="148" t="str">
        <f>IFERROR(IF(LEN(H2849)=0,"",INDEX(Dashboard!$I$17:$I$26,MATCH($H2849,Dashboard!$J$17:$J$26,0))),"")</f>
        <v/>
      </c>
      <c r="Q2849" s="144"/>
      <c r="R2849" s="148">
        <f>IF(LEN(O2849)=0,0,IF(OR(Summary!$D$5="All",Summary!$D$5=""),1,IF(Summary!$D$5=O2849,1,0)))</f>
        <v>0</v>
      </c>
      <c r="S2849" s="148">
        <f>IF(LEN(B2849)=0,0,IF(OR(Summary!$G$5="All",Summary!$G$5=""),1,IF(Summary!$G$5=B2849,1,0)))</f>
        <v>0</v>
      </c>
      <c r="T2849" s="148">
        <f t="shared" si="176"/>
        <v>0</v>
      </c>
      <c r="U2849" s="148">
        <f>IF(LEN(C2849)=0,0,IF(C2849=Summary!$K$5,1,0))</f>
        <v>0</v>
      </c>
      <c r="V2849" s="148">
        <f t="shared" si="177"/>
        <v>0</v>
      </c>
      <c r="W2849" s="333"/>
      <c r="X2849" s="148">
        <f t="shared" si="178"/>
        <v>0</v>
      </c>
      <c r="Y2849" s="333"/>
      <c r="Z2849" s="144"/>
      <c r="AA2849" s="148">
        <f t="shared" si="179"/>
        <v>0</v>
      </c>
      <c r="AB2849" s="336"/>
      <c r="AC2849" s="144"/>
    </row>
    <row r="2850" spans="2:29" s="134" customFormat="1" ht="20.100000000000001" customHeight="1" x14ac:dyDescent="0.25">
      <c r="B2850" s="390"/>
      <c r="C2850" s="391"/>
      <c r="D2850" s="392"/>
      <c r="E2850" s="393"/>
      <c r="F2850" s="393"/>
      <c r="G2850" s="394"/>
      <c r="H2850" s="395"/>
      <c r="N2850" s="144"/>
      <c r="O2850" s="147" t="str">
        <f>IFERROR(IF(LEN(B2850)=0,"",INDEX(Trainings!$C$6:$C$55,MATCH(Registration!$B2850,Trainings!$B$6:$B$55,0),1)),"")</f>
        <v/>
      </c>
      <c r="P2850" s="148" t="str">
        <f>IFERROR(IF(LEN(H2850)=0,"",INDEX(Dashboard!$I$17:$I$26,MATCH($H2850,Dashboard!$J$17:$J$26,0))),"")</f>
        <v/>
      </c>
      <c r="Q2850" s="144"/>
      <c r="R2850" s="148">
        <f>IF(LEN(O2850)=0,0,IF(OR(Summary!$D$5="All",Summary!$D$5=""),1,IF(Summary!$D$5=O2850,1,0)))</f>
        <v>0</v>
      </c>
      <c r="S2850" s="148">
        <f>IF(LEN(B2850)=0,0,IF(OR(Summary!$G$5="All",Summary!$G$5=""),1,IF(Summary!$G$5=B2850,1,0)))</f>
        <v>0</v>
      </c>
      <c r="T2850" s="148">
        <f t="shared" si="176"/>
        <v>0</v>
      </c>
      <c r="U2850" s="148">
        <f>IF(LEN(C2850)=0,0,IF(C2850=Summary!$K$5,1,0))</f>
        <v>0</v>
      </c>
      <c r="V2850" s="148">
        <f t="shared" si="177"/>
        <v>0</v>
      </c>
      <c r="W2850" s="333"/>
      <c r="X2850" s="148">
        <f t="shared" si="178"/>
        <v>0</v>
      </c>
      <c r="Y2850" s="333"/>
      <c r="Z2850" s="144"/>
      <c r="AA2850" s="148">
        <f t="shared" si="179"/>
        <v>0</v>
      </c>
      <c r="AB2850" s="336"/>
      <c r="AC2850" s="144"/>
    </row>
    <row r="2851" spans="2:29" s="134" customFormat="1" ht="20.100000000000001" customHeight="1" x14ac:dyDescent="0.25">
      <c r="B2851" s="390"/>
      <c r="C2851" s="391"/>
      <c r="D2851" s="392"/>
      <c r="E2851" s="393"/>
      <c r="F2851" s="393"/>
      <c r="G2851" s="394"/>
      <c r="H2851" s="395"/>
      <c r="N2851" s="144"/>
      <c r="O2851" s="147" t="str">
        <f>IFERROR(IF(LEN(B2851)=0,"",INDEX(Trainings!$C$6:$C$55,MATCH(Registration!$B2851,Trainings!$B$6:$B$55,0),1)),"")</f>
        <v/>
      </c>
      <c r="P2851" s="148" t="str">
        <f>IFERROR(IF(LEN(H2851)=0,"",INDEX(Dashboard!$I$17:$I$26,MATCH($H2851,Dashboard!$J$17:$J$26,0))),"")</f>
        <v/>
      </c>
      <c r="Q2851" s="144"/>
      <c r="R2851" s="148">
        <f>IF(LEN(O2851)=0,0,IF(OR(Summary!$D$5="All",Summary!$D$5=""),1,IF(Summary!$D$5=O2851,1,0)))</f>
        <v>0</v>
      </c>
      <c r="S2851" s="148">
        <f>IF(LEN(B2851)=0,0,IF(OR(Summary!$G$5="All",Summary!$G$5=""),1,IF(Summary!$G$5=B2851,1,0)))</f>
        <v>0</v>
      </c>
      <c r="T2851" s="148">
        <f t="shared" si="176"/>
        <v>0</v>
      </c>
      <c r="U2851" s="148">
        <f>IF(LEN(C2851)=0,0,IF(C2851=Summary!$K$5,1,0))</f>
        <v>0</v>
      </c>
      <c r="V2851" s="148">
        <f t="shared" si="177"/>
        <v>0</v>
      </c>
      <c r="W2851" s="333"/>
      <c r="X2851" s="148">
        <f t="shared" si="178"/>
        <v>0</v>
      </c>
      <c r="Y2851" s="333"/>
      <c r="Z2851" s="144"/>
      <c r="AA2851" s="148">
        <f t="shared" si="179"/>
        <v>0</v>
      </c>
      <c r="AB2851" s="336"/>
      <c r="AC2851" s="144"/>
    </row>
    <row r="2852" spans="2:29" s="134" customFormat="1" ht="20.100000000000001" customHeight="1" x14ac:dyDescent="0.25">
      <c r="B2852" s="390"/>
      <c r="C2852" s="391"/>
      <c r="D2852" s="392"/>
      <c r="E2852" s="393"/>
      <c r="F2852" s="393"/>
      <c r="G2852" s="394"/>
      <c r="H2852" s="395"/>
      <c r="N2852" s="144"/>
      <c r="O2852" s="147" t="str">
        <f>IFERROR(IF(LEN(B2852)=0,"",INDEX(Trainings!$C$6:$C$55,MATCH(Registration!$B2852,Trainings!$B$6:$B$55,0),1)),"")</f>
        <v/>
      </c>
      <c r="P2852" s="148" t="str">
        <f>IFERROR(IF(LEN(H2852)=0,"",INDEX(Dashboard!$I$17:$I$26,MATCH($H2852,Dashboard!$J$17:$J$26,0))),"")</f>
        <v/>
      </c>
      <c r="Q2852" s="144"/>
      <c r="R2852" s="148">
        <f>IF(LEN(O2852)=0,0,IF(OR(Summary!$D$5="All",Summary!$D$5=""),1,IF(Summary!$D$5=O2852,1,0)))</f>
        <v>0</v>
      </c>
      <c r="S2852" s="148">
        <f>IF(LEN(B2852)=0,0,IF(OR(Summary!$G$5="All",Summary!$G$5=""),1,IF(Summary!$G$5=B2852,1,0)))</f>
        <v>0</v>
      </c>
      <c r="T2852" s="148">
        <f t="shared" si="176"/>
        <v>0</v>
      </c>
      <c r="U2852" s="148">
        <f>IF(LEN(C2852)=0,0,IF(C2852=Summary!$K$5,1,0))</f>
        <v>0</v>
      </c>
      <c r="V2852" s="148">
        <f t="shared" si="177"/>
        <v>0</v>
      </c>
      <c r="W2852" s="333"/>
      <c r="X2852" s="148">
        <f t="shared" si="178"/>
        <v>0</v>
      </c>
      <c r="Y2852" s="333"/>
      <c r="Z2852" s="144"/>
      <c r="AA2852" s="148">
        <f t="shared" si="179"/>
        <v>0</v>
      </c>
      <c r="AB2852" s="336"/>
      <c r="AC2852" s="144"/>
    </row>
    <row r="2853" spans="2:29" s="134" customFormat="1" ht="20.100000000000001" customHeight="1" x14ac:dyDescent="0.25">
      <c r="B2853" s="390"/>
      <c r="C2853" s="391"/>
      <c r="D2853" s="392"/>
      <c r="E2853" s="393"/>
      <c r="F2853" s="393"/>
      <c r="G2853" s="394"/>
      <c r="H2853" s="395"/>
      <c r="N2853" s="144"/>
      <c r="O2853" s="147" t="str">
        <f>IFERROR(IF(LEN(B2853)=0,"",INDEX(Trainings!$C$6:$C$55,MATCH(Registration!$B2853,Trainings!$B$6:$B$55,0),1)),"")</f>
        <v/>
      </c>
      <c r="P2853" s="148" t="str">
        <f>IFERROR(IF(LEN(H2853)=0,"",INDEX(Dashboard!$I$17:$I$26,MATCH($H2853,Dashboard!$J$17:$J$26,0))),"")</f>
        <v/>
      </c>
      <c r="Q2853" s="144"/>
      <c r="R2853" s="148">
        <f>IF(LEN(O2853)=0,0,IF(OR(Summary!$D$5="All",Summary!$D$5=""),1,IF(Summary!$D$5=O2853,1,0)))</f>
        <v>0</v>
      </c>
      <c r="S2853" s="148">
        <f>IF(LEN(B2853)=0,0,IF(OR(Summary!$G$5="All",Summary!$G$5=""),1,IF(Summary!$G$5=B2853,1,0)))</f>
        <v>0</v>
      </c>
      <c r="T2853" s="148">
        <f t="shared" si="176"/>
        <v>0</v>
      </c>
      <c r="U2853" s="148">
        <f>IF(LEN(C2853)=0,0,IF(C2853=Summary!$K$5,1,0))</f>
        <v>0</v>
      </c>
      <c r="V2853" s="148">
        <f t="shared" si="177"/>
        <v>0</v>
      </c>
      <c r="W2853" s="333"/>
      <c r="X2853" s="148">
        <f t="shared" si="178"/>
        <v>0</v>
      </c>
      <c r="Y2853" s="333"/>
      <c r="Z2853" s="144"/>
      <c r="AA2853" s="148">
        <f t="shared" si="179"/>
        <v>0</v>
      </c>
      <c r="AB2853" s="336"/>
      <c r="AC2853" s="144"/>
    </row>
    <row r="2854" spans="2:29" s="134" customFormat="1" ht="20.100000000000001" customHeight="1" x14ac:dyDescent="0.25">
      <c r="B2854" s="390"/>
      <c r="C2854" s="391"/>
      <c r="D2854" s="392"/>
      <c r="E2854" s="393"/>
      <c r="F2854" s="393"/>
      <c r="G2854" s="394"/>
      <c r="H2854" s="395"/>
      <c r="N2854" s="144"/>
      <c r="O2854" s="147" t="str">
        <f>IFERROR(IF(LEN(B2854)=0,"",INDEX(Trainings!$C$6:$C$55,MATCH(Registration!$B2854,Trainings!$B$6:$B$55,0),1)),"")</f>
        <v/>
      </c>
      <c r="P2854" s="148" t="str">
        <f>IFERROR(IF(LEN(H2854)=0,"",INDEX(Dashboard!$I$17:$I$26,MATCH($H2854,Dashboard!$J$17:$J$26,0))),"")</f>
        <v/>
      </c>
      <c r="Q2854" s="144"/>
      <c r="R2854" s="148">
        <f>IF(LEN(O2854)=0,0,IF(OR(Summary!$D$5="All",Summary!$D$5=""),1,IF(Summary!$D$5=O2854,1,0)))</f>
        <v>0</v>
      </c>
      <c r="S2854" s="148">
        <f>IF(LEN(B2854)=0,0,IF(OR(Summary!$G$5="All",Summary!$G$5=""),1,IF(Summary!$G$5=B2854,1,0)))</f>
        <v>0</v>
      </c>
      <c r="T2854" s="148">
        <f t="shared" si="176"/>
        <v>0</v>
      </c>
      <c r="U2854" s="148">
        <f>IF(LEN(C2854)=0,0,IF(C2854=Summary!$K$5,1,0))</f>
        <v>0</v>
      </c>
      <c r="V2854" s="148">
        <f t="shared" si="177"/>
        <v>0</v>
      </c>
      <c r="W2854" s="333"/>
      <c r="X2854" s="148">
        <f t="shared" si="178"/>
        <v>0</v>
      </c>
      <c r="Y2854" s="333"/>
      <c r="Z2854" s="144"/>
      <c r="AA2854" s="148">
        <f t="shared" si="179"/>
        <v>0</v>
      </c>
      <c r="AB2854" s="336"/>
      <c r="AC2854" s="144"/>
    </row>
    <row r="2855" spans="2:29" s="134" customFormat="1" ht="20.100000000000001" customHeight="1" x14ac:dyDescent="0.25">
      <c r="B2855" s="390"/>
      <c r="C2855" s="391"/>
      <c r="D2855" s="392"/>
      <c r="E2855" s="393"/>
      <c r="F2855" s="393"/>
      <c r="G2855" s="394"/>
      <c r="H2855" s="395"/>
      <c r="N2855" s="144"/>
      <c r="O2855" s="147" t="str">
        <f>IFERROR(IF(LEN(B2855)=0,"",INDEX(Trainings!$C$6:$C$55,MATCH(Registration!$B2855,Trainings!$B$6:$B$55,0),1)),"")</f>
        <v/>
      </c>
      <c r="P2855" s="148" t="str">
        <f>IFERROR(IF(LEN(H2855)=0,"",INDEX(Dashboard!$I$17:$I$26,MATCH($H2855,Dashboard!$J$17:$J$26,0))),"")</f>
        <v/>
      </c>
      <c r="Q2855" s="144"/>
      <c r="R2855" s="148">
        <f>IF(LEN(O2855)=0,0,IF(OR(Summary!$D$5="All",Summary!$D$5=""),1,IF(Summary!$D$5=O2855,1,0)))</f>
        <v>0</v>
      </c>
      <c r="S2855" s="148">
        <f>IF(LEN(B2855)=0,0,IF(OR(Summary!$G$5="All",Summary!$G$5=""),1,IF(Summary!$G$5=B2855,1,0)))</f>
        <v>0</v>
      </c>
      <c r="T2855" s="148">
        <f t="shared" si="176"/>
        <v>0</v>
      </c>
      <c r="U2855" s="148">
        <f>IF(LEN(C2855)=0,0,IF(C2855=Summary!$K$5,1,0))</f>
        <v>0</v>
      </c>
      <c r="V2855" s="148">
        <f t="shared" si="177"/>
        <v>0</v>
      </c>
      <c r="W2855" s="333"/>
      <c r="X2855" s="148">
        <f t="shared" si="178"/>
        <v>0</v>
      </c>
      <c r="Y2855" s="333"/>
      <c r="Z2855" s="144"/>
      <c r="AA2855" s="148">
        <f t="shared" si="179"/>
        <v>0</v>
      </c>
      <c r="AB2855" s="336"/>
      <c r="AC2855" s="144"/>
    </row>
    <row r="2856" spans="2:29" s="134" customFormat="1" ht="20.100000000000001" customHeight="1" x14ac:dyDescent="0.25">
      <c r="B2856" s="390"/>
      <c r="C2856" s="391"/>
      <c r="D2856" s="392"/>
      <c r="E2856" s="393"/>
      <c r="F2856" s="393"/>
      <c r="G2856" s="394"/>
      <c r="H2856" s="395"/>
      <c r="N2856" s="144"/>
      <c r="O2856" s="147" t="str">
        <f>IFERROR(IF(LEN(B2856)=0,"",INDEX(Trainings!$C$6:$C$55,MATCH(Registration!$B2856,Trainings!$B$6:$B$55,0),1)),"")</f>
        <v/>
      </c>
      <c r="P2856" s="148" t="str">
        <f>IFERROR(IF(LEN(H2856)=0,"",INDEX(Dashboard!$I$17:$I$26,MATCH($H2856,Dashboard!$J$17:$J$26,0))),"")</f>
        <v/>
      </c>
      <c r="Q2856" s="144"/>
      <c r="R2856" s="148">
        <f>IF(LEN(O2856)=0,0,IF(OR(Summary!$D$5="All",Summary!$D$5=""),1,IF(Summary!$D$5=O2856,1,0)))</f>
        <v>0</v>
      </c>
      <c r="S2856" s="148">
        <f>IF(LEN(B2856)=0,0,IF(OR(Summary!$G$5="All",Summary!$G$5=""),1,IF(Summary!$G$5=B2856,1,0)))</f>
        <v>0</v>
      </c>
      <c r="T2856" s="148">
        <f t="shared" si="176"/>
        <v>0</v>
      </c>
      <c r="U2856" s="148">
        <f>IF(LEN(C2856)=0,0,IF(C2856=Summary!$K$5,1,0))</f>
        <v>0</v>
      </c>
      <c r="V2856" s="148">
        <f t="shared" si="177"/>
        <v>0</v>
      </c>
      <c r="W2856" s="333"/>
      <c r="X2856" s="148">
        <f t="shared" si="178"/>
        <v>0</v>
      </c>
      <c r="Y2856" s="333"/>
      <c r="Z2856" s="144"/>
      <c r="AA2856" s="148">
        <f t="shared" si="179"/>
        <v>0</v>
      </c>
      <c r="AB2856" s="336"/>
      <c r="AC2856" s="144"/>
    </row>
    <row r="2857" spans="2:29" s="134" customFormat="1" ht="20.100000000000001" customHeight="1" x14ac:dyDescent="0.25">
      <c r="B2857" s="390"/>
      <c r="C2857" s="391"/>
      <c r="D2857" s="392"/>
      <c r="E2857" s="393"/>
      <c r="F2857" s="393"/>
      <c r="G2857" s="394"/>
      <c r="H2857" s="395"/>
      <c r="N2857" s="144"/>
      <c r="O2857" s="147" t="str">
        <f>IFERROR(IF(LEN(B2857)=0,"",INDEX(Trainings!$C$6:$C$55,MATCH(Registration!$B2857,Trainings!$B$6:$B$55,0),1)),"")</f>
        <v/>
      </c>
      <c r="P2857" s="148" t="str">
        <f>IFERROR(IF(LEN(H2857)=0,"",INDEX(Dashboard!$I$17:$I$26,MATCH($H2857,Dashboard!$J$17:$J$26,0))),"")</f>
        <v/>
      </c>
      <c r="Q2857" s="144"/>
      <c r="R2857" s="148">
        <f>IF(LEN(O2857)=0,0,IF(OR(Summary!$D$5="All",Summary!$D$5=""),1,IF(Summary!$D$5=O2857,1,0)))</f>
        <v>0</v>
      </c>
      <c r="S2857" s="148">
        <f>IF(LEN(B2857)=0,0,IF(OR(Summary!$G$5="All",Summary!$G$5=""),1,IF(Summary!$G$5=B2857,1,0)))</f>
        <v>0</v>
      </c>
      <c r="T2857" s="148">
        <f t="shared" si="176"/>
        <v>0</v>
      </c>
      <c r="U2857" s="148">
        <f>IF(LEN(C2857)=0,0,IF(C2857=Summary!$K$5,1,0))</f>
        <v>0</v>
      </c>
      <c r="V2857" s="148">
        <f t="shared" si="177"/>
        <v>0</v>
      </c>
      <c r="W2857" s="333"/>
      <c r="X2857" s="148">
        <f t="shared" si="178"/>
        <v>0</v>
      </c>
      <c r="Y2857" s="333"/>
      <c r="Z2857" s="144"/>
      <c r="AA2857" s="148">
        <f t="shared" si="179"/>
        <v>0</v>
      </c>
      <c r="AB2857" s="336"/>
      <c r="AC2857" s="144"/>
    </row>
    <row r="2858" spans="2:29" s="134" customFormat="1" ht="20.100000000000001" customHeight="1" x14ac:dyDescent="0.25">
      <c r="B2858" s="390"/>
      <c r="C2858" s="391"/>
      <c r="D2858" s="392"/>
      <c r="E2858" s="393"/>
      <c r="F2858" s="393"/>
      <c r="G2858" s="394"/>
      <c r="H2858" s="395"/>
      <c r="N2858" s="144"/>
      <c r="O2858" s="147" t="str">
        <f>IFERROR(IF(LEN(B2858)=0,"",INDEX(Trainings!$C$6:$C$55,MATCH(Registration!$B2858,Trainings!$B$6:$B$55,0),1)),"")</f>
        <v/>
      </c>
      <c r="P2858" s="148" t="str">
        <f>IFERROR(IF(LEN(H2858)=0,"",INDEX(Dashboard!$I$17:$I$26,MATCH($H2858,Dashboard!$J$17:$J$26,0))),"")</f>
        <v/>
      </c>
      <c r="Q2858" s="144"/>
      <c r="R2858" s="148">
        <f>IF(LEN(O2858)=0,0,IF(OR(Summary!$D$5="All",Summary!$D$5=""),1,IF(Summary!$D$5=O2858,1,0)))</f>
        <v>0</v>
      </c>
      <c r="S2858" s="148">
        <f>IF(LEN(B2858)=0,0,IF(OR(Summary!$G$5="All",Summary!$G$5=""),1,IF(Summary!$G$5=B2858,1,0)))</f>
        <v>0</v>
      </c>
      <c r="T2858" s="148">
        <f t="shared" si="176"/>
        <v>0</v>
      </c>
      <c r="U2858" s="148">
        <f>IF(LEN(C2858)=0,0,IF(C2858=Summary!$K$5,1,0))</f>
        <v>0</v>
      </c>
      <c r="V2858" s="148">
        <f t="shared" si="177"/>
        <v>0</v>
      </c>
      <c r="W2858" s="333"/>
      <c r="X2858" s="148">
        <f t="shared" si="178"/>
        <v>0</v>
      </c>
      <c r="Y2858" s="333"/>
      <c r="Z2858" s="144"/>
      <c r="AA2858" s="148">
        <f t="shared" si="179"/>
        <v>0</v>
      </c>
      <c r="AB2858" s="336"/>
      <c r="AC2858" s="144"/>
    </row>
    <row r="2859" spans="2:29" s="134" customFormat="1" ht="20.100000000000001" customHeight="1" x14ac:dyDescent="0.25">
      <c r="B2859" s="390"/>
      <c r="C2859" s="391"/>
      <c r="D2859" s="392"/>
      <c r="E2859" s="393"/>
      <c r="F2859" s="393"/>
      <c r="G2859" s="394"/>
      <c r="H2859" s="395"/>
      <c r="N2859" s="144"/>
      <c r="O2859" s="147" t="str">
        <f>IFERROR(IF(LEN(B2859)=0,"",INDEX(Trainings!$C$6:$C$55,MATCH(Registration!$B2859,Trainings!$B$6:$B$55,0),1)),"")</f>
        <v/>
      </c>
      <c r="P2859" s="148" t="str">
        <f>IFERROR(IF(LEN(H2859)=0,"",INDEX(Dashboard!$I$17:$I$26,MATCH($H2859,Dashboard!$J$17:$J$26,0))),"")</f>
        <v/>
      </c>
      <c r="Q2859" s="144"/>
      <c r="R2859" s="148">
        <f>IF(LEN(O2859)=0,0,IF(OR(Summary!$D$5="All",Summary!$D$5=""),1,IF(Summary!$D$5=O2859,1,0)))</f>
        <v>0</v>
      </c>
      <c r="S2859" s="148">
        <f>IF(LEN(B2859)=0,0,IF(OR(Summary!$G$5="All",Summary!$G$5=""),1,IF(Summary!$G$5=B2859,1,0)))</f>
        <v>0</v>
      </c>
      <c r="T2859" s="148">
        <f t="shared" si="176"/>
        <v>0</v>
      </c>
      <c r="U2859" s="148">
        <f>IF(LEN(C2859)=0,0,IF(C2859=Summary!$K$5,1,0))</f>
        <v>0</v>
      </c>
      <c r="V2859" s="148">
        <f t="shared" si="177"/>
        <v>0</v>
      </c>
      <c r="W2859" s="333"/>
      <c r="X2859" s="148">
        <f t="shared" si="178"/>
        <v>0</v>
      </c>
      <c r="Y2859" s="333"/>
      <c r="Z2859" s="144"/>
      <c r="AA2859" s="148">
        <f t="shared" si="179"/>
        <v>0</v>
      </c>
      <c r="AB2859" s="336"/>
      <c r="AC2859" s="144"/>
    </row>
    <row r="2860" spans="2:29" s="134" customFormat="1" ht="20.100000000000001" customHeight="1" x14ac:dyDescent="0.25">
      <c r="B2860" s="390"/>
      <c r="C2860" s="391"/>
      <c r="D2860" s="392"/>
      <c r="E2860" s="393"/>
      <c r="F2860" s="393"/>
      <c r="G2860" s="394"/>
      <c r="H2860" s="395"/>
      <c r="N2860" s="144"/>
      <c r="O2860" s="147" t="str">
        <f>IFERROR(IF(LEN(B2860)=0,"",INDEX(Trainings!$C$6:$C$55,MATCH(Registration!$B2860,Trainings!$B$6:$B$55,0),1)),"")</f>
        <v/>
      </c>
      <c r="P2860" s="148" t="str">
        <f>IFERROR(IF(LEN(H2860)=0,"",INDEX(Dashboard!$I$17:$I$26,MATCH($H2860,Dashboard!$J$17:$J$26,0))),"")</f>
        <v/>
      </c>
      <c r="Q2860" s="144"/>
      <c r="R2860" s="148">
        <f>IF(LEN(O2860)=0,0,IF(OR(Summary!$D$5="All",Summary!$D$5=""),1,IF(Summary!$D$5=O2860,1,0)))</f>
        <v>0</v>
      </c>
      <c r="S2860" s="148">
        <f>IF(LEN(B2860)=0,0,IF(OR(Summary!$G$5="All",Summary!$G$5=""),1,IF(Summary!$G$5=B2860,1,0)))</f>
        <v>0</v>
      </c>
      <c r="T2860" s="148">
        <f t="shared" si="176"/>
        <v>0</v>
      </c>
      <c r="U2860" s="148">
        <f>IF(LEN(C2860)=0,0,IF(C2860=Summary!$K$5,1,0))</f>
        <v>0</v>
      </c>
      <c r="V2860" s="148">
        <f t="shared" si="177"/>
        <v>0</v>
      </c>
      <c r="W2860" s="333"/>
      <c r="X2860" s="148">
        <f t="shared" si="178"/>
        <v>0</v>
      </c>
      <c r="Y2860" s="333"/>
      <c r="Z2860" s="144"/>
      <c r="AA2860" s="148">
        <f t="shared" si="179"/>
        <v>0</v>
      </c>
      <c r="AB2860" s="336"/>
      <c r="AC2860" s="144"/>
    </row>
    <row r="2861" spans="2:29" s="134" customFormat="1" ht="20.100000000000001" customHeight="1" x14ac:dyDescent="0.25">
      <c r="B2861" s="390"/>
      <c r="C2861" s="391"/>
      <c r="D2861" s="392"/>
      <c r="E2861" s="393"/>
      <c r="F2861" s="393"/>
      <c r="G2861" s="394"/>
      <c r="H2861" s="395"/>
      <c r="N2861" s="144"/>
      <c r="O2861" s="147" t="str">
        <f>IFERROR(IF(LEN(B2861)=0,"",INDEX(Trainings!$C$6:$C$55,MATCH(Registration!$B2861,Trainings!$B$6:$B$55,0),1)),"")</f>
        <v/>
      </c>
      <c r="P2861" s="148" t="str">
        <f>IFERROR(IF(LEN(H2861)=0,"",INDEX(Dashboard!$I$17:$I$26,MATCH($H2861,Dashboard!$J$17:$J$26,0))),"")</f>
        <v/>
      </c>
      <c r="Q2861" s="144"/>
      <c r="R2861" s="148">
        <f>IF(LEN(O2861)=0,0,IF(OR(Summary!$D$5="All",Summary!$D$5=""),1,IF(Summary!$D$5=O2861,1,0)))</f>
        <v>0</v>
      </c>
      <c r="S2861" s="148">
        <f>IF(LEN(B2861)=0,0,IF(OR(Summary!$G$5="All",Summary!$G$5=""),1,IF(Summary!$G$5=B2861,1,0)))</f>
        <v>0</v>
      </c>
      <c r="T2861" s="148">
        <f t="shared" si="176"/>
        <v>0</v>
      </c>
      <c r="U2861" s="148">
        <f>IF(LEN(C2861)=0,0,IF(C2861=Summary!$K$5,1,0))</f>
        <v>0</v>
      </c>
      <c r="V2861" s="148">
        <f t="shared" si="177"/>
        <v>0</v>
      </c>
      <c r="W2861" s="333"/>
      <c r="X2861" s="148">
        <f t="shared" si="178"/>
        <v>0</v>
      </c>
      <c r="Y2861" s="333"/>
      <c r="Z2861" s="144"/>
      <c r="AA2861" s="148">
        <f t="shared" si="179"/>
        <v>0</v>
      </c>
      <c r="AB2861" s="336"/>
      <c r="AC2861" s="144"/>
    </row>
    <row r="2862" spans="2:29" s="134" customFormat="1" ht="20.100000000000001" customHeight="1" x14ac:dyDescent="0.25">
      <c r="B2862" s="390"/>
      <c r="C2862" s="391"/>
      <c r="D2862" s="392"/>
      <c r="E2862" s="393"/>
      <c r="F2862" s="393"/>
      <c r="G2862" s="394"/>
      <c r="H2862" s="395"/>
      <c r="N2862" s="144"/>
      <c r="O2862" s="147" t="str">
        <f>IFERROR(IF(LEN(B2862)=0,"",INDEX(Trainings!$C$6:$C$55,MATCH(Registration!$B2862,Trainings!$B$6:$B$55,0),1)),"")</f>
        <v/>
      </c>
      <c r="P2862" s="148" t="str">
        <f>IFERROR(IF(LEN(H2862)=0,"",INDEX(Dashboard!$I$17:$I$26,MATCH($H2862,Dashboard!$J$17:$J$26,0))),"")</f>
        <v/>
      </c>
      <c r="Q2862" s="144"/>
      <c r="R2862" s="148">
        <f>IF(LEN(O2862)=0,0,IF(OR(Summary!$D$5="All",Summary!$D$5=""),1,IF(Summary!$D$5=O2862,1,0)))</f>
        <v>0</v>
      </c>
      <c r="S2862" s="148">
        <f>IF(LEN(B2862)=0,0,IF(OR(Summary!$G$5="All",Summary!$G$5=""),1,IF(Summary!$G$5=B2862,1,0)))</f>
        <v>0</v>
      </c>
      <c r="T2862" s="148">
        <f t="shared" si="176"/>
        <v>0</v>
      </c>
      <c r="U2862" s="148">
        <f>IF(LEN(C2862)=0,0,IF(C2862=Summary!$K$5,1,0))</f>
        <v>0</v>
      </c>
      <c r="V2862" s="148">
        <f t="shared" si="177"/>
        <v>0</v>
      </c>
      <c r="W2862" s="333"/>
      <c r="X2862" s="148">
        <f t="shared" si="178"/>
        <v>0</v>
      </c>
      <c r="Y2862" s="333"/>
      <c r="Z2862" s="144"/>
      <c r="AA2862" s="148">
        <f t="shared" si="179"/>
        <v>0</v>
      </c>
      <c r="AB2862" s="336"/>
      <c r="AC2862" s="144"/>
    </row>
    <row r="2863" spans="2:29" s="134" customFormat="1" ht="20.100000000000001" customHeight="1" x14ac:dyDescent="0.25">
      <c r="B2863" s="390"/>
      <c r="C2863" s="391"/>
      <c r="D2863" s="392"/>
      <c r="E2863" s="393"/>
      <c r="F2863" s="393"/>
      <c r="G2863" s="394"/>
      <c r="H2863" s="395"/>
      <c r="N2863" s="144"/>
      <c r="O2863" s="147" t="str">
        <f>IFERROR(IF(LEN(B2863)=0,"",INDEX(Trainings!$C$6:$C$55,MATCH(Registration!$B2863,Trainings!$B$6:$B$55,0),1)),"")</f>
        <v/>
      </c>
      <c r="P2863" s="148" t="str">
        <f>IFERROR(IF(LEN(H2863)=0,"",INDEX(Dashboard!$I$17:$I$26,MATCH($H2863,Dashboard!$J$17:$J$26,0))),"")</f>
        <v/>
      </c>
      <c r="Q2863" s="144"/>
      <c r="R2863" s="148">
        <f>IF(LEN(O2863)=0,0,IF(OR(Summary!$D$5="All",Summary!$D$5=""),1,IF(Summary!$D$5=O2863,1,0)))</f>
        <v>0</v>
      </c>
      <c r="S2863" s="148">
        <f>IF(LEN(B2863)=0,0,IF(OR(Summary!$G$5="All",Summary!$G$5=""),1,IF(Summary!$G$5=B2863,1,0)))</f>
        <v>0</v>
      </c>
      <c r="T2863" s="148">
        <f t="shared" si="176"/>
        <v>0</v>
      </c>
      <c r="U2863" s="148">
        <f>IF(LEN(C2863)=0,0,IF(C2863=Summary!$K$5,1,0))</f>
        <v>0</v>
      </c>
      <c r="V2863" s="148">
        <f t="shared" si="177"/>
        <v>0</v>
      </c>
      <c r="W2863" s="333"/>
      <c r="X2863" s="148">
        <f t="shared" si="178"/>
        <v>0</v>
      </c>
      <c r="Y2863" s="333"/>
      <c r="Z2863" s="144"/>
      <c r="AA2863" s="148">
        <f t="shared" si="179"/>
        <v>0</v>
      </c>
      <c r="AB2863" s="336"/>
      <c r="AC2863" s="144"/>
    </row>
    <row r="2864" spans="2:29" s="134" customFormat="1" ht="20.100000000000001" customHeight="1" x14ac:dyDescent="0.25">
      <c r="B2864" s="390"/>
      <c r="C2864" s="391"/>
      <c r="D2864" s="392"/>
      <c r="E2864" s="393"/>
      <c r="F2864" s="393"/>
      <c r="G2864" s="394"/>
      <c r="H2864" s="395"/>
      <c r="N2864" s="144"/>
      <c r="O2864" s="147" t="str">
        <f>IFERROR(IF(LEN(B2864)=0,"",INDEX(Trainings!$C$6:$C$55,MATCH(Registration!$B2864,Trainings!$B$6:$B$55,0),1)),"")</f>
        <v/>
      </c>
      <c r="P2864" s="148" t="str">
        <f>IFERROR(IF(LEN(H2864)=0,"",INDEX(Dashboard!$I$17:$I$26,MATCH($H2864,Dashboard!$J$17:$J$26,0))),"")</f>
        <v/>
      </c>
      <c r="Q2864" s="144"/>
      <c r="R2864" s="148">
        <f>IF(LEN(O2864)=0,0,IF(OR(Summary!$D$5="All",Summary!$D$5=""),1,IF(Summary!$D$5=O2864,1,0)))</f>
        <v>0</v>
      </c>
      <c r="S2864" s="148">
        <f>IF(LEN(B2864)=0,0,IF(OR(Summary!$G$5="All",Summary!$G$5=""),1,IF(Summary!$G$5=B2864,1,0)))</f>
        <v>0</v>
      </c>
      <c r="T2864" s="148">
        <f t="shared" si="176"/>
        <v>0</v>
      </c>
      <c r="U2864" s="148">
        <f>IF(LEN(C2864)=0,0,IF(C2864=Summary!$K$5,1,0))</f>
        <v>0</v>
      </c>
      <c r="V2864" s="148">
        <f t="shared" si="177"/>
        <v>0</v>
      </c>
      <c r="W2864" s="333"/>
      <c r="X2864" s="148">
        <f t="shared" si="178"/>
        <v>0</v>
      </c>
      <c r="Y2864" s="333"/>
      <c r="Z2864" s="144"/>
      <c r="AA2864" s="148">
        <f t="shared" si="179"/>
        <v>0</v>
      </c>
      <c r="AB2864" s="336"/>
      <c r="AC2864" s="144"/>
    </row>
    <row r="2865" spans="2:29" s="134" customFormat="1" ht="20.100000000000001" customHeight="1" x14ac:dyDescent="0.25">
      <c r="B2865" s="390"/>
      <c r="C2865" s="391"/>
      <c r="D2865" s="392"/>
      <c r="E2865" s="393"/>
      <c r="F2865" s="393"/>
      <c r="G2865" s="394"/>
      <c r="H2865" s="395"/>
      <c r="N2865" s="144"/>
      <c r="O2865" s="147" t="str">
        <f>IFERROR(IF(LEN(B2865)=0,"",INDEX(Trainings!$C$6:$C$55,MATCH(Registration!$B2865,Trainings!$B$6:$B$55,0),1)),"")</f>
        <v/>
      </c>
      <c r="P2865" s="148" t="str">
        <f>IFERROR(IF(LEN(H2865)=0,"",INDEX(Dashboard!$I$17:$I$26,MATCH($H2865,Dashboard!$J$17:$J$26,0))),"")</f>
        <v/>
      </c>
      <c r="Q2865" s="144"/>
      <c r="R2865" s="148">
        <f>IF(LEN(O2865)=0,0,IF(OR(Summary!$D$5="All",Summary!$D$5=""),1,IF(Summary!$D$5=O2865,1,0)))</f>
        <v>0</v>
      </c>
      <c r="S2865" s="148">
        <f>IF(LEN(B2865)=0,0,IF(OR(Summary!$G$5="All",Summary!$G$5=""),1,IF(Summary!$G$5=B2865,1,0)))</f>
        <v>0</v>
      </c>
      <c r="T2865" s="148">
        <f t="shared" si="176"/>
        <v>0</v>
      </c>
      <c r="U2865" s="148">
        <f>IF(LEN(C2865)=0,0,IF(C2865=Summary!$K$5,1,0))</f>
        <v>0</v>
      </c>
      <c r="V2865" s="148">
        <f t="shared" si="177"/>
        <v>0</v>
      </c>
      <c r="W2865" s="333"/>
      <c r="X2865" s="148">
        <f t="shared" si="178"/>
        <v>0</v>
      </c>
      <c r="Y2865" s="333"/>
      <c r="Z2865" s="144"/>
      <c r="AA2865" s="148">
        <f t="shared" si="179"/>
        <v>0</v>
      </c>
      <c r="AB2865" s="336"/>
      <c r="AC2865" s="144"/>
    </row>
    <row r="2866" spans="2:29" s="134" customFormat="1" ht="20.100000000000001" customHeight="1" x14ac:dyDescent="0.25">
      <c r="B2866" s="390"/>
      <c r="C2866" s="391"/>
      <c r="D2866" s="392"/>
      <c r="E2866" s="393"/>
      <c r="F2866" s="393"/>
      <c r="G2866" s="394"/>
      <c r="H2866" s="395"/>
      <c r="N2866" s="144"/>
      <c r="O2866" s="147" t="str">
        <f>IFERROR(IF(LEN(B2866)=0,"",INDEX(Trainings!$C$6:$C$55,MATCH(Registration!$B2866,Trainings!$B$6:$B$55,0),1)),"")</f>
        <v/>
      </c>
      <c r="P2866" s="148" t="str">
        <f>IFERROR(IF(LEN(H2866)=0,"",INDEX(Dashboard!$I$17:$I$26,MATCH($H2866,Dashboard!$J$17:$J$26,0))),"")</f>
        <v/>
      </c>
      <c r="Q2866" s="144"/>
      <c r="R2866" s="148">
        <f>IF(LEN(O2866)=0,0,IF(OR(Summary!$D$5="All",Summary!$D$5=""),1,IF(Summary!$D$5=O2866,1,0)))</f>
        <v>0</v>
      </c>
      <c r="S2866" s="148">
        <f>IF(LEN(B2866)=0,0,IF(OR(Summary!$G$5="All",Summary!$G$5=""),1,IF(Summary!$G$5=B2866,1,0)))</f>
        <v>0</v>
      </c>
      <c r="T2866" s="148">
        <f t="shared" si="176"/>
        <v>0</v>
      </c>
      <c r="U2866" s="148">
        <f>IF(LEN(C2866)=0,0,IF(C2866=Summary!$K$5,1,0))</f>
        <v>0</v>
      </c>
      <c r="V2866" s="148">
        <f t="shared" si="177"/>
        <v>0</v>
      </c>
      <c r="W2866" s="333"/>
      <c r="X2866" s="148">
        <f t="shared" si="178"/>
        <v>0</v>
      </c>
      <c r="Y2866" s="333"/>
      <c r="Z2866" s="144"/>
      <c r="AA2866" s="148">
        <f t="shared" si="179"/>
        <v>0</v>
      </c>
      <c r="AB2866" s="336"/>
      <c r="AC2866" s="144"/>
    </row>
    <row r="2867" spans="2:29" s="134" customFormat="1" ht="20.100000000000001" customHeight="1" x14ac:dyDescent="0.25">
      <c r="B2867" s="390"/>
      <c r="C2867" s="391"/>
      <c r="D2867" s="392"/>
      <c r="E2867" s="393"/>
      <c r="F2867" s="393"/>
      <c r="G2867" s="394"/>
      <c r="H2867" s="395"/>
      <c r="N2867" s="144"/>
      <c r="O2867" s="147" t="str">
        <f>IFERROR(IF(LEN(B2867)=0,"",INDEX(Trainings!$C$6:$C$55,MATCH(Registration!$B2867,Trainings!$B$6:$B$55,0),1)),"")</f>
        <v/>
      </c>
      <c r="P2867" s="148" t="str">
        <f>IFERROR(IF(LEN(H2867)=0,"",INDEX(Dashboard!$I$17:$I$26,MATCH($H2867,Dashboard!$J$17:$J$26,0))),"")</f>
        <v/>
      </c>
      <c r="Q2867" s="144"/>
      <c r="R2867" s="148">
        <f>IF(LEN(O2867)=0,0,IF(OR(Summary!$D$5="All",Summary!$D$5=""),1,IF(Summary!$D$5=O2867,1,0)))</f>
        <v>0</v>
      </c>
      <c r="S2867" s="148">
        <f>IF(LEN(B2867)=0,0,IF(OR(Summary!$G$5="All",Summary!$G$5=""),1,IF(Summary!$G$5=B2867,1,0)))</f>
        <v>0</v>
      </c>
      <c r="T2867" s="148">
        <f t="shared" si="176"/>
        <v>0</v>
      </c>
      <c r="U2867" s="148">
        <f>IF(LEN(C2867)=0,0,IF(C2867=Summary!$K$5,1,0))</f>
        <v>0</v>
      </c>
      <c r="V2867" s="148">
        <f t="shared" si="177"/>
        <v>0</v>
      </c>
      <c r="W2867" s="333"/>
      <c r="X2867" s="148">
        <f t="shared" si="178"/>
        <v>0</v>
      </c>
      <c r="Y2867" s="333"/>
      <c r="Z2867" s="144"/>
      <c r="AA2867" s="148">
        <f t="shared" si="179"/>
        <v>0</v>
      </c>
      <c r="AB2867" s="336"/>
      <c r="AC2867" s="144"/>
    </row>
    <row r="2868" spans="2:29" s="134" customFormat="1" ht="20.100000000000001" customHeight="1" x14ac:dyDescent="0.25">
      <c r="B2868" s="390"/>
      <c r="C2868" s="391"/>
      <c r="D2868" s="392"/>
      <c r="E2868" s="393"/>
      <c r="F2868" s="393"/>
      <c r="G2868" s="394"/>
      <c r="H2868" s="395"/>
      <c r="N2868" s="144"/>
      <c r="O2868" s="147" t="str">
        <f>IFERROR(IF(LEN(B2868)=0,"",INDEX(Trainings!$C$6:$C$55,MATCH(Registration!$B2868,Trainings!$B$6:$B$55,0),1)),"")</f>
        <v/>
      </c>
      <c r="P2868" s="148" t="str">
        <f>IFERROR(IF(LEN(H2868)=0,"",INDEX(Dashboard!$I$17:$I$26,MATCH($H2868,Dashboard!$J$17:$J$26,0))),"")</f>
        <v/>
      </c>
      <c r="Q2868" s="144"/>
      <c r="R2868" s="148">
        <f>IF(LEN(O2868)=0,0,IF(OR(Summary!$D$5="All",Summary!$D$5=""),1,IF(Summary!$D$5=O2868,1,0)))</f>
        <v>0</v>
      </c>
      <c r="S2868" s="148">
        <f>IF(LEN(B2868)=0,0,IF(OR(Summary!$G$5="All",Summary!$G$5=""),1,IF(Summary!$G$5=B2868,1,0)))</f>
        <v>0</v>
      </c>
      <c r="T2868" s="148">
        <f t="shared" si="176"/>
        <v>0</v>
      </c>
      <c r="U2868" s="148">
        <f>IF(LEN(C2868)=0,0,IF(C2868=Summary!$K$5,1,0))</f>
        <v>0</v>
      </c>
      <c r="V2868" s="148">
        <f t="shared" si="177"/>
        <v>0</v>
      </c>
      <c r="W2868" s="333"/>
      <c r="X2868" s="148">
        <f t="shared" si="178"/>
        <v>0</v>
      </c>
      <c r="Y2868" s="333"/>
      <c r="Z2868" s="144"/>
      <c r="AA2868" s="148">
        <f t="shared" si="179"/>
        <v>0</v>
      </c>
      <c r="AB2868" s="336"/>
      <c r="AC2868" s="144"/>
    </row>
    <row r="2869" spans="2:29" s="134" customFormat="1" ht="20.100000000000001" customHeight="1" x14ac:dyDescent="0.25">
      <c r="B2869" s="390"/>
      <c r="C2869" s="391"/>
      <c r="D2869" s="392"/>
      <c r="E2869" s="393"/>
      <c r="F2869" s="393"/>
      <c r="G2869" s="394"/>
      <c r="H2869" s="395"/>
      <c r="N2869" s="144"/>
      <c r="O2869" s="147" t="str">
        <f>IFERROR(IF(LEN(B2869)=0,"",INDEX(Trainings!$C$6:$C$55,MATCH(Registration!$B2869,Trainings!$B$6:$B$55,0),1)),"")</f>
        <v/>
      </c>
      <c r="P2869" s="148" t="str">
        <f>IFERROR(IF(LEN(H2869)=0,"",INDEX(Dashboard!$I$17:$I$26,MATCH($H2869,Dashboard!$J$17:$J$26,0))),"")</f>
        <v/>
      </c>
      <c r="Q2869" s="144"/>
      <c r="R2869" s="148">
        <f>IF(LEN(O2869)=0,0,IF(OR(Summary!$D$5="All",Summary!$D$5=""),1,IF(Summary!$D$5=O2869,1,0)))</f>
        <v>0</v>
      </c>
      <c r="S2869" s="148">
        <f>IF(LEN(B2869)=0,0,IF(OR(Summary!$G$5="All",Summary!$G$5=""),1,IF(Summary!$G$5=B2869,1,0)))</f>
        <v>0</v>
      </c>
      <c r="T2869" s="148">
        <f t="shared" si="176"/>
        <v>0</v>
      </c>
      <c r="U2869" s="148">
        <f>IF(LEN(C2869)=0,0,IF(C2869=Summary!$K$5,1,0))</f>
        <v>0</v>
      </c>
      <c r="V2869" s="148">
        <f t="shared" si="177"/>
        <v>0</v>
      </c>
      <c r="W2869" s="333"/>
      <c r="X2869" s="148">
        <f t="shared" si="178"/>
        <v>0</v>
      </c>
      <c r="Y2869" s="333"/>
      <c r="Z2869" s="144"/>
      <c r="AA2869" s="148">
        <f t="shared" si="179"/>
        <v>0</v>
      </c>
      <c r="AB2869" s="336"/>
      <c r="AC2869" s="144"/>
    </row>
    <row r="2870" spans="2:29" s="134" customFormat="1" ht="20.100000000000001" customHeight="1" x14ac:dyDescent="0.25">
      <c r="B2870" s="390"/>
      <c r="C2870" s="391"/>
      <c r="D2870" s="392"/>
      <c r="E2870" s="393"/>
      <c r="F2870" s="393"/>
      <c r="G2870" s="394"/>
      <c r="H2870" s="395"/>
      <c r="N2870" s="144"/>
      <c r="O2870" s="147" t="str">
        <f>IFERROR(IF(LEN(B2870)=0,"",INDEX(Trainings!$C$6:$C$55,MATCH(Registration!$B2870,Trainings!$B$6:$B$55,0),1)),"")</f>
        <v/>
      </c>
      <c r="P2870" s="148" t="str">
        <f>IFERROR(IF(LEN(H2870)=0,"",INDEX(Dashboard!$I$17:$I$26,MATCH($H2870,Dashboard!$J$17:$J$26,0))),"")</f>
        <v/>
      </c>
      <c r="Q2870" s="144"/>
      <c r="R2870" s="148">
        <f>IF(LEN(O2870)=0,0,IF(OR(Summary!$D$5="All",Summary!$D$5=""),1,IF(Summary!$D$5=O2870,1,0)))</f>
        <v>0</v>
      </c>
      <c r="S2870" s="148">
        <f>IF(LEN(B2870)=0,0,IF(OR(Summary!$G$5="All",Summary!$G$5=""),1,IF(Summary!$G$5=B2870,1,0)))</f>
        <v>0</v>
      </c>
      <c r="T2870" s="148">
        <f t="shared" si="176"/>
        <v>0</v>
      </c>
      <c r="U2870" s="148">
        <f>IF(LEN(C2870)=0,0,IF(C2870=Summary!$K$5,1,0))</f>
        <v>0</v>
      </c>
      <c r="V2870" s="148">
        <f t="shared" si="177"/>
        <v>0</v>
      </c>
      <c r="W2870" s="333"/>
      <c r="X2870" s="148">
        <f t="shared" si="178"/>
        <v>0</v>
      </c>
      <c r="Y2870" s="333"/>
      <c r="Z2870" s="144"/>
      <c r="AA2870" s="148">
        <f t="shared" si="179"/>
        <v>0</v>
      </c>
      <c r="AB2870" s="336"/>
      <c r="AC2870" s="144"/>
    </row>
    <row r="2871" spans="2:29" s="134" customFormat="1" ht="20.100000000000001" customHeight="1" x14ac:dyDescent="0.25">
      <c r="B2871" s="390"/>
      <c r="C2871" s="391"/>
      <c r="D2871" s="392"/>
      <c r="E2871" s="393"/>
      <c r="F2871" s="393"/>
      <c r="G2871" s="394"/>
      <c r="H2871" s="395"/>
      <c r="N2871" s="144"/>
      <c r="O2871" s="147" t="str">
        <f>IFERROR(IF(LEN(B2871)=0,"",INDEX(Trainings!$C$6:$C$55,MATCH(Registration!$B2871,Trainings!$B$6:$B$55,0),1)),"")</f>
        <v/>
      </c>
      <c r="P2871" s="148" t="str">
        <f>IFERROR(IF(LEN(H2871)=0,"",INDEX(Dashboard!$I$17:$I$26,MATCH($H2871,Dashboard!$J$17:$J$26,0))),"")</f>
        <v/>
      </c>
      <c r="Q2871" s="144"/>
      <c r="R2871" s="148">
        <f>IF(LEN(O2871)=0,0,IF(OR(Summary!$D$5="All",Summary!$D$5=""),1,IF(Summary!$D$5=O2871,1,0)))</f>
        <v>0</v>
      </c>
      <c r="S2871" s="148">
        <f>IF(LEN(B2871)=0,0,IF(OR(Summary!$G$5="All",Summary!$G$5=""),1,IF(Summary!$G$5=B2871,1,0)))</f>
        <v>0</v>
      </c>
      <c r="T2871" s="148">
        <f t="shared" si="176"/>
        <v>0</v>
      </c>
      <c r="U2871" s="148">
        <f>IF(LEN(C2871)=0,0,IF(C2871=Summary!$K$5,1,0))</f>
        <v>0</v>
      </c>
      <c r="V2871" s="148">
        <f t="shared" si="177"/>
        <v>0</v>
      </c>
      <c r="W2871" s="333"/>
      <c r="X2871" s="148">
        <f t="shared" si="178"/>
        <v>0</v>
      </c>
      <c r="Y2871" s="333"/>
      <c r="Z2871" s="144"/>
      <c r="AA2871" s="148">
        <f t="shared" si="179"/>
        <v>0</v>
      </c>
      <c r="AB2871" s="336"/>
      <c r="AC2871" s="144"/>
    </row>
    <row r="2872" spans="2:29" s="134" customFormat="1" ht="20.100000000000001" customHeight="1" x14ac:dyDescent="0.25">
      <c r="B2872" s="390"/>
      <c r="C2872" s="391"/>
      <c r="D2872" s="392"/>
      <c r="E2872" s="393"/>
      <c r="F2872" s="393"/>
      <c r="G2872" s="394"/>
      <c r="H2872" s="395"/>
      <c r="N2872" s="144"/>
      <c r="O2872" s="147" t="str">
        <f>IFERROR(IF(LEN(B2872)=0,"",INDEX(Trainings!$C$6:$C$55,MATCH(Registration!$B2872,Trainings!$B$6:$B$55,0),1)),"")</f>
        <v/>
      </c>
      <c r="P2872" s="148" t="str">
        <f>IFERROR(IF(LEN(H2872)=0,"",INDEX(Dashboard!$I$17:$I$26,MATCH($H2872,Dashboard!$J$17:$J$26,0))),"")</f>
        <v/>
      </c>
      <c r="Q2872" s="144"/>
      <c r="R2872" s="148">
        <f>IF(LEN(O2872)=0,0,IF(OR(Summary!$D$5="All",Summary!$D$5=""),1,IF(Summary!$D$5=O2872,1,0)))</f>
        <v>0</v>
      </c>
      <c r="S2872" s="148">
        <f>IF(LEN(B2872)=0,0,IF(OR(Summary!$G$5="All",Summary!$G$5=""),1,IF(Summary!$G$5=B2872,1,0)))</f>
        <v>0</v>
      </c>
      <c r="T2872" s="148">
        <f t="shared" si="176"/>
        <v>0</v>
      </c>
      <c r="U2872" s="148">
        <f>IF(LEN(C2872)=0,0,IF(C2872=Summary!$K$5,1,0))</f>
        <v>0</v>
      </c>
      <c r="V2872" s="148">
        <f t="shared" si="177"/>
        <v>0</v>
      </c>
      <c r="W2872" s="333"/>
      <c r="X2872" s="148">
        <f t="shared" si="178"/>
        <v>0</v>
      </c>
      <c r="Y2872" s="333"/>
      <c r="Z2872" s="144"/>
      <c r="AA2872" s="148">
        <f t="shared" si="179"/>
        <v>0</v>
      </c>
      <c r="AB2872" s="336"/>
      <c r="AC2872" s="144"/>
    </row>
    <row r="2873" spans="2:29" s="134" customFormat="1" ht="20.100000000000001" customHeight="1" x14ac:dyDescent="0.25">
      <c r="B2873" s="390"/>
      <c r="C2873" s="391"/>
      <c r="D2873" s="392"/>
      <c r="E2873" s="393"/>
      <c r="F2873" s="393"/>
      <c r="G2873" s="394"/>
      <c r="H2873" s="395"/>
      <c r="N2873" s="144"/>
      <c r="O2873" s="147" t="str">
        <f>IFERROR(IF(LEN(B2873)=0,"",INDEX(Trainings!$C$6:$C$55,MATCH(Registration!$B2873,Trainings!$B$6:$B$55,0),1)),"")</f>
        <v/>
      </c>
      <c r="P2873" s="148" t="str">
        <f>IFERROR(IF(LEN(H2873)=0,"",INDEX(Dashboard!$I$17:$I$26,MATCH($H2873,Dashboard!$J$17:$J$26,0))),"")</f>
        <v/>
      </c>
      <c r="Q2873" s="144"/>
      <c r="R2873" s="148">
        <f>IF(LEN(O2873)=0,0,IF(OR(Summary!$D$5="All",Summary!$D$5=""),1,IF(Summary!$D$5=O2873,1,0)))</f>
        <v>0</v>
      </c>
      <c r="S2873" s="148">
        <f>IF(LEN(B2873)=0,0,IF(OR(Summary!$G$5="All",Summary!$G$5=""),1,IF(Summary!$G$5=B2873,1,0)))</f>
        <v>0</v>
      </c>
      <c r="T2873" s="148">
        <f t="shared" si="176"/>
        <v>0</v>
      </c>
      <c r="U2873" s="148">
        <f>IF(LEN(C2873)=0,0,IF(C2873=Summary!$K$5,1,0))</f>
        <v>0</v>
      </c>
      <c r="V2873" s="148">
        <f t="shared" si="177"/>
        <v>0</v>
      </c>
      <c r="W2873" s="333"/>
      <c r="X2873" s="148">
        <f t="shared" si="178"/>
        <v>0</v>
      </c>
      <c r="Y2873" s="333"/>
      <c r="Z2873" s="144"/>
      <c r="AA2873" s="148">
        <f t="shared" si="179"/>
        <v>0</v>
      </c>
      <c r="AB2873" s="336"/>
      <c r="AC2873" s="144"/>
    </row>
    <row r="2874" spans="2:29" s="134" customFormat="1" ht="20.100000000000001" customHeight="1" x14ac:dyDescent="0.25">
      <c r="B2874" s="390"/>
      <c r="C2874" s="391"/>
      <c r="D2874" s="392"/>
      <c r="E2874" s="393"/>
      <c r="F2874" s="393"/>
      <c r="G2874" s="394"/>
      <c r="H2874" s="395"/>
      <c r="N2874" s="144"/>
      <c r="O2874" s="147" t="str">
        <f>IFERROR(IF(LEN(B2874)=0,"",INDEX(Trainings!$C$6:$C$55,MATCH(Registration!$B2874,Trainings!$B$6:$B$55,0),1)),"")</f>
        <v/>
      </c>
      <c r="P2874" s="148" t="str">
        <f>IFERROR(IF(LEN(H2874)=0,"",INDEX(Dashboard!$I$17:$I$26,MATCH($H2874,Dashboard!$J$17:$J$26,0))),"")</f>
        <v/>
      </c>
      <c r="Q2874" s="144"/>
      <c r="R2874" s="148">
        <f>IF(LEN(O2874)=0,0,IF(OR(Summary!$D$5="All",Summary!$D$5=""),1,IF(Summary!$D$5=O2874,1,0)))</f>
        <v>0</v>
      </c>
      <c r="S2874" s="148">
        <f>IF(LEN(B2874)=0,0,IF(OR(Summary!$G$5="All",Summary!$G$5=""),1,IF(Summary!$G$5=B2874,1,0)))</f>
        <v>0</v>
      </c>
      <c r="T2874" s="148">
        <f t="shared" si="176"/>
        <v>0</v>
      </c>
      <c r="U2874" s="148">
        <f>IF(LEN(C2874)=0,0,IF(C2874=Summary!$K$5,1,0))</f>
        <v>0</v>
      </c>
      <c r="V2874" s="148">
        <f t="shared" si="177"/>
        <v>0</v>
      </c>
      <c r="W2874" s="333"/>
      <c r="X2874" s="148">
        <f t="shared" si="178"/>
        <v>0</v>
      </c>
      <c r="Y2874" s="333"/>
      <c r="Z2874" s="144"/>
      <c r="AA2874" s="148">
        <f t="shared" si="179"/>
        <v>0</v>
      </c>
      <c r="AB2874" s="336"/>
      <c r="AC2874" s="144"/>
    </row>
    <row r="2875" spans="2:29" s="134" customFormat="1" ht="20.100000000000001" customHeight="1" x14ac:dyDescent="0.25">
      <c r="B2875" s="390"/>
      <c r="C2875" s="391"/>
      <c r="D2875" s="392"/>
      <c r="E2875" s="393"/>
      <c r="F2875" s="393"/>
      <c r="G2875" s="394"/>
      <c r="H2875" s="395"/>
      <c r="N2875" s="144"/>
      <c r="O2875" s="147" t="str">
        <f>IFERROR(IF(LEN(B2875)=0,"",INDEX(Trainings!$C$6:$C$55,MATCH(Registration!$B2875,Trainings!$B$6:$B$55,0),1)),"")</f>
        <v/>
      </c>
      <c r="P2875" s="148" t="str">
        <f>IFERROR(IF(LEN(H2875)=0,"",INDEX(Dashboard!$I$17:$I$26,MATCH($H2875,Dashboard!$J$17:$J$26,0))),"")</f>
        <v/>
      </c>
      <c r="Q2875" s="144"/>
      <c r="R2875" s="148">
        <f>IF(LEN(O2875)=0,0,IF(OR(Summary!$D$5="All",Summary!$D$5=""),1,IF(Summary!$D$5=O2875,1,0)))</f>
        <v>0</v>
      </c>
      <c r="S2875" s="148">
        <f>IF(LEN(B2875)=0,0,IF(OR(Summary!$G$5="All",Summary!$G$5=""),1,IF(Summary!$G$5=B2875,1,0)))</f>
        <v>0</v>
      </c>
      <c r="T2875" s="148">
        <f t="shared" si="176"/>
        <v>0</v>
      </c>
      <c r="U2875" s="148">
        <f>IF(LEN(C2875)=0,0,IF(C2875=Summary!$K$5,1,0))</f>
        <v>0</v>
      </c>
      <c r="V2875" s="148">
        <f t="shared" si="177"/>
        <v>0</v>
      </c>
      <c r="W2875" s="333"/>
      <c r="X2875" s="148">
        <f t="shared" si="178"/>
        <v>0</v>
      </c>
      <c r="Y2875" s="333"/>
      <c r="Z2875" s="144"/>
      <c r="AA2875" s="148">
        <f t="shared" si="179"/>
        <v>0</v>
      </c>
      <c r="AB2875" s="336"/>
      <c r="AC2875" s="144"/>
    </row>
    <row r="2876" spans="2:29" s="134" customFormat="1" ht="20.100000000000001" customHeight="1" x14ac:dyDescent="0.25">
      <c r="B2876" s="390"/>
      <c r="C2876" s="391"/>
      <c r="D2876" s="392"/>
      <c r="E2876" s="393"/>
      <c r="F2876" s="393"/>
      <c r="G2876" s="394"/>
      <c r="H2876" s="395"/>
      <c r="N2876" s="144"/>
      <c r="O2876" s="147" t="str">
        <f>IFERROR(IF(LEN(B2876)=0,"",INDEX(Trainings!$C$6:$C$55,MATCH(Registration!$B2876,Trainings!$B$6:$B$55,0),1)),"")</f>
        <v/>
      </c>
      <c r="P2876" s="148" t="str">
        <f>IFERROR(IF(LEN(H2876)=0,"",INDEX(Dashboard!$I$17:$I$26,MATCH($H2876,Dashboard!$J$17:$J$26,0))),"")</f>
        <v/>
      </c>
      <c r="Q2876" s="144"/>
      <c r="R2876" s="148">
        <f>IF(LEN(O2876)=0,0,IF(OR(Summary!$D$5="All",Summary!$D$5=""),1,IF(Summary!$D$5=O2876,1,0)))</f>
        <v>0</v>
      </c>
      <c r="S2876" s="148">
        <f>IF(LEN(B2876)=0,0,IF(OR(Summary!$G$5="All",Summary!$G$5=""),1,IF(Summary!$G$5=B2876,1,0)))</f>
        <v>0</v>
      </c>
      <c r="T2876" s="148">
        <f t="shared" si="176"/>
        <v>0</v>
      </c>
      <c r="U2876" s="148">
        <f>IF(LEN(C2876)=0,0,IF(C2876=Summary!$K$5,1,0))</f>
        <v>0</v>
      </c>
      <c r="V2876" s="148">
        <f t="shared" si="177"/>
        <v>0</v>
      </c>
      <c r="W2876" s="333"/>
      <c r="X2876" s="148">
        <f t="shared" si="178"/>
        <v>0</v>
      </c>
      <c r="Y2876" s="333"/>
      <c r="Z2876" s="144"/>
      <c r="AA2876" s="148">
        <f t="shared" si="179"/>
        <v>0</v>
      </c>
      <c r="AB2876" s="336"/>
      <c r="AC2876" s="144"/>
    </row>
    <row r="2877" spans="2:29" s="134" customFormat="1" ht="20.100000000000001" customHeight="1" x14ac:dyDescent="0.25">
      <c r="B2877" s="390"/>
      <c r="C2877" s="391"/>
      <c r="D2877" s="392"/>
      <c r="E2877" s="393"/>
      <c r="F2877" s="393"/>
      <c r="G2877" s="394"/>
      <c r="H2877" s="395"/>
      <c r="N2877" s="144"/>
      <c r="O2877" s="147" t="str">
        <f>IFERROR(IF(LEN(B2877)=0,"",INDEX(Trainings!$C$6:$C$55,MATCH(Registration!$B2877,Trainings!$B$6:$B$55,0),1)),"")</f>
        <v/>
      </c>
      <c r="P2877" s="148" t="str">
        <f>IFERROR(IF(LEN(H2877)=0,"",INDEX(Dashboard!$I$17:$I$26,MATCH($H2877,Dashboard!$J$17:$J$26,0))),"")</f>
        <v/>
      </c>
      <c r="Q2877" s="144"/>
      <c r="R2877" s="148">
        <f>IF(LEN(O2877)=0,0,IF(OR(Summary!$D$5="All",Summary!$D$5=""),1,IF(Summary!$D$5=O2877,1,0)))</f>
        <v>0</v>
      </c>
      <c r="S2877" s="148">
        <f>IF(LEN(B2877)=0,0,IF(OR(Summary!$G$5="All",Summary!$G$5=""),1,IF(Summary!$G$5=B2877,1,0)))</f>
        <v>0</v>
      </c>
      <c r="T2877" s="148">
        <f t="shared" si="176"/>
        <v>0</v>
      </c>
      <c r="U2877" s="148">
        <f>IF(LEN(C2877)=0,0,IF(C2877=Summary!$K$5,1,0))</f>
        <v>0</v>
      </c>
      <c r="V2877" s="148">
        <f t="shared" si="177"/>
        <v>0</v>
      </c>
      <c r="W2877" s="333"/>
      <c r="X2877" s="148">
        <f t="shared" si="178"/>
        <v>0</v>
      </c>
      <c r="Y2877" s="333"/>
      <c r="Z2877" s="144"/>
      <c r="AA2877" s="148">
        <f t="shared" si="179"/>
        <v>0</v>
      </c>
      <c r="AB2877" s="336"/>
      <c r="AC2877" s="144"/>
    </row>
    <row r="2878" spans="2:29" s="134" customFormat="1" ht="20.100000000000001" customHeight="1" x14ac:dyDescent="0.25">
      <c r="B2878" s="390"/>
      <c r="C2878" s="391"/>
      <c r="D2878" s="392"/>
      <c r="E2878" s="393"/>
      <c r="F2878" s="393"/>
      <c r="G2878" s="394"/>
      <c r="H2878" s="395"/>
      <c r="N2878" s="144"/>
      <c r="O2878" s="147" t="str">
        <f>IFERROR(IF(LEN(B2878)=0,"",INDEX(Trainings!$C$6:$C$55,MATCH(Registration!$B2878,Trainings!$B$6:$B$55,0),1)),"")</f>
        <v/>
      </c>
      <c r="P2878" s="148" t="str">
        <f>IFERROR(IF(LEN(H2878)=0,"",INDEX(Dashboard!$I$17:$I$26,MATCH($H2878,Dashboard!$J$17:$J$26,0))),"")</f>
        <v/>
      </c>
      <c r="Q2878" s="144"/>
      <c r="R2878" s="148">
        <f>IF(LEN(O2878)=0,0,IF(OR(Summary!$D$5="All",Summary!$D$5=""),1,IF(Summary!$D$5=O2878,1,0)))</f>
        <v>0</v>
      </c>
      <c r="S2878" s="148">
        <f>IF(LEN(B2878)=0,0,IF(OR(Summary!$G$5="All",Summary!$G$5=""),1,IF(Summary!$G$5=B2878,1,0)))</f>
        <v>0</v>
      </c>
      <c r="T2878" s="148">
        <f t="shared" si="176"/>
        <v>0</v>
      </c>
      <c r="U2878" s="148">
        <f>IF(LEN(C2878)=0,0,IF(C2878=Summary!$K$5,1,0))</f>
        <v>0</v>
      </c>
      <c r="V2878" s="148">
        <f t="shared" si="177"/>
        <v>0</v>
      </c>
      <c r="W2878" s="333"/>
      <c r="X2878" s="148">
        <f t="shared" si="178"/>
        <v>0</v>
      </c>
      <c r="Y2878" s="333"/>
      <c r="Z2878" s="144"/>
      <c r="AA2878" s="148">
        <f t="shared" si="179"/>
        <v>0</v>
      </c>
      <c r="AB2878" s="336"/>
      <c r="AC2878" s="144"/>
    </row>
    <row r="2879" spans="2:29" s="134" customFormat="1" ht="20.100000000000001" customHeight="1" x14ac:dyDescent="0.25">
      <c r="B2879" s="390"/>
      <c r="C2879" s="391"/>
      <c r="D2879" s="392"/>
      <c r="E2879" s="393"/>
      <c r="F2879" s="393"/>
      <c r="G2879" s="394"/>
      <c r="H2879" s="395"/>
      <c r="N2879" s="144"/>
      <c r="O2879" s="147" t="str">
        <f>IFERROR(IF(LEN(B2879)=0,"",INDEX(Trainings!$C$6:$C$55,MATCH(Registration!$B2879,Trainings!$B$6:$B$55,0),1)),"")</f>
        <v/>
      </c>
      <c r="P2879" s="148" t="str">
        <f>IFERROR(IF(LEN(H2879)=0,"",INDEX(Dashboard!$I$17:$I$26,MATCH($H2879,Dashboard!$J$17:$J$26,0))),"")</f>
        <v/>
      </c>
      <c r="Q2879" s="144"/>
      <c r="R2879" s="148">
        <f>IF(LEN(O2879)=0,0,IF(OR(Summary!$D$5="All",Summary!$D$5=""),1,IF(Summary!$D$5=O2879,1,0)))</f>
        <v>0</v>
      </c>
      <c r="S2879" s="148">
        <f>IF(LEN(B2879)=0,0,IF(OR(Summary!$G$5="All",Summary!$G$5=""),1,IF(Summary!$G$5=B2879,1,0)))</f>
        <v>0</v>
      </c>
      <c r="T2879" s="148">
        <f t="shared" si="176"/>
        <v>0</v>
      </c>
      <c r="U2879" s="148">
        <f>IF(LEN(C2879)=0,0,IF(C2879=Summary!$K$5,1,0))</f>
        <v>0</v>
      </c>
      <c r="V2879" s="148">
        <f t="shared" si="177"/>
        <v>0</v>
      </c>
      <c r="W2879" s="333"/>
      <c r="X2879" s="148">
        <f t="shared" si="178"/>
        <v>0</v>
      </c>
      <c r="Y2879" s="333"/>
      <c r="Z2879" s="144"/>
      <c r="AA2879" s="148">
        <f t="shared" si="179"/>
        <v>0</v>
      </c>
      <c r="AB2879" s="336"/>
      <c r="AC2879" s="144"/>
    </row>
    <row r="2880" spans="2:29" s="134" customFormat="1" ht="20.100000000000001" customHeight="1" x14ac:dyDescent="0.25">
      <c r="B2880" s="390"/>
      <c r="C2880" s="391"/>
      <c r="D2880" s="392"/>
      <c r="E2880" s="393"/>
      <c r="F2880" s="393"/>
      <c r="G2880" s="394"/>
      <c r="H2880" s="395"/>
      <c r="N2880" s="144"/>
      <c r="O2880" s="147" t="str">
        <f>IFERROR(IF(LEN(B2880)=0,"",INDEX(Trainings!$C$6:$C$55,MATCH(Registration!$B2880,Trainings!$B$6:$B$55,0),1)),"")</f>
        <v/>
      </c>
      <c r="P2880" s="148" t="str">
        <f>IFERROR(IF(LEN(H2880)=0,"",INDEX(Dashboard!$I$17:$I$26,MATCH($H2880,Dashboard!$J$17:$J$26,0))),"")</f>
        <v/>
      </c>
      <c r="Q2880" s="144"/>
      <c r="R2880" s="148">
        <f>IF(LEN(O2880)=0,0,IF(OR(Summary!$D$5="All",Summary!$D$5=""),1,IF(Summary!$D$5=O2880,1,0)))</f>
        <v>0</v>
      </c>
      <c r="S2880" s="148">
        <f>IF(LEN(B2880)=0,0,IF(OR(Summary!$G$5="All",Summary!$G$5=""),1,IF(Summary!$G$5=B2880,1,0)))</f>
        <v>0</v>
      </c>
      <c r="T2880" s="148">
        <f t="shared" si="176"/>
        <v>0</v>
      </c>
      <c r="U2880" s="148">
        <f>IF(LEN(C2880)=0,0,IF(C2880=Summary!$K$5,1,0))</f>
        <v>0</v>
      </c>
      <c r="V2880" s="148">
        <f t="shared" si="177"/>
        <v>0</v>
      </c>
      <c r="W2880" s="333"/>
      <c r="X2880" s="148">
        <f t="shared" si="178"/>
        <v>0</v>
      </c>
      <c r="Y2880" s="333"/>
      <c r="Z2880" s="144"/>
      <c r="AA2880" s="148">
        <f t="shared" si="179"/>
        <v>0</v>
      </c>
      <c r="AB2880" s="336"/>
      <c r="AC2880" s="144"/>
    </row>
    <row r="2881" spans="2:29" s="134" customFormat="1" ht="20.100000000000001" customHeight="1" x14ac:dyDescent="0.25">
      <c r="B2881" s="390"/>
      <c r="C2881" s="391"/>
      <c r="D2881" s="392"/>
      <c r="E2881" s="393"/>
      <c r="F2881" s="393"/>
      <c r="G2881" s="394"/>
      <c r="H2881" s="395"/>
      <c r="N2881" s="144"/>
      <c r="O2881" s="147" t="str">
        <f>IFERROR(IF(LEN(B2881)=0,"",INDEX(Trainings!$C$6:$C$55,MATCH(Registration!$B2881,Trainings!$B$6:$B$55,0),1)),"")</f>
        <v/>
      </c>
      <c r="P2881" s="148" t="str">
        <f>IFERROR(IF(LEN(H2881)=0,"",INDEX(Dashboard!$I$17:$I$26,MATCH($H2881,Dashboard!$J$17:$J$26,0))),"")</f>
        <v/>
      </c>
      <c r="Q2881" s="144"/>
      <c r="R2881" s="148">
        <f>IF(LEN(O2881)=0,0,IF(OR(Summary!$D$5="All",Summary!$D$5=""),1,IF(Summary!$D$5=O2881,1,0)))</f>
        <v>0</v>
      </c>
      <c r="S2881" s="148">
        <f>IF(LEN(B2881)=0,0,IF(OR(Summary!$G$5="All",Summary!$G$5=""),1,IF(Summary!$G$5=B2881,1,0)))</f>
        <v>0</v>
      </c>
      <c r="T2881" s="148">
        <f t="shared" si="176"/>
        <v>0</v>
      </c>
      <c r="U2881" s="148">
        <f>IF(LEN(C2881)=0,0,IF(C2881=Summary!$K$5,1,0))</f>
        <v>0</v>
      </c>
      <c r="V2881" s="148">
        <f t="shared" si="177"/>
        <v>0</v>
      </c>
      <c r="W2881" s="333"/>
      <c r="X2881" s="148">
        <f t="shared" si="178"/>
        <v>0</v>
      </c>
      <c r="Y2881" s="333"/>
      <c r="Z2881" s="144"/>
      <c r="AA2881" s="148">
        <f t="shared" si="179"/>
        <v>0</v>
      </c>
      <c r="AB2881" s="336"/>
      <c r="AC2881" s="144"/>
    </row>
    <row r="2882" spans="2:29" s="134" customFormat="1" ht="20.100000000000001" customHeight="1" x14ac:dyDescent="0.25">
      <c r="B2882" s="390"/>
      <c r="C2882" s="391"/>
      <c r="D2882" s="392"/>
      <c r="E2882" s="393"/>
      <c r="F2882" s="393"/>
      <c r="G2882" s="394"/>
      <c r="H2882" s="395"/>
      <c r="N2882" s="144"/>
      <c r="O2882" s="147" t="str">
        <f>IFERROR(IF(LEN(B2882)=0,"",INDEX(Trainings!$C$6:$C$55,MATCH(Registration!$B2882,Trainings!$B$6:$B$55,0),1)),"")</f>
        <v/>
      </c>
      <c r="P2882" s="148" t="str">
        <f>IFERROR(IF(LEN(H2882)=0,"",INDEX(Dashboard!$I$17:$I$26,MATCH($H2882,Dashboard!$J$17:$J$26,0))),"")</f>
        <v/>
      </c>
      <c r="Q2882" s="144"/>
      <c r="R2882" s="148">
        <f>IF(LEN(O2882)=0,0,IF(OR(Summary!$D$5="All",Summary!$D$5=""),1,IF(Summary!$D$5=O2882,1,0)))</f>
        <v>0</v>
      </c>
      <c r="S2882" s="148">
        <f>IF(LEN(B2882)=0,0,IF(OR(Summary!$G$5="All",Summary!$G$5=""),1,IF(Summary!$G$5=B2882,1,0)))</f>
        <v>0</v>
      </c>
      <c r="T2882" s="148">
        <f t="shared" si="176"/>
        <v>0</v>
      </c>
      <c r="U2882" s="148">
        <f>IF(LEN(C2882)=0,0,IF(C2882=Summary!$K$5,1,0))</f>
        <v>0</v>
      </c>
      <c r="V2882" s="148">
        <f t="shared" si="177"/>
        <v>0</v>
      </c>
      <c r="W2882" s="333"/>
      <c r="X2882" s="148">
        <f t="shared" si="178"/>
        <v>0</v>
      </c>
      <c r="Y2882" s="333"/>
      <c r="Z2882" s="144"/>
      <c r="AA2882" s="148">
        <f t="shared" si="179"/>
        <v>0</v>
      </c>
      <c r="AB2882" s="336"/>
      <c r="AC2882" s="144"/>
    </row>
    <row r="2883" spans="2:29" s="134" customFormat="1" ht="20.100000000000001" customHeight="1" x14ac:dyDescent="0.25">
      <c r="B2883" s="390"/>
      <c r="C2883" s="391"/>
      <c r="D2883" s="392"/>
      <c r="E2883" s="393"/>
      <c r="F2883" s="393"/>
      <c r="G2883" s="394"/>
      <c r="H2883" s="395"/>
      <c r="N2883" s="144"/>
      <c r="O2883" s="147" t="str">
        <f>IFERROR(IF(LEN(B2883)=0,"",INDEX(Trainings!$C$6:$C$55,MATCH(Registration!$B2883,Trainings!$B$6:$B$55,0),1)),"")</f>
        <v/>
      </c>
      <c r="P2883" s="148" t="str">
        <f>IFERROR(IF(LEN(H2883)=0,"",INDEX(Dashboard!$I$17:$I$26,MATCH($H2883,Dashboard!$J$17:$J$26,0))),"")</f>
        <v/>
      </c>
      <c r="Q2883" s="144"/>
      <c r="R2883" s="148">
        <f>IF(LEN(O2883)=0,0,IF(OR(Summary!$D$5="All",Summary!$D$5=""),1,IF(Summary!$D$5=O2883,1,0)))</f>
        <v>0</v>
      </c>
      <c r="S2883" s="148">
        <f>IF(LEN(B2883)=0,0,IF(OR(Summary!$G$5="All",Summary!$G$5=""),1,IF(Summary!$G$5=B2883,1,0)))</f>
        <v>0</v>
      </c>
      <c r="T2883" s="148">
        <f t="shared" si="176"/>
        <v>0</v>
      </c>
      <c r="U2883" s="148">
        <f>IF(LEN(C2883)=0,0,IF(C2883=Summary!$K$5,1,0))</f>
        <v>0</v>
      </c>
      <c r="V2883" s="148">
        <f t="shared" si="177"/>
        <v>0</v>
      </c>
      <c r="W2883" s="333"/>
      <c r="X2883" s="148">
        <f t="shared" si="178"/>
        <v>0</v>
      </c>
      <c r="Y2883" s="333"/>
      <c r="Z2883" s="144"/>
      <c r="AA2883" s="148">
        <f t="shared" si="179"/>
        <v>0</v>
      </c>
      <c r="AB2883" s="336"/>
      <c r="AC2883" s="144"/>
    </row>
    <row r="2884" spans="2:29" s="134" customFormat="1" ht="20.100000000000001" customHeight="1" x14ac:dyDescent="0.25">
      <c r="B2884" s="390"/>
      <c r="C2884" s="391"/>
      <c r="D2884" s="392"/>
      <c r="E2884" s="393"/>
      <c r="F2884" s="393"/>
      <c r="G2884" s="394"/>
      <c r="H2884" s="395"/>
      <c r="N2884" s="144"/>
      <c r="O2884" s="147" t="str">
        <f>IFERROR(IF(LEN(B2884)=0,"",INDEX(Trainings!$C$6:$C$55,MATCH(Registration!$B2884,Trainings!$B$6:$B$55,0),1)),"")</f>
        <v/>
      </c>
      <c r="P2884" s="148" t="str">
        <f>IFERROR(IF(LEN(H2884)=0,"",INDEX(Dashboard!$I$17:$I$26,MATCH($H2884,Dashboard!$J$17:$J$26,0))),"")</f>
        <v/>
      </c>
      <c r="Q2884" s="144"/>
      <c r="R2884" s="148">
        <f>IF(LEN(O2884)=0,0,IF(OR(Summary!$D$5="All",Summary!$D$5=""),1,IF(Summary!$D$5=O2884,1,0)))</f>
        <v>0</v>
      </c>
      <c r="S2884" s="148">
        <f>IF(LEN(B2884)=0,0,IF(OR(Summary!$G$5="All",Summary!$G$5=""),1,IF(Summary!$G$5=B2884,1,0)))</f>
        <v>0</v>
      </c>
      <c r="T2884" s="148">
        <f t="shared" si="176"/>
        <v>0</v>
      </c>
      <c r="U2884" s="148">
        <f>IF(LEN(C2884)=0,0,IF(C2884=Summary!$K$5,1,0))</f>
        <v>0</v>
      </c>
      <c r="V2884" s="148">
        <f t="shared" si="177"/>
        <v>0</v>
      </c>
      <c r="W2884" s="333"/>
      <c r="X2884" s="148">
        <f t="shared" si="178"/>
        <v>0</v>
      </c>
      <c r="Y2884" s="333"/>
      <c r="Z2884" s="144"/>
      <c r="AA2884" s="148">
        <f t="shared" si="179"/>
        <v>0</v>
      </c>
      <c r="AB2884" s="336"/>
      <c r="AC2884" s="144"/>
    </row>
    <row r="2885" spans="2:29" s="134" customFormat="1" ht="20.100000000000001" customHeight="1" x14ac:dyDescent="0.25">
      <c r="B2885" s="390"/>
      <c r="C2885" s="391"/>
      <c r="D2885" s="392"/>
      <c r="E2885" s="393"/>
      <c r="F2885" s="393"/>
      <c r="G2885" s="394"/>
      <c r="H2885" s="395"/>
      <c r="N2885" s="144"/>
      <c r="O2885" s="147" t="str">
        <f>IFERROR(IF(LEN(B2885)=0,"",INDEX(Trainings!$C$6:$C$55,MATCH(Registration!$B2885,Trainings!$B$6:$B$55,0),1)),"")</f>
        <v/>
      </c>
      <c r="P2885" s="148" t="str">
        <f>IFERROR(IF(LEN(H2885)=0,"",INDEX(Dashboard!$I$17:$I$26,MATCH($H2885,Dashboard!$J$17:$J$26,0))),"")</f>
        <v/>
      </c>
      <c r="Q2885" s="144"/>
      <c r="R2885" s="148">
        <f>IF(LEN(O2885)=0,0,IF(OR(Summary!$D$5="All",Summary!$D$5=""),1,IF(Summary!$D$5=O2885,1,0)))</f>
        <v>0</v>
      </c>
      <c r="S2885" s="148">
        <f>IF(LEN(B2885)=0,0,IF(OR(Summary!$G$5="All",Summary!$G$5=""),1,IF(Summary!$G$5=B2885,1,0)))</f>
        <v>0</v>
      </c>
      <c r="T2885" s="148">
        <f t="shared" si="176"/>
        <v>0</v>
      </c>
      <c r="U2885" s="148">
        <f>IF(LEN(C2885)=0,0,IF(C2885=Summary!$K$5,1,0))</f>
        <v>0</v>
      </c>
      <c r="V2885" s="148">
        <f t="shared" si="177"/>
        <v>0</v>
      </c>
      <c r="W2885" s="333"/>
      <c r="X2885" s="148">
        <f t="shared" si="178"/>
        <v>0</v>
      </c>
      <c r="Y2885" s="333"/>
      <c r="Z2885" s="144"/>
      <c r="AA2885" s="148">
        <f t="shared" si="179"/>
        <v>0</v>
      </c>
      <c r="AB2885" s="336"/>
      <c r="AC2885" s="144"/>
    </row>
    <row r="2886" spans="2:29" s="134" customFormat="1" ht="20.100000000000001" customHeight="1" x14ac:dyDescent="0.25">
      <c r="B2886" s="390"/>
      <c r="C2886" s="391"/>
      <c r="D2886" s="392"/>
      <c r="E2886" s="393"/>
      <c r="F2886" s="393"/>
      <c r="G2886" s="394"/>
      <c r="H2886" s="395"/>
      <c r="N2886" s="144"/>
      <c r="O2886" s="147" t="str">
        <f>IFERROR(IF(LEN(B2886)=0,"",INDEX(Trainings!$C$6:$C$55,MATCH(Registration!$B2886,Trainings!$B$6:$B$55,0),1)),"")</f>
        <v/>
      </c>
      <c r="P2886" s="148" t="str">
        <f>IFERROR(IF(LEN(H2886)=0,"",INDEX(Dashboard!$I$17:$I$26,MATCH($H2886,Dashboard!$J$17:$J$26,0))),"")</f>
        <v/>
      </c>
      <c r="Q2886" s="144"/>
      <c r="R2886" s="148">
        <f>IF(LEN(O2886)=0,0,IF(OR(Summary!$D$5="All",Summary!$D$5=""),1,IF(Summary!$D$5=O2886,1,0)))</f>
        <v>0</v>
      </c>
      <c r="S2886" s="148">
        <f>IF(LEN(B2886)=0,0,IF(OR(Summary!$G$5="All",Summary!$G$5=""),1,IF(Summary!$G$5=B2886,1,0)))</f>
        <v>0</v>
      </c>
      <c r="T2886" s="148">
        <f t="shared" ref="T2886:T2949" si="180">IF(G2886="Yes",1,0)</f>
        <v>0</v>
      </c>
      <c r="U2886" s="148">
        <f>IF(LEN(C2886)=0,0,IF(C2886=Summary!$K$5,1,0))</f>
        <v>0</v>
      </c>
      <c r="V2886" s="148">
        <f t="shared" si="177"/>
        <v>0</v>
      </c>
      <c r="W2886" s="333"/>
      <c r="X2886" s="148">
        <f t="shared" si="178"/>
        <v>0</v>
      </c>
      <c r="Y2886" s="333"/>
      <c r="Z2886" s="144"/>
      <c r="AA2886" s="148">
        <f t="shared" si="179"/>
        <v>0</v>
      </c>
      <c r="AB2886" s="336"/>
      <c r="AC2886" s="144"/>
    </row>
    <row r="2887" spans="2:29" s="134" customFormat="1" ht="20.100000000000001" customHeight="1" x14ac:dyDescent="0.25">
      <c r="B2887" s="390"/>
      <c r="C2887" s="391"/>
      <c r="D2887" s="392"/>
      <c r="E2887" s="393"/>
      <c r="F2887" s="393"/>
      <c r="G2887" s="394"/>
      <c r="H2887" s="395"/>
      <c r="N2887" s="144"/>
      <c r="O2887" s="147" t="str">
        <f>IFERROR(IF(LEN(B2887)=0,"",INDEX(Trainings!$C$6:$C$55,MATCH(Registration!$B2887,Trainings!$B$6:$B$55,0),1)),"")</f>
        <v/>
      </c>
      <c r="P2887" s="148" t="str">
        <f>IFERROR(IF(LEN(H2887)=0,"",INDEX(Dashboard!$I$17:$I$26,MATCH($H2887,Dashboard!$J$17:$J$26,0))),"")</f>
        <v/>
      </c>
      <c r="Q2887" s="144"/>
      <c r="R2887" s="148">
        <f>IF(LEN(O2887)=0,0,IF(OR(Summary!$D$5="All",Summary!$D$5=""),1,IF(Summary!$D$5=O2887,1,0)))</f>
        <v>0</v>
      </c>
      <c r="S2887" s="148">
        <f>IF(LEN(B2887)=0,0,IF(OR(Summary!$G$5="All",Summary!$G$5=""),1,IF(Summary!$G$5=B2887,1,0)))</f>
        <v>0</v>
      </c>
      <c r="T2887" s="148">
        <f t="shared" si="180"/>
        <v>0</v>
      </c>
      <c r="U2887" s="148">
        <f>IF(LEN(C2887)=0,0,IF(C2887=Summary!$K$5,1,0))</f>
        <v>0</v>
      </c>
      <c r="V2887" s="148">
        <f t="shared" ref="V2887:V2950" si="181">R2887*S2887*T2887*U2887</f>
        <v>0</v>
      </c>
      <c r="W2887" s="333"/>
      <c r="X2887" s="148">
        <f t="shared" ref="X2887:X2950" si="182">V2887*(IF(LEN(P2887)=0,0,1))</f>
        <v>0</v>
      </c>
      <c r="Y2887" s="333"/>
      <c r="Z2887" s="144"/>
      <c r="AA2887" s="148">
        <f t="shared" ref="AA2887:AA2950" si="183">IF(G2887="Yes",1,0)</f>
        <v>0</v>
      </c>
      <c r="AB2887" s="336"/>
      <c r="AC2887" s="144"/>
    </row>
    <row r="2888" spans="2:29" s="134" customFormat="1" ht="20.100000000000001" customHeight="1" x14ac:dyDescent="0.25">
      <c r="B2888" s="390"/>
      <c r="C2888" s="391"/>
      <c r="D2888" s="392"/>
      <c r="E2888" s="393"/>
      <c r="F2888" s="393"/>
      <c r="G2888" s="394"/>
      <c r="H2888" s="395"/>
      <c r="N2888" s="144"/>
      <c r="O2888" s="147" t="str">
        <f>IFERROR(IF(LEN(B2888)=0,"",INDEX(Trainings!$C$6:$C$55,MATCH(Registration!$B2888,Trainings!$B$6:$B$55,0),1)),"")</f>
        <v/>
      </c>
      <c r="P2888" s="148" t="str">
        <f>IFERROR(IF(LEN(H2888)=0,"",INDEX(Dashboard!$I$17:$I$26,MATCH($H2888,Dashboard!$J$17:$J$26,0))),"")</f>
        <v/>
      </c>
      <c r="Q2888" s="144"/>
      <c r="R2888" s="148">
        <f>IF(LEN(O2888)=0,0,IF(OR(Summary!$D$5="All",Summary!$D$5=""),1,IF(Summary!$D$5=O2888,1,0)))</f>
        <v>0</v>
      </c>
      <c r="S2888" s="148">
        <f>IF(LEN(B2888)=0,0,IF(OR(Summary!$G$5="All",Summary!$G$5=""),1,IF(Summary!$G$5=B2888,1,0)))</f>
        <v>0</v>
      </c>
      <c r="T2888" s="148">
        <f t="shared" si="180"/>
        <v>0</v>
      </c>
      <c r="U2888" s="148">
        <f>IF(LEN(C2888)=0,0,IF(C2888=Summary!$K$5,1,0))</f>
        <v>0</v>
      </c>
      <c r="V2888" s="148">
        <f t="shared" si="181"/>
        <v>0</v>
      </c>
      <c r="W2888" s="333"/>
      <c r="X2888" s="148">
        <f t="shared" si="182"/>
        <v>0</v>
      </c>
      <c r="Y2888" s="333"/>
      <c r="Z2888" s="144"/>
      <c r="AA2888" s="148">
        <f t="shared" si="183"/>
        <v>0</v>
      </c>
      <c r="AB2888" s="336"/>
      <c r="AC2888" s="144"/>
    </row>
    <row r="2889" spans="2:29" s="134" customFormat="1" ht="20.100000000000001" customHeight="1" x14ac:dyDescent="0.25">
      <c r="B2889" s="390"/>
      <c r="C2889" s="391"/>
      <c r="D2889" s="392"/>
      <c r="E2889" s="393"/>
      <c r="F2889" s="393"/>
      <c r="G2889" s="394"/>
      <c r="H2889" s="395"/>
      <c r="N2889" s="144"/>
      <c r="O2889" s="147" t="str">
        <f>IFERROR(IF(LEN(B2889)=0,"",INDEX(Trainings!$C$6:$C$55,MATCH(Registration!$B2889,Trainings!$B$6:$B$55,0),1)),"")</f>
        <v/>
      </c>
      <c r="P2889" s="148" t="str">
        <f>IFERROR(IF(LEN(H2889)=0,"",INDEX(Dashboard!$I$17:$I$26,MATCH($H2889,Dashboard!$J$17:$J$26,0))),"")</f>
        <v/>
      </c>
      <c r="Q2889" s="144"/>
      <c r="R2889" s="148">
        <f>IF(LEN(O2889)=0,0,IF(OR(Summary!$D$5="All",Summary!$D$5=""),1,IF(Summary!$D$5=O2889,1,0)))</f>
        <v>0</v>
      </c>
      <c r="S2889" s="148">
        <f>IF(LEN(B2889)=0,0,IF(OR(Summary!$G$5="All",Summary!$G$5=""),1,IF(Summary!$G$5=B2889,1,0)))</f>
        <v>0</v>
      </c>
      <c r="T2889" s="148">
        <f t="shared" si="180"/>
        <v>0</v>
      </c>
      <c r="U2889" s="148">
        <f>IF(LEN(C2889)=0,0,IF(C2889=Summary!$K$5,1,0))</f>
        <v>0</v>
      </c>
      <c r="V2889" s="148">
        <f t="shared" si="181"/>
        <v>0</v>
      </c>
      <c r="W2889" s="333"/>
      <c r="X2889" s="148">
        <f t="shared" si="182"/>
        <v>0</v>
      </c>
      <c r="Y2889" s="333"/>
      <c r="Z2889" s="144"/>
      <c r="AA2889" s="148">
        <f t="shared" si="183"/>
        <v>0</v>
      </c>
      <c r="AB2889" s="336"/>
      <c r="AC2889" s="144"/>
    </row>
    <row r="2890" spans="2:29" s="134" customFormat="1" ht="20.100000000000001" customHeight="1" x14ac:dyDescent="0.25">
      <c r="B2890" s="390"/>
      <c r="C2890" s="391"/>
      <c r="D2890" s="392"/>
      <c r="E2890" s="393"/>
      <c r="F2890" s="393"/>
      <c r="G2890" s="394"/>
      <c r="H2890" s="395"/>
      <c r="N2890" s="144"/>
      <c r="O2890" s="147" t="str">
        <f>IFERROR(IF(LEN(B2890)=0,"",INDEX(Trainings!$C$6:$C$55,MATCH(Registration!$B2890,Trainings!$B$6:$B$55,0),1)),"")</f>
        <v/>
      </c>
      <c r="P2890" s="148" t="str">
        <f>IFERROR(IF(LEN(H2890)=0,"",INDEX(Dashboard!$I$17:$I$26,MATCH($H2890,Dashboard!$J$17:$J$26,0))),"")</f>
        <v/>
      </c>
      <c r="Q2890" s="144"/>
      <c r="R2890" s="148">
        <f>IF(LEN(O2890)=0,0,IF(OR(Summary!$D$5="All",Summary!$D$5=""),1,IF(Summary!$D$5=O2890,1,0)))</f>
        <v>0</v>
      </c>
      <c r="S2890" s="148">
        <f>IF(LEN(B2890)=0,0,IF(OR(Summary!$G$5="All",Summary!$G$5=""),1,IF(Summary!$G$5=B2890,1,0)))</f>
        <v>0</v>
      </c>
      <c r="T2890" s="148">
        <f t="shared" si="180"/>
        <v>0</v>
      </c>
      <c r="U2890" s="148">
        <f>IF(LEN(C2890)=0,0,IF(C2890=Summary!$K$5,1,0))</f>
        <v>0</v>
      </c>
      <c r="V2890" s="148">
        <f t="shared" si="181"/>
        <v>0</v>
      </c>
      <c r="W2890" s="333"/>
      <c r="X2890" s="148">
        <f t="shared" si="182"/>
        <v>0</v>
      </c>
      <c r="Y2890" s="333"/>
      <c r="Z2890" s="144"/>
      <c r="AA2890" s="148">
        <f t="shared" si="183"/>
        <v>0</v>
      </c>
      <c r="AB2890" s="336"/>
      <c r="AC2890" s="144"/>
    </row>
    <row r="2891" spans="2:29" s="134" customFormat="1" ht="20.100000000000001" customHeight="1" x14ac:dyDescent="0.25">
      <c r="B2891" s="390"/>
      <c r="C2891" s="391"/>
      <c r="D2891" s="392"/>
      <c r="E2891" s="393"/>
      <c r="F2891" s="393"/>
      <c r="G2891" s="394"/>
      <c r="H2891" s="395"/>
      <c r="N2891" s="144"/>
      <c r="O2891" s="147" t="str">
        <f>IFERROR(IF(LEN(B2891)=0,"",INDEX(Trainings!$C$6:$C$55,MATCH(Registration!$B2891,Trainings!$B$6:$B$55,0),1)),"")</f>
        <v/>
      </c>
      <c r="P2891" s="148" t="str">
        <f>IFERROR(IF(LEN(H2891)=0,"",INDEX(Dashboard!$I$17:$I$26,MATCH($H2891,Dashboard!$J$17:$J$26,0))),"")</f>
        <v/>
      </c>
      <c r="Q2891" s="144"/>
      <c r="R2891" s="148">
        <f>IF(LEN(O2891)=0,0,IF(OR(Summary!$D$5="All",Summary!$D$5=""),1,IF(Summary!$D$5=O2891,1,0)))</f>
        <v>0</v>
      </c>
      <c r="S2891" s="148">
        <f>IF(LEN(B2891)=0,0,IF(OR(Summary!$G$5="All",Summary!$G$5=""),1,IF(Summary!$G$5=B2891,1,0)))</f>
        <v>0</v>
      </c>
      <c r="T2891" s="148">
        <f t="shared" si="180"/>
        <v>0</v>
      </c>
      <c r="U2891" s="148">
        <f>IF(LEN(C2891)=0,0,IF(C2891=Summary!$K$5,1,0))</f>
        <v>0</v>
      </c>
      <c r="V2891" s="148">
        <f t="shared" si="181"/>
        <v>0</v>
      </c>
      <c r="W2891" s="333"/>
      <c r="X2891" s="148">
        <f t="shared" si="182"/>
        <v>0</v>
      </c>
      <c r="Y2891" s="333"/>
      <c r="Z2891" s="144"/>
      <c r="AA2891" s="148">
        <f t="shared" si="183"/>
        <v>0</v>
      </c>
      <c r="AB2891" s="336"/>
      <c r="AC2891" s="144"/>
    </row>
    <row r="2892" spans="2:29" s="134" customFormat="1" ht="20.100000000000001" customHeight="1" x14ac:dyDescent="0.25">
      <c r="B2892" s="390"/>
      <c r="C2892" s="391"/>
      <c r="D2892" s="392"/>
      <c r="E2892" s="393"/>
      <c r="F2892" s="393"/>
      <c r="G2892" s="394"/>
      <c r="H2892" s="395"/>
      <c r="N2892" s="144"/>
      <c r="O2892" s="147" t="str">
        <f>IFERROR(IF(LEN(B2892)=0,"",INDEX(Trainings!$C$6:$C$55,MATCH(Registration!$B2892,Trainings!$B$6:$B$55,0),1)),"")</f>
        <v/>
      </c>
      <c r="P2892" s="148" t="str">
        <f>IFERROR(IF(LEN(H2892)=0,"",INDEX(Dashboard!$I$17:$I$26,MATCH($H2892,Dashboard!$J$17:$J$26,0))),"")</f>
        <v/>
      </c>
      <c r="Q2892" s="144"/>
      <c r="R2892" s="148">
        <f>IF(LEN(O2892)=0,0,IF(OR(Summary!$D$5="All",Summary!$D$5=""),1,IF(Summary!$D$5=O2892,1,0)))</f>
        <v>0</v>
      </c>
      <c r="S2892" s="148">
        <f>IF(LEN(B2892)=0,0,IF(OR(Summary!$G$5="All",Summary!$G$5=""),1,IF(Summary!$G$5=B2892,1,0)))</f>
        <v>0</v>
      </c>
      <c r="T2892" s="148">
        <f t="shared" si="180"/>
        <v>0</v>
      </c>
      <c r="U2892" s="148">
        <f>IF(LEN(C2892)=0,0,IF(C2892=Summary!$K$5,1,0))</f>
        <v>0</v>
      </c>
      <c r="V2892" s="148">
        <f t="shared" si="181"/>
        <v>0</v>
      </c>
      <c r="W2892" s="333"/>
      <c r="X2892" s="148">
        <f t="shared" si="182"/>
        <v>0</v>
      </c>
      <c r="Y2892" s="333"/>
      <c r="Z2892" s="144"/>
      <c r="AA2892" s="148">
        <f t="shared" si="183"/>
        <v>0</v>
      </c>
      <c r="AB2892" s="336"/>
      <c r="AC2892" s="144"/>
    </row>
    <row r="2893" spans="2:29" s="134" customFormat="1" ht="20.100000000000001" customHeight="1" x14ac:dyDescent="0.25">
      <c r="B2893" s="390"/>
      <c r="C2893" s="391"/>
      <c r="D2893" s="392"/>
      <c r="E2893" s="393"/>
      <c r="F2893" s="393"/>
      <c r="G2893" s="394"/>
      <c r="H2893" s="395"/>
      <c r="N2893" s="144"/>
      <c r="O2893" s="147" t="str">
        <f>IFERROR(IF(LEN(B2893)=0,"",INDEX(Trainings!$C$6:$C$55,MATCH(Registration!$B2893,Trainings!$B$6:$B$55,0),1)),"")</f>
        <v/>
      </c>
      <c r="P2893" s="148" t="str">
        <f>IFERROR(IF(LEN(H2893)=0,"",INDEX(Dashboard!$I$17:$I$26,MATCH($H2893,Dashboard!$J$17:$J$26,0))),"")</f>
        <v/>
      </c>
      <c r="Q2893" s="144"/>
      <c r="R2893" s="148">
        <f>IF(LEN(O2893)=0,0,IF(OR(Summary!$D$5="All",Summary!$D$5=""),1,IF(Summary!$D$5=O2893,1,0)))</f>
        <v>0</v>
      </c>
      <c r="S2893" s="148">
        <f>IF(LEN(B2893)=0,0,IF(OR(Summary!$G$5="All",Summary!$G$5=""),1,IF(Summary!$G$5=B2893,1,0)))</f>
        <v>0</v>
      </c>
      <c r="T2893" s="148">
        <f t="shared" si="180"/>
        <v>0</v>
      </c>
      <c r="U2893" s="148">
        <f>IF(LEN(C2893)=0,0,IF(C2893=Summary!$K$5,1,0))</f>
        <v>0</v>
      </c>
      <c r="V2893" s="148">
        <f t="shared" si="181"/>
        <v>0</v>
      </c>
      <c r="W2893" s="333"/>
      <c r="X2893" s="148">
        <f t="shared" si="182"/>
        <v>0</v>
      </c>
      <c r="Y2893" s="333"/>
      <c r="Z2893" s="144"/>
      <c r="AA2893" s="148">
        <f t="shared" si="183"/>
        <v>0</v>
      </c>
      <c r="AB2893" s="336"/>
      <c r="AC2893" s="144"/>
    </row>
    <row r="2894" spans="2:29" s="134" customFormat="1" ht="20.100000000000001" customHeight="1" x14ac:dyDescent="0.25">
      <c r="B2894" s="390"/>
      <c r="C2894" s="391"/>
      <c r="D2894" s="392"/>
      <c r="E2894" s="393"/>
      <c r="F2894" s="393"/>
      <c r="G2894" s="394"/>
      <c r="H2894" s="395"/>
      <c r="N2894" s="144"/>
      <c r="O2894" s="147" t="str">
        <f>IFERROR(IF(LEN(B2894)=0,"",INDEX(Trainings!$C$6:$C$55,MATCH(Registration!$B2894,Trainings!$B$6:$B$55,0),1)),"")</f>
        <v/>
      </c>
      <c r="P2894" s="148" t="str">
        <f>IFERROR(IF(LEN(H2894)=0,"",INDEX(Dashboard!$I$17:$I$26,MATCH($H2894,Dashboard!$J$17:$J$26,0))),"")</f>
        <v/>
      </c>
      <c r="Q2894" s="144"/>
      <c r="R2894" s="148">
        <f>IF(LEN(O2894)=0,0,IF(OR(Summary!$D$5="All",Summary!$D$5=""),1,IF(Summary!$D$5=O2894,1,0)))</f>
        <v>0</v>
      </c>
      <c r="S2894" s="148">
        <f>IF(LEN(B2894)=0,0,IF(OR(Summary!$G$5="All",Summary!$G$5=""),1,IF(Summary!$G$5=B2894,1,0)))</f>
        <v>0</v>
      </c>
      <c r="T2894" s="148">
        <f t="shared" si="180"/>
        <v>0</v>
      </c>
      <c r="U2894" s="148">
        <f>IF(LEN(C2894)=0,0,IF(C2894=Summary!$K$5,1,0))</f>
        <v>0</v>
      </c>
      <c r="V2894" s="148">
        <f t="shared" si="181"/>
        <v>0</v>
      </c>
      <c r="W2894" s="333"/>
      <c r="X2894" s="148">
        <f t="shared" si="182"/>
        <v>0</v>
      </c>
      <c r="Y2894" s="333"/>
      <c r="Z2894" s="144"/>
      <c r="AA2894" s="148">
        <f t="shared" si="183"/>
        <v>0</v>
      </c>
      <c r="AB2894" s="336"/>
      <c r="AC2894" s="144"/>
    </row>
    <row r="2895" spans="2:29" s="134" customFormat="1" ht="20.100000000000001" customHeight="1" x14ac:dyDescent="0.25">
      <c r="B2895" s="390"/>
      <c r="C2895" s="391"/>
      <c r="D2895" s="392"/>
      <c r="E2895" s="393"/>
      <c r="F2895" s="393"/>
      <c r="G2895" s="394"/>
      <c r="H2895" s="395"/>
      <c r="N2895" s="144"/>
      <c r="O2895" s="147" t="str">
        <f>IFERROR(IF(LEN(B2895)=0,"",INDEX(Trainings!$C$6:$C$55,MATCH(Registration!$B2895,Trainings!$B$6:$B$55,0),1)),"")</f>
        <v/>
      </c>
      <c r="P2895" s="148" t="str">
        <f>IFERROR(IF(LEN(H2895)=0,"",INDEX(Dashboard!$I$17:$I$26,MATCH($H2895,Dashboard!$J$17:$J$26,0))),"")</f>
        <v/>
      </c>
      <c r="Q2895" s="144"/>
      <c r="R2895" s="148">
        <f>IF(LEN(O2895)=0,0,IF(OR(Summary!$D$5="All",Summary!$D$5=""),1,IF(Summary!$D$5=O2895,1,0)))</f>
        <v>0</v>
      </c>
      <c r="S2895" s="148">
        <f>IF(LEN(B2895)=0,0,IF(OR(Summary!$G$5="All",Summary!$G$5=""),1,IF(Summary!$G$5=B2895,1,0)))</f>
        <v>0</v>
      </c>
      <c r="T2895" s="148">
        <f t="shared" si="180"/>
        <v>0</v>
      </c>
      <c r="U2895" s="148">
        <f>IF(LEN(C2895)=0,0,IF(C2895=Summary!$K$5,1,0))</f>
        <v>0</v>
      </c>
      <c r="V2895" s="148">
        <f t="shared" si="181"/>
        <v>0</v>
      </c>
      <c r="W2895" s="333"/>
      <c r="X2895" s="148">
        <f t="shared" si="182"/>
        <v>0</v>
      </c>
      <c r="Y2895" s="333"/>
      <c r="Z2895" s="144"/>
      <c r="AA2895" s="148">
        <f t="shared" si="183"/>
        <v>0</v>
      </c>
      <c r="AB2895" s="336"/>
      <c r="AC2895" s="144"/>
    </row>
    <row r="2896" spans="2:29" s="134" customFormat="1" ht="20.100000000000001" customHeight="1" x14ac:dyDescent="0.25">
      <c r="B2896" s="390"/>
      <c r="C2896" s="391"/>
      <c r="D2896" s="392"/>
      <c r="E2896" s="393"/>
      <c r="F2896" s="393"/>
      <c r="G2896" s="394"/>
      <c r="H2896" s="395"/>
      <c r="N2896" s="144"/>
      <c r="O2896" s="147" t="str">
        <f>IFERROR(IF(LEN(B2896)=0,"",INDEX(Trainings!$C$6:$C$55,MATCH(Registration!$B2896,Trainings!$B$6:$B$55,0),1)),"")</f>
        <v/>
      </c>
      <c r="P2896" s="148" t="str">
        <f>IFERROR(IF(LEN(H2896)=0,"",INDEX(Dashboard!$I$17:$I$26,MATCH($H2896,Dashboard!$J$17:$J$26,0))),"")</f>
        <v/>
      </c>
      <c r="Q2896" s="144"/>
      <c r="R2896" s="148">
        <f>IF(LEN(O2896)=0,0,IF(OR(Summary!$D$5="All",Summary!$D$5=""),1,IF(Summary!$D$5=O2896,1,0)))</f>
        <v>0</v>
      </c>
      <c r="S2896" s="148">
        <f>IF(LEN(B2896)=0,0,IF(OR(Summary!$G$5="All",Summary!$G$5=""),1,IF(Summary!$G$5=B2896,1,0)))</f>
        <v>0</v>
      </c>
      <c r="T2896" s="148">
        <f t="shared" si="180"/>
        <v>0</v>
      </c>
      <c r="U2896" s="148">
        <f>IF(LEN(C2896)=0,0,IF(C2896=Summary!$K$5,1,0))</f>
        <v>0</v>
      </c>
      <c r="V2896" s="148">
        <f t="shared" si="181"/>
        <v>0</v>
      </c>
      <c r="W2896" s="333"/>
      <c r="X2896" s="148">
        <f t="shared" si="182"/>
        <v>0</v>
      </c>
      <c r="Y2896" s="333"/>
      <c r="Z2896" s="144"/>
      <c r="AA2896" s="148">
        <f t="shared" si="183"/>
        <v>0</v>
      </c>
      <c r="AB2896" s="336"/>
      <c r="AC2896" s="144"/>
    </row>
    <row r="2897" spans="2:29" s="134" customFormat="1" ht="20.100000000000001" customHeight="1" x14ac:dyDescent="0.25">
      <c r="B2897" s="390"/>
      <c r="C2897" s="391"/>
      <c r="D2897" s="392"/>
      <c r="E2897" s="393"/>
      <c r="F2897" s="393"/>
      <c r="G2897" s="394"/>
      <c r="H2897" s="395"/>
      <c r="N2897" s="144"/>
      <c r="O2897" s="147" t="str">
        <f>IFERROR(IF(LEN(B2897)=0,"",INDEX(Trainings!$C$6:$C$55,MATCH(Registration!$B2897,Trainings!$B$6:$B$55,0),1)),"")</f>
        <v/>
      </c>
      <c r="P2897" s="148" t="str">
        <f>IFERROR(IF(LEN(H2897)=0,"",INDEX(Dashboard!$I$17:$I$26,MATCH($H2897,Dashboard!$J$17:$J$26,0))),"")</f>
        <v/>
      </c>
      <c r="Q2897" s="144"/>
      <c r="R2897" s="148">
        <f>IF(LEN(O2897)=0,0,IF(OR(Summary!$D$5="All",Summary!$D$5=""),1,IF(Summary!$D$5=O2897,1,0)))</f>
        <v>0</v>
      </c>
      <c r="S2897" s="148">
        <f>IF(LEN(B2897)=0,0,IF(OR(Summary!$G$5="All",Summary!$G$5=""),1,IF(Summary!$G$5=B2897,1,0)))</f>
        <v>0</v>
      </c>
      <c r="T2897" s="148">
        <f t="shared" si="180"/>
        <v>0</v>
      </c>
      <c r="U2897" s="148">
        <f>IF(LEN(C2897)=0,0,IF(C2897=Summary!$K$5,1,0))</f>
        <v>0</v>
      </c>
      <c r="V2897" s="148">
        <f t="shared" si="181"/>
        <v>0</v>
      </c>
      <c r="W2897" s="333"/>
      <c r="X2897" s="148">
        <f t="shared" si="182"/>
        <v>0</v>
      </c>
      <c r="Y2897" s="333"/>
      <c r="Z2897" s="144"/>
      <c r="AA2897" s="148">
        <f t="shared" si="183"/>
        <v>0</v>
      </c>
      <c r="AB2897" s="336"/>
      <c r="AC2897" s="144"/>
    </row>
    <row r="2898" spans="2:29" s="134" customFormat="1" ht="20.100000000000001" customHeight="1" x14ac:dyDescent="0.25">
      <c r="B2898" s="390"/>
      <c r="C2898" s="391"/>
      <c r="D2898" s="392"/>
      <c r="E2898" s="393"/>
      <c r="F2898" s="393"/>
      <c r="G2898" s="394"/>
      <c r="H2898" s="395"/>
      <c r="N2898" s="144"/>
      <c r="O2898" s="147" t="str">
        <f>IFERROR(IF(LEN(B2898)=0,"",INDEX(Trainings!$C$6:$C$55,MATCH(Registration!$B2898,Trainings!$B$6:$B$55,0),1)),"")</f>
        <v/>
      </c>
      <c r="P2898" s="148" t="str">
        <f>IFERROR(IF(LEN(H2898)=0,"",INDEX(Dashboard!$I$17:$I$26,MATCH($H2898,Dashboard!$J$17:$J$26,0))),"")</f>
        <v/>
      </c>
      <c r="Q2898" s="144"/>
      <c r="R2898" s="148">
        <f>IF(LEN(O2898)=0,0,IF(OR(Summary!$D$5="All",Summary!$D$5=""),1,IF(Summary!$D$5=O2898,1,0)))</f>
        <v>0</v>
      </c>
      <c r="S2898" s="148">
        <f>IF(LEN(B2898)=0,0,IF(OR(Summary!$G$5="All",Summary!$G$5=""),1,IF(Summary!$G$5=B2898,1,0)))</f>
        <v>0</v>
      </c>
      <c r="T2898" s="148">
        <f t="shared" si="180"/>
        <v>0</v>
      </c>
      <c r="U2898" s="148">
        <f>IF(LEN(C2898)=0,0,IF(C2898=Summary!$K$5,1,0))</f>
        <v>0</v>
      </c>
      <c r="V2898" s="148">
        <f t="shared" si="181"/>
        <v>0</v>
      </c>
      <c r="W2898" s="333"/>
      <c r="X2898" s="148">
        <f t="shared" si="182"/>
        <v>0</v>
      </c>
      <c r="Y2898" s="333"/>
      <c r="Z2898" s="144"/>
      <c r="AA2898" s="148">
        <f t="shared" si="183"/>
        <v>0</v>
      </c>
      <c r="AB2898" s="336"/>
      <c r="AC2898" s="144"/>
    </row>
    <row r="2899" spans="2:29" s="134" customFormat="1" ht="20.100000000000001" customHeight="1" x14ac:dyDescent="0.25">
      <c r="B2899" s="390"/>
      <c r="C2899" s="391"/>
      <c r="D2899" s="392"/>
      <c r="E2899" s="393"/>
      <c r="F2899" s="393"/>
      <c r="G2899" s="394"/>
      <c r="H2899" s="395"/>
      <c r="N2899" s="144"/>
      <c r="O2899" s="147" t="str">
        <f>IFERROR(IF(LEN(B2899)=0,"",INDEX(Trainings!$C$6:$C$55,MATCH(Registration!$B2899,Trainings!$B$6:$B$55,0),1)),"")</f>
        <v/>
      </c>
      <c r="P2899" s="148" t="str">
        <f>IFERROR(IF(LEN(H2899)=0,"",INDEX(Dashboard!$I$17:$I$26,MATCH($H2899,Dashboard!$J$17:$J$26,0))),"")</f>
        <v/>
      </c>
      <c r="Q2899" s="144"/>
      <c r="R2899" s="148">
        <f>IF(LEN(O2899)=0,0,IF(OR(Summary!$D$5="All",Summary!$D$5=""),1,IF(Summary!$D$5=O2899,1,0)))</f>
        <v>0</v>
      </c>
      <c r="S2899" s="148">
        <f>IF(LEN(B2899)=0,0,IF(OR(Summary!$G$5="All",Summary!$G$5=""),1,IF(Summary!$G$5=B2899,1,0)))</f>
        <v>0</v>
      </c>
      <c r="T2899" s="148">
        <f t="shared" si="180"/>
        <v>0</v>
      </c>
      <c r="U2899" s="148">
        <f>IF(LEN(C2899)=0,0,IF(C2899=Summary!$K$5,1,0))</f>
        <v>0</v>
      </c>
      <c r="V2899" s="148">
        <f t="shared" si="181"/>
        <v>0</v>
      </c>
      <c r="W2899" s="333"/>
      <c r="X2899" s="148">
        <f t="shared" si="182"/>
        <v>0</v>
      </c>
      <c r="Y2899" s="333"/>
      <c r="Z2899" s="144"/>
      <c r="AA2899" s="148">
        <f t="shared" si="183"/>
        <v>0</v>
      </c>
      <c r="AB2899" s="336"/>
      <c r="AC2899" s="144"/>
    </row>
    <row r="2900" spans="2:29" s="134" customFormat="1" ht="20.100000000000001" customHeight="1" x14ac:dyDescent="0.25">
      <c r="B2900" s="390"/>
      <c r="C2900" s="391"/>
      <c r="D2900" s="392"/>
      <c r="E2900" s="393"/>
      <c r="F2900" s="393"/>
      <c r="G2900" s="394"/>
      <c r="H2900" s="395"/>
      <c r="N2900" s="144"/>
      <c r="O2900" s="147" t="str">
        <f>IFERROR(IF(LEN(B2900)=0,"",INDEX(Trainings!$C$6:$C$55,MATCH(Registration!$B2900,Trainings!$B$6:$B$55,0),1)),"")</f>
        <v/>
      </c>
      <c r="P2900" s="148" t="str">
        <f>IFERROR(IF(LEN(H2900)=0,"",INDEX(Dashboard!$I$17:$I$26,MATCH($H2900,Dashboard!$J$17:$J$26,0))),"")</f>
        <v/>
      </c>
      <c r="Q2900" s="144"/>
      <c r="R2900" s="148">
        <f>IF(LEN(O2900)=0,0,IF(OR(Summary!$D$5="All",Summary!$D$5=""),1,IF(Summary!$D$5=O2900,1,0)))</f>
        <v>0</v>
      </c>
      <c r="S2900" s="148">
        <f>IF(LEN(B2900)=0,0,IF(OR(Summary!$G$5="All",Summary!$G$5=""),1,IF(Summary!$G$5=B2900,1,0)))</f>
        <v>0</v>
      </c>
      <c r="T2900" s="148">
        <f t="shared" si="180"/>
        <v>0</v>
      </c>
      <c r="U2900" s="148">
        <f>IF(LEN(C2900)=0,0,IF(C2900=Summary!$K$5,1,0))</f>
        <v>0</v>
      </c>
      <c r="V2900" s="148">
        <f t="shared" si="181"/>
        <v>0</v>
      </c>
      <c r="W2900" s="333"/>
      <c r="X2900" s="148">
        <f t="shared" si="182"/>
        <v>0</v>
      </c>
      <c r="Y2900" s="333"/>
      <c r="Z2900" s="144"/>
      <c r="AA2900" s="148">
        <f t="shared" si="183"/>
        <v>0</v>
      </c>
      <c r="AB2900" s="336"/>
      <c r="AC2900" s="144"/>
    </row>
    <row r="2901" spans="2:29" s="134" customFormat="1" ht="20.100000000000001" customHeight="1" x14ac:dyDescent="0.25">
      <c r="B2901" s="390"/>
      <c r="C2901" s="391"/>
      <c r="D2901" s="392"/>
      <c r="E2901" s="393"/>
      <c r="F2901" s="393"/>
      <c r="G2901" s="394"/>
      <c r="H2901" s="395"/>
      <c r="N2901" s="144"/>
      <c r="O2901" s="147" t="str">
        <f>IFERROR(IF(LEN(B2901)=0,"",INDEX(Trainings!$C$6:$C$55,MATCH(Registration!$B2901,Trainings!$B$6:$B$55,0),1)),"")</f>
        <v/>
      </c>
      <c r="P2901" s="148" t="str">
        <f>IFERROR(IF(LEN(H2901)=0,"",INDEX(Dashboard!$I$17:$I$26,MATCH($H2901,Dashboard!$J$17:$J$26,0))),"")</f>
        <v/>
      </c>
      <c r="Q2901" s="144"/>
      <c r="R2901" s="148">
        <f>IF(LEN(O2901)=0,0,IF(OR(Summary!$D$5="All",Summary!$D$5=""),1,IF(Summary!$D$5=O2901,1,0)))</f>
        <v>0</v>
      </c>
      <c r="S2901" s="148">
        <f>IF(LEN(B2901)=0,0,IF(OR(Summary!$G$5="All",Summary!$G$5=""),1,IF(Summary!$G$5=B2901,1,0)))</f>
        <v>0</v>
      </c>
      <c r="T2901" s="148">
        <f t="shared" si="180"/>
        <v>0</v>
      </c>
      <c r="U2901" s="148">
        <f>IF(LEN(C2901)=0,0,IF(C2901=Summary!$K$5,1,0))</f>
        <v>0</v>
      </c>
      <c r="V2901" s="148">
        <f t="shared" si="181"/>
        <v>0</v>
      </c>
      <c r="W2901" s="333"/>
      <c r="X2901" s="148">
        <f t="shared" si="182"/>
        <v>0</v>
      </c>
      <c r="Y2901" s="333"/>
      <c r="Z2901" s="144"/>
      <c r="AA2901" s="148">
        <f t="shared" si="183"/>
        <v>0</v>
      </c>
      <c r="AB2901" s="336"/>
      <c r="AC2901" s="144"/>
    </row>
    <row r="2902" spans="2:29" s="134" customFormat="1" ht="20.100000000000001" customHeight="1" x14ac:dyDescent="0.25">
      <c r="B2902" s="390"/>
      <c r="C2902" s="391"/>
      <c r="D2902" s="392"/>
      <c r="E2902" s="393"/>
      <c r="F2902" s="393"/>
      <c r="G2902" s="394"/>
      <c r="H2902" s="395"/>
      <c r="N2902" s="144"/>
      <c r="O2902" s="147" t="str">
        <f>IFERROR(IF(LEN(B2902)=0,"",INDEX(Trainings!$C$6:$C$55,MATCH(Registration!$B2902,Trainings!$B$6:$B$55,0),1)),"")</f>
        <v/>
      </c>
      <c r="P2902" s="148" t="str">
        <f>IFERROR(IF(LEN(H2902)=0,"",INDEX(Dashboard!$I$17:$I$26,MATCH($H2902,Dashboard!$J$17:$J$26,0))),"")</f>
        <v/>
      </c>
      <c r="Q2902" s="144"/>
      <c r="R2902" s="148">
        <f>IF(LEN(O2902)=0,0,IF(OR(Summary!$D$5="All",Summary!$D$5=""),1,IF(Summary!$D$5=O2902,1,0)))</f>
        <v>0</v>
      </c>
      <c r="S2902" s="148">
        <f>IF(LEN(B2902)=0,0,IF(OR(Summary!$G$5="All",Summary!$G$5=""),1,IF(Summary!$G$5=B2902,1,0)))</f>
        <v>0</v>
      </c>
      <c r="T2902" s="148">
        <f t="shared" si="180"/>
        <v>0</v>
      </c>
      <c r="U2902" s="148">
        <f>IF(LEN(C2902)=0,0,IF(C2902=Summary!$K$5,1,0))</f>
        <v>0</v>
      </c>
      <c r="V2902" s="148">
        <f t="shared" si="181"/>
        <v>0</v>
      </c>
      <c r="W2902" s="333"/>
      <c r="X2902" s="148">
        <f t="shared" si="182"/>
        <v>0</v>
      </c>
      <c r="Y2902" s="333"/>
      <c r="Z2902" s="144"/>
      <c r="AA2902" s="148">
        <f t="shared" si="183"/>
        <v>0</v>
      </c>
      <c r="AB2902" s="336"/>
      <c r="AC2902" s="144"/>
    </row>
    <row r="2903" spans="2:29" s="134" customFormat="1" ht="20.100000000000001" customHeight="1" x14ac:dyDescent="0.25">
      <c r="B2903" s="390"/>
      <c r="C2903" s="391"/>
      <c r="D2903" s="392"/>
      <c r="E2903" s="393"/>
      <c r="F2903" s="393"/>
      <c r="G2903" s="394"/>
      <c r="H2903" s="395"/>
      <c r="N2903" s="144"/>
      <c r="O2903" s="147" t="str">
        <f>IFERROR(IF(LEN(B2903)=0,"",INDEX(Trainings!$C$6:$C$55,MATCH(Registration!$B2903,Trainings!$B$6:$B$55,0),1)),"")</f>
        <v/>
      </c>
      <c r="P2903" s="148" t="str">
        <f>IFERROR(IF(LEN(H2903)=0,"",INDEX(Dashboard!$I$17:$I$26,MATCH($H2903,Dashboard!$J$17:$J$26,0))),"")</f>
        <v/>
      </c>
      <c r="Q2903" s="144"/>
      <c r="R2903" s="148">
        <f>IF(LEN(O2903)=0,0,IF(OR(Summary!$D$5="All",Summary!$D$5=""),1,IF(Summary!$D$5=O2903,1,0)))</f>
        <v>0</v>
      </c>
      <c r="S2903" s="148">
        <f>IF(LEN(B2903)=0,0,IF(OR(Summary!$G$5="All",Summary!$G$5=""),1,IF(Summary!$G$5=B2903,1,0)))</f>
        <v>0</v>
      </c>
      <c r="T2903" s="148">
        <f t="shared" si="180"/>
        <v>0</v>
      </c>
      <c r="U2903" s="148">
        <f>IF(LEN(C2903)=0,0,IF(C2903=Summary!$K$5,1,0))</f>
        <v>0</v>
      </c>
      <c r="V2903" s="148">
        <f t="shared" si="181"/>
        <v>0</v>
      </c>
      <c r="W2903" s="333"/>
      <c r="X2903" s="148">
        <f t="shared" si="182"/>
        <v>0</v>
      </c>
      <c r="Y2903" s="333"/>
      <c r="Z2903" s="144"/>
      <c r="AA2903" s="148">
        <f t="shared" si="183"/>
        <v>0</v>
      </c>
      <c r="AB2903" s="336"/>
      <c r="AC2903" s="144"/>
    </row>
    <row r="2904" spans="2:29" s="134" customFormat="1" ht="20.100000000000001" customHeight="1" x14ac:dyDescent="0.25">
      <c r="B2904" s="390"/>
      <c r="C2904" s="391"/>
      <c r="D2904" s="392"/>
      <c r="E2904" s="393"/>
      <c r="F2904" s="393"/>
      <c r="G2904" s="394"/>
      <c r="H2904" s="395"/>
      <c r="N2904" s="144"/>
      <c r="O2904" s="147" t="str">
        <f>IFERROR(IF(LEN(B2904)=0,"",INDEX(Trainings!$C$6:$C$55,MATCH(Registration!$B2904,Trainings!$B$6:$B$55,0),1)),"")</f>
        <v/>
      </c>
      <c r="P2904" s="148" t="str">
        <f>IFERROR(IF(LEN(H2904)=0,"",INDEX(Dashboard!$I$17:$I$26,MATCH($H2904,Dashboard!$J$17:$J$26,0))),"")</f>
        <v/>
      </c>
      <c r="Q2904" s="144"/>
      <c r="R2904" s="148">
        <f>IF(LEN(O2904)=0,0,IF(OR(Summary!$D$5="All",Summary!$D$5=""),1,IF(Summary!$D$5=O2904,1,0)))</f>
        <v>0</v>
      </c>
      <c r="S2904" s="148">
        <f>IF(LEN(B2904)=0,0,IF(OR(Summary!$G$5="All",Summary!$G$5=""),1,IF(Summary!$G$5=B2904,1,0)))</f>
        <v>0</v>
      </c>
      <c r="T2904" s="148">
        <f t="shared" si="180"/>
        <v>0</v>
      </c>
      <c r="U2904" s="148">
        <f>IF(LEN(C2904)=0,0,IF(C2904=Summary!$K$5,1,0))</f>
        <v>0</v>
      </c>
      <c r="V2904" s="148">
        <f t="shared" si="181"/>
        <v>0</v>
      </c>
      <c r="W2904" s="333"/>
      <c r="X2904" s="148">
        <f t="shared" si="182"/>
        <v>0</v>
      </c>
      <c r="Y2904" s="333"/>
      <c r="Z2904" s="144"/>
      <c r="AA2904" s="148">
        <f t="shared" si="183"/>
        <v>0</v>
      </c>
      <c r="AB2904" s="336"/>
      <c r="AC2904" s="144"/>
    </row>
    <row r="2905" spans="2:29" s="134" customFormat="1" ht="20.100000000000001" customHeight="1" x14ac:dyDescent="0.25">
      <c r="B2905" s="390"/>
      <c r="C2905" s="391"/>
      <c r="D2905" s="392"/>
      <c r="E2905" s="393"/>
      <c r="F2905" s="393"/>
      <c r="G2905" s="394"/>
      <c r="H2905" s="395"/>
      <c r="N2905" s="144"/>
      <c r="O2905" s="147" t="str">
        <f>IFERROR(IF(LEN(B2905)=0,"",INDEX(Trainings!$C$6:$C$55,MATCH(Registration!$B2905,Trainings!$B$6:$B$55,0),1)),"")</f>
        <v/>
      </c>
      <c r="P2905" s="148" t="str">
        <f>IFERROR(IF(LEN(H2905)=0,"",INDEX(Dashboard!$I$17:$I$26,MATCH($H2905,Dashboard!$J$17:$J$26,0))),"")</f>
        <v/>
      </c>
      <c r="Q2905" s="144"/>
      <c r="R2905" s="148">
        <f>IF(LEN(O2905)=0,0,IF(OR(Summary!$D$5="All",Summary!$D$5=""),1,IF(Summary!$D$5=O2905,1,0)))</f>
        <v>0</v>
      </c>
      <c r="S2905" s="148">
        <f>IF(LEN(B2905)=0,0,IF(OR(Summary!$G$5="All",Summary!$G$5=""),1,IF(Summary!$G$5=B2905,1,0)))</f>
        <v>0</v>
      </c>
      <c r="T2905" s="148">
        <f t="shared" si="180"/>
        <v>0</v>
      </c>
      <c r="U2905" s="148">
        <f>IF(LEN(C2905)=0,0,IF(C2905=Summary!$K$5,1,0))</f>
        <v>0</v>
      </c>
      <c r="V2905" s="148">
        <f t="shared" si="181"/>
        <v>0</v>
      </c>
      <c r="W2905" s="333"/>
      <c r="X2905" s="148">
        <f t="shared" si="182"/>
        <v>0</v>
      </c>
      <c r="Y2905" s="333"/>
      <c r="Z2905" s="144"/>
      <c r="AA2905" s="148">
        <f t="shared" si="183"/>
        <v>0</v>
      </c>
      <c r="AB2905" s="336"/>
      <c r="AC2905" s="144"/>
    </row>
    <row r="2906" spans="2:29" s="134" customFormat="1" ht="20.100000000000001" customHeight="1" x14ac:dyDescent="0.25">
      <c r="B2906" s="390"/>
      <c r="C2906" s="391"/>
      <c r="D2906" s="392"/>
      <c r="E2906" s="393"/>
      <c r="F2906" s="393"/>
      <c r="G2906" s="394"/>
      <c r="H2906" s="395"/>
      <c r="N2906" s="144"/>
      <c r="O2906" s="147" t="str">
        <f>IFERROR(IF(LEN(B2906)=0,"",INDEX(Trainings!$C$6:$C$55,MATCH(Registration!$B2906,Trainings!$B$6:$B$55,0),1)),"")</f>
        <v/>
      </c>
      <c r="P2906" s="148" t="str">
        <f>IFERROR(IF(LEN(H2906)=0,"",INDEX(Dashboard!$I$17:$I$26,MATCH($H2906,Dashboard!$J$17:$J$26,0))),"")</f>
        <v/>
      </c>
      <c r="Q2906" s="144"/>
      <c r="R2906" s="148">
        <f>IF(LEN(O2906)=0,0,IF(OR(Summary!$D$5="All",Summary!$D$5=""),1,IF(Summary!$D$5=O2906,1,0)))</f>
        <v>0</v>
      </c>
      <c r="S2906" s="148">
        <f>IF(LEN(B2906)=0,0,IF(OR(Summary!$G$5="All",Summary!$G$5=""),1,IF(Summary!$G$5=B2906,1,0)))</f>
        <v>0</v>
      </c>
      <c r="T2906" s="148">
        <f t="shared" si="180"/>
        <v>0</v>
      </c>
      <c r="U2906" s="148">
        <f>IF(LEN(C2906)=0,0,IF(C2906=Summary!$K$5,1,0))</f>
        <v>0</v>
      </c>
      <c r="V2906" s="148">
        <f t="shared" si="181"/>
        <v>0</v>
      </c>
      <c r="W2906" s="333"/>
      <c r="X2906" s="148">
        <f t="shared" si="182"/>
        <v>0</v>
      </c>
      <c r="Y2906" s="333"/>
      <c r="Z2906" s="144"/>
      <c r="AA2906" s="148">
        <f t="shared" si="183"/>
        <v>0</v>
      </c>
      <c r="AB2906" s="336"/>
      <c r="AC2906" s="144"/>
    </row>
    <row r="2907" spans="2:29" s="134" customFormat="1" ht="20.100000000000001" customHeight="1" x14ac:dyDescent="0.25">
      <c r="B2907" s="390"/>
      <c r="C2907" s="391"/>
      <c r="D2907" s="392"/>
      <c r="E2907" s="393"/>
      <c r="F2907" s="393"/>
      <c r="G2907" s="394"/>
      <c r="H2907" s="395"/>
      <c r="N2907" s="144"/>
      <c r="O2907" s="147" t="str">
        <f>IFERROR(IF(LEN(B2907)=0,"",INDEX(Trainings!$C$6:$C$55,MATCH(Registration!$B2907,Trainings!$B$6:$B$55,0),1)),"")</f>
        <v/>
      </c>
      <c r="P2907" s="148" t="str">
        <f>IFERROR(IF(LEN(H2907)=0,"",INDEX(Dashboard!$I$17:$I$26,MATCH($H2907,Dashboard!$J$17:$J$26,0))),"")</f>
        <v/>
      </c>
      <c r="Q2907" s="144"/>
      <c r="R2907" s="148">
        <f>IF(LEN(O2907)=0,0,IF(OR(Summary!$D$5="All",Summary!$D$5=""),1,IF(Summary!$D$5=O2907,1,0)))</f>
        <v>0</v>
      </c>
      <c r="S2907" s="148">
        <f>IF(LEN(B2907)=0,0,IF(OR(Summary!$G$5="All",Summary!$G$5=""),1,IF(Summary!$G$5=B2907,1,0)))</f>
        <v>0</v>
      </c>
      <c r="T2907" s="148">
        <f t="shared" si="180"/>
        <v>0</v>
      </c>
      <c r="U2907" s="148">
        <f>IF(LEN(C2907)=0,0,IF(C2907=Summary!$K$5,1,0))</f>
        <v>0</v>
      </c>
      <c r="V2907" s="148">
        <f t="shared" si="181"/>
        <v>0</v>
      </c>
      <c r="W2907" s="333"/>
      <c r="X2907" s="148">
        <f t="shared" si="182"/>
        <v>0</v>
      </c>
      <c r="Y2907" s="333"/>
      <c r="Z2907" s="144"/>
      <c r="AA2907" s="148">
        <f t="shared" si="183"/>
        <v>0</v>
      </c>
      <c r="AB2907" s="336"/>
      <c r="AC2907" s="144"/>
    </row>
    <row r="2908" spans="2:29" s="134" customFormat="1" ht="20.100000000000001" customHeight="1" x14ac:dyDescent="0.25">
      <c r="B2908" s="390"/>
      <c r="C2908" s="391"/>
      <c r="D2908" s="392"/>
      <c r="E2908" s="393"/>
      <c r="F2908" s="393"/>
      <c r="G2908" s="394"/>
      <c r="H2908" s="395"/>
      <c r="N2908" s="144"/>
      <c r="O2908" s="147" t="str">
        <f>IFERROR(IF(LEN(B2908)=0,"",INDEX(Trainings!$C$6:$C$55,MATCH(Registration!$B2908,Trainings!$B$6:$B$55,0),1)),"")</f>
        <v/>
      </c>
      <c r="P2908" s="148" t="str">
        <f>IFERROR(IF(LEN(H2908)=0,"",INDEX(Dashboard!$I$17:$I$26,MATCH($H2908,Dashboard!$J$17:$J$26,0))),"")</f>
        <v/>
      </c>
      <c r="Q2908" s="144"/>
      <c r="R2908" s="148">
        <f>IF(LEN(O2908)=0,0,IF(OR(Summary!$D$5="All",Summary!$D$5=""),1,IF(Summary!$D$5=O2908,1,0)))</f>
        <v>0</v>
      </c>
      <c r="S2908" s="148">
        <f>IF(LEN(B2908)=0,0,IF(OR(Summary!$G$5="All",Summary!$G$5=""),1,IF(Summary!$G$5=B2908,1,0)))</f>
        <v>0</v>
      </c>
      <c r="T2908" s="148">
        <f t="shared" si="180"/>
        <v>0</v>
      </c>
      <c r="U2908" s="148">
        <f>IF(LEN(C2908)=0,0,IF(C2908=Summary!$K$5,1,0))</f>
        <v>0</v>
      </c>
      <c r="V2908" s="148">
        <f t="shared" si="181"/>
        <v>0</v>
      </c>
      <c r="W2908" s="333"/>
      <c r="X2908" s="148">
        <f t="shared" si="182"/>
        <v>0</v>
      </c>
      <c r="Y2908" s="333"/>
      <c r="Z2908" s="144"/>
      <c r="AA2908" s="148">
        <f t="shared" si="183"/>
        <v>0</v>
      </c>
      <c r="AB2908" s="336"/>
      <c r="AC2908" s="144"/>
    </row>
    <row r="2909" spans="2:29" s="134" customFormat="1" ht="20.100000000000001" customHeight="1" x14ac:dyDescent="0.25">
      <c r="B2909" s="390"/>
      <c r="C2909" s="391"/>
      <c r="D2909" s="392"/>
      <c r="E2909" s="393"/>
      <c r="F2909" s="393"/>
      <c r="G2909" s="394"/>
      <c r="H2909" s="395"/>
      <c r="N2909" s="144"/>
      <c r="O2909" s="147" t="str">
        <f>IFERROR(IF(LEN(B2909)=0,"",INDEX(Trainings!$C$6:$C$55,MATCH(Registration!$B2909,Trainings!$B$6:$B$55,0),1)),"")</f>
        <v/>
      </c>
      <c r="P2909" s="148" t="str">
        <f>IFERROR(IF(LEN(H2909)=0,"",INDEX(Dashboard!$I$17:$I$26,MATCH($H2909,Dashboard!$J$17:$J$26,0))),"")</f>
        <v/>
      </c>
      <c r="Q2909" s="144"/>
      <c r="R2909" s="148">
        <f>IF(LEN(O2909)=0,0,IF(OR(Summary!$D$5="All",Summary!$D$5=""),1,IF(Summary!$D$5=O2909,1,0)))</f>
        <v>0</v>
      </c>
      <c r="S2909" s="148">
        <f>IF(LEN(B2909)=0,0,IF(OR(Summary!$G$5="All",Summary!$G$5=""),1,IF(Summary!$G$5=B2909,1,0)))</f>
        <v>0</v>
      </c>
      <c r="T2909" s="148">
        <f t="shared" si="180"/>
        <v>0</v>
      </c>
      <c r="U2909" s="148">
        <f>IF(LEN(C2909)=0,0,IF(C2909=Summary!$K$5,1,0))</f>
        <v>0</v>
      </c>
      <c r="V2909" s="148">
        <f t="shared" si="181"/>
        <v>0</v>
      </c>
      <c r="W2909" s="333"/>
      <c r="X2909" s="148">
        <f t="shared" si="182"/>
        <v>0</v>
      </c>
      <c r="Y2909" s="333"/>
      <c r="Z2909" s="144"/>
      <c r="AA2909" s="148">
        <f t="shared" si="183"/>
        <v>0</v>
      </c>
      <c r="AB2909" s="336"/>
      <c r="AC2909" s="144"/>
    </row>
    <row r="2910" spans="2:29" s="134" customFormat="1" ht="20.100000000000001" customHeight="1" x14ac:dyDescent="0.25">
      <c r="B2910" s="390"/>
      <c r="C2910" s="391"/>
      <c r="D2910" s="392"/>
      <c r="E2910" s="393"/>
      <c r="F2910" s="393"/>
      <c r="G2910" s="394"/>
      <c r="H2910" s="395"/>
      <c r="N2910" s="144"/>
      <c r="O2910" s="147" t="str">
        <f>IFERROR(IF(LEN(B2910)=0,"",INDEX(Trainings!$C$6:$C$55,MATCH(Registration!$B2910,Trainings!$B$6:$B$55,0),1)),"")</f>
        <v/>
      </c>
      <c r="P2910" s="148" t="str">
        <f>IFERROR(IF(LEN(H2910)=0,"",INDEX(Dashboard!$I$17:$I$26,MATCH($H2910,Dashboard!$J$17:$J$26,0))),"")</f>
        <v/>
      </c>
      <c r="Q2910" s="144"/>
      <c r="R2910" s="148">
        <f>IF(LEN(O2910)=0,0,IF(OR(Summary!$D$5="All",Summary!$D$5=""),1,IF(Summary!$D$5=O2910,1,0)))</f>
        <v>0</v>
      </c>
      <c r="S2910" s="148">
        <f>IF(LEN(B2910)=0,0,IF(OR(Summary!$G$5="All",Summary!$G$5=""),1,IF(Summary!$G$5=B2910,1,0)))</f>
        <v>0</v>
      </c>
      <c r="T2910" s="148">
        <f t="shared" si="180"/>
        <v>0</v>
      </c>
      <c r="U2910" s="148">
        <f>IF(LEN(C2910)=0,0,IF(C2910=Summary!$K$5,1,0))</f>
        <v>0</v>
      </c>
      <c r="V2910" s="148">
        <f t="shared" si="181"/>
        <v>0</v>
      </c>
      <c r="W2910" s="333"/>
      <c r="X2910" s="148">
        <f t="shared" si="182"/>
        <v>0</v>
      </c>
      <c r="Y2910" s="333"/>
      <c r="Z2910" s="144"/>
      <c r="AA2910" s="148">
        <f t="shared" si="183"/>
        <v>0</v>
      </c>
      <c r="AB2910" s="336"/>
      <c r="AC2910" s="144"/>
    </row>
    <row r="2911" spans="2:29" s="134" customFormat="1" ht="20.100000000000001" customHeight="1" x14ac:dyDescent="0.25">
      <c r="B2911" s="390"/>
      <c r="C2911" s="391"/>
      <c r="D2911" s="392"/>
      <c r="E2911" s="393"/>
      <c r="F2911" s="393"/>
      <c r="G2911" s="394"/>
      <c r="H2911" s="395"/>
      <c r="N2911" s="144"/>
      <c r="O2911" s="147" t="str">
        <f>IFERROR(IF(LEN(B2911)=0,"",INDEX(Trainings!$C$6:$C$55,MATCH(Registration!$B2911,Trainings!$B$6:$B$55,0),1)),"")</f>
        <v/>
      </c>
      <c r="P2911" s="148" t="str">
        <f>IFERROR(IF(LEN(H2911)=0,"",INDEX(Dashboard!$I$17:$I$26,MATCH($H2911,Dashboard!$J$17:$J$26,0))),"")</f>
        <v/>
      </c>
      <c r="Q2911" s="144"/>
      <c r="R2911" s="148">
        <f>IF(LEN(O2911)=0,0,IF(OR(Summary!$D$5="All",Summary!$D$5=""),1,IF(Summary!$D$5=O2911,1,0)))</f>
        <v>0</v>
      </c>
      <c r="S2911" s="148">
        <f>IF(LEN(B2911)=0,0,IF(OR(Summary!$G$5="All",Summary!$G$5=""),1,IF(Summary!$G$5=B2911,1,0)))</f>
        <v>0</v>
      </c>
      <c r="T2911" s="148">
        <f t="shared" si="180"/>
        <v>0</v>
      </c>
      <c r="U2911" s="148">
        <f>IF(LEN(C2911)=0,0,IF(C2911=Summary!$K$5,1,0))</f>
        <v>0</v>
      </c>
      <c r="V2911" s="148">
        <f t="shared" si="181"/>
        <v>0</v>
      </c>
      <c r="W2911" s="333"/>
      <c r="X2911" s="148">
        <f t="shared" si="182"/>
        <v>0</v>
      </c>
      <c r="Y2911" s="333"/>
      <c r="Z2911" s="144"/>
      <c r="AA2911" s="148">
        <f t="shared" si="183"/>
        <v>0</v>
      </c>
      <c r="AB2911" s="336"/>
      <c r="AC2911" s="144"/>
    </row>
    <row r="2912" spans="2:29" s="134" customFormat="1" ht="20.100000000000001" customHeight="1" x14ac:dyDescent="0.25">
      <c r="B2912" s="390"/>
      <c r="C2912" s="391"/>
      <c r="D2912" s="392"/>
      <c r="E2912" s="393"/>
      <c r="F2912" s="393"/>
      <c r="G2912" s="394"/>
      <c r="H2912" s="395"/>
      <c r="N2912" s="144"/>
      <c r="O2912" s="147" t="str">
        <f>IFERROR(IF(LEN(B2912)=0,"",INDEX(Trainings!$C$6:$C$55,MATCH(Registration!$B2912,Trainings!$B$6:$B$55,0),1)),"")</f>
        <v/>
      </c>
      <c r="P2912" s="148" t="str">
        <f>IFERROR(IF(LEN(H2912)=0,"",INDEX(Dashboard!$I$17:$I$26,MATCH($H2912,Dashboard!$J$17:$J$26,0))),"")</f>
        <v/>
      </c>
      <c r="Q2912" s="144"/>
      <c r="R2912" s="148">
        <f>IF(LEN(O2912)=0,0,IF(OR(Summary!$D$5="All",Summary!$D$5=""),1,IF(Summary!$D$5=O2912,1,0)))</f>
        <v>0</v>
      </c>
      <c r="S2912" s="148">
        <f>IF(LEN(B2912)=0,0,IF(OR(Summary!$G$5="All",Summary!$G$5=""),1,IF(Summary!$G$5=B2912,1,0)))</f>
        <v>0</v>
      </c>
      <c r="T2912" s="148">
        <f t="shared" si="180"/>
        <v>0</v>
      </c>
      <c r="U2912" s="148">
        <f>IF(LEN(C2912)=0,0,IF(C2912=Summary!$K$5,1,0))</f>
        <v>0</v>
      </c>
      <c r="V2912" s="148">
        <f t="shared" si="181"/>
        <v>0</v>
      </c>
      <c r="W2912" s="333"/>
      <c r="X2912" s="148">
        <f t="shared" si="182"/>
        <v>0</v>
      </c>
      <c r="Y2912" s="333"/>
      <c r="Z2912" s="144"/>
      <c r="AA2912" s="148">
        <f t="shared" si="183"/>
        <v>0</v>
      </c>
      <c r="AB2912" s="336"/>
      <c r="AC2912" s="144"/>
    </row>
    <row r="2913" spans="2:29" s="134" customFormat="1" ht="20.100000000000001" customHeight="1" x14ac:dyDescent="0.25">
      <c r="B2913" s="390"/>
      <c r="C2913" s="391"/>
      <c r="D2913" s="392"/>
      <c r="E2913" s="393"/>
      <c r="F2913" s="393"/>
      <c r="G2913" s="394"/>
      <c r="H2913" s="395"/>
      <c r="N2913" s="144"/>
      <c r="O2913" s="147" t="str">
        <f>IFERROR(IF(LEN(B2913)=0,"",INDEX(Trainings!$C$6:$C$55,MATCH(Registration!$B2913,Trainings!$B$6:$B$55,0),1)),"")</f>
        <v/>
      </c>
      <c r="P2913" s="148" t="str">
        <f>IFERROR(IF(LEN(H2913)=0,"",INDEX(Dashboard!$I$17:$I$26,MATCH($H2913,Dashboard!$J$17:$J$26,0))),"")</f>
        <v/>
      </c>
      <c r="Q2913" s="144"/>
      <c r="R2913" s="148">
        <f>IF(LEN(O2913)=0,0,IF(OR(Summary!$D$5="All",Summary!$D$5=""),1,IF(Summary!$D$5=O2913,1,0)))</f>
        <v>0</v>
      </c>
      <c r="S2913" s="148">
        <f>IF(LEN(B2913)=0,0,IF(OR(Summary!$G$5="All",Summary!$G$5=""),1,IF(Summary!$G$5=B2913,1,0)))</f>
        <v>0</v>
      </c>
      <c r="T2913" s="148">
        <f t="shared" si="180"/>
        <v>0</v>
      </c>
      <c r="U2913" s="148">
        <f>IF(LEN(C2913)=0,0,IF(C2913=Summary!$K$5,1,0))</f>
        <v>0</v>
      </c>
      <c r="V2913" s="148">
        <f t="shared" si="181"/>
        <v>0</v>
      </c>
      <c r="W2913" s="333"/>
      <c r="X2913" s="148">
        <f t="shared" si="182"/>
        <v>0</v>
      </c>
      <c r="Y2913" s="333"/>
      <c r="Z2913" s="144"/>
      <c r="AA2913" s="148">
        <f t="shared" si="183"/>
        <v>0</v>
      </c>
      <c r="AB2913" s="336"/>
      <c r="AC2913" s="144"/>
    </row>
    <row r="2914" spans="2:29" s="134" customFormat="1" ht="20.100000000000001" customHeight="1" x14ac:dyDescent="0.25">
      <c r="B2914" s="390"/>
      <c r="C2914" s="391"/>
      <c r="D2914" s="392"/>
      <c r="E2914" s="393"/>
      <c r="F2914" s="393"/>
      <c r="G2914" s="394"/>
      <c r="H2914" s="395"/>
      <c r="N2914" s="144"/>
      <c r="O2914" s="147" t="str">
        <f>IFERROR(IF(LEN(B2914)=0,"",INDEX(Trainings!$C$6:$C$55,MATCH(Registration!$B2914,Trainings!$B$6:$B$55,0),1)),"")</f>
        <v/>
      </c>
      <c r="P2914" s="148" t="str">
        <f>IFERROR(IF(LEN(H2914)=0,"",INDEX(Dashboard!$I$17:$I$26,MATCH($H2914,Dashboard!$J$17:$J$26,0))),"")</f>
        <v/>
      </c>
      <c r="Q2914" s="144"/>
      <c r="R2914" s="148">
        <f>IF(LEN(O2914)=0,0,IF(OR(Summary!$D$5="All",Summary!$D$5=""),1,IF(Summary!$D$5=O2914,1,0)))</f>
        <v>0</v>
      </c>
      <c r="S2914" s="148">
        <f>IF(LEN(B2914)=0,0,IF(OR(Summary!$G$5="All",Summary!$G$5=""),1,IF(Summary!$G$5=B2914,1,0)))</f>
        <v>0</v>
      </c>
      <c r="T2914" s="148">
        <f t="shared" si="180"/>
        <v>0</v>
      </c>
      <c r="U2914" s="148">
        <f>IF(LEN(C2914)=0,0,IF(C2914=Summary!$K$5,1,0))</f>
        <v>0</v>
      </c>
      <c r="V2914" s="148">
        <f t="shared" si="181"/>
        <v>0</v>
      </c>
      <c r="W2914" s="333"/>
      <c r="X2914" s="148">
        <f t="shared" si="182"/>
        <v>0</v>
      </c>
      <c r="Y2914" s="333"/>
      <c r="Z2914" s="144"/>
      <c r="AA2914" s="148">
        <f t="shared" si="183"/>
        <v>0</v>
      </c>
      <c r="AB2914" s="336"/>
      <c r="AC2914" s="144"/>
    </row>
    <row r="2915" spans="2:29" s="134" customFormat="1" ht="20.100000000000001" customHeight="1" x14ac:dyDescent="0.25">
      <c r="B2915" s="390"/>
      <c r="C2915" s="391"/>
      <c r="D2915" s="392"/>
      <c r="E2915" s="393"/>
      <c r="F2915" s="393"/>
      <c r="G2915" s="394"/>
      <c r="H2915" s="395"/>
      <c r="N2915" s="144"/>
      <c r="O2915" s="147" t="str">
        <f>IFERROR(IF(LEN(B2915)=0,"",INDEX(Trainings!$C$6:$C$55,MATCH(Registration!$B2915,Trainings!$B$6:$B$55,0),1)),"")</f>
        <v/>
      </c>
      <c r="P2915" s="148" t="str">
        <f>IFERROR(IF(LEN(H2915)=0,"",INDEX(Dashboard!$I$17:$I$26,MATCH($H2915,Dashboard!$J$17:$J$26,0))),"")</f>
        <v/>
      </c>
      <c r="Q2915" s="144"/>
      <c r="R2915" s="148">
        <f>IF(LEN(O2915)=0,0,IF(OR(Summary!$D$5="All",Summary!$D$5=""),1,IF(Summary!$D$5=O2915,1,0)))</f>
        <v>0</v>
      </c>
      <c r="S2915" s="148">
        <f>IF(LEN(B2915)=0,0,IF(OR(Summary!$G$5="All",Summary!$G$5=""),1,IF(Summary!$G$5=B2915,1,0)))</f>
        <v>0</v>
      </c>
      <c r="T2915" s="148">
        <f t="shared" si="180"/>
        <v>0</v>
      </c>
      <c r="U2915" s="148">
        <f>IF(LEN(C2915)=0,0,IF(C2915=Summary!$K$5,1,0))</f>
        <v>0</v>
      </c>
      <c r="V2915" s="148">
        <f t="shared" si="181"/>
        <v>0</v>
      </c>
      <c r="W2915" s="333"/>
      <c r="X2915" s="148">
        <f t="shared" si="182"/>
        <v>0</v>
      </c>
      <c r="Y2915" s="333"/>
      <c r="Z2915" s="144"/>
      <c r="AA2915" s="148">
        <f t="shared" si="183"/>
        <v>0</v>
      </c>
      <c r="AB2915" s="336"/>
      <c r="AC2915" s="144"/>
    </row>
    <row r="2916" spans="2:29" s="134" customFormat="1" ht="20.100000000000001" customHeight="1" x14ac:dyDescent="0.25">
      <c r="B2916" s="390"/>
      <c r="C2916" s="391"/>
      <c r="D2916" s="392"/>
      <c r="E2916" s="393"/>
      <c r="F2916" s="393"/>
      <c r="G2916" s="394"/>
      <c r="H2916" s="395"/>
      <c r="N2916" s="144"/>
      <c r="O2916" s="147" t="str">
        <f>IFERROR(IF(LEN(B2916)=0,"",INDEX(Trainings!$C$6:$C$55,MATCH(Registration!$B2916,Trainings!$B$6:$B$55,0),1)),"")</f>
        <v/>
      </c>
      <c r="P2916" s="148" t="str">
        <f>IFERROR(IF(LEN(H2916)=0,"",INDEX(Dashboard!$I$17:$I$26,MATCH($H2916,Dashboard!$J$17:$J$26,0))),"")</f>
        <v/>
      </c>
      <c r="Q2916" s="144"/>
      <c r="R2916" s="148">
        <f>IF(LEN(O2916)=0,0,IF(OR(Summary!$D$5="All",Summary!$D$5=""),1,IF(Summary!$D$5=O2916,1,0)))</f>
        <v>0</v>
      </c>
      <c r="S2916" s="148">
        <f>IF(LEN(B2916)=0,0,IF(OR(Summary!$G$5="All",Summary!$G$5=""),1,IF(Summary!$G$5=B2916,1,0)))</f>
        <v>0</v>
      </c>
      <c r="T2916" s="148">
        <f t="shared" si="180"/>
        <v>0</v>
      </c>
      <c r="U2916" s="148">
        <f>IF(LEN(C2916)=0,0,IF(C2916=Summary!$K$5,1,0))</f>
        <v>0</v>
      </c>
      <c r="V2916" s="148">
        <f t="shared" si="181"/>
        <v>0</v>
      </c>
      <c r="W2916" s="333"/>
      <c r="X2916" s="148">
        <f t="shared" si="182"/>
        <v>0</v>
      </c>
      <c r="Y2916" s="333"/>
      <c r="Z2916" s="144"/>
      <c r="AA2916" s="148">
        <f t="shared" si="183"/>
        <v>0</v>
      </c>
      <c r="AB2916" s="336"/>
      <c r="AC2916" s="144"/>
    </row>
    <row r="2917" spans="2:29" s="134" customFormat="1" ht="20.100000000000001" customHeight="1" x14ac:dyDescent="0.25">
      <c r="B2917" s="390"/>
      <c r="C2917" s="391"/>
      <c r="D2917" s="392"/>
      <c r="E2917" s="393"/>
      <c r="F2917" s="393"/>
      <c r="G2917" s="394"/>
      <c r="H2917" s="395"/>
      <c r="N2917" s="144"/>
      <c r="O2917" s="147" t="str">
        <f>IFERROR(IF(LEN(B2917)=0,"",INDEX(Trainings!$C$6:$C$55,MATCH(Registration!$B2917,Trainings!$B$6:$B$55,0),1)),"")</f>
        <v/>
      </c>
      <c r="P2917" s="148" t="str">
        <f>IFERROR(IF(LEN(H2917)=0,"",INDEX(Dashboard!$I$17:$I$26,MATCH($H2917,Dashboard!$J$17:$J$26,0))),"")</f>
        <v/>
      </c>
      <c r="Q2917" s="144"/>
      <c r="R2917" s="148">
        <f>IF(LEN(O2917)=0,0,IF(OR(Summary!$D$5="All",Summary!$D$5=""),1,IF(Summary!$D$5=O2917,1,0)))</f>
        <v>0</v>
      </c>
      <c r="S2917" s="148">
        <f>IF(LEN(B2917)=0,0,IF(OR(Summary!$G$5="All",Summary!$G$5=""),1,IF(Summary!$G$5=B2917,1,0)))</f>
        <v>0</v>
      </c>
      <c r="T2917" s="148">
        <f t="shared" si="180"/>
        <v>0</v>
      </c>
      <c r="U2917" s="148">
        <f>IF(LEN(C2917)=0,0,IF(C2917=Summary!$K$5,1,0))</f>
        <v>0</v>
      </c>
      <c r="V2917" s="148">
        <f t="shared" si="181"/>
        <v>0</v>
      </c>
      <c r="W2917" s="333"/>
      <c r="X2917" s="148">
        <f t="shared" si="182"/>
        <v>0</v>
      </c>
      <c r="Y2917" s="333"/>
      <c r="Z2917" s="144"/>
      <c r="AA2917" s="148">
        <f t="shared" si="183"/>
        <v>0</v>
      </c>
      <c r="AB2917" s="336"/>
      <c r="AC2917" s="144"/>
    </row>
    <row r="2918" spans="2:29" s="134" customFormat="1" ht="20.100000000000001" customHeight="1" x14ac:dyDescent="0.25">
      <c r="B2918" s="390"/>
      <c r="C2918" s="391"/>
      <c r="D2918" s="392"/>
      <c r="E2918" s="393"/>
      <c r="F2918" s="393"/>
      <c r="G2918" s="394"/>
      <c r="H2918" s="395"/>
      <c r="N2918" s="144"/>
      <c r="O2918" s="147" t="str">
        <f>IFERROR(IF(LEN(B2918)=0,"",INDEX(Trainings!$C$6:$C$55,MATCH(Registration!$B2918,Trainings!$B$6:$B$55,0),1)),"")</f>
        <v/>
      </c>
      <c r="P2918" s="148" t="str">
        <f>IFERROR(IF(LEN(H2918)=0,"",INDEX(Dashboard!$I$17:$I$26,MATCH($H2918,Dashboard!$J$17:$J$26,0))),"")</f>
        <v/>
      </c>
      <c r="Q2918" s="144"/>
      <c r="R2918" s="148">
        <f>IF(LEN(O2918)=0,0,IF(OR(Summary!$D$5="All",Summary!$D$5=""),1,IF(Summary!$D$5=O2918,1,0)))</f>
        <v>0</v>
      </c>
      <c r="S2918" s="148">
        <f>IF(LEN(B2918)=0,0,IF(OR(Summary!$G$5="All",Summary!$G$5=""),1,IF(Summary!$G$5=B2918,1,0)))</f>
        <v>0</v>
      </c>
      <c r="T2918" s="148">
        <f t="shared" si="180"/>
        <v>0</v>
      </c>
      <c r="U2918" s="148">
        <f>IF(LEN(C2918)=0,0,IF(C2918=Summary!$K$5,1,0))</f>
        <v>0</v>
      </c>
      <c r="V2918" s="148">
        <f t="shared" si="181"/>
        <v>0</v>
      </c>
      <c r="W2918" s="333"/>
      <c r="X2918" s="148">
        <f t="shared" si="182"/>
        <v>0</v>
      </c>
      <c r="Y2918" s="333"/>
      <c r="Z2918" s="144"/>
      <c r="AA2918" s="148">
        <f t="shared" si="183"/>
        <v>0</v>
      </c>
      <c r="AB2918" s="336"/>
      <c r="AC2918" s="144"/>
    </row>
    <row r="2919" spans="2:29" s="134" customFormat="1" ht="20.100000000000001" customHeight="1" x14ac:dyDescent="0.25">
      <c r="B2919" s="390"/>
      <c r="C2919" s="391"/>
      <c r="D2919" s="392"/>
      <c r="E2919" s="393"/>
      <c r="F2919" s="393"/>
      <c r="G2919" s="394"/>
      <c r="H2919" s="395"/>
      <c r="N2919" s="144"/>
      <c r="O2919" s="147" t="str">
        <f>IFERROR(IF(LEN(B2919)=0,"",INDEX(Trainings!$C$6:$C$55,MATCH(Registration!$B2919,Trainings!$B$6:$B$55,0),1)),"")</f>
        <v/>
      </c>
      <c r="P2919" s="148" t="str">
        <f>IFERROR(IF(LEN(H2919)=0,"",INDEX(Dashboard!$I$17:$I$26,MATCH($H2919,Dashboard!$J$17:$J$26,0))),"")</f>
        <v/>
      </c>
      <c r="Q2919" s="144"/>
      <c r="R2919" s="148">
        <f>IF(LEN(O2919)=0,0,IF(OR(Summary!$D$5="All",Summary!$D$5=""),1,IF(Summary!$D$5=O2919,1,0)))</f>
        <v>0</v>
      </c>
      <c r="S2919" s="148">
        <f>IF(LEN(B2919)=0,0,IF(OR(Summary!$G$5="All",Summary!$G$5=""),1,IF(Summary!$G$5=B2919,1,0)))</f>
        <v>0</v>
      </c>
      <c r="T2919" s="148">
        <f t="shared" si="180"/>
        <v>0</v>
      </c>
      <c r="U2919" s="148">
        <f>IF(LEN(C2919)=0,0,IF(C2919=Summary!$K$5,1,0))</f>
        <v>0</v>
      </c>
      <c r="V2919" s="148">
        <f t="shared" si="181"/>
        <v>0</v>
      </c>
      <c r="W2919" s="333"/>
      <c r="X2919" s="148">
        <f t="shared" si="182"/>
        <v>0</v>
      </c>
      <c r="Y2919" s="333"/>
      <c r="Z2919" s="144"/>
      <c r="AA2919" s="148">
        <f t="shared" si="183"/>
        <v>0</v>
      </c>
      <c r="AB2919" s="336"/>
      <c r="AC2919" s="144"/>
    </row>
    <row r="2920" spans="2:29" s="134" customFormat="1" ht="20.100000000000001" customHeight="1" x14ac:dyDescent="0.25">
      <c r="B2920" s="390"/>
      <c r="C2920" s="391"/>
      <c r="D2920" s="392"/>
      <c r="E2920" s="393"/>
      <c r="F2920" s="393"/>
      <c r="G2920" s="394"/>
      <c r="H2920" s="395"/>
      <c r="N2920" s="144"/>
      <c r="O2920" s="147" t="str">
        <f>IFERROR(IF(LEN(B2920)=0,"",INDEX(Trainings!$C$6:$C$55,MATCH(Registration!$B2920,Trainings!$B$6:$B$55,0),1)),"")</f>
        <v/>
      </c>
      <c r="P2920" s="148" t="str">
        <f>IFERROR(IF(LEN(H2920)=0,"",INDEX(Dashboard!$I$17:$I$26,MATCH($H2920,Dashboard!$J$17:$J$26,0))),"")</f>
        <v/>
      </c>
      <c r="Q2920" s="144"/>
      <c r="R2920" s="148">
        <f>IF(LEN(O2920)=0,0,IF(OR(Summary!$D$5="All",Summary!$D$5=""),1,IF(Summary!$D$5=O2920,1,0)))</f>
        <v>0</v>
      </c>
      <c r="S2920" s="148">
        <f>IF(LEN(B2920)=0,0,IF(OR(Summary!$G$5="All",Summary!$G$5=""),1,IF(Summary!$G$5=B2920,1,0)))</f>
        <v>0</v>
      </c>
      <c r="T2920" s="148">
        <f t="shared" si="180"/>
        <v>0</v>
      </c>
      <c r="U2920" s="148">
        <f>IF(LEN(C2920)=0,0,IF(C2920=Summary!$K$5,1,0))</f>
        <v>0</v>
      </c>
      <c r="V2920" s="148">
        <f t="shared" si="181"/>
        <v>0</v>
      </c>
      <c r="W2920" s="333"/>
      <c r="X2920" s="148">
        <f t="shared" si="182"/>
        <v>0</v>
      </c>
      <c r="Y2920" s="333"/>
      <c r="Z2920" s="144"/>
      <c r="AA2920" s="148">
        <f t="shared" si="183"/>
        <v>0</v>
      </c>
      <c r="AB2920" s="336"/>
      <c r="AC2920" s="144"/>
    </row>
    <row r="2921" spans="2:29" s="134" customFormat="1" ht="20.100000000000001" customHeight="1" x14ac:dyDescent="0.25">
      <c r="B2921" s="390"/>
      <c r="C2921" s="391"/>
      <c r="D2921" s="392"/>
      <c r="E2921" s="393"/>
      <c r="F2921" s="393"/>
      <c r="G2921" s="394"/>
      <c r="H2921" s="395"/>
      <c r="N2921" s="144"/>
      <c r="O2921" s="147" t="str">
        <f>IFERROR(IF(LEN(B2921)=0,"",INDEX(Trainings!$C$6:$C$55,MATCH(Registration!$B2921,Trainings!$B$6:$B$55,0),1)),"")</f>
        <v/>
      </c>
      <c r="P2921" s="148" t="str">
        <f>IFERROR(IF(LEN(H2921)=0,"",INDEX(Dashboard!$I$17:$I$26,MATCH($H2921,Dashboard!$J$17:$J$26,0))),"")</f>
        <v/>
      </c>
      <c r="Q2921" s="144"/>
      <c r="R2921" s="148">
        <f>IF(LEN(O2921)=0,0,IF(OR(Summary!$D$5="All",Summary!$D$5=""),1,IF(Summary!$D$5=O2921,1,0)))</f>
        <v>0</v>
      </c>
      <c r="S2921" s="148">
        <f>IF(LEN(B2921)=0,0,IF(OR(Summary!$G$5="All",Summary!$G$5=""),1,IF(Summary!$G$5=B2921,1,0)))</f>
        <v>0</v>
      </c>
      <c r="T2921" s="148">
        <f t="shared" si="180"/>
        <v>0</v>
      </c>
      <c r="U2921" s="148">
        <f>IF(LEN(C2921)=0,0,IF(C2921=Summary!$K$5,1,0))</f>
        <v>0</v>
      </c>
      <c r="V2921" s="148">
        <f t="shared" si="181"/>
        <v>0</v>
      </c>
      <c r="W2921" s="333"/>
      <c r="X2921" s="148">
        <f t="shared" si="182"/>
        <v>0</v>
      </c>
      <c r="Y2921" s="333"/>
      <c r="Z2921" s="144"/>
      <c r="AA2921" s="148">
        <f t="shared" si="183"/>
        <v>0</v>
      </c>
      <c r="AB2921" s="336"/>
      <c r="AC2921" s="144"/>
    </row>
    <row r="2922" spans="2:29" s="134" customFormat="1" ht="20.100000000000001" customHeight="1" x14ac:dyDescent="0.25">
      <c r="B2922" s="390"/>
      <c r="C2922" s="391"/>
      <c r="D2922" s="392"/>
      <c r="E2922" s="393"/>
      <c r="F2922" s="393"/>
      <c r="G2922" s="394"/>
      <c r="H2922" s="395"/>
      <c r="N2922" s="144"/>
      <c r="O2922" s="147" t="str">
        <f>IFERROR(IF(LEN(B2922)=0,"",INDEX(Trainings!$C$6:$C$55,MATCH(Registration!$B2922,Trainings!$B$6:$B$55,0),1)),"")</f>
        <v/>
      </c>
      <c r="P2922" s="148" t="str">
        <f>IFERROR(IF(LEN(H2922)=0,"",INDEX(Dashboard!$I$17:$I$26,MATCH($H2922,Dashboard!$J$17:$J$26,0))),"")</f>
        <v/>
      </c>
      <c r="Q2922" s="144"/>
      <c r="R2922" s="148">
        <f>IF(LEN(O2922)=0,0,IF(OR(Summary!$D$5="All",Summary!$D$5=""),1,IF(Summary!$D$5=O2922,1,0)))</f>
        <v>0</v>
      </c>
      <c r="S2922" s="148">
        <f>IF(LEN(B2922)=0,0,IF(OR(Summary!$G$5="All",Summary!$G$5=""),1,IF(Summary!$G$5=B2922,1,0)))</f>
        <v>0</v>
      </c>
      <c r="T2922" s="148">
        <f t="shared" si="180"/>
        <v>0</v>
      </c>
      <c r="U2922" s="148">
        <f>IF(LEN(C2922)=0,0,IF(C2922=Summary!$K$5,1,0))</f>
        <v>0</v>
      </c>
      <c r="V2922" s="148">
        <f t="shared" si="181"/>
        <v>0</v>
      </c>
      <c r="W2922" s="333"/>
      <c r="X2922" s="148">
        <f t="shared" si="182"/>
        <v>0</v>
      </c>
      <c r="Y2922" s="333"/>
      <c r="Z2922" s="144"/>
      <c r="AA2922" s="148">
        <f t="shared" si="183"/>
        <v>0</v>
      </c>
      <c r="AB2922" s="336"/>
      <c r="AC2922" s="144"/>
    </row>
    <row r="2923" spans="2:29" s="134" customFormat="1" ht="20.100000000000001" customHeight="1" x14ac:dyDescent="0.25">
      <c r="B2923" s="390"/>
      <c r="C2923" s="391"/>
      <c r="D2923" s="392"/>
      <c r="E2923" s="393"/>
      <c r="F2923" s="393"/>
      <c r="G2923" s="394"/>
      <c r="H2923" s="395"/>
      <c r="N2923" s="144"/>
      <c r="O2923" s="147" t="str">
        <f>IFERROR(IF(LEN(B2923)=0,"",INDEX(Trainings!$C$6:$C$55,MATCH(Registration!$B2923,Trainings!$B$6:$B$55,0),1)),"")</f>
        <v/>
      </c>
      <c r="P2923" s="148" t="str">
        <f>IFERROR(IF(LEN(H2923)=0,"",INDEX(Dashboard!$I$17:$I$26,MATCH($H2923,Dashboard!$J$17:$J$26,0))),"")</f>
        <v/>
      </c>
      <c r="Q2923" s="144"/>
      <c r="R2923" s="148">
        <f>IF(LEN(O2923)=0,0,IF(OR(Summary!$D$5="All",Summary!$D$5=""),1,IF(Summary!$D$5=O2923,1,0)))</f>
        <v>0</v>
      </c>
      <c r="S2923" s="148">
        <f>IF(LEN(B2923)=0,0,IF(OR(Summary!$G$5="All",Summary!$G$5=""),1,IF(Summary!$G$5=B2923,1,0)))</f>
        <v>0</v>
      </c>
      <c r="T2923" s="148">
        <f t="shared" si="180"/>
        <v>0</v>
      </c>
      <c r="U2923" s="148">
        <f>IF(LEN(C2923)=0,0,IF(C2923=Summary!$K$5,1,0))</f>
        <v>0</v>
      </c>
      <c r="V2923" s="148">
        <f t="shared" si="181"/>
        <v>0</v>
      </c>
      <c r="W2923" s="333"/>
      <c r="X2923" s="148">
        <f t="shared" si="182"/>
        <v>0</v>
      </c>
      <c r="Y2923" s="333"/>
      <c r="Z2923" s="144"/>
      <c r="AA2923" s="148">
        <f t="shared" si="183"/>
        <v>0</v>
      </c>
      <c r="AB2923" s="336"/>
      <c r="AC2923" s="144"/>
    </row>
    <row r="2924" spans="2:29" s="134" customFormat="1" ht="20.100000000000001" customHeight="1" x14ac:dyDescent="0.25">
      <c r="B2924" s="390"/>
      <c r="C2924" s="391"/>
      <c r="D2924" s="392"/>
      <c r="E2924" s="393"/>
      <c r="F2924" s="393"/>
      <c r="G2924" s="394"/>
      <c r="H2924" s="395"/>
      <c r="N2924" s="144"/>
      <c r="O2924" s="147" t="str">
        <f>IFERROR(IF(LEN(B2924)=0,"",INDEX(Trainings!$C$6:$C$55,MATCH(Registration!$B2924,Trainings!$B$6:$B$55,0),1)),"")</f>
        <v/>
      </c>
      <c r="P2924" s="148" t="str">
        <f>IFERROR(IF(LEN(H2924)=0,"",INDEX(Dashboard!$I$17:$I$26,MATCH($H2924,Dashboard!$J$17:$J$26,0))),"")</f>
        <v/>
      </c>
      <c r="Q2924" s="144"/>
      <c r="R2924" s="148">
        <f>IF(LEN(O2924)=0,0,IF(OR(Summary!$D$5="All",Summary!$D$5=""),1,IF(Summary!$D$5=O2924,1,0)))</f>
        <v>0</v>
      </c>
      <c r="S2924" s="148">
        <f>IF(LEN(B2924)=0,0,IF(OR(Summary!$G$5="All",Summary!$G$5=""),1,IF(Summary!$G$5=B2924,1,0)))</f>
        <v>0</v>
      </c>
      <c r="T2924" s="148">
        <f t="shared" si="180"/>
        <v>0</v>
      </c>
      <c r="U2924" s="148">
        <f>IF(LEN(C2924)=0,0,IF(C2924=Summary!$K$5,1,0))</f>
        <v>0</v>
      </c>
      <c r="V2924" s="148">
        <f t="shared" si="181"/>
        <v>0</v>
      </c>
      <c r="W2924" s="333"/>
      <c r="X2924" s="148">
        <f t="shared" si="182"/>
        <v>0</v>
      </c>
      <c r="Y2924" s="333"/>
      <c r="Z2924" s="144"/>
      <c r="AA2924" s="148">
        <f t="shared" si="183"/>
        <v>0</v>
      </c>
      <c r="AB2924" s="336"/>
      <c r="AC2924" s="144"/>
    </row>
    <row r="2925" spans="2:29" s="134" customFormat="1" ht="20.100000000000001" customHeight="1" x14ac:dyDescent="0.25">
      <c r="B2925" s="390"/>
      <c r="C2925" s="391"/>
      <c r="D2925" s="392"/>
      <c r="E2925" s="393"/>
      <c r="F2925" s="393"/>
      <c r="G2925" s="394"/>
      <c r="H2925" s="395"/>
      <c r="N2925" s="144"/>
      <c r="O2925" s="147" t="str">
        <f>IFERROR(IF(LEN(B2925)=0,"",INDEX(Trainings!$C$6:$C$55,MATCH(Registration!$B2925,Trainings!$B$6:$B$55,0),1)),"")</f>
        <v/>
      </c>
      <c r="P2925" s="148" t="str">
        <f>IFERROR(IF(LEN(H2925)=0,"",INDEX(Dashboard!$I$17:$I$26,MATCH($H2925,Dashboard!$J$17:$J$26,0))),"")</f>
        <v/>
      </c>
      <c r="Q2925" s="144"/>
      <c r="R2925" s="148">
        <f>IF(LEN(O2925)=0,0,IF(OR(Summary!$D$5="All",Summary!$D$5=""),1,IF(Summary!$D$5=O2925,1,0)))</f>
        <v>0</v>
      </c>
      <c r="S2925" s="148">
        <f>IF(LEN(B2925)=0,0,IF(OR(Summary!$G$5="All",Summary!$G$5=""),1,IF(Summary!$G$5=B2925,1,0)))</f>
        <v>0</v>
      </c>
      <c r="T2925" s="148">
        <f t="shared" si="180"/>
        <v>0</v>
      </c>
      <c r="U2925" s="148">
        <f>IF(LEN(C2925)=0,0,IF(C2925=Summary!$K$5,1,0))</f>
        <v>0</v>
      </c>
      <c r="V2925" s="148">
        <f t="shared" si="181"/>
        <v>0</v>
      </c>
      <c r="W2925" s="333"/>
      <c r="X2925" s="148">
        <f t="shared" si="182"/>
        <v>0</v>
      </c>
      <c r="Y2925" s="333"/>
      <c r="Z2925" s="144"/>
      <c r="AA2925" s="148">
        <f t="shared" si="183"/>
        <v>0</v>
      </c>
      <c r="AB2925" s="336"/>
      <c r="AC2925" s="144"/>
    </row>
    <row r="2926" spans="2:29" s="134" customFormat="1" ht="20.100000000000001" customHeight="1" x14ac:dyDescent="0.25">
      <c r="B2926" s="390"/>
      <c r="C2926" s="391"/>
      <c r="D2926" s="392"/>
      <c r="E2926" s="393"/>
      <c r="F2926" s="393"/>
      <c r="G2926" s="394"/>
      <c r="H2926" s="395"/>
      <c r="N2926" s="144"/>
      <c r="O2926" s="147" t="str">
        <f>IFERROR(IF(LEN(B2926)=0,"",INDEX(Trainings!$C$6:$C$55,MATCH(Registration!$B2926,Trainings!$B$6:$B$55,0),1)),"")</f>
        <v/>
      </c>
      <c r="P2926" s="148" t="str">
        <f>IFERROR(IF(LEN(H2926)=0,"",INDEX(Dashboard!$I$17:$I$26,MATCH($H2926,Dashboard!$J$17:$J$26,0))),"")</f>
        <v/>
      </c>
      <c r="Q2926" s="144"/>
      <c r="R2926" s="148">
        <f>IF(LEN(O2926)=0,0,IF(OR(Summary!$D$5="All",Summary!$D$5=""),1,IF(Summary!$D$5=O2926,1,0)))</f>
        <v>0</v>
      </c>
      <c r="S2926" s="148">
        <f>IF(LEN(B2926)=0,0,IF(OR(Summary!$G$5="All",Summary!$G$5=""),1,IF(Summary!$G$5=B2926,1,0)))</f>
        <v>0</v>
      </c>
      <c r="T2926" s="148">
        <f t="shared" si="180"/>
        <v>0</v>
      </c>
      <c r="U2926" s="148">
        <f>IF(LEN(C2926)=0,0,IF(C2926=Summary!$K$5,1,0))</f>
        <v>0</v>
      </c>
      <c r="V2926" s="148">
        <f t="shared" si="181"/>
        <v>0</v>
      </c>
      <c r="W2926" s="333"/>
      <c r="X2926" s="148">
        <f t="shared" si="182"/>
        <v>0</v>
      </c>
      <c r="Y2926" s="333"/>
      <c r="Z2926" s="144"/>
      <c r="AA2926" s="148">
        <f t="shared" si="183"/>
        <v>0</v>
      </c>
      <c r="AB2926" s="336"/>
      <c r="AC2926" s="144"/>
    </row>
    <row r="2927" spans="2:29" s="134" customFormat="1" ht="20.100000000000001" customHeight="1" x14ac:dyDescent="0.25">
      <c r="B2927" s="390"/>
      <c r="C2927" s="391"/>
      <c r="D2927" s="392"/>
      <c r="E2927" s="393"/>
      <c r="F2927" s="393"/>
      <c r="G2927" s="394"/>
      <c r="H2927" s="395"/>
      <c r="N2927" s="144"/>
      <c r="O2927" s="147" t="str">
        <f>IFERROR(IF(LEN(B2927)=0,"",INDEX(Trainings!$C$6:$C$55,MATCH(Registration!$B2927,Trainings!$B$6:$B$55,0),1)),"")</f>
        <v/>
      </c>
      <c r="P2927" s="148" t="str">
        <f>IFERROR(IF(LEN(H2927)=0,"",INDEX(Dashboard!$I$17:$I$26,MATCH($H2927,Dashboard!$J$17:$J$26,0))),"")</f>
        <v/>
      </c>
      <c r="Q2927" s="144"/>
      <c r="R2927" s="148">
        <f>IF(LEN(O2927)=0,0,IF(OR(Summary!$D$5="All",Summary!$D$5=""),1,IF(Summary!$D$5=O2927,1,0)))</f>
        <v>0</v>
      </c>
      <c r="S2927" s="148">
        <f>IF(LEN(B2927)=0,0,IF(OR(Summary!$G$5="All",Summary!$G$5=""),1,IF(Summary!$G$5=B2927,1,0)))</f>
        <v>0</v>
      </c>
      <c r="T2927" s="148">
        <f t="shared" si="180"/>
        <v>0</v>
      </c>
      <c r="U2927" s="148">
        <f>IF(LEN(C2927)=0,0,IF(C2927=Summary!$K$5,1,0))</f>
        <v>0</v>
      </c>
      <c r="V2927" s="148">
        <f t="shared" si="181"/>
        <v>0</v>
      </c>
      <c r="W2927" s="333"/>
      <c r="X2927" s="148">
        <f t="shared" si="182"/>
        <v>0</v>
      </c>
      <c r="Y2927" s="333"/>
      <c r="Z2927" s="144"/>
      <c r="AA2927" s="148">
        <f t="shared" si="183"/>
        <v>0</v>
      </c>
      <c r="AB2927" s="336"/>
      <c r="AC2927" s="144"/>
    </row>
    <row r="2928" spans="2:29" s="134" customFormat="1" ht="20.100000000000001" customHeight="1" x14ac:dyDescent="0.25">
      <c r="B2928" s="390"/>
      <c r="C2928" s="391"/>
      <c r="D2928" s="392"/>
      <c r="E2928" s="393"/>
      <c r="F2928" s="393"/>
      <c r="G2928" s="394"/>
      <c r="H2928" s="395"/>
      <c r="N2928" s="144"/>
      <c r="O2928" s="147" t="str">
        <f>IFERROR(IF(LEN(B2928)=0,"",INDEX(Trainings!$C$6:$C$55,MATCH(Registration!$B2928,Trainings!$B$6:$B$55,0),1)),"")</f>
        <v/>
      </c>
      <c r="P2928" s="148" t="str">
        <f>IFERROR(IF(LEN(H2928)=0,"",INDEX(Dashboard!$I$17:$I$26,MATCH($H2928,Dashboard!$J$17:$J$26,0))),"")</f>
        <v/>
      </c>
      <c r="Q2928" s="144"/>
      <c r="R2928" s="148">
        <f>IF(LEN(O2928)=0,0,IF(OR(Summary!$D$5="All",Summary!$D$5=""),1,IF(Summary!$D$5=O2928,1,0)))</f>
        <v>0</v>
      </c>
      <c r="S2928" s="148">
        <f>IF(LEN(B2928)=0,0,IF(OR(Summary!$G$5="All",Summary!$G$5=""),1,IF(Summary!$G$5=B2928,1,0)))</f>
        <v>0</v>
      </c>
      <c r="T2928" s="148">
        <f t="shared" si="180"/>
        <v>0</v>
      </c>
      <c r="U2928" s="148">
        <f>IF(LEN(C2928)=0,0,IF(C2928=Summary!$K$5,1,0))</f>
        <v>0</v>
      </c>
      <c r="V2928" s="148">
        <f t="shared" si="181"/>
        <v>0</v>
      </c>
      <c r="W2928" s="333"/>
      <c r="X2928" s="148">
        <f t="shared" si="182"/>
        <v>0</v>
      </c>
      <c r="Y2928" s="333"/>
      <c r="Z2928" s="144"/>
      <c r="AA2928" s="148">
        <f t="shared" si="183"/>
        <v>0</v>
      </c>
      <c r="AB2928" s="336"/>
      <c r="AC2928" s="144"/>
    </row>
    <row r="2929" spans="2:29" s="134" customFormat="1" ht="20.100000000000001" customHeight="1" x14ac:dyDescent="0.25">
      <c r="B2929" s="390"/>
      <c r="C2929" s="391"/>
      <c r="D2929" s="392"/>
      <c r="E2929" s="393"/>
      <c r="F2929" s="393"/>
      <c r="G2929" s="394"/>
      <c r="H2929" s="395"/>
      <c r="N2929" s="144"/>
      <c r="O2929" s="147" t="str">
        <f>IFERROR(IF(LEN(B2929)=0,"",INDEX(Trainings!$C$6:$C$55,MATCH(Registration!$B2929,Trainings!$B$6:$B$55,0),1)),"")</f>
        <v/>
      </c>
      <c r="P2929" s="148" t="str">
        <f>IFERROR(IF(LEN(H2929)=0,"",INDEX(Dashboard!$I$17:$I$26,MATCH($H2929,Dashboard!$J$17:$J$26,0))),"")</f>
        <v/>
      </c>
      <c r="Q2929" s="144"/>
      <c r="R2929" s="148">
        <f>IF(LEN(O2929)=0,0,IF(OR(Summary!$D$5="All",Summary!$D$5=""),1,IF(Summary!$D$5=O2929,1,0)))</f>
        <v>0</v>
      </c>
      <c r="S2929" s="148">
        <f>IF(LEN(B2929)=0,0,IF(OR(Summary!$G$5="All",Summary!$G$5=""),1,IF(Summary!$G$5=B2929,1,0)))</f>
        <v>0</v>
      </c>
      <c r="T2929" s="148">
        <f t="shared" si="180"/>
        <v>0</v>
      </c>
      <c r="U2929" s="148">
        <f>IF(LEN(C2929)=0,0,IF(C2929=Summary!$K$5,1,0))</f>
        <v>0</v>
      </c>
      <c r="V2929" s="148">
        <f t="shared" si="181"/>
        <v>0</v>
      </c>
      <c r="W2929" s="333"/>
      <c r="X2929" s="148">
        <f t="shared" si="182"/>
        <v>0</v>
      </c>
      <c r="Y2929" s="333"/>
      <c r="Z2929" s="144"/>
      <c r="AA2929" s="148">
        <f t="shared" si="183"/>
        <v>0</v>
      </c>
      <c r="AB2929" s="336"/>
      <c r="AC2929" s="144"/>
    </row>
    <row r="2930" spans="2:29" s="134" customFormat="1" ht="20.100000000000001" customHeight="1" x14ac:dyDescent="0.25">
      <c r="B2930" s="390"/>
      <c r="C2930" s="391"/>
      <c r="D2930" s="392"/>
      <c r="E2930" s="393"/>
      <c r="F2930" s="393"/>
      <c r="G2930" s="394"/>
      <c r="H2930" s="395"/>
      <c r="N2930" s="144"/>
      <c r="O2930" s="147" t="str">
        <f>IFERROR(IF(LEN(B2930)=0,"",INDEX(Trainings!$C$6:$C$55,MATCH(Registration!$B2930,Trainings!$B$6:$B$55,0),1)),"")</f>
        <v/>
      </c>
      <c r="P2930" s="148" t="str">
        <f>IFERROR(IF(LEN(H2930)=0,"",INDEX(Dashboard!$I$17:$I$26,MATCH($H2930,Dashboard!$J$17:$J$26,0))),"")</f>
        <v/>
      </c>
      <c r="Q2930" s="144"/>
      <c r="R2930" s="148">
        <f>IF(LEN(O2930)=0,0,IF(OR(Summary!$D$5="All",Summary!$D$5=""),1,IF(Summary!$D$5=O2930,1,0)))</f>
        <v>0</v>
      </c>
      <c r="S2930" s="148">
        <f>IF(LEN(B2930)=0,0,IF(OR(Summary!$G$5="All",Summary!$G$5=""),1,IF(Summary!$G$5=B2930,1,0)))</f>
        <v>0</v>
      </c>
      <c r="T2930" s="148">
        <f t="shared" si="180"/>
        <v>0</v>
      </c>
      <c r="U2930" s="148">
        <f>IF(LEN(C2930)=0,0,IF(C2930=Summary!$K$5,1,0))</f>
        <v>0</v>
      </c>
      <c r="V2930" s="148">
        <f t="shared" si="181"/>
        <v>0</v>
      </c>
      <c r="W2930" s="333"/>
      <c r="X2930" s="148">
        <f t="shared" si="182"/>
        <v>0</v>
      </c>
      <c r="Y2930" s="333"/>
      <c r="Z2930" s="144"/>
      <c r="AA2930" s="148">
        <f t="shared" si="183"/>
        <v>0</v>
      </c>
      <c r="AB2930" s="336"/>
      <c r="AC2930" s="144"/>
    </row>
    <row r="2931" spans="2:29" s="134" customFormat="1" ht="20.100000000000001" customHeight="1" x14ac:dyDescent="0.25">
      <c r="B2931" s="390"/>
      <c r="C2931" s="391"/>
      <c r="D2931" s="392"/>
      <c r="E2931" s="393"/>
      <c r="F2931" s="393"/>
      <c r="G2931" s="394"/>
      <c r="H2931" s="395"/>
      <c r="N2931" s="144"/>
      <c r="O2931" s="147" t="str">
        <f>IFERROR(IF(LEN(B2931)=0,"",INDEX(Trainings!$C$6:$C$55,MATCH(Registration!$B2931,Trainings!$B$6:$B$55,0),1)),"")</f>
        <v/>
      </c>
      <c r="P2931" s="148" t="str">
        <f>IFERROR(IF(LEN(H2931)=0,"",INDEX(Dashboard!$I$17:$I$26,MATCH($H2931,Dashboard!$J$17:$J$26,0))),"")</f>
        <v/>
      </c>
      <c r="Q2931" s="144"/>
      <c r="R2931" s="148">
        <f>IF(LEN(O2931)=0,0,IF(OR(Summary!$D$5="All",Summary!$D$5=""),1,IF(Summary!$D$5=O2931,1,0)))</f>
        <v>0</v>
      </c>
      <c r="S2931" s="148">
        <f>IF(LEN(B2931)=0,0,IF(OR(Summary!$G$5="All",Summary!$G$5=""),1,IF(Summary!$G$5=B2931,1,0)))</f>
        <v>0</v>
      </c>
      <c r="T2931" s="148">
        <f t="shared" si="180"/>
        <v>0</v>
      </c>
      <c r="U2931" s="148">
        <f>IF(LEN(C2931)=0,0,IF(C2931=Summary!$K$5,1,0))</f>
        <v>0</v>
      </c>
      <c r="V2931" s="148">
        <f t="shared" si="181"/>
        <v>0</v>
      </c>
      <c r="W2931" s="333"/>
      <c r="X2931" s="148">
        <f t="shared" si="182"/>
        <v>0</v>
      </c>
      <c r="Y2931" s="333"/>
      <c r="Z2931" s="144"/>
      <c r="AA2931" s="148">
        <f t="shared" si="183"/>
        <v>0</v>
      </c>
      <c r="AB2931" s="336"/>
      <c r="AC2931" s="144"/>
    </row>
    <row r="2932" spans="2:29" s="134" customFormat="1" ht="20.100000000000001" customHeight="1" x14ac:dyDescent="0.25">
      <c r="B2932" s="390"/>
      <c r="C2932" s="391"/>
      <c r="D2932" s="392"/>
      <c r="E2932" s="393"/>
      <c r="F2932" s="393"/>
      <c r="G2932" s="394"/>
      <c r="H2932" s="395"/>
      <c r="N2932" s="144"/>
      <c r="O2932" s="147" t="str">
        <f>IFERROR(IF(LEN(B2932)=0,"",INDEX(Trainings!$C$6:$C$55,MATCH(Registration!$B2932,Trainings!$B$6:$B$55,0),1)),"")</f>
        <v/>
      </c>
      <c r="P2932" s="148" t="str">
        <f>IFERROR(IF(LEN(H2932)=0,"",INDEX(Dashboard!$I$17:$I$26,MATCH($H2932,Dashboard!$J$17:$J$26,0))),"")</f>
        <v/>
      </c>
      <c r="Q2932" s="144"/>
      <c r="R2932" s="148">
        <f>IF(LEN(O2932)=0,0,IF(OR(Summary!$D$5="All",Summary!$D$5=""),1,IF(Summary!$D$5=O2932,1,0)))</f>
        <v>0</v>
      </c>
      <c r="S2932" s="148">
        <f>IF(LEN(B2932)=0,0,IF(OR(Summary!$G$5="All",Summary!$G$5=""),1,IF(Summary!$G$5=B2932,1,0)))</f>
        <v>0</v>
      </c>
      <c r="T2932" s="148">
        <f t="shared" si="180"/>
        <v>0</v>
      </c>
      <c r="U2932" s="148">
        <f>IF(LEN(C2932)=0,0,IF(C2932=Summary!$K$5,1,0))</f>
        <v>0</v>
      </c>
      <c r="V2932" s="148">
        <f t="shared" si="181"/>
        <v>0</v>
      </c>
      <c r="W2932" s="333"/>
      <c r="X2932" s="148">
        <f t="shared" si="182"/>
        <v>0</v>
      </c>
      <c r="Y2932" s="333"/>
      <c r="Z2932" s="144"/>
      <c r="AA2932" s="148">
        <f t="shared" si="183"/>
        <v>0</v>
      </c>
      <c r="AB2932" s="336"/>
      <c r="AC2932" s="144"/>
    </row>
    <row r="2933" spans="2:29" s="134" customFormat="1" ht="20.100000000000001" customHeight="1" x14ac:dyDescent="0.25">
      <c r="B2933" s="390"/>
      <c r="C2933" s="391"/>
      <c r="D2933" s="392"/>
      <c r="E2933" s="393"/>
      <c r="F2933" s="393"/>
      <c r="G2933" s="394"/>
      <c r="H2933" s="395"/>
      <c r="N2933" s="144"/>
      <c r="O2933" s="147" t="str">
        <f>IFERROR(IF(LEN(B2933)=0,"",INDEX(Trainings!$C$6:$C$55,MATCH(Registration!$B2933,Trainings!$B$6:$B$55,0),1)),"")</f>
        <v/>
      </c>
      <c r="P2933" s="148" t="str">
        <f>IFERROR(IF(LEN(H2933)=0,"",INDEX(Dashboard!$I$17:$I$26,MATCH($H2933,Dashboard!$J$17:$J$26,0))),"")</f>
        <v/>
      </c>
      <c r="Q2933" s="144"/>
      <c r="R2933" s="148">
        <f>IF(LEN(O2933)=0,0,IF(OR(Summary!$D$5="All",Summary!$D$5=""),1,IF(Summary!$D$5=O2933,1,0)))</f>
        <v>0</v>
      </c>
      <c r="S2933" s="148">
        <f>IF(LEN(B2933)=0,0,IF(OR(Summary!$G$5="All",Summary!$G$5=""),1,IF(Summary!$G$5=B2933,1,0)))</f>
        <v>0</v>
      </c>
      <c r="T2933" s="148">
        <f t="shared" si="180"/>
        <v>0</v>
      </c>
      <c r="U2933" s="148">
        <f>IF(LEN(C2933)=0,0,IF(C2933=Summary!$K$5,1,0))</f>
        <v>0</v>
      </c>
      <c r="V2933" s="148">
        <f t="shared" si="181"/>
        <v>0</v>
      </c>
      <c r="W2933" s="333"/>
      <c r="X2933" s="148">
        <f t="shared" si="182"/>
        <v>0</v>
      </c>
      <c r="Y2933" s="333"/>
      <c r="Z2933" s="144"/>
      <c r="AA2933" s="148">
        <f t="shared" si="183"/>
        <v>0</v>
      </c>
      <c r="AB2933" s="336"/>
      <c r="AC2933" s="144"/>
    </row>
    <row r="2934" spans="2:29" s="134" customFormat="1" ht="20.100000000000001" customHeight="1" x14ac:dyDescent="0.25">
      <c r="B2934" s="390"/>
      <c r="C2934" s="391"/>
      <c r="D2934" s="392"/>
      <c r="E2934" s="393"/>
      <c r="F2934" s="393"/>
      <c r="G2934" s="394"/>
      <c r="H2934" s="395"/>
      <c r="N2934" s="144"/>
      <c r="O2934" s="147" t="str">
        <f>IFERROR(IF(LEN(B2934)=0,"",INDEX(Trainings!$C$6:$C$55,MATCH(Registration!$B2934,Trainings!$B$6:$B$55,0),1)),"")</f>
        <v/>
      </c>
      <c r="P2934" s="148" t="str">
        <f>IFERROR(IF(LEN(H2934)=0,"",INDEX(Dashboard!$I$17:$I$26,MATCH($H2934,Dashboard!$J$17:$J$26,0))),"")</f>
        <v/>
      </c>
      <c r="Q2934" s="144"/>
      <c r="R2934" s="148">
        <f>IF(LEN(O2934)=0,0,IF(OR(Summary!$D$5="All",Summary!$D$5=""),1,IF(Summary!$D$5=O2934,1,0)))</f>
        <v>0</v>
      </c>
      <c r="S2934" s="148">
        <f>IF(LEN(B2934)=0,0,IF(OR(Summary!$G$5="All",Summary!$G$5=""),1,IF(Summary!$G$5=B2934,1,0)))</f>
        <v>0</v>
      </c>
      <c r="T2934" s="148">
        <f t="shared" si="180"/>
        <v>0</v>
      </c>
      <c r="U2934" s="148">
        <f>IF(LEN(C2934)=0,0,IF(C2934=Summary!$K$5,1,0))</f>
        <v>0</v>
      </c>
      <c r="V2934" s="148">
        <f t="shared" si="181"/>
        <v>0</v>
      </c>
      <c r="W2934" s="333"/>
      <c r="X2934" s="148">
        <f t="shared" si="182"/>
        <v>0</v>
      </c>
      <c r="Y2934" s="333"/>
      <c r="Z2934" s="144"/>
      <c r="AA2934" s="148">
        <f t="shared" si="183"/>
        <v>0</v>
      </c>
      <c r="AB2934" s="336"/>
      <c r="AC2934" s="144"/>
    </row>
    <row r="2935" spans="2:29" s="134" customFormat="1" ht="20.100000000000001" customHeight="1" x14ac:dyDescent="0.25">
      <c r="B2935" s="390"/>
      <c r="C2935" s="391"/>
      <c r="D2935" s="392"/>
      <c r="E2935" s="393"/>
      <c r="F2935" s="393"/>
      <c r="G2935" s="394"/>
      <c r="H2935" s="395"/>
      <c r="N2935" s="144"/>
      <c r="O2935" s="147" t="str">
        <f>IFERROR(IF(LEN(B2935)=0,"",INDEX(Trainings!$C$6:$C$55,MATCH(Registration!$B2935,Trainings!$B$6:$B$55,0),1)),"")</f>
        <v/>
      </c>
      <c r="P2935" s="148" t="str">
        <f>IFERROR(IF(LEN(H2935)=0,"",INDEX(Dashboard!$I$17:$I$26,MATCH($H2935,Dashboard!$J$17:$J$26,0))),"")</f>
        <v/>
      </c>
      <c r="Q2935" s="144"/>
      <c r="R2935" s="148">
        <f>IF(LEN(O2935)=0,0,IF(OR(Summary!$D$5="All",Summary!$D$5=""),1,IF(Summary!$D$5=O2935,1,0)))</f>
        <v>0</v>
      </c>
      <c r="S2935" s="148">
        <f>IF(LEN(B2935)=0,0,IF(OR(Summary!$G$5="All",Summary!$G$5=""),1,IF(Summary!$G$5=B2935,1,0)))</f>
        <v>0</v>
      </c>
      <c r="T2935" s="148">
        <f t="shared" si="180"/>
        <v>0</v>
      </c>
      <c r="U2935" s="148">
        <f>IF(LEN(C2935)=0,0,IF(C2935=Summary!$K$5,1,0))</f>
        <v>0</v>
      </c>
      <c r="V2935" s="148">
        <f t="shared" si="181"/>
        <v>0</v>
      </c>
      <c r="W2935" s="333"/>
      <c r="X2935" s="148">
        <f t="shared" si="182"/>
        <v>0</v>
      </c>
      <c r="Y2935" s="333"/>
      <c r="Z2935" s="144"/>
      <c r="AA2935" s="148">
        <f t="shared" si="183"/>
        <v>0</v>
      </c>
      <c r="AB2935" s="336"/>
      <c r="AC2935" s="144"/>
    </row>
    <row r="2936" spans="2:29" s="134" customFormat="1" ht="20.100000000000001" customHeight="1" x14ac:dyDescent="0.25">
      <c r="B2936" s="390"/>
      <c r="C2936" s="391"/>
      <c r="D2936" s="392"/>
      <c r="E2936" s="393"/>
      <c r="F2936" s="393"/>
      <c r="G2936" s="394"/>
      <c r="H2936" s="395"/>
      <c r="N2936" s="144"/>
      <c r="O2936" s="147" t="str">
        <f>IFERROR(IF(LEN(B2936)=0,"",INDEX(Trainings!$C$6:$C$55,MATCH(Registration!$B2936,Trainings!$B$6:$B$55,0),1)),"")</f>
        <v/>
      </c>
      <c r="P2936" s="148" t="str">
        <f>IFERROR(IF(LEN(H2936)=0,"",INDEX(Dashboard!$I$17:$I$26,MATCH($H2936,Dashboard!$J$17:$J$26,0))),"")</f>
        <v/>
      </c>
      <c r="Q2936" s="144"/>
      <c r="R2936" s="148">
        <f>IF(LEN(O2936)=0,0,IF(OR(Summary!$D$5="All",Summary!$D$5=""),1,IF(Summary!$D$5=O2936,1,0)))</f>
        <v>0</v>
      </c>
      <c r="S2936" s="148">
        <f>IF(LEN(B2936)=0,0,IF(OR(Summary!$G$5="All",Summary!$G$5=""),1,IF(Summary!$G$5=B2936,1,0)))</f>
        <v>0</v>
      </c>
      <c r="T2936" s="148">
        <f t="shared" si="180"/>
        <v>0</v>
      </c>
      <c r="U2936" s="148">
        <f>IF(LEN(C2936)=0,0,IF(C2936=Summary!$K$5,1,0))</f>
        <v>0</v>
      </c>
      <c r="V2936" s="148">
        <f t="shared" si="181"/>
        <v>0</v>
      </c>
      <c r="W2936" s="333"/>
      <c r="X2936" s="148">
        <f t="shared" si="182"/>
        <v>0</v>
      </c>
      <c r="Y2936" s="333"/>
      <c r="Z2936" s="144"/>
      <c r="AA2936" s="148">
        <f t="shared" si="183"/>
        <v>0</v>
      </c>
      <c r="AB2936" s="336"/>
      <c r="AC2936" s="144"/>
    </row>
    <row r="2937" spans="2:29" s="134" customFormat="1" ht="20.100000000000001" customHeight="1" x14ac:dyDescent="0.25">
      <c r="B2937" s="390"/>
      <c r="C2937" s="391"/>
      <c r="D2937" s="392"/>
      <c r="E2937" s="393"/>
      <c r="F2937" s="393"/>
      <c r="G2937" s="394"/>
      <c r="H2937" s="395"/>
      <c r="N2937" s="144"/>
      <c r="O2937" s="147" t="str">
        <f>IFERROR(IF(LEN(B2937)=0,"",INDEX(Trainings!$C$6:$C$55,MATCH(Registration!$B2937,Trainings!$B$6:$B$55,0),1)),"")</f>
        <v/>
      </c>
      <c r="P2937" s="148" t="str">
        <f>IFERROR(IF(LEN(H2937)=0,"",INDEX(Dashboard!$I$17:$I$26,MATCH($H2937,Dashboard!$J$17:$J$26,0))),"")</f>
        <v/>
      </c>
      <c r="Q2937" s="144"/>
      <c r="R2937" s="148">
        <f>IF(LEN(O2937)=0,0,IF(OR(Summary!$D$5="All",Summary!$D$5=""),1,IF(Summary!$D$5=O2937,1,0)))</f>
        <v>0</v>
      </c>
      <c r="S2937" s="148">
        <f>IF(LEN(B2937)=0,0,IF(OR(Summary!$G$5="All",Summary!$G$5=""),1,IF(Summary!$G$5=B2937,1,0)))</f>
        <v>0</v>
      </c>
      <c r="T2937" s="148">
        <f t="shared" si="180"/>
        <v>0</v>
      </c>
      <c r="U2937" s="148">
        <f>IF(LEN(C2937)=0,0,IF(C2937=Summary!$K$5,1,0))</f>
        <v>0</v>
      </c>
      <c r="V2937" s="148">
        <f t="shared" si="181"/>
        <v>0</v>
      </c>
      <c r="W2937" s="333"/>
      <c r="X2937" s="148">
        <f t="shared" si="182"/>
        <v>0</v>
      </c>
      <c r="Y2937" s="333"/>
      <c r="Z2937" s="144"/>
      <c r="AA2937" s="148">
        <f t="shared" si="183"/>
        <v>0</v>
      </c>
      <c r="AB2937" s="336"/>
      <c r="AC2937" s="144"/>
    </row>
    <row r="2938" spans="2:29" s="134" customFormat="1" ht="20.100000000000001" customHeight="1" x14ac:dyDescent="0.25">
      <c r="B2938" s="390"/>
      <c r="C2938" s="391"/>
      <c r="D2938" s="392"/>
      <c r="E2938" s="393"/>
      <c r="F2938" s="393"/>
      <c r="G2938" s="394"/>
      <c r="H2938" s="395"/>
      <c r="N2938" s="144"/>
      <c r="O2938" s="147" t="str">
        <f>IFERROR(IF(LEN(B2938)=0,"",INDEX(Trainings!$C$6:$C$55,MATCH(Registration!$B2938,Trainings!$B$6:$B$55,0),1)),"")</f>
        <v/>
      </c>
      <c r="P2938" s="148" t="str">
        <f>IFERROR(IF(LEN(H2938)=0,"",INDEX(Dashboard!$I$17:$I$26,MATCH($H2938,Dashboard!$J$17:$J$26,0))),"")</f>
        <v/>
      </c>
      <c r="Q2938" s="144"/>
      <c r="R2938" s="148">
        <f>IF(LEN(O2938)=0,0,IF(OR(Summary!$D$5="All",Summary!$D$5=""),1,IF(Summary!$D$5=O2938,1,0)))</f>
        <v>0</v>
      </c>
      <c r="S2938" s="148">
        <f>IF(LEN(B2938)=0,0,IF(OR(Summary!$G$5="All",Summary!$G$5=""),1,IF(Summary!$G$5=B2938,1,0)))</f>
        <v>0</v>
      </c>
      <c r="T2938" s="148">
        <f t="shared" si="180"/>
        <v>0</v>
      </c>
      <c r="U2938" s="148">
        <f>IF(LEN(C2938)=0,0,IF(C2938=Summary!$K$5,1,0))</f>
        <v>0</v>
      </c>
      <c r="V2938" s="148">
        <f t="shared" si="181"/>
        <v>0</v>
      </c>
      <c r="W2938" s="333"/>
      <c r="X2938" s="148">
        <f t="shared" si="182"/>
        <v>0</v>
      </c>
      <c r="Y2938" s="333"/>
      <c r="Z2938" s="144"/>
      <c r="AA2938" s="148">
        <f t="shared" si="183"/>
        <v>0</v>
      </c>
      <c r="AB2938" s="336"/>
      <c r="AC2938" s="144"/>
    </row>
    <row r="2939" spans="2:29" s="134" customFormat="1" ht="20.100000000000001" customHeight="1" x14ac:dyDescent="0.25">
      <c r="B2939" s="390"/>
      <c r="C2939" s="391"/>
      <c r="D2939" s="392"/>
      <c r="E2939" s="393"/>
      <c r="F2939" s="393"/>
      <c r="G2939" s="394"/>
      <c r="H2939" s="395"/>
      <c r="N2939" s="144"/>
      <c r="O2939" s="147" t="str">
        <f>IFERROR(IF(LEN(B2939)=0,"",INDEX(Trainings!$C$6:$C$55,MATCH(Registration!$B2939,Trainings!$B$6:$B$55,0),1)),"")</f>
        <v/>
      </c>
      <c r="P2939" s="148" t="str">
        <f>IFERROR(IF(LEN(H2939)=0,"",INDEX(Dashboard!$I$17:$I$26,MATCH($H2939,Dashboard!$J$17:$J$26,0))),"")</f>
        <v/>
      </c>
      <c r="Q2939" s="144"/>
      <c r="R2939" s="148">
        <f>IF(LEN(O2939)=0,0,IF(OR(Summary!$D$5="All",Summary!$D$5=""),1,IF(Summary!$D$5=O2939,1,0)))</f>
        <v>0</v>
      </c>
      <c r="S2939" s="148">
        <f>IF(LEN(B2939)=0,0,IF(OR(Summary!$G$5="All",Summary!$G$5=""),1,IF(Summary!$G$5=B2939,1,0)))</f>
        <v>0</v>
      </c>
      <c r="T2939" s="148">
        <f t="shared" si="180"/>
        <v>0</v>
      </c>
      <c r="U2939" s="148">
        <f>IF(LEN(C2939)=0,0,IF(C2939=Summary!$K$5,1,0))</f>
        <v>0</v>
      </c>
      <c r="V2939" s="148">
        <f t="shared" si="181"/>
        <v>0</v>
      </c>
      <c r="W2939" s="333"/>
      <c r="X2939" s="148">
        <f t="shared" si="182"/>
        <v>0</v>
      </c>
      <c r="Y2939" s="333"/>
      <c r="Z2939" s="144"/>
      <c r="AA2939" s="148">
        <f t="shared" si="183"/>
        <v>0</v>
      </c>
      <c r="AB2939" s="336"/>
      <c r="AC2939" s="144"/>
    </row>
    <row r="2940" spans="2:29" s="134" customFormat="1" ht="20.100000000000001" customHeight="1" x14ac:dyDescent="0.25">
      <c r="B2940" s="390"/>
      <c r="C2940" s="391"/>
      <c r="D2940" s="392"/>
      <c r="E2940" s="393"/>
      <c r="F2940" s="393"/>
      <c r="G2940" s="394"/>
      <c r="H2940" s="395"/>
      <c r="N2940" s="144"/>
      <c r="O2940" s="147" t="str">
        <f>IFERROR(IF(LEN(B2940)=0,"",INDEX(Trainings!$C$6:$C$55,MATCH(Registration!$B2940,Trainings!$B$6:$B$55,0),1)),"")</f>
        <v/>
      </c>
      <c r="P2940" s="148" t="str">
        <f>IFERROR(IF(LEN(H2940)=0,"",INDEX(Dashboard!$I$17:$I$26,MATCH($H2940,Dashboard!$J$17:$J$26,0))),"")</f>
        <v/>
      </c>
      <c r="Q2940" s="144"/>
      <c r="R2940" s="148">
        <f>IF(LEN(O2940)=0,0,IF(OR(Summary!$D$5="All",Summary!$D$5=""),1,IF(Summary!$D$5=O2940,1,0)))</f>
        <v>0</v>
      </c>
      <c r="S2940" s="148">
        <f>IF(LEN(B2940)=0,0,IF(OR(Summary!$G$5="All",Summary!$G$5=""),1,IF(Summary!$G$5=B2940,1,0)))</f>
        <v>0</v>
      </c>
      <c r="T2940" s="148">
        <f t="shared" si="180"/>
        <v>0</v>
      </c>
      <c r="U2940" s="148">
        <f>IF(LEN(C2940)=0,0,IF(C2940=Summary!$K$5,1,0))</f>
        <v>0</v>
      </c>
      <c r="V2940" s="148">
        <f t="shared" si="181"/>
        <v>0</v>
      </c>
      <c r="W2940" s="333"/>
      <c r="X2940" s="148">
        <f t="shared" si="182"/>
        <v>0</v>
      </c>
      <c r="Y2940" s="333"/>
      <c r="Z2940" s="144"/>
      <c r="AA2940" s="148">
        <f t="shared" si="183"/>
        <v>0</v>
      </c>
      <c r="AB2940" s="336"/>
      <c r="AC2940" s="144"/>
    </row>
    <row r="2941" spans="2:29" s="134" customFormat="1" ht="20.100000000000001" customHeight="1" x14ac:dyDescent="0.25">
      <c r="B2941" s="390"/>
      <c r="C2941" s="391"/>
      <c r="D2941" s="392"/>
      <c r="E2941" s="393"/>
      <c r="F2941" s="393"/>
      <c r="G2941" s="394"/>
      <c r="H2941" s="395"/>
      <c r="N2941" s="144"/>
      <c r="O2941" s="147" t="str">
        <f>IFERROR(IF(LEN(B2941)=0,"",INDEX(Trainings!$C$6:$C$55,MATCH(Registration!$B2941,Trainings!$B$6:$B$55,0),1)),"")</f>
        <v/>
      </c>
      <c r="P2941" s="148" t="str">
        <f>IFERROR(IF(LEN(H2941)=0,"",INDEX(Dashboard!$I$17:$I$26,MATCH($H2941,Dashboard!$J$17:$J$26,0))),"")</f>
        <v/>
      </c>
      <c r="Q2941" s="144"/>
      <c r="R2941" s="148">
        <f>IF(LEN(O2941)=0,0,IF(OR(Summary!$D$5="All",Summary!$D$5=""),1,IF(Summary!$D$5=O2941,1,0)))</f>
        <v>0</v>
      </c>
      <c r="S2941" s="148">
        <f>IF(LEN(B2941)=0,0,IF(OR(Summary!$G$5="All",Summary!$G$5=""),1,IF(Summary!$G$5=B2941,1,0)))</f>
        <v>0</v>
      </c>
      <c r="T2941" s="148">
        <f t="shared" si="180"/>
        <v>0</v>
      </c>
      <c r="U2941" s="148">
        <f>IF(LEN(C2941)=0,0,IF(C2941=Summary!$K$5,1,0))</f>
        <v>0</v>
      </c>
      <c r="V2941" s="148">
        <f t="shared" si="181"/>
        <v>0</v>
      </c>
      <c r="W2941" s="333"/>
      <c r="X2941" s="148">
        <f t="shared" si="182"/>
        <v>0</v>
      </c>
      <c r="Y2941" s="333"/>
      <c r="Z2941" s="144"/>
      <c r="AA2941" s="148">
        <f t="shared" si="183"/>
        <v>0</v>
      </c>
      <c r="AB2941" s="336"/>
      <c r="AC2941" s="144"/>
    </row>
    <row r="2942" spans="2:29" s="134" customFormat="1" ht="20.100000000000001" customHeight="1" x14ac:dyDescent="0.25">
      <c r="B2942" s="390"/>
      <c r="C2942" s="391"/>
      <c r="D2942" s="392"/>
      <c r="E2942" s="393"/>
      <c r="F2942" s="393"/>
      <c r="G2942" s="394"/>
      <c r="H2942" s="395"/>
      <c r="N2942" s="144"/>
      <c r="O2942" s="147" t="str">
        <f>IFERROR(IF(LEN(B2942)=0,"",INDEX(Trainings!$C$6:$C$55,MATCH(Registration!$B2942,Trainings!$B$6:$B$55,0),1)),"")</f>
        <v/>
      </c>
      <c r="P2942" s="148" t="str">
        <f>IFERROR(IF(LEN(H2942)=0,"",INDEX(Dashboard!$I$17:$I$26,MATCH($H2942,Dashboard!$J$17:$J$26,0))),"")</f>
        <v/>
      </c>
      <c r="Q2942" s="144"/>
      <c r="R2942" s="148">
        <f>IF(LEN(O2942)=0,0,IF(OR(Summary!$D$5="All",Summary!$D$5=""),1,IF(Summary!$D$5=O2942,1,0)))</f>
        <v>0</v>
      </c>
      <c r="S2942" s="148">
        <f>IF(LEN(B2942)=0,0,IF(OR(Summary!$G$5="All",Summary!$G$5=""),1,IF(Summary!$G$5=B2942,1,0)))</f>
        <v>0</v>
      </c>
      <c r="T2942" s="148">
        <f t="shared" si="180"/>
        <v>0</v>
      </c>
      <c r="U2942" s="148">
        <f>IF(LEN(C2942)=0,0,IF(C2942=Summary!$K$5,1,0))</f>
        <v>0</v>
      </c>
      <c r="V2942" s="148">
        <f t="shared" si="181"/>
        <v>0</v>
      </c>
      <c r="W2942" s="333"/>
      <c r="X2942" s="148">
        <f t="shared" si="182"/>
        <v>0</v>
      </c>
      <c r="Y2942" s="333"/>
      <c r="Z2942" s="144"/>
      <c r="AA2942" s="148">
        <f t="shared" si="183"/>
        <v>0</v>
      </c>
      <c r="AB2942" s="336"/>
      <c r="AC2942" s="144"/>
    </row>
    <row r="2943" spans="2:29" s="134" customFormat="1" ht="20.100000000000001" customHeight="1" x14ac:dyDescent="0.25">
      <c r="B2943" s="390"/>
      <c r="C2943" s="391"/>
      <c r="D2943" s="392"/>
      <c r="E2943" s="393"/>
      <c r="F2943" s="393"/>
      <c r="G2943" s="394"/>
      <c r="H2943" s="395"/>
      <c r="N2943" s="144"/>
      <c r="O2943" s="147" t="str">
        <f>IFERROR(IF(LEN(B2943)=0,"",INDEX(Trainings!$C$6:$C$55,MATCH(Registration!$B2943,Trainings!$B$6:$B$55,0),1)),"")</f>
        <v/>
      </c>
      <c r="P2943" s="148" t="str">
        <f>IFERROR(IF(LEN(H2943)=0,"",INDEX(Dashboard!$I$17:$I$26,MATCH($H2943,Dashboard!$J$17:$J$26,0))),"")</f>
        <v/>
      </c>
      <c r="Q2943" s="144"/>
      <c r="R2943" s="148">
        <f>IF(LEN(O2943)=0,0,IF(OR(Summary!$D$5="All",Summary!$D$5=""),1,IF(Summary!$D$5=O2943,1,0)))</f>
        <v>0</v>
      </c>
      <c r="S2943" s="148">
        <f>IF(LEN(B2943)=0,0,IF(OR(Summary!$G$5="All",Summary!$G$5=""),1,IF(Summary!$G$5=B2943,1,0)))</f>
        <v>0</v>
      </c>
      <c r="T2943" s="148">
        <f t="shared" si="180"/>
        <v>0</v>
      </c>
      <c r="U2943" s="148">
        <f>IF(LEN(C2943)=0,0,IF(C2943=Summary!$K$5,1,0))</f>
        <v>0</v>
      </c>
      <c r="V2943" s="148">
        <f t="shared" si="181"/>
        <v>0</v>
      </c>
      <c r="W2943" s="333"/>
      <c r="X2943" s="148">
        <f t="shared" si="182"/>
        <v>0</v>
      </c>
      <c r="Y2943" s="333"/>
      <c r="Z2943" s="144"/>
      <c r="AA2943" s="148">
        <f t="shared" si="183"/>
        <v>0</v>
      </c>
      <c r="AB2943" s="336"/>
      <c r="AC2943" s="144"/>
    </row>
    <row r="2944" spans="2:29" s="134" customFormat="1" ht="20.100000000000001" customHeight="1" x14ac:dyDescent="0.25">
      <c r="B2944" s="390"/>
      <c r="C2944" s="391"/>
      <c r="D2944" s="392"/>
      <c r="E2944" s="393"/>
      <c r="F2944" s="393"/>
      <c r="G2944" s="394"/>
      <c r="H2944" s="395"/>
      <c r="N2944" s="144"/>
      <c r="O2944" s="147" t="str">
        <f>IFERROR(IF(LEN(B2944)=0,"",INDEX(Trainings!$C$6:$C$55,MATCH(Registration!$B2944,Trainings!$B$6:$B$55,0),1)),"")</f>
        <v/>
      </c>
      <c r="P2944" s="148" t="str">
        <f>IFERROR(IF(LEN(H2944)=0,"",INDEX(Dashboard!$I$17:$I$26,MATCH($H2944,Dashboard!$J$17:$J$26,0))),"")</f>
        <v/>
      </c>
      <c r="Q2944" s="144"/>
      <c r="R2944" s="148">
        <f>IF(LEN(O2944)=0,0,IF(OR(Summary!$D$5="All",Summary!$D$5=""),1,IF(Summary!$D$5=O2944,1,0)))</f>
        <v>0</v>
      </c>
      <c r="S2944" s="148">
        <f>IF(LEN(B2944)=0,0,IF(OR(Summary!$G$5="All",Summary!$G$5=""),1,IF(Summary!$G$5=B2944,1,0)))</f>
        <v>0</v>
      </c>
      <c r="T2944" s="148">
        <f t="shared" si="180"/>
        <v>0</v>
      </c>
      <c r="U2944" s="148">
        <f>IF(LEN(C2944)=0,0,IF(C2944=Summary!$K$5,1,0))</f>
        <v>0</v>
      </c>
      <c r="V2944" s="148">
        <f t="shared" si="181"/>
        <v>0</v>
      </c>
      <c r="W2944" s="333"/>
      <c r="X2944" s="148">
        <f t="shared" si="182"/>
        <v>0</v>
      </c>
      <c r="Y2944" s="333"/>
      <c r="Z2944" s="144"/>
      <c r="AA2944" s="148">
        <f t="shared" si="183"/>
        <v>0</v>
      </c>
      <c r="AB2944" s="336"/>
      <c r="AC2944" s="144"/>
    </row>
    <row r="2945" spans="2:29" s="134" customFormat="1" ht="20.100000000000001" customHeight="1" x14ac:dyDescent="0.25">
      <c r="B2945" s="390"/>
      <c r="C2945" s="391"/>
      <c r="D2945" s="392"/>
      <c r="E2945" s="393"/>
      <c r="F2945" s="393"/>
      <c r="G2945" s="394"/>
      <c r="H2945" s="395"/>
      <c r="N2945" s="144"/>
      <c r="O2945" s="147" t="str">
        <f>IFERROR(IF(LEN(B2945)=0,"",INDEX(Trainings!$C$6:$C$55,MATCH(Registration!$B2945,Trainings!$B$6:$B$55,0),1)),"")</f>
        <v/>
      </c>
      <c r="P2945" s="148" t="str">
        <f>IFERROR(IF(LEN(H2945)=0,"",INDEX(Dashboard!$I$17:$I$26,MATCH($H2945,Dashboard!$J$17:$J$26,0))),"")</f>
        <v/>
      </c>
      <c r="Q2945" s="144"/>
      <c r="R2945" s="148">
        <f>IF(LEN(O2945)=0,0,IF(OR(Summary!$D$5="All",Summary!$D$5=""),1,IF(Summary!$D$5=O2945,1,0)))</f>
        <v>0</v>
      </c>
      <c r="S2945" s="148">
        <f>IF(LEN(B2945)=0,0,IF(OR(Summary!$G$5="All",Summary!$G$5=""),1,IF(Summary!$G$5=B2945,1,0)))</f>
        <v>0</v>
      </c>
      <c r="T2945" s="148">
        <f t="shared" si="180"/>
        <v>0</v>
      </c>
      <c r="U2945" s="148">
        <f>IF(LEN(C2945)=0,0,IF(C2945=Summary!$K$5,1,0))</f>
        <v>0</v>
      </c>
      <c r="V2945" s="148">
        <f t="shared" si="181"/>
        <v>0</v>
      </c>
      <c r="W2945" s="333"/>
      <c r="X2945" s="148">
        <f t="shared" si="182"/>
        <v>0</v>
      </c>
      <c r="Y2945" s="333"/>
      <c r="Z2945" s="144"/>
      <c r="AA2945" s="148">
        <f t="shared" si="183"/>
        <v>0</v>
      </c>
      <c r="AB2945" s="336"/>
      <c r="AC2945" s="144"/>
    </row>
    <row r="2946" spans="2:29" s="134" customFormat="1" ht="20.100000000000001" customHeight="1" x14ac:dyDescent="0.25">
      <c r="B2946" s="390"/>
      <c r="C2946" s="391"/>
      <c r="D2946" s="392"/>
      <c r="E2946" s="393"/>
      <c r="F2946" s="393"/>
      <c r="G2946" s="394"/>
      <c r="H2946" s="395"/>
      <c r="N2946" s="144"/>
      <c r="O2946" s="147" t="str">
        <f>IFERROR(IF(LEN(B2946)=0,"",INDEX(Trainings!$C$6:$C$55,MATCH(Registration!$B2946,Trainings!$B$6:$B$55,0),1)),"")</f>
        <v/>
      </c>
      <c r="P2946" s="148" t="str">
        <f>IFERROR(IF(LEN(H2946)=0,"",INDEX(Dashboard!$I$17:$I$26,MATCH($H2946,Dashboard!$J$17:$J$26,0))),"")</f>
        <v/>
      </c>
      <c r="Q2946" s="144"/>
      <c r="R2946" s="148">
        <f>IF(LEN(O2946)=0,0,IF(OR(Summary!$D$5="All",Summary!$D$5=""),1,IF(Summary!$D$5=O2946,1,0)))</f>
        <v>0</v>
      </c>
      <c r="S2946" s="148">
        <f>IF(LEN(B2946)=0,0,IF(OR(Summary!$G$5="All",Summary!$G$5=""),1,IF(Summary!$G$5=B2946,1,0)))</f>
        <v>0</v>
      </c>
      <c r="T2946" s="148">
        <f t="shared" si="180"/>
        <v>0</v>
      </c>
      <c r="U2946" s="148">
        <f>IF(LEN(C2946)=0,0,IF(C2946=Summary!$K$5,1,0))</f>
        <v>0</v>
      </c>
      <c r="V2946" s="148">
        <f t="shared" si="181"/>
        <v>0</v>
      </c>
      <c r="W2946" s="333"/>
      <c r="X2946" s="148">
        <f t="shared" si="182"/>
        <v>0</v>
      </c>
      <c r="Y2946" s="333"/>
      <c r="Z2946" s="144"/>
      <c r="AA2946" s="148">
        <f t="shared" si="183"/>
        <v>0</v>
      </c>
      <c r="AB2946" s="336"/>
      <c r="AC2946" s="144"/>
    </row>
    <row r="2947" spans="2:29" s="134" customFormat="1" ht="20.100000000000001" customHeight="1" x14ac:dyDescent="0.25">
      <c r="B2947" s="390"/>
      <c r="C2947" s="391"/>
      <c r="D2947" s="392"/>
      <c r="E2947" s="393"/>
      <c r="F2947" s="393"/>
      <c r="G2947" s="394"/>
      <c r="H2947" s="395"/>
      <c r="N2947" s="144"/>
      <c r="O2947" s="147" t="str">
        <f>IFERROR(IF(LEN(B2947)=0,"",INDEX(Trainings!$C$6:$C$55,MATCH(Registration!$B2947,Trainings!$B$6:$B$55,0),1)),"")</f>
        <v/>
      </c>
      <c r="P2947" s="148" t="str">
        <f>IFERROR(IF(LEN(H2947)=0,"",INDEX(Dashboard!$I$17:$I$26,MATCH($H2947,Dashboard!$J$17:$J$26,0))),"")</f>
        <v/>
      </c>
      <c r="Q2947" s="144"/>
      <c r="R2947" s="148">
        <f>IF(LEN(O2947)=0,0,IF(OR(Summary!$D$5="All",Summary!$D$5=""),1,IF(Summary!$D$5=O2947,1,0)))</f>
        <v>0</v>
      </c>
      <c r="S2947" s="148">
        <f>IF(LEN(B2947)=0,0,IF(OR(Summary!$G$5="All",Summary!$G$5=""),1,IF(Summary!$G$5=B2947,1,0)))</f>
        <v>0</v>
      </c>
      <c r="T2947" s="148">
        <f t="shared" si="180"/>
        <v>0</v>
      </c>
      <c r="U2947" s="148">
        <f>IF(LEN(C2947)=0,0,IF(C2947=Summary!$K$5,1,0))</f>
        <v>0</v>
      </c>
      <c r="V2947" s="148">
        <f t="shared" si="181"/>
        <v>0</v>
      </c>
      <c r="W2947" s="333"/>
      <c r="X2947" s="148">
        <f t="shared" si="182"/>
        <v>0</v>
      </c>
      <c r="Y2947" s="333"/>
      <c r="Z2947" s="144"/>
      <c r="AA2947" s="148">
        <f t="shared" si="183"/>
        <v>0</v>
      </c>
      <c r="AB2947" s="336"/>
      <c r="AC2947" s="144"/>
    </row>
    <row r="2948" spans="2:29" s="134" customFormat="1" ht="20.100000000000001" customHeight="1" x14ac:dyDescent="0.25">
      <c r="B2948" s="390"/>
      <c r="C2948" s="391"/>
      <c r="D2948" s="392"/>
      <c r="E2948" s="393"/>
      <c r="F2948" s="393"/>
      <c r="G2948" s="394"/>
      <c r="H2948" s="395"/>
      <c r="N2948" s="144"/>
      <c r="O2948" s="147" t="str">
        <f>IFERROR(IF(LEN(B2948)=0,"",INDEX(Trainings!$C$6:$C$55,MATCH(Registration!$B2948,Trainings!$B$6:$B$55,0),1)),"")</f>
        <v/>
      </c>
      <c r="P2948" s="148" t="str">
        <f>IFERROR(IF(LEN(H2948)=0,"",INDEX(Dashboard!$I$17:$I$26,MATCH($H2948,Dashboard!$J$17:$J$26,0))),"")</f>
        <v/>
      </c>
      <c r="Q2948" s="144"/>
      <c r="R2948" s="148">
        <f>IF(LEN(O2948)=0,0,IF(OR(Summary!$D$5="All",Summary!$D$5=""),1,IF(Summary!$D$5=O2948,1,0)))</f>
        <v>0</v>
      </c>
      <c r="S2948" s="148">
        <f>IF(LEN(B2948)=0,0,IF(OR(Summary!$G$5="All",Summary!$G$5=""),1,IF(Summary!$G$5=B2948,1,0)))</f>
        <v>0</v>
      </c>
      <c r="T2948" s="148">
        <f t="shared" si="180"/>
        <v>0</v>
      </c>
      <c r="U2948" s="148">
        <f>IF(LEN(C2948)=0,0,IF(C2948=Summary!$K$5,1,0))</f>
        <v>0</v>
      </c>
      <c r="V2948" s="148">
        <f t="shared" si="181"/>
        <v>0</v>
      </c>
      <c r="W2948" s="333"/>
      <c r="X2948" s="148">
        <f t="shared" si="182"/>
        <v>0</v>
      </c>
      <c r="Y2948" s="333"/>
      <c r="Z2948" s="144"/>
      <c r="AA2948" s="148">
        <f t="shared" si="183"/>
        <v>0</v>
      </c>
      <c r="AB2948" s="336"/>
      <c r="AC2948" s="144"/>
    </row>
    <row r="2949" spans="2:29" s="134" customFormat="1" ht="20.100000000000001" customHeight="1" x14ac:dyDescent="0.25">
      <c r="B2949" s="390"/>
      <c r="C2949" s="391"/>
      <c r="D2949" s="392"/>
      <c r="E2949" s="393"/>
      <c r="F2949" s="393"/>
      <c r="G2949" s="394"/>
      <c r="H2949" s="395"/>
      <c r="N2949" s="144"/>
      <c r="O2949" s="147" t="str">
        <f>IFERROR(IF(LEN(B2949)=0,"",INDEX(Trainings!$C$6:$C$55,MATCH(Registration!$B2949,Trainings!$B$6:$B$55,0),1)),"")</f>
        <v/>
      </c>
      <c r="P2949" s="148" t="str">
        <f>IFERROR(IF(LEN(H2949)=0,"",INDEX(Dashboard!$I$17:$I$26,MATCH($H2949,Dashboard!$J$17:$J$26,0))),"")</f>
        <v/>
      </c>
      <c r="Q2949" s="144"/>
      <c r="R2949" s="148">
        <f>IF(LEN(O2949)=0,0,IF(OR(Summary!$D$5="All",Summary!$D$5=""),1,IF(Summary!$D$5=O2949,1,0)))</f>
        <v>0</v>
      </c>
      <c r="S2949" s="148">
        <f>IF(LEN(B2949)=0,0,IF(OR(Summary!$G$5="All",Summary!$G$5=""),1,IF(Summary!$G$5=B2949,1,0)))</f>
        <v>0</v>
      </c>
      <c r="T2949" s="148">
        <f t="shared" si="180"/>
        <v>0</v>
      </c>
      <c r="U2949" s="148">
        <f>IF(LEN(C2949)=0,0,IF(C2949=Summary!$K$5,1,0))</f>
        <v>0</v>
      </c>
      <c r="V2949" s="148">
        <f t="shared" si="181"/>
        <v>0</v>
      </c>
      <c r="W2949" s="333"/>
      <c r="X2949" s="148">
        <f t="shared" si="182"/>
        <v>0</v>
      </c>
      <c r="Y2949" s="333"/>
      <c r="Z2949" s="144"/>
      <c r="AA2949" s="148">
        <f t="shared" si="183"/>
        <v>0</v>
      </c>
      <c r="AB2949" s="336"/>
      <c r="AC2949" s="144"/>
    </row>
    <row r="2950" spans="2:29" s="134" customFormat="1" ht="20.100000000000001" customHeight="1" x14ac:dyDescent="0.25">
      <c r="B2950" s="390"/>
      <c r="C2950" s="391"/>
      <c r="D2950" s="392"/>
      <c r="E2950" s="393"/>
      <c r="F2950" s="393"/>
      <c r="G2950" s="394"/>
      <c r="H2950" s="395"/>
      <c r="N2950" s="144"/>
      <c r="O2950" s="147" t="str">
        <f>IFERROR(IF(LEN(B2950)=0,"",INDEX(Trainings!$C$6:$C$55,MATCH(Registration!$B2950,Trainings!$B$6:$B$55,0),1)),"")</f>
        <v/>
      </c>
      <c r="P2950" s="148" t="str">
        <f>IFERROR(IF(LEN(H2950)=0,"",INDEX(Dashboard!$I$17:$I$26,MATCH($H2950,Dashboard!$J$17:$J$26,0))),"")</f>
        <v/>
      </c>
      <c r="Q2950" s="144"/>
      <c r="R2950" s="148">
        <f>IF(LEN(O2950)=0,0,IF(OR(Summary!$D$5="All",Summary!$D$5=""),1,IF(Summary!$D$5=O2950,1,0)))</f>
        <v>0</v>
      </c>
      <c r="S2950" s="148">
        <f>IF(LEN(B2950)=0,0,IF(OR(Summary!$G$5="All",Summary!$G$5=""),1,IF(Summary!$G$5=B2950,1,0)))</f>
        <v>0</v>
      </c>
      <c r="T2950" s="148">
        <f t="shared" ref="T2950:T3013" si="184">IF(G2950="Yes",1,0)</f>
        <v>0</v>
      </c>
      <c r="U2950" s="148">
        <f>IF(LEN(C2950)=0,0,IF(C2950=Summary!$K$5,1,0))</f>
        <v>0</v>
      </c>
      <c r="V2950" s="148">
        <f t="shared" si="181"/>
        <v>0</v>
      </c>
      <c r="W2950" s="333"/>
      <c r="X2950" s="148">
        <f t="shared" si="182"/>
        <v>0</v>
      </c>
      <c r="Y2950" s="333"/>
      <c r="Z2950" s="144"/>
      <c r="AA2950" s="148">
        <f t="shared" si="183"/>
        <v>0</v>
      </c>
      <c r="AB2950" s="336"/>
      <c r="AC2950" s="144"/>
    </row>
    <row r="2951" spans="2:29" s="134" customFormat="1" ht="20.100000000000001" customHeight="1" x14ac:dyDescent="0.25">
      <c r="B2951" s="390"/>
      <c r="C2951" s="391"/>
      <c r="D2951" s="392"/>
      <c r="E2951" s="393"/>
      <c r="F2951" s="393"/>
      <c r="G2951" s="394"/>
      <c r="H2951" s="395"/>
      <c r="N2951" s="144"/>
      <c r="O2951" s="147" t="str">
        <f>IFERROR(IF(LEN(B2951)=0,"",INDEX(Trainings!$C$6:$C$55,MATCH(Registration!$B2951,Trainings!$B$6:$B$55,0),1)),"")</f>
        <v/>
      </c>
      <c r="P2951" s="148" t="str">
        <f>IFERROR(IF(LEN(H2951)=0,"",INDEX(Dashboard!$I$17:$I$26,MATCH($H2951,Dashboard!$J$17:$J$26,0))),"")</f>
        <v/>
      </c>
      <c r="Q2951" s="144"/>
      <c r="R2951" s="148">
        <f>IF(LEN(O2951)=0,0,IF(OR(Summary!$D$5="All",Summary!$D$5=""),1,IF(Summary!$D$5=O2951,1,0)))</f>
        <v>0</v>
      </c>
      <c r="S2951" s="148">
        <f>IF(LEN(B2951)=0,0,IF(OR(Summary!$G$5="All",Summary!$G$5=""),1,IF(Summary!$G$5=B2951,1,0)))</f>
        <v>0</v>
      </c>
      <c r="T2951" s="148">
        <f t="shared" si="184"/>
        <v>0</v>
      </c>
      <c r="U2951" s="148">
        <f>IF(LEN(C2951)=0,0,IF(C2951=Summary!$K$5,1,0))</f>
        <v>0</v>
      </c>
      <c r="V2951" s="148">
        <f t="shared" ref="V2951:V3014" si="185">R2951*S2951*T2951*U2951</f>
        <v>0</v>
      </c>
      <c r="W2951" s="333"/>
      <c r="X2951" s="148">
        <f t="shared" ref="X2951:X3014" si="186">V2951*(IF(LEN(P2951)=0,0,1))</f>
        <v>0</v>
      </c>
      <c r="Y2951" s="333"/>
      <c r="Z2951" s="144"/>
      <c r="AA2951" s="148">
        <f t="shared" ref="AA2951:AA3014" si="187">IF(G2951="Yes",1,0)</f>
        <v>0</v>
      </c>
      <c r="AB2951" s="336"/>
      <c r="AC2951" s="144"/>
    </row>
    <row r="2952" spans="2:29" s="134" customFormat="1" ht="20.100000000000001" customHeight="1" x14ac:dyDescent="0.25">
      <c r="B2952" s="390"/>
      <c r="C2952" s="391"/>
      <c r="D2952" s="392"/>
      <c r="E2952" s="393"/>
      <c r="F2952" s="393"/>
      <c r="G2952" s="394"/>
      <c r="H2952" s="395"/>
      <c r="N2952" s="144"/>
      <c r="O2952" s="147" t="str">
        <f>IFERROR(IF(LEN(B2952)=0,"",INDEX(Trainings!$C$6:$C$55,MATCH(Registration!$B2952,Trainings!$B$6:$B$55,0),1)),"")</f>
        <v/>
      </c>
      <c r="P2952" s="148" t="str">
        <f>IFERROR(IF(LEN(H2952)=0,"",INDEX(Dashboard!$I$17:$I$26,MATCH($H2952,Dashboard!$J$17:$J$26,0))),"")</f>
        <v/>
      </c>
      <c r="Q2952" s="144"/>
      <c r="R2952" s="148">
        <f>IF(LEN(O2952)=0,0,IF(OR(Summary!$D$5="All",Summary!$D$5=""),1,IF(Summary!$D$5=O2952,1,0)))</f>
        <v>0</v>
      </c>
      <c r="S2952" s="148">
        <f>IF(LEN(B2952)=0,0,IF(OR(Summary!$G$5="All",Summary!$G$5=""),1,IF(Summary!$G$5=B2952,1,0)))</f>
        <v>0</v>
      </c>
      <c r="T2952" s="148">
        <f t="shared" si="184"/>
        <v>0</v>
      </c>
      <c r="U2952" s="148">
        <f>IF(LEN(C2952)=0,0,IF(C2952=Summary!$K$5,1,0))</f>
        <v>0</v>
      </c>
      <c r="V2952" s="148">
        <f t="shared" si="185"/>
        <v>0</v>
      </c>
      <c r="W2952" s="333"/>
      <c r="X2952" s="148">
        <f t="shared" si="186"/>
        <v>0</v>
      </c>
      <c r="Y2952" s="333"/>
      <c r="Z2952" s="144"/>
      <c r="AA2952" s="148">
        <f t="shared" si="187"/>
        <v>0</v>
      </c>
      <c r="AB2952" s="336"/>
      <c r="AC2952" s="144"/>
    </row>
    <row r="2953" spans="2:29" s="134" customFormat="1" ht="20.100000000000001" customHeight="1" x14ac:dyDescent="0.25">
      <c r="B2953" s="390"/>
      <c r="C2953" s="391"/>
      <c r="D2953" s="392"/>
      <c r="E2953" s="393"/>
      <c r="F2953" s="393"/>
      <c r="G2953" s="394"/>
      <c r="H2953" s="395"/>
      <c r="N2953" s="144"/>
      <c r="O2953" s="147" t="str">
        <f>IFERROR(IF(LEN(B2953)=0,"",INDEX(Trainings!$C$6:$C$55,MATCH(Registration!$B2953,Trainings!$B$6:$B$55,0),1)),"")</f>
        <v/>
      </c>
      <c r="P2953" s="148" t="str">
        <f>IFERROR(IF(LEN(H2953)=0,"",INDEX(Dashboard!$I$17:$I$26,MATCH($H2953,Dashboard!$J$17:$J$26,0))),"")</f>
        <v/>
      </c>
      <c r="Q2953" s="144"/>
      <c r="R2953" s="148">
        <f>IF(LEN(O2953)=0,0,IF(OR(Summary!$D$5="All",Summary!$D$5=""),1,IF(Summary!$D$5=O2953,1,0)))</f>
        <v>0</v>
      </c>
      <c r="S2953" s="148">
        <f>IF(LEN(B2953)=0,0,IF(OR(Summary!$G$5="All",Summary!$G$5=""),1,IF(Summary!$G$5=B2953,1,0)))</f>
        <v>0</v>
      </c>
      <c r="T2953" s="148">
        <f t="shared" si="184"/>
        <v>0</v>
      </c>
      <c r="U2953" s="148">
        <f>IF(LEN(C2953)=0,0,IF(C2953=Summary!$K$5,1,0))</f>
        <v>0</v>
      </c>
      <c r="V2953" s="148">
        <f t="shared" si="185"/>
        <v>0</v>
      </c>
      <c r="W2953" s="333"/>
      <c r="X2953" s="148">
        <f t="shared" si="186"/>
        <v>0</v>
      </c>
      <c r="Y2953" s="333"/>
      <c r="Z2953" s="144"/>
      <c r="AA2953" s="148">
        <f t="shared" si="187"/>
        <v>0</v>
      </c>
      <c r="AB2953" s="336"/>
      <c r="AC2953" s="144"/>
    </row>
    <row r="2954" spans="2:29" s="134" customFormat="1" ht="20.100000000000001" customHeight="1" x14ac:dyDescent="0.25">
      <c r="B2954" s="390"/>
      <c r="C2954" s="391"/>
      <c r="D2954" s="392"/>
      <c r="E2954" s="393"/>
      <c r="F2954" s="393"/>
      <c r="G2954" s="394"/>
      <c r="H2954" s="395"/>
      <c r="N2954" s="144"/>
      <c r="O2954" s="147" t="str">
        <f>IFERROR(IF(LEN(B2954)=0,"",INDEX(Trainings!$C$6:$C$55,MATCH(Registration!$B2954,Trainings!$B$6:$B$55,0),1)),"")</f>
        <v/>
      </c>
      <c r="P2954" s="148" t="str">
        <f>IFERROR(IF(LEN(H2954)=0,"",INDEX(Dashboard!$I$17:$I$26,MATCH($H2954,Dashboard!$J$17:$J$26,0))),"")</f>
        <v/>
      </c>
      <c r="Q2954" s="144"/>
      <c r="R2954" s="148">
        <f>IF(LEN(O2954)=0,0,IF(OR(Summary!$D$5="All",Summary!$D$5=""),1,IF(Summary!$D$5=O2954,1,0)))</f>
        <v>0</v>
      </c>
      <c r="S2954" s="148">
        <f>IF(LEN(B2954)=0,0,IF(OR(Summary!$G$5="All",Summary!$G$5=""),1,IF(Summary!$G$5=B2954,1,0)))</f>
        <v>0</v>
      </c>
      <c r="T2954" s="148">
        <f t="shared" si="184"/>
        <v>0</v>
      </c>
      <c r="U2954" s="148">
        <f>IF(LEN(C2954)=0,0,IF(C2954=Summary!$K$5,1,0))</f>
        <v>0</v>
      </c>
      <c r="V2954" s="148">
        <f t="shared" si="185"/>
        <v>0</v>
      </c>
      <c r="W2954" s="333"/>
      <c r="X2954" s="148">
        <f t="shared" si="186"/>
        <v>0</v>
      </c>
      <c r="Y2954" s="333"/>
      <c r="Z2954" s="144"/>
      <c r="AA2954" s="148">
        <f t="shared" si="187"/>
        <v>0</v>
      </c>
      <c r="AB2954" s="336"/>
      <c r="AC2954" s="144"/>
    </row>
    <row r="2955" spans="2:29" s="134" customFormat="1" ht="20.100000000000001" customHeight="1" x14ac:dyDescent="0.25">
      <c r="B2955" s="390"/>
      <c r="C2955" s="391"/>
      <c r="D2955" s="392"/>
      <c r="E2955" s="393"/>
      <c r="F2955" s="393"/>
      <c r="G2955" s="394"/>
      <c r="H2955" s="395"/>
      <c r="N2955" s="144"/>
      <c r="O2955" s="147" t="str">
        <f>IFERROR(IF(LEN(B2955)=0,"",INDEX(Trainings!$C$6:$C$55,MATCH(Registration!$B2955,Trainings!$B$6:$B$55,0),1)),"")</f>
        <v/>
      </c>
      <c r="P2955" s="148" t="str">
        <f>IFERROR(IF(LEN(H2955)=0,"",INDEX(Dashboard!$I$17:$I$26,MATCH($H2955,Dashboard!$J$17:$J$26,0))),"")</f>
        <v/>
      </c>
      <c r="Q2955" s="144"/>
      <c r="R2955" s="148">
        <f>IF(LEN(O2955)=0,0,IF(OR(Summary!$D$5="All",Summary!$D$5=""),1,IF(Summary!$D$5=O2955,1,0)))</f>
        <v>0</v>
      </c>
      <c r="S2955" s="148">
        <f>IF(LEN(B2955)=0,0,IF(OR(Summary!$G$5="All",Summary!$G$5=""),1,IF(Summary!$G$5=B2955,1,0)))</f>
        <v>0</v>
      </c>
      <c r="T2955" s="148">
        <f t="shared" si="184"/>
        <v>0</v>
      </c>
      <c r="U2955" s="148">
        <f>IF(LEN(C2955)=0,0,IF(C2955=Summary!$K$5,1,0))</f>
        <v>0</v>
      </c>
      <c r="V2955" s="148">
        <f t="shared" si="185"/>
        <v>0</v>
      </c>
      <c r="W2955" s="333"/>
      <c r="X2955" s="148">
        <f t="shared" si="186"/>
        <v>0</v>
      </c>
      <c r="Y2955" s="333"/>
      <c r="Z2955" s="144"/>
      <c r="AA2955" s="148">
        <f t="shared" si="187"/>
        <v>0</v>
      </c>
      <c r="AB2955" s="336"/>
      <c r="AC2955" s="144"/>
    </row>
    <row r="2956" spans="2:29" s="134" customFormat="1" ht="20.100000000000001" customHeight="1" x14ac:dyDescent="0.25">
      <c r="B2956" s="390"/>
      <c r="C2956" s="391"/>
      <c r="D2956" s="392"/>
      <c r="E2956" s="393"/>
      <c r="F2956" s="393"/>
      <c r="G2956" s="394"/>
      <c r="H2956" s="395"/>
      <c r="N2956" s="144"/>
      <c r="O2956" s="147" t="str">
        <f>IFERROR(IF(LEN(B2956)=0,"",INDEX(Trainings!$C$6:$C$55,MATCH(Registration!$B2956,Trainings!$B$6:$B$55,0),1)),"")</f>
        <v/>
      </c>
      <c r="P2956" s="148" t="str">
        <f>IFERROR(IF(LEN(H2956)=0,"",INDEX(Dashboard!$I$17:$I$26,MATCH($H2956,Dashboard!$J$17:$J$26,0))),"")</f>
        <v/>
      </c>
      <c r="Q2956" s="144"/>
      <c r="R2956" s="148">
        <f>IF(LEN(O2956)=0,0,IF(OR(Summary!$D$5="All",Summary!$D$5=""),1,IF(Summary!$D$5=O2956,1,0)))</f>
        <v>0</v>
      </c>
      <c r="S2956" s="148">
        <f>IF(LEN(B2956)=0,0,IF(OR(Summary!$G$5="All",Summary!$G$5=""),1,IF(Summary!$G$5=B2956,1,0)))</f>
        <v>0</v>
      </c>
      <c r="T2956" s="148">
        <f t="shared" si="184"/>
        <v>0</v>
      </c>
      <c r="U2956" s="148">
        <f>IF(LEN(C2956)=0,0,IF(C2956=Summary!$K$5,1,0))</f>
        <v>0</v>
      </c>
      <c r="V2956" s="148">
        <f t="shared" si="185"/>
        <v>0</v>
      </c>
      <c r="W2956" s="333"/>
      <c r="X2956" s="148">
        <f t="shared" si="186"/>
        <v>0</v>
      </c>
      <c r="Y2956" s="333"/>
      <c r="Z2956" s="144"/>
      <c r="AA2956" s="148">
        <f t="shared" si="187"/>
        <v>0</v>
      </c>
      <c r="AB2956" s="336"/>
      <c r="AC2956" s="144"/>
    </row>
    <row r="2957" spans="2:29" s="134" customFormat="1" ht="20.100000000000001" customHeight="1" x14ac:dyDescent="0.25">
      <c r="B2957" s="390"/>
      <c r="C2957" s="391"/>
      <c r="D2957" s="392"/>
      <c r="E2957" s="393"/>
      <c r="F2957" s="393"/>
      <c r="G2957" s="394"/>
      <c r="H2957" s="395"/>
      <c r="N2957" s="144"/>
      <c r="O2957" s="147" t="str">
        <f>IFERROR(IF(LEN(B2957)=0,"",INDEX(Trainings!$C$6:$C$55,MATCH(Registration!$B2957,Trainings!$B$6:$B$55,0),1)),"")</f>
        <v/>
      </c>
      <c r="P2957" s="148" t="str">
        <f>IFERROR(IF(LEN(H2957)=0,"",INDEX(Dashboard!$I$17:$I$26,MATCH($H2957,Dashboard!$J$17:$J$26,0))),"")</f>
        <v/>
      </c>
      <c r="Q2957" s="144"/>
      <c r="R2957" s="148">
        <f>IF(LEN(O2957)=0,0,IF(OR(Summary!$D$5="All",Summary!$D$5=""),1,IF(Summary!$D$5=O2957,1,0)))</f>
        <v>0</v>
      </c>
      <c r="S2957" s="148">
        <f>IF(LEN(B2957)=0,0,IF(OR(Summary!$G$5="All",Summary!$G$5=""),1,IF(Summary!$G$5=B2957,1,0)))</f>
        <v>0</v>
      </c>
      <c r="T2957" s="148">
        <f t="shared" si="184"/>
        <v>0</v>
      </c>
      <c r="U2957" s="148">
        <f>IF(LEN(C2957)=0,0,IF(C2957=Summary!$K$5,1,0))</f>
        <v>0</v>
      </c>
      <c r="V2957" s="148">
        <f t="shared" si="185"/>
        <v>0</v>
      </c>
      <c r="W2957" s="333"/>
      <c r="X2957" s="148">
        <f t="shared" si="186"/>
        <v>0</v>
      </c>
      <c r="Y2957" s="333"/>
      <c r="Z2957" s="144"/>
      <c r="AA2957" s="148">
        <f t="shared" si="187"/>
        <v>0</v>
      </c>
      <c r="AB2957" s="336"/>
      <c r="AC2957" s="144"/>
    </row>
    <row r="2958" spans="2:29" s="134" customFormat="1" ht="20.100000000000001" customHeight="1" x14ac:dyDescent="0.25">
      <c r="B2958" s="390"/>
      <c r="C2958" s="391"/>
      <c r="D2958" s="392"/>
      <c r="E2958" s="393"/>
      <c r="F2958" s="393"/>
      <c r="G2958" s="394"/>
      <c r="H2958" s="395"/>
      <c r="N2958" s="144"/>
      <c r="O2958" s="147" t="str">
        <f>IFERROR(IF(LEN(B2958)=0,"",INDEX(Trainings!$C$6:$C$55,MATCH(Registration!$B2958,Trainings!$B$6:$B$55,0),1)),"")</f>
        <v/>
      </c>
      <c r="P2958" s="148" t="str">
        <f>IFERROR(IF(LEN(H2958)=0,"",INDEX(Dashboard!$I$17:$I$26,MATCH($H2958,Dashboard!$J$17:$J$26,0))),"")</f>
        <v/>
      </c>
      <c r="Q2958" s="144"/>
      <c r="R2958" s="148">
        <f>IF(LEN(O2958)=0,0,IF(OR(Summary!$D$5="All",Summary!$D$5=""),1,IF(Summary!$D$5=O2958,1,0)))</f>
        <v>0</v>
      </c>
      <c r="S2958" s="148">
        <f>IF(LEN(B2958)=0,0,IF(OR(Summary!$G$5="All",Summary!$G$5=""),1,IF(Summary!$G$5=B2958,1,0)))</f>
        <v>0</v>
      </c>
      <c r="T2958" s="148">
        <f t="shared" si="184"/>
        <v>0</v>
      </c>
      <c r="U2958" s="148">
        <f>IF(LEN(C2958)=0,0,IF(C2958=Summary!$K$5,1,0))</f>
        <v>0</v>
      </c>
      <c r="V2958" s="148">
        <f t="shared" si="185"/>
        <v>0</v>
      </c>
      <c r="W2958" s="333"/>
      <c r="X2958" s="148">
        <f t="shared" si="186"/>
        <v>0</v>
      </c>
      <c r="Y2958" s="333"/>
      <c r="Z2958" s="144"/>
      <c r="AA2958" s="148">
        <f t="shared" si="187"/>
        <v>0</v>
      </c>
      <c r="AB2958" s="336"/>
      <c r="AC2958" s="144"/>
    </row>
    <row r="2959" spans="2:29" s="134" customFormat="1" ht="20.100000000000001" customHeight="1" x14ac:dyDescent="0.25">
      <c r="B2959" s="390"/>
      <c r="C2959" s="391"/>
      <c r="D2959" s="392"/>
      <c r="E2959" s="393"/>
      <c r="F2959" s="393"/>
      <c r="G2959" s="394"/>
      <c r="H2959" s="395"/>
      <c r="N2959" s="144"/>
      <c r="O2959" s="147" t="str">
        <f>IFERROR(IF(LEN(B2959)=0,"",INDEX(Trainings!$C$6:$C$55,MATCH(Registration!$B2959,Trainings!$B$6:$B$55,0),1)),"")</f>
        <v/>
      </c>
      <c r="P2959" s="148" t="str">
        <f>IFERROR(IF(LEN(H2959)=0,"",INDEX(Dashboard!$I$17:$I$26,MATCH($H2959,Dashboard!$J$17:$J$26,0))),"")</f>
        <v/>
      </c>
      <c r="Q2959" s="144"/>
      <c r="R2959" s="148">
        <f>IF(LEN(O2959)=0,0,IF(OR(Summary!$D$5="All",Summary!$D$5=""),1,IF(Summary!$D$5=O2959,1,0)))</f>
        <v>0</v>
      </c>
      <c r="S2959" s="148">
        <f>IF(LEN(B2959)=0,0,IF(OR(Summary!$G$5="All",Summary!$G$5=""),1,IF(Summary!$G$5=B2959,1,0)))</f>
        <v>0</v>
      </c>
      <c r="T2959" s="148">
        <f t="shared" si="184"/>
        <v>0</v>
      </c>
      <c r="U2959" s="148">
        <f>IF(LEN(C2959)=0,0,IF(C2959=Summary!$K$5,1,0))</f>
        <v>0</v>
      </c>
      <c r="V2959" s="148">
        <f t="shared" si="185"/>
        <v>0</v>
      </c>
      <c r="W2959" s="333"/>
      <c r="X2959" s="148">
        <f t="shared" si="186"/>
        <v>0</v>
      </c>
      <c r="Y2959" s="333"/>
      <c r="Z2959" s="144"/>
      <c r="AA2959" s="148">
        <f t="shared" si="187"/>
        <v>0</v>
      </c>
      <c r="AB2959" s="336"/>
      <c r="AC2959" s="144"/>
    </row>
    <row r="2960" spans="2:29" s="134" customFormat="1" ht="20.100000000000001" customHeight="1" x14ac:dyDescent="0.25">
      <c r="B2960" s="390"/>
      <c r="C2960" s="391"/>
      <c r="D2960" s="392"/>
      <c r="E2960" s="393"/>
      <c r="F2960" s="393"/>
      <c r="G2960" s="394"/>
      <c r="H2960" s="395"/>
      <c r="N2960" s="144"/>
      <c r="O2960" s="147" t="str">
        <f>IFERROR(IF(LEN(B2960)=0,"",INDEX(Trainings!$C$6:$C$55,MATCH(Registration!$B2960,Trainings!$B$6:$B$55,0),1)),"")</f>
        <v/>
      </c>
      <c r="P2960" s="148" t="str">
        <f>IFERROR(IF(LEN(H2960)=0,"",INDEX(Dashboard!$I$17:$I$26,MATCH($H2960,Dashboard!$J$17:$J$26,0))),"")</f>
        <v/>
      </c>
      <c r="Q2960" s="144"/>
      <c r="R2960" s="148">
        <f>IF(LEN(O2960)=0,0,IF(OR(Summary!$D$5="All",Summary!$D$5=""),1,IF(Summary!$D$5=O2960,1,0)))</f>
        <v>0</v>
      </c>
      <c r="S2960" s="148">
        <f>IF(LEN(B2960)=0,0,IF(OR(Summary!$G$5="All",Summary!$G$5=""),1,IF(Summary!$G$5=B2960,1,0)))</f>
        <v>0</v>
      </c>
      <c r="T2960" s="148">
        <f t="shared" si="184"/>
        <v>0</v>
      </c>
      <c r="U2960" s="148">
        <f>IF(LEN(C2960)=0,0,IF(C2960=Summary!$K$5,1,0))</f>
        <v>0</v>
      </c>
      <c r="V2960" s="148">
        <f t="shared" si="185"/>
        <v>0</v>
      </c>
      <c r="W2960" s="333"/>
      <c r="X2960" s="148">
        <f t="shared" si="186"/>
        <v>0</v>
      </c>
      <c r="Y2960" s="333"/>
      <c r="Z2960" s="144"/>
      <c r="AA2960" s="148">
        <f t="shared" si="187"/>
        <v>0</v>
      </c>
      <c r="AB2960" s="336"/>
      <c r="AC2960" s="144"/>
    </row>
    <row r="2961" spans="2:29" s="134" customFormat="1" ht="20.100000000000001" customHeight="1" x14ac:dyDescent="0.25">
      <c r="B2961" s="390"/>
      <c r="C2961" s="391"/>
      <c r="D2961" s="392"/>
      <c r="E2961" s="393"/>
      <c r="F2961" s="393"/>
      <c r="G2961" s="394"/>
      <c r="H2961" s="395"/>
      <c r="N2961" s="144"/>
      <c r="O2961" s="147" t="str">
        <f>IFERROR(IF(LEN(B2961)=0,"",INDEX(Trainings!$C$6:$C$55,MATCH(Registration!$B2961,Trainings!$B$6:$B$55,0),1)),"")</f>
        <v/>
      </c>
      <c r="P2961" s="148" t="str">
        <f>IFERROR(IF(LEN(H2961)=0,"",INDEX(Dashboard!$I$17:$I$26,MATCH($H2961,Dashboard!$J$17:$J$26,0))),"")</f>
        <v/>
      </c>
      <c r="Q2961" s="144"/>
      <c r="R2961" s="148">
        <f>IF(LEN(O2961)=0,0,IF(OR(Summary!$D$5="All",Summary!$D$5=""),1,IF(Summary!$D$5=O2961,1,0)))</f>
        <v>0</v>
      </c>
      <c r="S2961" s="148">
        <f>IF(LEN(B2961)=0,0,IF(OR(Summary!$G$5="All",Summary!$G$5=""),1,IF(Summary!$G$5=B2961,1,0)))</f>
        <v>0</v>
      </c>
      <c r="T2961" s="148">
        <f t="shared" si="184"/>
        <v>0</v>
      </c>
      <c r="U2961" s="148">
        <f>IF(LEN(C2961)=0,0,IF(C2961=Summary!$K$5,1,0))</f>
        <v>0</v>
      </c>
      <c r="V2961" s="148">
        <f t="shared" si="185"/>
        <v>0</v>
      </c>
      <c r="W2961" s="333"/>
      <c r="X2961" s="148">
        <f t="shared" si="186"/>
        <v>0</v>
      </c>
      <c r="Y2961" s="333"/>
      <c r="Z2961" s="144"/>
      <c r="AA2961" s="148">
        <f t="shared" si="187"/>
        <v>0</v>
      </c>
      <c r="AB2961" s="336"/>
      <c r="AC2961" s="144"/>
    </row>
    <row r="2962" spans="2:29" s="134" customFormat="1" ht="20.100000000000001" customHeight="1" x14ac:dyDescent="0.25">
      <c r="B2962" s="390"/>
      <c r="C2962" s="391"/>
      <c r="D2962" s="392"/>
      <c r="E2962" s="393"/>
      <c r="F2962" s="393"/>
      <c r="G2962" s="394"/>
      <c r="H2962" s="395"/>
      <c r="N2962" s="144"/>
      <c r="O2962" s="147" t="str">
        <f>IFERROR(IF(LEN(B2962)=0,"",INDEX(Trainings!$C$6:$C$55,MATCH(Registration!$B2962,Trainings!$B$6:$B$55,0),1)),"")</f>
        <v/>
      </c>
      <c r="P2962" s="148" t="str">
        <f>IFERROR(IF(LEN(H2962)=0,"",INDEX(Dashboard!$I$17:$I$26,MATCH($H2962,Dashboard!$J$17:$J$26,0))),"")</f>
        <v/>
      </c>
      <c r="Q2962" s="144"/>
      <c r="R2962" s="148">
        <f>IF(LEN(O2962)=0,0,IF(OR(Summary!$D$5="All",Summary!$D$5=""),1,IF(Summary!$D$5=O2962,1,0)))</f>
        <v>0</v>
      </c>
      <c r="S2962" s="148">
        <f>IF(LEN(B2962)=0,0,IF(OR(Summary!$G$5="All",Summary!$G$5=""),1,IF(Summary!$G$5=B2962,1,0)))</f>
        <v>0</v>
      </c>
      <c r="T2962" s="148">
        <f t="shared" si="184"/>
        <v>0</v>
      </c>
      <c r="U2962" s="148">
        <f>IF(LEN(C2962)=0,0,IF(C2962=Summary!$K$5,1,0))</f>
        <v>0</v>
      </c>
      <c r="V2962" s="148">
        <f t="shared" si="185"/>
        <v>0</v>
      </c>
      <c r="W2962" s="333"/>
      <c r="X2962" s="148">
        <f t="shared" si="186"/>
        <v>0</v>
      </c>
      <c r="Y2962" s="333"/>
      <c r="Z2962" s="144"/>
      <c r="AA2962" s="148">
        <f t="shared" si="187"/>
        <v>0</v>
      </c>
      <c r="AB2962" s="336"/>
      <c r="AC2962" s="144"/>
    </row>
    <row r="2963" spans="2:29" s="134" customFormat="1" ht="20.100000000000001" customHeight="1" x14ac:dyDescent="0.25">
      <c r="B2963" s="390"/>
      <c r="C2963" s="391"/>
      <c r="D2963" s="392"/>
      <c r="E2963" s="393"/>
      <c r="F2963" s="393"/>
      <c r="G2963" s="394"/>
      <c r="H2963" s="395"/>
      <c r="N2963" s="144"/>
      <c r="O2963" s="147" t="str">
        <f>IFERROR(IF(LEN(B2963)=0,"",INDEX(Trainings!$C$6:$C$55,MATCH(Registration!$B2963,Trainings!$B$6:$B$55,0),1)),"")</f>
        <v/>
      </c>
      <c r="P2963" s="148" t="str">
        <f>IFERROR(IF(LEN(H2963)=0,"",INDEX(Dashboard!$I$17:$I$26,MATCH($H2963,Dashboard!$J$17:$J$26,0))),"")</f>
        <v/>
      </c>
      <c r="Q2963" s="144"/>
      <c r="R2963" s="148">
        <f>IF(LEN(O2963)=0,0,IF(OR(Summary!$D$5="All",Summary!$D$5=""),1,IF(Summary!$D$5=O2963,1,0)))</f>
        <v>0</v>
      </c>
      <c r="S2963" s="148">
        <f>IF(LEN(B2963)=0,0,IF(OR(Summary!$G$5="All",Summary!$G$5=""),1,IF(Summary!$G$5=B2963,1,0)))</f>
        <v>0</v>
      </c>
      <c r="T2963" s="148">
        <f t="shared" si="184"/>
        <v>0</v>
      </c>
      <c r="U2963" s="148">
        <f>IF(LEN(C2963)=0,0,IF(C2963=Summary!$K$5,1,0))</f>
        <v>0</v>
      </c>
      <c r="V2963" s="148">
        <f t="shared" si="185"/>
        <v>0</v>
      </c>
      <c r="W2963" s="333"/>
      <c r="X2963" s="148">
        <f t="shared" si="186"/>
        <v>0</v>
      </c>
      <c r="Y2963" s="333"/>
      <c r="Z2963" s="144"/>
      <c r="AA2963" s="148">
        <f t="shared" si="187"/>
        <v>0</v>
      </c>
      <c r="AB2963" s="336"/>
      <c r="AC2963" s="144"/>
    </row>
    <row r="2964" spans="2:29" s="134" customFormat="1" ht="20.100000000000001" customHeight="1" x14ac:dyDescent="0.25">
      <c r="B2964" s="390"/>
      <c r="C2964" s="391"/>
      <c r="D2964" s="392"/>
      <c r="E2964" s="393"/>
      <c r="F2964" s="393"/>
      <c r="G2964" s="394"/>
      <c r="H2964" s="395"/>
      <c r="N2964" s="144"/>
      <c r="O2964" s="147" t="str">
        <f>IFERROR(IF(LEN(B2964)=0,"",INDEX(Trainings!$C$6:$C$55,MATCH(Registration!$B2964,Trainings!$B$6:$B$55,0),1)),"")</f>
        <v/>
      </c>
      <c r="P2964" s="148" t="str">
        <f>IFERROR(IF(LEN(H2964)=0,"",INDEX(Dashboard!$I$17:$I$26,MATCH($H2964,Dashboard!$J$17:$J$26,0))),"")</f>
        <v/>
      </c>
      <c r="Q2964" s="144"/>
      <c r="R2964" s="148">
        <f>IF(LEN(O2964)=0,0,IF(OR(Summary!$D$5="All",Summary!$D$5=""),1,IF(Summary!$D$5=O2964,1,0)))</f>
        <v>0</v>
      </c>
      <c r="S2964" s="148">
        <f>IF(LEN(B2964)=0,0,IF(OR(Summary!$G$5="All",Summary!$G$5=""),1,IF(Summary!$G$5=B2964,1,0)))</f>
        <v>0</v>
      </c>
      <c r="T2964" s="148">
        <f t="shared" si="184"/>
        <v>0</v>
      </c>
      <c r="U2964" s="148">
        <f>IF(LEN(C2964)=0,0,IF(C2964=Summary!$K$5,1,0))</f>
        <v>0</v>
      </c>
      <c r="V2964" s="148">
        <f t="shared" si="185"/>
        <v>0</v>
      </c>
      <c r="W2964" s="333"/>
      <c r="X2964" s="148">
        <f t="shared" si="186"/>
        <v>0</v>
      </c>
      <c r="Y2964" s="333"/>
      <c r="Z2964" s="144"/>
      <c r="AA2964" s="148">
        <f t="shared" si="187"/>
        <v>0</v>
      </c>
      <c r="AB2964" s="336"/>
      <c r="AC2964" s="144"/>
    </row>
    <row r="2965" spans="2:29" s="134" customFormat="1" ht="20.100000000000001" customHeight="1" x14ac:dyDescent="0.25">
      <c r="B2965" s="390"/>
      <c r="C2965" s="391"/>
      <c r="D2965" s="392"/>
      <c r="E2965" s="393"/>
      <c r="F2965" s="393"/>
      <c r="G2965" s="394"/>
      <c r="H2965" s="395"/>
      <c r="N2965" s="144"/>
      <c r="O2965" s="147" t="str">
        <f>IFERROR(IF(LEN(B2965)=0,"",INDEX(Trainings!$C$6:$C$55,MATCH(Registration!$B2965,Trainings!$B$6:$B$55,0),1)),"")</f>
        <v/>
      </c>
      <c r="P2965" s="148" t="str">
        <f>IFERROR(IF(LEN(H2965)=0,"",INDEX(Dashboard!$I$17:$I$26,MATCH($H2965,Dashboard!$J$17:$J$26,0))),"")</f>
        <v/>
      </c>
      <c r="Q2965" s="144"/>
      <c r="R2965" s="148">
        <f>IF(LEN(O2965)=0,0,IF(OR(Summary!$D$5="All",Summary!$D$5=""),1,IF(Summary!$D$5=O2965,1,0)))</f>
        <v>0</v>
      </c>
      <c r="S2965" s="148">
        <f>IF(LEN(B2965)=0,0,IF(OR(Summary!$G$5="All",Summary!$G$5=""),1,IF(Summary!$G$5=B2965,1,0)))</f>
        <v>0</v>
      </c>
      <c r="T2965" s="148">
        <f t="shared" si="184"/>
        <v>0</v>
      </c>
      <c r="U2965" s="148">
        <f>IF(LEN(C2965)=0,0,IF(C2965=Summary!$K$5,1,0))</f>
        <v>0</v>
      </c>
      <c r="V2965" s="148">
        <f t="shared" si="185"/>
        <v>0</v>
      </c>
      <c r="W2965" s="333"/>
      <c r="X2965" s="148">
        <f t="shared" si="186"/>
        <v>0</v>
      </c>
      <c r="Y2965" s="333"/>
      <c r="Z2965" s="144"/>
      <c r="AA2965" s="148">
        <f t="shared" si="187"/>
        <v>0</v>
      </c>
      <c r="AB2965" s="336"/>
      <c r="AC2965" s="144"/>
    </row>
    <row r="2966" spans="2:29" s="134" customFormat="1" ht="20.100000000000001" customHeight="1" x14ac:dyDescent="0.25">
      <c r="B2966" s="390"/>
      <c r="C2966" s="391"/>
      <c r="D2966" s="392"/>
      <c r="E2966" s="393"/>
      <c r="F2966" s="393"/>
      <c r="G2966" s="394"/>
      <c r="H2966" s="395"/>
      <c r="N2966" s="144"/>
      <c r="O2966" s="147" t="str">
        <f>IFERROR(IF(LEN(B2966)=0,"",INDEX(Trainings!$C$6:$C$55,MATCH(Registration!$B2966,Trainings!$B$6:$B$55,0),1)),"")</f>
        <v/>
      </c>
      <c r="P2966" s="148" t="str">
        <f>IFERROR(IF(LEN(H2966)=0,"",INDEX(Dashboard!$I$17:$I$26,MATCH($H2966,Dashboard!$J$17:$J$26,0))),"")</f>
        <v/>
      </c>
      <c r="Q2966" s="144"/>
      <c r="R2966" s="148">
        <f>IF(LEN(O2966)=0,0,IF(OR(Summary!$D$5="All",Summary!$D$5=""),1,IF(Summary!$D$5=O2966,1,0)))</f>
        <v>0</v>
      </c>
      <c r="S2966" s="148">
        <f>IF(LEN(B2966)=0,0,IF(OR(Summary!$G$5="All",Summary!$G$5=""),1,IF(Summary!$G$5=B2966,1,0)))</f>
        <v>0</v>
      </c>
      <c r="T2966" s="148">
        <f t="shared" si="184"/>
        <v>0</v>
      </c>
      <c r="U2966" s="148">
        <f>IF(LEN(C2966)=0,0,IF(C2966=Summary!$K$5,1,0))</f>
        <v>0</v>
      </c>
      <c r="V2966" s="148">
        <f t="shared" si="185"/>
        <v>0</v>
      </c>
      <c r="W2966" s="333"/>
      <c r="X2966" s="148">
        <f t="shared" si="186"/>
        <v>0</v>
      </c>
      <c r="Y2966" s="333"/>
      <c r="Z2966" s="144"/>
      <c r="AA2966" s="148">
        <f t="shared" si="187"/>
        <v>0</v>
      </c>
      <c r="AB2966" s="336"/>
      <c r="AC2966" s="144"/>
    </row>
    <row r="2967" spans="2:29" s="134" customFormat="1" ht="20.100000000000001" customHeight="1" x14ac:dyDescent="0.25">
      <c r="B2967" s="390"/>
      <c r="C2967" s="391"/>
      <c r="D2967" s="392"/>
      <c r="E2967" s="393"/>
      <c r="F2967" s="393"/>
      <c r="G2967" s="394"/>
      <c r="H2967" s="395"/>
      <c r="N2967" s="144"/>
      <c r="O2967" s="147" t="str">
        <f>IFERROR(IF(LEN(B2967)=0,"",INDEX(Trainings!$C$6:$C$55,MATCH(Registration!$B2967,Trainings!$B$6:$B$55,0),1)),"")</f>
        <v/>
      </c>
      <c r="P2967" s="148" t="str">
        <f>IFERROR(IF(LEN(H2967)=0,"",INDEX(Dashboard!$I$17:$I$26,MATCH($H2967,Dashboard!$J$17:$J$26,0))),"")</f>
        <v/>
      </c>
      <c r="Q2967" s="144"/>
      <c r="R2967" s="148">
        <f>IF(LEN(O2967)=0,0,IF(OR(Summary!$D$5="All",Summary!$D$5=""),1,IF(Summary!$D$5=O2967,1,0)))</f>
        <v>0</v>
      </c>
      <c r="S2967" s="148">
        <f>IF(LEN(B2967)=0,0,IF(OR(Summary!$G$5="All",Summary!$G$5=""),1,IF(Summary!$G$5=B2967,1,0)))</f>
        <v>0</v>
      </c>
      <c r="T2967" s="148">
        <f t="shared" si="184"/>
        <v>0</v>
      </c>
      <c r="U2967" s="148">
        <f>IF(LEN(C2967)=0,0,IF(C2967=Summary!$K$5,1,0))</f>
        <v>0</v>
      </c>
      <c r="V2967" s="148">
        <f t="shared" si="185"/>
        <v>0</v>
      </c>
      <c r="W2967" s="333"/>
      <c r="X2967" s="148">
        <f t="shared" si="186"/>
        <v>0</v>
      </c>
      <c r="Y2967" s="333"/>
      <c r="Z2967" s="144"/>
      <c r="AA2967" s="148">
        <f t="shared" si="187"/>
        <v>0</v>
      </c>
      <c r="AB2967" s="336"/>
      <c r="AC2967" s="144"/>
    </row>
    <row r="2968" spans="2:29" s="134" customFormat="1" ht="20.100000000000001" customHeight="1" x14ac:dyDescent="0.25">
      <c r="B2968" s="390"/>
      <c r="C2968" s="391"/>
      <c r="D2968" s="392"/>
      <c r="E2968" s="393"/>
      <c r="F2968" s="393"/>
      <c r="G2968" s="394"/>
      <c r="H2968" s="395"/>
      <c r="N2968" s="144"/>
      <c r="O2968" s="147" t="str">
        <f>IFERROR(IF(LEN(B2968)=0,"",INDEX(Trainings!$C$6:$C$55,MATCH(Registration!$B2968,Trainings!$B$6:$B$55,0),1)),"")</f>
        <v/>
      </c>
      <c r="P2968" s="148" t="str">
        <f>IFERROR(IF(LEN(H2968)=0,"",INDEX(Dashboard!$I$17:$I$26,MATCH($H2968,Dashboard!$J$17:$J$26,0))),"")</f>
        <v/>
      </c>
      <c r="Q2968" s="144"/>
      <c r="R2968" s="148">
        <f>IF(LEN(O2968)=0,0,IF(OR(Summary!$D$5="All",Summary!$D$5=""),1,IF(Summary!$D$5=O2968,1,0)))</f>
        <v>0</v>
      </c>
      <c r="S2968" s="148">
        <f>IF(LEN(B2968)=0,0,IF(OR(Summary!$G$5="All",Summary!$G$5=""),1,IF(Summary!$G$5=B2968,1,0)))</f>
        <v>0</v>
      </c>
      <c r="T2968" s="148">
        <f t="shared" si="184"/>
        <v>0</v>
      </c>
      <c r="U2968" s="148">
        <f>IF(LEN(C2968)=0,0,IF(C2968=Summary!$K$5,1,0))</f>
        <v>0</v>
      </c>
      <c r="V2968" s="148">
        <f t="shared" si="185"/>
        <v>0</v>
      </c>
      <c r="W2968" s="333"/>
      <c r="X2968" s="148">
        <f t="shared" si="186"/>
        <v>0</v>
      </c>
      <c r="Y2968" s="333"/>
      <c r="Z2968" s="144"/>
      <c r="AA2968" s="148">
        <f t="shared" si="187"/>
        <v>0</v>
      </c>
      <c r="AB2968" s="336"/>
      <c r="AC2968" s="144"/>
    </row>
    <row r="2969" spans="2:29" s="134" customFormat="1" ht="20.100000000000001" customHeight="1" x14ac:dyDescent="0.25">
      <c r="B2969" s="390"/>
      <c r="C2969" s="391"/>
      <c r="D2969" s="392"/>
      <c r="E2969" s="393"/>
      <c r="F2969" s="393"/>
      <c r="G2969" s="394"/>
      <c r="H2969" s="395"/>
      <c r="N2969" s="144"/>
      <c r="O2969" s="147" t="str">
        <f>IFERROR(IF(LEN(B2969)=0,"",INDEX(Trainings!$C$6:$C$55,MATCH(Registration!$B2969,Trainings!$B$6:$B$55,0),1)),"")</f>
        <v/>
      </c>
      <c r="P2969" s="148" t="str">
        <f>IFERROR(IF(LEN(H2969)=0,"",INDEX(Dashboard!$I$17:$I$26,MATCH($H2969,Dashboard!$J$17:$J$26,0))),"")</f>
        <v/>
      </c>
      <c r="Q2969" s="144"/>
      <c r="R2969" s="148">
        <f>IF(LEN(O2969)=0,0,IF(OR(Summary!$D$5="All",Summary!$D$5=""),1,IF(Summary!$D$5=O2969,1,0)))</f>
        <v>0</v>
      </c>
      <c r="S2969" s="148">
        <f>IF(LEN(B2969)=0,0,IF(OR(Summary!$G$5="All",Summary!$G$5=""),1,IF(Summary!$G$5=B2969,1,0)))</f>
        <v>0</v>
      </c>
      <c r="T2969" s="148">
        <f t="shared" si="184"/>
        <v>0</v>
      </c>
      <c r="U2969" s="148">
        <f>IF(LEN(C2969)=0,0,IF(C2969=Summary!$K$5,1,0))</f>
        <v>0</v>
      </c>
      <c r="V2969" s="148">
        <f t="shared" si="185"/>
        <v>0</v>
      </c>
      <c r="W2969" s="333"/>
      <c r="X2969" s="148">
        <f t="shared" si="186"/>
        <v>0</v>
      </c>
      <c r="Y2969" s="333"/>
      <c r="Z2969" s="144"/>
      <c r="AA2969" s="148">
        <f t="shared" si="187"/>
        <v>0</v>
      </c>
      <c r="AB2969" s="336"/>
      <c r="AC2969" s="144"/>
    </row>
    <row r="2970" spans="2:29" s="134" customFormat="1" ht="20.100000000000001" customHeight="1" x14ac:dyDescent="0.25">
      <c r="B2970" s="390"/>
      <c r="C2970" s="391"/>
      <c r="D2970" s="392"/>
      <c r="E2970" s="393"/>
      <c r="F2970" s="393"/>
      <c r="G2970" s="394"/>
      <c r="H2970" s="395"/>
      <c r="N2970" s="144"/>
      <c r="O2970" s="147" t="str">
        <f>IFERROR(IF(LEN(B2970)=0,"",INDEX(Trainings!$C$6:$C$55,MATCH(Registration!$B2970,Trainings!$B$6:$B$55,0),1)),"")</f>
        <v/>
      </c>
      <c r="P2970" s="148" t="str">
        <f>IFERROR(IF(LEN(H2970)=0,"",INDEX(Dashboard!$I$17:$I$26,MATCH($H2970,Dashboard!$J$17:$J$26,0))),"")</f>
        <v/>
      </c>
      <c r="Q2970" s="144"/>
      <c r="R2970" s="148">
        <f>IF(LEN(O2970)=0,0,IF(OR(Summary!$D$5="All",Summary!$D$5=""),1,IF(Summary!$D$5=O2970,1,0)))</f>
        <v>0</v>
      </c>
      <c r="S2970" s="148">
        <f>IF(LEN(B2970)=0,0,IF(OR(Summary!$G$5="All",Summary!$G$5=""),1,IF(Summary!$G$5=B2970,1,0)))</f>
        <v>0</v>
      </c>
      <c r="T2970" s="148">
        <f t="shared" si="184"/>
        <v>0</v>
      </c>
      <c r="U2970" s="148">
        <f>IF(LEN(C2970)=0,0,IF(C2970=Summary!$K$5,1,0))</f>
        <v>0</v>
      </c>
      <c r="V2970" s="148">
        <f t="shared" si="185"/>
        <v>0</v>
      </c>
      <c r="W2970" s="333"/>
      <c r="X2970" s="148">
        <f t="shared" si="186"/>
        <v>0</v>
      </c>
      <c r="Y2970" s="333"/>
      <c r="Z2970" s="144"/>
      <c r="AA2970" s="148">
        <f t="shared" si="187"/>
        <v>0</v>
      </c>
      <c r="AB2970" s="336"/>
      <c r="AC2970" s="144"/>
    </row>
    <row r="2971" spans="2:29" s="134" customFormat="1" ht="20.100000000000001" customHeight="1" x14ac:dyDescent="0.25">
      <c r="B2971" s="390"/>
      <c r="C2971" s="391"/>
      <c r="D2971" s="392"/>
      <c r="E2971" s="393"/>
      <c r="F2971" s="393"/>
      <c r="G2971" s="394"/>
      <c r="H2971" s="395"/>
      <c r="N2971" s="144"/>
      <c r="O2971" s="147" t="str">
        <f>IFERROR(IF(LEN(B2971)=0,"",INDEX(Trainings!$C$6:$C$55,MATCH(Registration!$B2971,Trainings!$B$6:$B$55,0),1)),"")</f>
        <v/>
      </c>
      <c r="P2971" s="148" t="str">
        <f>IFERROR(IF(LEN(H2971)=0,"",INDEX(Dashboard!$I$17:$I$26,MATCH($H2971,Dashboard!$J$17:$J$26,0))),"")</f>
        <v/>
      </c>
      <c r="Q2971" s="144"/>
      <c r="R2971" s="148">
        <f>IF(LEN(O2971)=0,0,IF(OR(Summary!$D$5="All",Summary!$D$5=""),1,IF(Summary!$D$5=O2971,1,0)))</f>
        <v>0</v>
      </c>
      <c r="S2971" s="148">
        <f>IF(LEN(B2971)=0,0,IF(OR(Summary!$G$5="All",Summary!$G$5=""),1,IF(Summary!$G$5=B2971,1,0)))</f>
        <v>0</v>
      </c>
      <c r="T2971" s="148">
        <f t="shared" si="184"/>
        <v>0</v>
      </c>
      <c r="U2971" s="148">
        <f>IF(LEN(C2971)=0,0,IF(C2971=Summary!$K$5,1,0))</f>
        <v>0</v>
      </c>
      <c r="V2971" s="148">
        <f t="shared" si="185"/>
        <v>0</v>
      </c>
      <c r="W2971" s="333"/>
      <c r="X2971" s="148">
        <f t="shared" si="186"/>
        <v>0</v>
      </c>
      <c r="Y2971" s="333"/>
      <c r="Z2971" s="144"/>
      <c r="AA2971" s="148">
        <f t="shared" si="187"/>
        <v>0</v>
      </c>
      <c r="AB2971" s="336"/>
      <c r="AC2971" s="144"/>
    </row>
    <row r="2972" spans="2:29" s="134" customFormat="1" ht="20.100000000000001" customHeight="1" x14ac:dyDescent="0.25">
      <c r="B2972" s="390"/>
      <c r="C2972" s="391"/>
      <c r="D2972" s="392"/>
      <c r="E2972" s="393"/>
      <c r="F2972" s="393"/>
      <c r="G2972" s="394"/>
      <c r="H2972" s="395"/>
      <c r="N2972" s="144"/>
      <c r="O2972" s="147" t="str">
        <f>IFERROR(IF(LEN(B2972)=0,"",INDEX(Trainings!$C$6:$C$55,MATCH(Registration!$B2972,Trainings!$B$6:$B$55,0),1)),"")</f>
        <v/>
      </c>
      <c r="P2972" s="148" t="str">
        <f>IFERROR(IF(LEN(H2972)=0,"",INDEX(Dashboard!$I$17:$I$26,MATCH($H2972,Dashboard!$J$17:$J$26,0))),"")</f>
        <v/>
      </c>
      <c r="Q2972" s="144"/>
      <c r="R2972" s="148">
        <f>IF(LEN(O2972)=0,0,IF(OR(Summary!$D$5="All",Summary!$D$5=""),1,IF(Summary!$D$5=O2972,1,0)))</f>
        <v>0</v>
      </c>
      <c r="S2972" s="148">
        <f>IF(LEN(B2972)=0,0,IF(OR(Summary!$G$5="All",Summary!$G$5=""),1,IF(Summary!$G$5=B2972,1,0)))</f>
        <v>0</v>
      </c>
      <c r="T2972" s="148">
        <f t="shared" si="184"/>
        <v>0</v>
      </c>
      <c r="U2972" s="148">
        <f>IF(LEN(C2972)=0,0,IF(C2972=Summary!$K$5,1,0))</f>
        <v>0</v>
      </c>
      <c r="V2972" s="148">
        <f t="shared" si="185"/>
        <v>0</v>
      </c>
      <c r="W2972" s="333"/>
      <c r="X2972" s="148">
        <f t="shared" si="186"/>
        <v>0</v>
      </c>
      <c r="Y2972" s="333"/>
      <c r="Z2972" s="144"/>
      <c r="AA2972" s="148">
        <f t="shared" si="187"/>
        <v>0</v>
      </c>
      <c r="AB2972" s="336"/>
      <c r="AC2972" s="144"/>
    </row>
    <row r="2973" spans="2:29" s="134" customFormat="1" ht="20.100000000000001" customHeight="1" x14ac:dyDescent="0.25">
      <c r="B2973" s="390"/>
      <c r="C2973" s="391"/>
      <c r="D2973" s="392"/>
      <c r="E2973" s="393"/>
      <c r="F2973" s="393"/>
      <c r="G2973" s="394"/>
      <c r="H2973" s="395"/>
      <c r="N2973" s="144"/>
      <c r="O2973" s="147" t="str">
        <f>IFERROR(IF(LEN(B2973)=0,"",INDEX(Trainings!$C$6:$C$55,MATCH(Registration!$B2973,Trainings!$B$6:$B$55,0),1)),"")</f>
        <v/>
      </c>
      <c r="P2973" s="148" t="str">
        <f>IFERROR(IF(LEN(H2973)=0,"",INDEX(Dashboard!$I$17:$I$26,MATCH($H2973,Dashboard!$J$17:$J$26,0))),"")</f>
        <v/>
      </c>
      <c r="Q2973" s="144"/>
      <c r="R2973" s="148">
        <f>IF(LEN(O2973)=0,0,IF(OR(Summary!$D$5="All",Summary!$D$5=""),1,IF(Summary!$D$5=O2973,1,0)))</f>
        <v>0</v>
      </c>
      <c r="S2973" s="148">
        <f>IF(LEN(B2973)=0,0,IF(OR(Summary!$G$5="All",Summary!$G$5=""),1,IF(Summary!$G$5=B2973,1,0)))</f>
        <v>0</v>
      </c>
      <c r="T2973" s="148">
        <f t="shared" si="184"/>
        <v>0</v>
      </c>
      <c r="U2973" s="148">
        <f>IF(LEN(C2973)=0,0,IF(C2973=Summary!$K$5,1,0))</f>
        <v>0</v>
      </c>
      <c r="V2973" s="148">
        <f t="shared" si="185"/>
        <v>0</v>
      </c>
      <c r="W2973" s="333"/>
      <c r="X2973" s="148">
        <f t="shared" si="186"/>
        <v>0</v>
      </c>
      <c r="Y2973" s="333"/>
      <c r="Z2973" s="144"/>
      <c r="AA2973" s="148">
        <f t="shared" si="187"/>
        <v>0</v>
      </c>
      <c r="AB2973" s="336"/>
      <c r="AC2973" s="144"/>
    </row>
    <row r="2974" spans="2:29" s="134" customFormat="1" ht="20.100000000000001" customHeight="1" x14ac:dyDescent="0.25">
      <c r="B2974" s="390"/>
      <c r="C2974" s="391"/>
      <c r="D2974" s="392"/>
      <c r="E2974" s="393"/>
      <c r="F2974" s="393"/>
      <c r="G2974" s="394"/>
      <c r="H2974" s="395"/>
      <c r="N2974" s="144"/>
      <c r="O2974" s="147" t="str">
        <f>IFERROR(IF(LEN(B2974)=0,"",INDEX(Trainings!$C$6:$C$55,MATCH(Registration!$B2974,Trainings!$B$6:$B$55,0),1)),"")</f>
        <v/>
      </c>
      <c r="P2974" s="148" t="str">
        <f>IFERROR(IF(LEN(H2974)=0,"",INDEX(Dashboard!$I$17:$I$26,MATCH($H2974,Dashboard!$J$17:$J$26,0))),"")</f>
        <v/>
      </c>
      <c r="Q2974" s="144"/>
      <c r="R2974" s="148">
        <f>IF(LEN(O2974)=0,0,IF(OR(Summary!$D$5="All",Summary!$D$5=""),1,IF(Summary!$D$5=O2974,1,0)))</f>
        <v>0</v>
      </c>
      <c r="S2974" s="148">
        <f>IF(LEN(B2974)=0,0,IF(OR(Summary!$G$5="All",Summary!$G$5=""),1,IF(Summary!$G$5=B2974,1,0)))</f>
        <v>0</v>
      </c>
      <c r="T2974" s="148">
        <f t="shared" si="184"/>
        <v>0</v>
      </c>
      <c r="U2974" s="148">
        <f>IF(LEN(C2974)=0,0,IF(C2974=Summary!$K$5,1,0))</f>
        <v>0</v>
      </c>
      <c r="V2974" s="148">
        <f t="shared" si="185"/>
        <v>0</v>
      </c>
      <c r="W2974" s="333"/>
      <c r="X2974" s="148">
        <f t="shared" si="186"/>
        <v>0</v>
      </c>
      <c r="Y2974" s="333"/>
      <c r="Z2974" s="144"/>
      <c r="AA2974" s="148">
        <f t="shared" si="187"/>
        <v>0</v>
      </c>
      <c r="AB2974" s="336"/>
      <c r="AC2974" s="144"/>
    </row>
    <row r="2975" spans="2:29" s="134" customFormat="1" ht="20.100000000000001" customHeight="1" x14ac:dyDescent="0.25">
      <c r="B2975" s="390"/>
      <c r="C2975" s="391"/>
      <c r="D2975" s="392"/>
      <c r="E2975" s="393"/>
      <c r="F2975" s="393"/>
      <c r="G2975" s="394"/>
      <c r="H2975" s="395"/>
      <c r="N2975" s="144"/>
      <c r="O2975" s="147" t="str">
        <f>IFERROR(IF(LEN(B2975)=0,"",INDEX(Trainings!$C$6:$C$55,MATCH(Registration!$B2975,Trainings!$B$6:$B$55,0),1)),"")</f>
        <v/>
      </c>
      <c r="P2975" s="148" t="str">
        <f>IFERROR(IF(LEN(H2975)=0,"",INDEX(Dashboard!$I$17:$I$26,MATCH($H2975,Dashboard!$J$17:$J$26,0))),"")</f>
        <v/>
      </c>
      <c r="Q2975" s="144"/>
      <c r="R2975" s="148">
        <f>IF(LEN(O2975)=0,0,IF(OR(Summary!$D$5="All",Summary!$D$5=""),1,IF(Summary!$D$5=O2975,1,0)))</f>
        <v>0</v>
      </c>
      <c r="S2975" s="148">
        <f>IF(LEN(B2975)=0,0,IF(OR(Summary!$G$5="All",Summary!$G$5=""),1,IF(Summary!$G$5=B2975,1,0)))</f>
        <v>0</v>
      </c>
      <c r="T2975" s="148">
        <f t="shared" si="184"/>
        <v>0</v>
      </c>
      <c r="U2975" s="148">
        <f>IF(LEN(C2975)=0,0,IF(C2975=Summary!$K$5,1,0))</f>
        <v>0</v>
      </c>
      <c r="V2975" s="148">
        <f t="shared" si="185"/>
        <v>0</v>
      </c>
      <c r="W2975" s="333"/>
      <c r="X2975" s="148">
        <f t="shared" si="186"/>
        <v>0</v>
      </c>
      <c r="Y2975" s="333"/>
      <c r="Z2975" s="144"/>
      <c r="AA2975" s="148">
        <f t="shared" si="187"/>
        <v>0</v>
      </c>
      <c r="AB2975" s="336"/>
      <c r="AC2975" s="144"/>
    </row>
    <row r="2976" spans="2:29" s="134" customFormat="1" ht="20.100000000000001" customHeight="1" x14ac:dyDescent="0.25">
      <c r="B2976" s="390"/>
      <c r="C2976" s="391"/>
      <c r="D2976" s="392"/>
      <c r="E2976" s="393"/>
      <c r="F2976" s="393"/>
      <c r="G2976" s="394"/>
      <c r="H2976" s="395"/>
      <c r="N2976" s="144"/>
      <c r="O2976" s="147" t="str">
        <f>IFERROR(IF(LEN(B2976)=0,"",INDEX(Trainings!$C$6:$C$55,MATCH(Registration!$B2976,Trainings!$B$6:$B$55,0),1)),"")</f>
        <v/>
      </c>
      <c r="P2976" s="148" t="str">
        <f>IFERROR(IF(LEN(H2976)=0,"",INDEX(Dashboard!$I$17:$I$26,MATCH($H2976,Dashboard!$J$17:$J$26,0))),"")</f>
        <v/>
      </c>
      <c r="Q2976" s="144"/>
      <c r="R2976" s="148">
        <f>IF(LEN(O2976)=0,0,IF(OR(Summary!$D$5="All",Summary!$D$5=""),1,IF(Summary!$D$5=O2976,1,0)))</f>
        <v>0</v>
      </c>
      <c r="S2976" s="148">
        <f>IF(LEN(B2976)=0,0,IF(OR(Summary!$G$5="All",Summary!$G$5=""),1,IF(Summary!$G$5=B2976,1,0)))</f>
        <v>0</v>
      </c>
      <c r="T2976" s="148">
        <f t="shared" si="184"/>
        <v>0</v>
      </c>
      <c r="U2976" s="148">
        <f>IF(LEN(C2976)=0,0,IF(C2976=Summary!$K$5,1,0))</f>
        <v>0</v>
      </c>
      <c r="V2976" s="148">
        <f t="shared" si="185"/>
        <v>0</v>
      </c>
      <c r="W2976" s="333"/>
      <c r="X2976" s="148">
        <f t="shared" si="186"/>
        <v>0</v>
      </c>
      <c r="Y2976" s="333"/>
      <c r="Z2976" s="144"/>
      <c r="AA2976" s="148">
        <f t="shared" si="187"/>
        <v>0</v>
      </c>
      <c r="AB2976" s="336"/>
      <c r="AC2976" s="144"/>
    </row>
    <row r="2977" spans="2:29" s="134" customFormat="1" ht="20.100000000000001" customHeight="1" x14ac:dyDescent="0.25">
      <c r="B2977" s="390"/>
      <c r="C2977" s="391"/>
      <c r="D2977" s="392"/>
      <c r="E2977" s="393"/>
      <c r="F2977" s="393"/>
      <c r="G2977" s="394"/>
      <c r="H2977" s="395"/>
      <c r="N2977" s="144"/>
      <c r="O2977" s="147" t="str">
        <f>IFERROR(IF(LEN(B2977)=0,"",INDEX(Trainings!$C$6:$C$55,MATCH(Registration!$B2977,Trainings!$B$6:$B$55,0),1)),"")</f>
        <v/>
      </c>
      <c r="P2977" s="148" t="str">
        <f>IFERROR(IF(LEN(H2977)=0,"",INDEX(Dashboard!$I$17:$I$26,MATCH($H2977,Dashboard!$J$17:$J$26,0))),"")</f>
        <v/>
      </c>
      <c r="Q2977" s="144"/>
      <c r="R2977" s="148">
        <f>IF(LEN(O2977)=0,0,IF(OR(Summary!$D$5="All",Summary!$D$5=""),1,IF(Summary!$D$5=O2977,1,0)))</f>
        <v>0</v>
      </c>
      <c r="S2977" s="148">
        <f>IF(LEN(B2977)=0,0,IF(OR(Summary!$G$5="All",Summary!$G$5=""),1,IF(Summary!$G$5=B2977,1,0)))</f>
        <v>0</v>
      </c>
      <c r="T2977" s="148">
        <f t="shared" si="184"/>
        <v>0</v>
      </c>
      <c r="U2977" s="148">
        <f>IF(LEN(C2977)=0,0,IF(C2977=Summary!$K$5,1,0))</f>
        <v>0</v>
      </c>
      <c r="V2977" s="148">
        <f t="shared" si="185"/>
        <v>0</v>
      </c>
      <c r="W2977" s="333"/>
      <c r="X2977" s="148">
        <f t="shared" si="186"/>
        <v>0</v>
      </c>
      <c r="Y2977" s="333"/>
      <c r="Z2977" s="144"/>
      <c r="AA2977" s="148">
        <f t="shared" si="187"/>
        <v>0</v>
      </c>
      <c r="AB2977" s="336"/>
      <c r="AC2977" s="144"/>
    </row>
    <row r="2978" spans="2:29" s="134" customFormat="1" ht="20.100000000000001" customHeight="1" x14ac:dyDescent="0.25">
      <c r="B2978" s="390"/>
      <c r="C2978" s="391"/>
      <c r="D2978" s="392"/>
      <c r="E2978" s="393"/>
      <c r="F2978" s="393"/>
      <c r="G2978" s="394"/>
      <c r="H2978" s="395"/>
      <c r="N2978" s="144"/>
      <c r="O2978" s="147" t="str">
        <f>IFERROR(IF(LEN(B2978)=0,"",INDEX(Trainings!$C$6:$C$55,MATCH(Registration!$B2978,Trainings!$B$6:$B$55,0),1)),"")</f>
        <v/>
      </c>
      <c r="P2978" s="148" t="str">
        <f>IFERROR(IF(LEN(H2978)=0,"",INDEX(Dashboard!$I$17:$I$26,MATCH($H2978,Dashboard!$J$17:$J$26,0))),"")</f>
        <v/>
      </c>
      <c r="Q2978" s="144"/>
      <c r="R2978" s="148">
        <f>IF(LEN(O2978)=0,0,IF(OR(Summary!$D$5="All",Summary!$D$5=""),1,IF(Summary!$D$5=O2978,1,0)))</f>
        <v>0</v>
      </c>
      <c r="S2978" s="148">
        <f>IF(LEN(B2978)=0,0,IF(OR(Summary!$G$5="All",Summary!$G$5=""),1,IF(Summary!$G$5=B2978,1,0)))</f>
        <v>0</v>
      </c>
      <c r="T2978" s="148">
        <f t="shared" si="184"/>
        <v>0</v>
      </c>
      <c r="U2978" s="148">
        <f>IF(LEN(C2978)=0,0,IF(C2978=Summary!$K$5,1,0))</f>
        <v>0</v>
      </c>
      <c r="V2978" s="148">
        <f t="shared" si="185"/>
        <v>0</v>
      </c>
      <c r="W2978" s="333"/>
      <c r="X2978" s="148">
        <f t="shared" si="186"/>
        <v>0</v>
      </c>
      <c r="Y2978" s="333"/>
      <c r="Z2978" s="144"/>
      <c r="AA2978" s="148">
        <f t="shared" si="187"/>
        <v>0</v>
      </c>
      <c r="AB2978" s="336"/>
      <c r="AC2978" s="144"/>
    </row>
    <row r="2979" spans="2:29" s="134" customFormat="1" ht="20.100000000000001" customHeight="1" x14ac:dyDescent="0.25">
      <c r="B2979" s="390"/>
      <c r="C2979" s="391"/>
      <c r="D2979" s="392"/>
      <c r="E2979" s="393"/>
      <c r="F2979" s="393"/>
      <c r="G2979" s="394"/>
      <c r="H2979" s="395"/>
      <c r="N2979" s="144"/>
      <c r="O2979" s="147" t="str">
        <f>IFERROR(IF(LEN(B2979)=0,"",INDEX(Trainings!$C$6:$C$55,MATCH(Registration!$B2979,Trainings!$B$6:$B$55,0),1)),"")</f>
        <v/>
      </c>
      <c r="P2979" s="148" t="str">
        <f>IFERROR(IF(LEN(H2979)=0,"",INDEX(Dashboard!$I$17:$I$26,MATCH($H2979,Dashboard!$J$17:$J$26,0))),"")</f>
        <v/>
      </c>
      <c r="Q2979" s="144"/>
      <c r="R2979" s="148">
        <f>IF(LEN(O2979)=0,0,IF(OR(Summary!$D$5="All",Summary!$D$5=""),1,IF(Summary!$D$5=O2979,1,0)))</f>
        <v>0</v>
      </c>
      <c r="S2979" s="148">
        <f>IF(LEN(B2979)=0,0,IF(OR(Summary!$G$5="All",Summary!$G$5=""),1,IF(Summary!$G$5=B2979,1,0)))</f>
        <v>0</v>
      </c>
      <c r="T2979" s="148">
        <f t="shared" si="184"/>
        <v>0</v>
      </c>
      <c r="U2979" s="148">
        <f>IF(LEN(C2979)=0,0,IF(C2979=Summary!$K$5,1,0))</f>
        <v>0</v>
      </c>
      <c r="V2979" s="148">
        <f t="shared" si="185"/>
        <v>0</v>
      </c>
      <c r="W2979" s="333"/>
      <c r="X2979" s="148">
        <f t="shared" si="186"/>
        <v>0</v>
      </c>
      <c r="Y2979" s="333"/>
      <c r="Z2979" s="144"/>
      <c r="AA2979" s="148">
        <f t="shared" si="187"/>
        <v>0</v>
      </c>
      <c r="AB2979" s="336"/>
      <c r="AC2979" s="144"/>
    </row>
    <row r="2980" spans="2:29" s="134" customFormat="1" ht="20.100000000000001" customHeight="1" x14ac:dyDescent="0.25">
      <c r="B2980" s="390"/>
      <c r="C2980" s="391"/>
      <c r="D2980" s="392"/>
      <c r="E2980" s="393"/>
      <c r="F2980" s="393"/>
      <c r="G2980" s="394"/>
      <c r="H2980" s="395"/>
      <c r="N2980" s="144"/>
      <c r="O2980" s="147" t="str">
        <f>IFERROR(IF(LEN(B2980)=0,"",INDEX(Trainings!$C$6:$C$55,MATCH(Registration!$B2980,Trainings!$B$6:$B$55,0),1)),"")</f>
        <v/>
      </c>
      <c r="P2980" s="148" t="str">
        <f>IFERROR(IF(LEN(H2980)=0,"",INDEX(Dashboard!$I$17:$I$26,MATCH($H2980,Dashboard!$J$17:$J$26,0))),"")</f>
        <v/>
      </c>
      <c r="Q2980" s="144"/>
      <c r="R2980" s="148">
        <f>IF(LEN(O2980)=0,0,IF(OR(Summary!$D$5="All",Summary!$D$5=""),1,IF(Summary!$D$5=O2980,1,0)))</f>
        <v>0</v>
      </c>
      <c r="S2980" s="148">
        <f>IF(LEN(B2980)=0,0,IF(OR(Summary!$G$5="All",Summary!$G$5=""),1,IF(Summary!$G$5=B2980,1,0)))</f>
        <v>0</v>
      </c>
      <c r="T2980" s="148">
        <f t="shared" si="184"/>
        <v>0</v>
      </c>
      <c r="U2980" s="148">
        <f>IF(LEN(C2980)=0,0,IF(C2980=Summary!$K$5,1,0))</f>
        <v>0</v>
      </c>
      <c r="V2980" s="148">
        <f t="shared" si="185"/>
        <v>0</v>
      </c>
      <c r="W2980" s="333"/>
      <c r="X2980" s="148">
        <f t="shared" si="186"/>
        <v>0</v>
      </c>
      <c r="Y2980" s="333"/>
      <c r="Z2980" s="144"/>
      <c r="AA2980" s="148">
        <f t="shared" si="187"/>
        <v>0</v>
      </c>
      <c r="AB2980" s="336"/>
      <c r="AC2980" s="144"/>
    </row>
    <row r="2981" spans="2:29" s="134" customFormat="1" ht="20.100000000000001" customHeight="1" x14ac:dyDescent="0.25">
      <c r="B2981" s="390"/>
      <c r="C2981" s="391"/>
      <c r="D2981" s="392"/>
      <c r="E2981" s="393"/>
      <c r="F2981" s="393"/>
      <c r="G2981" s="394"/>
      <c r="H2981" s="395"/>
      <c r="N2981" s="144"/>
      <c r="O2981" s="147" t="str">
        <f>IFERROR(IF(LEN(B2981)=0,"",INDEX(Trainings!$C$6:$C$55,MATCH(Registration!$B2981,Trainings!$B$6:$B$55,0),1)),"")</f>
        <v/>
      </c>
      <c r="P2981" s="148" t="str">
        <f>IFERROR(IF(LEN(H2981)=0,"",INDEX(Dashboard!$I$17:$I$26,MATCH($H2981,Dashboard!$J$17:$J$26,0))),"")</f>
        <v/>
      </c>
      <c r="Q2981" s="144"/>
      <c r="R2981" s="148">
        <f>IF(LEN(O2981)=0,0,IF(OR(Summary!$D$5="All",Summary!$D$5=""),1,IF(Summary!$D$5=O2981,1,0)))</f>
        <v>0</v>
      </c>
      <c r="S2981" s="148">
        <f>IF(LEN(B2981)=0,0,IF(OR(Summary!$G$5="All",Summary!$G$5=""),1,IF(Summary!$G$5=B2981,1,0)))</f>
        <v>0</v>
      </c>
      <c r="T2981" s="148">
        <f t="shared" si="184"/>
        <v>0</v>
      </c>
      <c r="U2981" s="148">
        <f>IF(LEN(C2981)=0,0,IF(C2981=Summary!$K$5,1,0))</f>
        <v>0</v>
      </c>
      <c r="V2981" s="148">
        <f t="shared" si="185"/>
        <v>0</v>
      </c>
      <c r="W2981" s="333"/>
      <c r="X2981" s="148">
        <f t="shared" si="186"/>
        <v>0</v>
      </c>
      <c r="Y2981" s="333"/>
      <c r="Z2981" s="144"/>
      <c r="AA2981" s="148">
        <f t="shared" si="187"/>
        <v>0</v>
      </c>
      <c r="AB2981" s="336"/>
      <c r="AC2981" s="144"/>
    </row>
    <row r="2982" spans="2:29" s="134" customFormat="1" ht="20.100000000000001" customHeight="1" x14ac:dyDescent="0.25">
      <c r="B2982" s="390"/>
      <c r="C2982" s="391"/>
      <c r="D2982" s="392"/>
      <c r="E2982" s="393"/>
      <c r="F2982" s="393"/>
      <c r="G2982" s="394"/>
      <c r="H2982" s="395"/>
      <c r="N2982" s="144"/>
      <c r="O2982" s="147" t="str">
        <f>IFERROR(IF(LEN(B2982)=0,"",INDEX(Trainings!$C$6:$C$55,MATCH(Registration!$B2982,Trainings!$B$6:$B$55,0),1)),"")</f>
        <v/>
      </c>
      <c r="P2982" s="148" t="str">
        <f>IFERROR(IF(LEN(H2982)=0,"",INDEX(Dashboard!$I$17:$I$26,MATCH($H2982,Dashboard!$J$17:$J$26,0))),"")</f>
        <v/>
      </c>
      <c r="Q2982" s="144"/>
      <c r="R2982" s="148">
        <f>IF(LEN(O2982)=0,0,IF(OR(Summary!$D$5="All",Summary!$D$5=""),1,IF(Summary!$D$5=O2982,1,0)))</f>
        <v>0</v>
      </c>
      <c r="S2982" s="148">
        <f>IF(LEN(B2982)=0,0,IF(OR(Summary!$G$5="All",Summary!$G$5=""),1,IF(Summary!$G$5=B2982,1,0)))</f>
        <v>0</v>
      </c>
      <c r="T2982" s="148">
        <f t="shared" si="184"/>
        <v>0</v>
      </c>
      <c r="U2982" s="148">
        <f>IF(LEN(C2982)=0,0,IF(C2982=Summary!$K$5,1,0))</f>
        <v>0</v>
      </c>
      <c r="V2982" s="148">
        <f t="shared" si="185"/>
        <v>0</v>
      </c>
      <c r="W2982" s="333"/>
      <c r="X2982" s="148">
        <f t="shared" si="186"/>
        <v>0</v>
      </c>
      <c r="Y2982" s="333"/>
      <c r="Z2982" s="144"/>
      <c r="AA2982" s="148">
        <f t="shared" si="187"/>
        <v>0</v>
      </c>
      <c r="AB2982" s="336"/>
      <c r="AC2982" s="144"/>
    </row>
    <row r="2983" spans="2:29" s="134" customFormat="1" ht="20.100000000000001" customHeight="1" x14ac:dyDescent="0.25">
      <c r="B2983" s="390"/>
      <c r="C2983" s="391"/>
      <c r="D2983" s="392"/>
      <c r="E2983" s="393"/>
      <c r="F2983" s="393"/>
      <c r="G2983" s="394"/>
      <c r="H2983" s="395"/>
      <c r="N2983" s="144"/>
      <c r="O2983" s="147" t="str">
        <f>IFERROR(IF(LEN(B2983)=0,"",INDEX(Trainings!$C$6:$C$55,MATCH(Registration!$B2983,Trainings!$B$6:$B$55,0),1)),"")</f>
        <v/>
      </c>
      <c r="P2983" s="148" t="str">
        <f>IFERROR(IF(LEN(H2983)=0,"",INDEX(Dashboard!$I$17:$I$26,MATCH($H2983,Dashboard!$J$17:$J$26,0))),"")</f>
        <v/>
      </c>
      <c r="Q2983" s="144"/>
      <c r="R2983" s="148">
        <f>IF(LEN(O2983)=0,0,IF(OR(Summary!$D$5="All",Summary!$D$5=""),1,IF(Summary!$D$5=O2983,1,0)))</f>
        <v>0</v>
      </c>
      <c r="S2983" s="148">
        <f>IF(LEN(B2983)=0,0,IF(OR(Summary!$G$5="All",Summary!$G$5=""),1,IF(Summary!$G$5=B2983,1,0)))</f>
        <v>0</v>
      </c>
      <c r="T2983" s="148">
        <f t="shared" si="184"/>
        <v>0</v>
      </c>
      <c r="U2983" s="148">
        <f>IF(LEN(C2983)=0,0,IF(C2983=Summary!$K$5,1,0))</f>
        <v>0</v>
      </c>
      <c r="V2983" s="148">
        <f t="shared" si="185"/>
        <v>0</v>
      </c>
      <c r="W2983" s="333"/>
      <c r="X2983" s="148">
        <f t="shared" si="186"/>
        <v>0</v>
      </c>
      <c r="Y2983" s="333"/>
      <c r="Z2983" s="144"/>
      <c r="AA2983" s="148">
        <f t="shared" si="187"/>
        <v>0</v>
      </c>
      <c r="AB2983" s="336"/>
      <c r="AC2983" s="144"/>
    </row>
    <row r="2984" spans="2:29" s="134" customFormat="1" ht="20.100000000000001" customHeight="1" x14ac:dyDescent="0.25">
      <c r="B2984" s="390"/>
      <c r="C2984" s="391"/>
      <c r="D2984" s="392"/>
      <c r="E2984" s="393"/>
      <c r="F2984" s="393"/>
      <c r="G2984" s="394"/>
      <c r="H2984" s="395"/>
      <c r="N2984" s="144"/>
      <c r="O2984" s="147" t="str">
        <f>IFERROR(IF(LEN(B2984)=0,"",INDEX(Trainings!$C$6:$C$55,MATCH(Registration!$B2984,Trainings!$B$6:$B$55,0),1)),"")</f>
        <v/>
      </c>
      <c r="P2984" s="148" t="str">
        <f>IFERROR(IF(LEN(H2984)=0,"",INDEX(Dashboard!$I$17:$I$26,MATCH($H2984,Dashboard!$J$17:$J$26,0))),"")</f>
        <v/>
      </c>
      <c r="Q2984" s="144"/>
      <c r="R2984" s="148">
        <f>IF(LEN(O2984)=0,0,IF(OR(Summary!$D$5="All",Summary!$D$5=""),1,IF(Summary!$D$5=O2984,1,0)))</f>
        <v>0</v>
      </c>
      <c r="S2984" s="148">
        <f>IF(LEN(B2984)=0,0,IF(OR(Summary!$G$5="All",Summary!$G$5=""),1,IF(Summary!$G$5=B2984,1,0)))</f>
        <v>0</v>
      </c>
      <c r="T2984" s="148">
        <f t="shared" si="184"/>
        <v>0</v>
      </c>
      <c r="U2984" s="148">
        <f>IF(LEN(C2984)=0,0,IF(C2984=Summary!$K$5,1,0))</f>
        <v>0</v>
      </c>
      <c r="V2984" s="148">
        <f t="shared" si="185"/>
        <v>0</v>
      </c>
      <c r="W2984" s="333"/>
      <c r="X2984" s="148">
        <f t="shared" si="186"/>
        <v>0</v>
      </c>
      <c r="Y2984" s="333"/>
      <c r="Z2984" s="144"/>
      <c r="AA2984" s="148">
        <f t="shared" si="187"/>
        <v>0</v>
      </c>
      <c r="AB2984" s="336"/>
      <c r="AC2984" s="144"/>
    </row>
    <row r="2985" spans="2:29" s="134" customFormat="1" ht="20.100000000000001" customHeight="1" x14ac:dyDescent="0.25">
      <c r="B2985" s="390"/>
      <c r="C2985" s="391"/>
      <c r="D2985" s="392"/>
      <c r="E2985" s="393"/>
      <c r="F2985" s="393"/>
      <c r="G2985" s="394"/>
      <c r="H2985" s="395"/>
      <c r="N2985" s="144"/>
      <c r="O2985" s="147" t="str">
        <f>IFERROR(IF(LEN(B2985)=0,"",INDEX(Trainings!$C$6:$C$55,MATCH(Registration!$B2985,Trainings!$B$6:$B$55,0),1)),"")</f>
        <v/>
      </c>
      <c r="P2985" s="148" t="str">
        <f>IFERROR(IF(LEN(H2985)=0,"",INDEX(Dashboard!$I$17:$I$26,MATCH($H2985,Dashboard!$J$17:$J$26,0))),"")</f>
        <v/>
      </c>
      <c r="Q2985" s="144"/>
      <c r="R2985" s="148">
        <f>IF(LEN(O2985)=0,0,IF(OR(Summary!$D$5="All",Summary!$D$5=""),1,IF(Summary!$D$5=O2985,1,0)))</f>
        <v>0</v>
      </c>
      <c r="S2985" s="148">
        <f>IF(LEN(B2985)=0,0,IF(OR(Summary!$G$5="All",Summary!$G$5=""),1,IF(Summary!$G$5=B2985,1,0)))</f>
        <v>0</v>
      </c>
      <c r="T2985" s="148">
        <f t="shared" si="184"/>
        <v>0</v>
      </c>
      <c r="U2985" s="148">
        <f>IF(LEN(C2985)=0,0,IF(C2985=Summary!$K$5,1,0))</f>
        <v>0</v>
      </c>
      <c r="V2985" s="148">
        <f t="shared" si="185"/>
        <v>0</v>
      </c>
      <c r="W2985" s="333"/>
      <c r="X2985" s="148">
        <f t="shared" si="186"/>
        <v>0</v>
      </c>
      <c r="Y2985" s="333"/>
      <c r="Z2985" s="144"/>
      <c r="AA2985" s="148">
        <f t="shared" si="187"/>
        <v>0</v>
      </c>
      <c r="AB2985" s="336"/>
      <c r="AC2985" s="144"/>
    </row>
    <row r="2986" spans="2:29" s="134" customFormat="1" ht="20.100000000000001" customHeight="1" x14ac:dyDescent="0.25">
      <c r="B2986" s="390"/>
      <c r="C2986" s="391"/>
      <c r="D2986" s="392"/>
      <c r="E2986" s="393"/>
      <c r="F2986" s="393"/>
      <c r="G2986" s="394"/>
      <c r="H2986" s="395"/>
      <c r="N2986" s="144"/>
      <c r="O2986" s="147" t="str">
        <f>IFERROR(IF(LEN(B2986)=0,"",INDEX(Trainings!$C$6:$C$55,MATCH(Registration!$B2986,Trainings!$B$6:$B$55,0),1)),"")</f>
        <v/>
      </c>
      <c r="P2986" s="148" t="str">
        <f>IFERROR(IF(LEN(H2986)=0,"",INDEX(Dashboard!$I$17:$I$26,MATCH($H2986,Dashboard!$J$17:$J$26,0))),"")</f>
        <v/>
      </c>
      <c r="Q2986" s="144"/>
      <c r="R2986" s="148">
        <f>IF(LEN(O2986)=0,0,IF(OR(Summary!$D$5="All",Summary!$D$5=""),1,IF(Summary!$D$5=O2986,1,0)))</f>
        <v>0</v>
      </c>
      <c r="S2986" s="148">
        <f>IF(LEN(B2986)=0,0,IF(OR(Summary!$G$5="All",Summary!$G$5=""),1,IF(Summary!$G$5=B2986,1,0)))</f>
        <v>0</v>
      </c>
      <c r="T2986" s="148">
        <f t="shared" si="184"/>
        <v>0</v>
      </c>
      <c r="U2986" s="148">
        <f>IF(LEN(C2986)=0,0,IF(C2986=Summary!$K$5,1,0))</f>
        <v>0</v>
      </c>
      <c r="V2986" s="148">
        <f t="shared" si="185"/>
        <v>0</v>
      </c>
      <c r="W2986" s="333"/>
      <c r="X2986" s="148">
        <f t="shared" si="186"/>
        <v>0</v>
      </c>
      <c r="Y2986" s="333"/>
      <c r="Z2986" s="144"/>
      <c r="AA2986" s="148">
        <f t="shared" si="187"/>
        <v>0</v>
      </c>
      <c r="AB2986" s="336"/>
      <c r="AC2986" s="144"/>
    </row>
    <row r="2987" spans="2:29" s="134" customFormat="1" ht="20.100000000000001" customHeight="1" x14ac:dyDescent="0.25">
      <c r="B2987" s="390"/>
      <c r="C2987" s="391"/>
      <c r="D2987" s="392"/>
      <c r="E2987" s="393"/>
      <c r="F2987" s="393"/>
      <c r="G2987" s="394"/>
      <c r="H2987" s="395"/>
      <c r="N2987" s="144"/>
      <c r="O2987" s="147" t="str">
        <f>IFERROR(IF(LEN(B2987)=0,"",INDEX(Trainings!$C$6:$C$55,MATCH(Registration!$B2987,Trainings!$B$6:$B$55,0),1)),"")</f>
        <v/>
      </c>
      <c r="P2987" s="148" t="str">
        <f>IFERROR(IF(LEN(H2987)=0,"",INDEX(Dashboard!$I$17:$I$26,MATCH($H2987,Dashboard!$J$17:$J$26,0))),"")</f>
        <v/>
      </c>
      <c r="Q2987" s="144"/>
      <c r="R2987" s="148">
        <f>IF(LEN(O2987)=0,0,IF(OR(Summary!$D$5="All",Summary!$D$5=""),1,IF(Summary!$D$5=O2987,1,0)))</f>
        <v>0</v>
      </c>
      <c r="S2987" s="148">
        <f>IF(LEN(B2987)=0,0,IF(OR(Summary!$G$5="All",Summary!$G$5=""),1,IF(Summary!$G$5=B2987,1,0)))</f>
        <v>0</v>
      </c>
      <c r="T2987" s="148">
        <f t="shared" si="184"/>
        <v>0</v>
      </c>
      <c r="U2987" s="148">
        <f>IF(LEN(C2987)=0,0,IF(C2987=Summary!$K$5,1,0))</f>
        <v>0</v>
      </c>
      <c r="V2987" s="148">
        <f t="shared" si="185"/>
        <v>0</v>
      </c>
      <c r="W2987" s="333"/>
      <c r="X2987" s="148">
        <f t="shared" si="186"/>
        <v>0</v>
      </c>
      <c r="Y2987" s="333"/>
      <c r="Z2987" s="144"/>
      <c r="AA2987" s="148">
        <f t="shared" si="187"/>
        <v>0</v>
      </c>
      <c r="AB2987" s="336"/>
      <c r="AC2987" s="144"/>
    </row>
    <row r="2988" spans="2:29" s="134" customFormat="1" ht="20.100000000000001" customHeight="1" x14ac:dyDescent="0.25">
      <c r="B2988" s="390"/>
      <c r="C2988" s="391"/>
      <c r="D2988" s="392"/>
      <c r="E2988" s="393"/>
      <c r="F2988" s="393"/>
      <c r="G2988" s="394"/>
      <c r="H2988" s="395"/>
      <c r="N2988" s="144"/>
      <c r="O2988" s="147" t="str">
        <f>IFERROR(IF(LEN(B2988)=0,"",INDEX(Trainings!$C$6:$C$55,MATCH(Registration!$B2988,Trainings!$B$6:$B$55,0),1)),"")</f>
        <v/>
      </c>
      <c r="P2988" s="148" t="str">
        <f>IFERROR(IF(LEN(H2988)=0,"",INDEX(Dashboard!$I$17:$I$26,MATCH($H2988,Dashboard!$J$17:$J$26,0))),"")</f>
        <v/>
      </c>
      <c r="Q2988" s="144"/>
      <c r="R2988" s="148">
        <f>IF(LEN(O2988)=0,0,IF(OR(Summary!$D$5="All",Summary!$D$5=""),1,IF(Summary!$D$5=O2988,1,0)))</f>
        <v>0</v>
      </c>
      <c r="S2988" s="148">
        <f>IF(LEN(B2988)=0,0,IF(OR(Summary!$G$5="All",Summary!$G$5=""),1,IF(Summary!$G$5=B2988,1,0)))</f>
        <v>0</v>
      </c>
      <c r="T2988" s="148">
        <f t="shared" si="184"/>
        <v>0</v>
      </c>
      <c r="U2988" s="148">
        <f>IF(LEN(C2988)=0,0,IF(C2988=Summary!$K$5,1,0))</f>
        <v>0</v>
      </c>
      <c r="V2988" s="148">
        <f t="shared" si="185"/>
        <v>0</v>
      </c>
      <c r="W2988" s="333"/>
      <c r="X2988" s="148">
        <f t="shared" si="186"/>
        <v>0</v>
      </c>
      <c r="Y2988" s="333"/>
      <c r="Z2988" s="144"/>
      <c r="AA2988" s="148">
        <f t="shared" si="187"/>
        <v>0</v>
      </c>
      <c r="AB2988" s="336"/>
      <c r="AC2988" s="144"/>
    </row>
    <row r="2989" spans="2:29" s="134" customFormat="1" ht="20.100000000000001" customHeight="1" x14ac:dyDescent="0.25">
      <c r="B2989" s="390"/>
      <c r="C2989" s="391"/>
      <c r="D2989" s="392"/>
      <c r="E2989" s="393"/>
      <c r="F2989" s="393"/>
      <c r="G2989" s="394"/>
      <c r="H2989" s="395"/>
      <c r="N2989" s="144"/>
      <c r="O2989" s="147" t="str">
        <f>IFERROR(IF(LEN(B2989)=0,"",INDEX(Trainings!$C$6:$C$55,MATCH(Registration!$B2989,Trainings!$B$6:$B$55,0),1)),"")</f>
        <v/>
      </c>
      <c r="P2989" s="148" t="str">
        <f>IFERROR(IF(LEN(H2989)=0,"",INDEX(Dashboard!$I$17:$I$26,MATCH($H2989,Dashboard!$J$17:$J$26,0))),"")</f>
        <v/>
      </c>
      <c r="Q2989" s="144"/>
      <c r="R2989" s="148">
        <f>IF(LEN(O2989)=0,0,IF(OR(Summary!$D$5="All",Summary!$D$5=""),1,IF(Summary!$D$5=O2989,1,0)))</f>
        <v>0</v>
      </c>
      <c r="S2989" s="148">
        <f>IF(LEN(B2989)=0,0,IF(OR(Summary!$G$5="All",Summary!$G$5=""),1,IF(Summary!$G$5=B2989,1,0)))</f>
        <v>0</v>
      </c>
      <c r="T2989" s="148">
        <f t="shared" si="184"/>
        <v>0</v>
      </c>
      <c r="U2989" s="148">
        <f>IF(LEN(C2989)=0,0,IF(C2989=Summary!$K$5,1,0))</f>
        <v>0</v>
      </c>
      <c r="V2989" s="148">
        <f t="shared" si="185"/>
        <v>0</v>
      </c>
      <c r="W2989" s="333"/>
      <c r="X2989" s="148">
        <f t="shared" si="186"/>
        <v>0</v>
      </c>
      <c r="Y2989" s="333"/>
      <c r="Z2989" s="144"/>
      <c r="AA2989" s="148">
        <f t="shared" si="187"/>
        <v>0</v>
      </c>
      <c r="AB2989" s="336"/>
      <c r="AC2989" s="144"/>
    </row>
    <row r="2990" spans="2:29" s="134" customFormat="1" ht="20.100000000000001" customHeight="1" x14ac:dyDescent="0.25">
      <c r="B2990" s="390"/>
      <c r="C2990" s="391"/>
      <c r="D2990" s="392"/>
      <c r="E2990" s="393"/>
      <c r="F2990" s="393"/>
      <c r="G2990" s="394"/>
      <c r="H2990" s="395"/>
      <c r="N2990" s="144"/>
      <c r="O2990" s="147" t="str">
        <f>IFERROR(IF(LEN(B2990)=0,"",INDEX(Trainings!$C$6:$C$55,MATCH(Registration!$B2990,Trainings!$B$6:$B$55,0),1)),"")</f>
        <v/>
      </c>
      <c r="P2990" s="148" t="str">
        <f>IFERROR(IF(LEN(H2990)=0,"",INDEX(Dashboard!$I$17:$I$26,MATCH($H2990,Dashboard!$J$17:$J$26,0))),"")</f>
        <v/>
      </c>
      <c r="Q2990" s="144"/>
      <c r="R2990" s="148">
        <f>IF(LEN(O2990)=0,0,IF(OR(Summary!$D$5="All",Summary!$D$5=""),1,IF(Summary!$D$5=O2990,1,0)))</f>
        <v>0</v>
      </c>
      <c r="S2990" s="148">
        <f>IF(LEN(B2990)=0,0,IF(OR(Summary!$G$5="All",Summary!$G$5=""),1,IF(Summary!$G$5=B2990,1,0)))</f>
        <v>0</v>
      </c>
      <c r="T2990" s="148">
        <f t="shared" si="184"/>
        <v>0</v>
      </c>
      <c r="U2990" s="148">
        <f>IF(LEN(C2990)=0,0,IF(C2990=Summary!$K$5,1,0))</f>
        <v>0</v>
      </c>
      <c r="V2990" s="148">
        <f t="shared" si="185"/>
        <v>0</v>
      </c>
      <c r="W2990" s="333"/>
      <c r="X2990" s="148">
        <f t="shared" si="186"/>
        <v>0</v>
      </c>
      <c r="Y2990" s="333"/>
      <c r="Z2990" s="144"/>
      <c r="AA2990" s="148">
        <f t="shared" si="187"/>
        <v>0</v>
      </c>
      <c r="AB2990" s="336"/>
      <c r="AC2990" s="144"/>
    </row>
    <row r="2991" spans="2:29" s="134" customFormat="1" ht="20.100000000000001" customHeight="1" x14ac:dyDescent="0.25">
      <c r="B2991" s="390"/>
      <c r="C2991" s="391"/>
      <c r="D2991" s="392"/>
      <c r="E2991" s="393"/>
      <c r="F2991" s="393"/>
      <c r="G2991" s="394"/>
      <c r="H2991" s="395"/>
      <c r="N2991" s="144"/>
      <c r="O2991" s="147" t="str">
        <f>IFERROR(IF(LEN(B2991)=0,"",INDEX(Trainings!$C$6:$C$55,MATCH(Registration!$B2991,Trainings!$B$6:$B$55,0),1)),"")</f>
        <v/>
      </c>
      <c r="P2991" s="148" t="str">
        <f>IFERROR(IF(LEN(H2991)=0,"",INDEX(Dashboard!$I$17:$I$26,MATCH($H2991,Dashboard!$J$17:$J$26,0))),"")</f>
        <v/>
      </c>
      <c r="Q2991" s="144"/>
      <c r="R2991" s="148">
        <f>IF(LEN(O2991)=0,0,IF(OR(Summary!$D$5="All",Summary!$D$5=""),1,IF(Summary!$D$5=O2991,1,0)))</f>
        <v>0</v>
      </c>
      <c r="S2991" s="148">
        <f>IF(LEN(B2991)=0,0,IF(OR(Summary!$G$5="All",Summary!$G$5=""),1,IF(Summary!$G$5=B2991,1,0)))</f>
        <v>0</v>
      </c>
      <c r="T2991" s="148">
        <f t="shared" si="184"/>
        <v>0</v>
      </c>
      <c r="U2991" s="148">
        <f>IF(LEN(C2991)=0,0,IF(C2991=Summary!$K$5,1,0))</f>
        <v>0</v>
      </c>
      <c r="V2991" s="148">
        <f t="shared" si="185"/>
        <v>0</v>
      </c>
      <c r="W2991" s="333"/>
      <c r="X2991" s="148">
        <f t="shared" si="186"/>
        <v>0</v>
      </c>
      <c r="Y2991" s="333"/>
      <c r="Z2991" s="144"/>
      <c r="AA2991" s="148">
        <f t="shared" si="187"/>
        <v>0</v>
      </c>
      <c r="AB2991" s="336"/>
      <c r="AC2991" s="144"/>
    </row>
    <row r="2992" spans="2:29" s="134" customFormat="1" ht="20.100000000000001" customHeight="1" x14ac:dyDescent="0.25">
      <c r="B2992" s="390"/>
      <c r="C2992" s="391"/>
      <c r="D2992" s="392"/>
      <c r="E2992" s="393"/>
      <c r="F2992" s="393"/>
      <c r="G2992" s="394"/>
      <c r="H2992" s="395"/>
      <c r="N2992" s="144"/>
      <c r="O2992" s="147" t="str">
        <f>IFERROR(IF(LEN(B2992)=0,"",INDEX(Trainings!$C$6:$C$55,MATCH(Registration!$B2992,Trainings!$B$6:$B$55,0),1)),"")</f>
        <v/>
      </c>
      <c r="P2992" s="148" t="str">
        <f>IFERROR(IF(LEN(H2992)=0,"",INDEX(Dashboard!$I$17:$I$26,MATCH($H2992,Dashboard!$J$17:$J$26,0))),"")</f>
        <v/>
      </c>
      <c r="Q2992" s="144"/>
      <c r="R2992" s="148">
        <f>IF(LEN(O2992)=0,0,IF(OR(Summary!$D$5="All",Summary!$D$5=""),1,IF(Summary!$D$5=O2992,1,0)))</f>
        <v>0</v>
      </c>
      <c r="S2992" s="148">
        <f>IF(LEN(B2992)=0,0,IF(OR(Summary!$G$5="All",Summary!$G$5=""),1,IF(Summary!$G$5=B2992,1,0)))</f>
        <v>0</v>
      </c>
      <c r="T2992" s="148">
        <f t="shared" si="184"/>
        <v>0</v>
      </c>
      <c r="U2992" s="148">
        <f>IF(LEN(C2992)=0,0,IF(C2992=Summary!$K$5,1,0))</f>
        <v>0</v>
      </c>
      <c r="V2992" s="148">
        <f t="shared" si="185"/>
        <v>0</v>
      </c>
      <c r="W2992" s="333"/>
      <c r="X2992" s="148">
        <f t="shared" si="186"/>
        <v>0</v>
      </c>
      <c r="Y2992" s="333"/>
      <c r="Z2992" s="144"/>
      <c r="AA2992" s="148">
        <f t="shared" si="187"/>
        <v>0</v>
      </c>
      <c r="AB2992" s="336"/>
      <c r="AC2992" s="144"/>
    </row>
    <row r="2993" spans="2:29" s="134" customFormat="1" ht="20.100000000000001" customHeight="1" x14ac:dyDescent="0.25">
      <c r="B2993" s="390"/>
      <c r="C2993" s="391"/>
      <c r="D2993" s="392"/>
      <c r="E2993" s="393"/>
      <c r="F2993" s="393"/>
      <c r="G2993" s="394"/>
      <c r="H2993" s="395"/>
      <c r="N2993" s="144"/>
      <c r="O2993" s="147" t="str">
        <f>IFERROR(IF(LEN(B2993)=0,"",INDEX(Trainings!$C$6:$C$55,MATCH(Registration!$B2993,Trainings!$B$6:$B$55,0),1)),"")</f>
        <v/>
      </c>
      <c r="P2993" s="148" t="str">
        <f>IFERROR(IF(LEN(H2993)=0,"",INDEX(Dashboard!$I$17:$I$26,MATCH($H2993,Dashboard!$J$17:$J$26,0))),"")</f>
        <v/>
      </c>
      <c r="Q2993" s="144"/>
      <c r="R2993" s="148">
        <f>IF(LEN(O2993)=0,0,IF(OR(Summary!$D$5="All",Summary!$D$5=""),1,IF(Summary!$D$5=O2993,1,0)))</f>
        <v>0</v>
      </c>
      <c r="S2993" s="148">
        <f>IF(LEN(B2993)=0,0,IF(OR(Summary!$G$5="All",Summary!$G$5=""),1,IF(Summary!$G$5=B2993,1,0)))</f>
        <v>0</v>
      </c>
      <c r="T2993" s="148">
        <f t="shared" si="184"/>
        <v>0</v>
      </c>
      <c r="U2993" s="148">
        <f>IF(LEN(C2993)=0,0,IF(C2993=Summary!$K$5,1,0))</f>
        <v>0</v>
      </c>
      <c r="V2993" s="148">
        <f t="shared" si="185"/>
        <v>0</v>
      </c>
      <c r="W2993" s="333"/>
      <c r="X2993" s="148">
        <f t="shared" si="186"/>
        <v>0</v>
      </c>
      <c r="Y2993" s="333"/>
      <c r="Z2993" s="144"/>
      <c r="AA2993" s="148">
        <f t="shared" si="187"/>
        <v>0</v>
      </c>
      <c r="AB2993" s="336"/>
      <c r="AC2993" s="144"/>
    </row>
    <row r="2994" spans="2:29" s="134" customFormat="1" ht="20.100000000000001" customHeight="1" x14ac:dyDescent="0.25">
      <c r="B2994" s="390"/>
      <c r="C2994" s="391"/>
      <c r="D2994" s="392"/>
      <c r="E2994" s="393"/>
      <c r="F2994" s="393"/>
      <c r="G2994" s="394"/>
      <c r="H2994" s="395"/>
      <c r="N2994" s="144"/>
      <c r="O2994" s="147" t="str">
        <f>IFERROR(IF(LEN(B2994)=0,"",INDEX(Trainings!$C$6:$C$55,MATCH(Registration!$B2994,Trainings!$B$6:$B$55,0),1)),"")</f>
        <v/>
      </c>
      <c r="P2994" s="148" t="str">
        <f>IFERROR(IF(LEN(H2994)=0,"",INDEX(Dashboard!$I$17:$I$26,MATCH($H2994,Dashboard!$J$17:$J$26,0))),"")</f>
        <v/>
      </c>
      <c r="Q2994" s="144"/>
      <c r="R2994" s="148">
        <f>IF(LEN(O2994)=0,0,IF(OR(Summary!$D$5="All",Summary!$D$5=""),1,IF(Summary!$D$5=O2994,1,0)))</f>
        <v>0</v>
      </c>
      <c r="S2994" s="148">
        <f>IF(LEN(B2994)=0,0,IF(OR(Summary!$G$5="All",Summary!$G$5=""),1,IF(Summary!$G$5=B2994,1,0)))</f>
        <v>0</v>
      </c>
      <c r="T2994" s="148">
        <f t="shared" si="184"/>
        <v>0</v>
      </c>
      <c r="U2994" s="148">
        <f>IF(LEN(C2994)=0,0,IF(C2994=Summary!$K$5,1,0))</f>
        <v>0</v>
      </c>
      <c r="V2994" s="148">
        <f t="shared" si="185"/>
        <v>0</v>
      </c>
      <c r="W2994" s="333"/>
      <c r="X2994" s="148">
        <f t="shared" si="186"/>
        <v>0</v>
      </c>
      <c r="Y2994" s="333"/>
      <c r="Z2994" s="144"/>
      <c r="AA2994" s="148">
        <f t="shared" si="187"/>
        <v>0</v>
      </c>
      <c r="AB2994" s="336"/>
      <c r="AC2994" s="144"/>
    </row>
    <row r="2995" spans="2:29" s="134" customFormat="1" ht="20.100000000000001" customHeight="1" x14ac:dyDescent="0.25">
      <c r="B2995" s="390"/>
      <c r="C2995" s="391"/>
      <c r="D2995" s="392"/>
      <c r="E2995" s="393"/>
      <c r="F2995" s="393"/>
      <c r="G2995" s="394"/>
      <c r="H2995" s="395"/>
      <c r="N2995" s="144"/>
      <c r="O2995" s="147" t="str">
        <f>IFERROR(IF(LEN(B2995)=0,"",INDEX(Trainings!$C$6:$C$55,MATCH(Registration!$B2995,Trainings!$B$6:$B$55,0),1)),"")</f>
        <v/>
      </c>
      <c r="P2995" s="148" t="str">
        <f>IFERROR(IF(LEN(H2995)=0,"",INDEX(Dashboard!$I$17:$I$26,MATCH($H2995,Dashboard!$J$17:$J$26,0))),"")</f>
        <v/>
      </c>
      <c r="Q2995" s="144"/>
      <c r="R2995" s="148">
        <f>IF(LEN(O2995)=0,0,IF(OR(Summary!$D$5="All",Summary!$D$5=""),1,IF(Summary!$D$5=O2995,1,0)))</f>
        <v>0</v>
      </c>
      <c r="S2995" s="148">
        <f>IF(LEN(B2995)=0,0,IF(OR(Summary!$G$5="All",Summary!$G$5=""),1,IF(Summary!$G$5=B2995,1,0)))</f>
        <v>0</v>
      </c>
      <c r="T2995" s="148">
        <f t="shared" si="184"/>
        <v>0</v>
      </c>
      <c r="U2995" s="148">
        <f>IF(LEN(C2995)=0,0,IF(C2995=Summary!$K$5,1,0))</f>
        <v>0</v>
      </c>
      <c r="V2995" s="148">
        <f t="shared" si="185"/>
        <v>0</v>
      </c>
      <c r="W2995" s="333"/>
      <c r="X2995" s="148">
        <f t="shared" si="186"/>
        <v>0</v>
      </c>
      <c r="Y2995" s="333"/>
      <c r="Z2995" s="144"/>
      <c r="AA2995" s="148">
        <f t="shared" si="187"/>
        <v>0</v>
      </c>
      <c r="AB2995" s="336"/>
      <c r="AC2995" s="144"/>
    </row>
    <row r="2996" spans="2:29" s="134" customFormat="1" ht="20.100000000000001" customHeight="1" x14ac:dyDescent="0.25">
      <c r="B2996" s="390"/>
      <c r="C2996" s="391"/>
      <c r="D2996" s="392"/>
      <c r="E2996" s="393"/>
      <c r="F2996" s="393"/>
      <c r="G2996" s="394"/>
      <c r="H2996" s="395"/>
      <c r="N2996" s="144"/>
      <c r="O2996" s="147" t="str">
        <f>IFERROR(IF(LEN(B2996)=0,"",INDEX(Trainings!$C$6:$C$55,MATCH(Registration!$B2996,Trainings!$B$6:$B$55,0),1)),"")</f>
        <v/>
      </c>
      <c r="P2996" s="148" t="str">
        <f>IFERROR(IF(LEN(H2996)=0,"",INDEX(Dashboard!$I$17:$I$26,MATCH($H2996,Dashboard!$J$17:$J$26,0))),"")</f>
        <v/>
      </c>
      <c r="Q2996" s="144"/>
      <c r="R2996" s="148">
        <f>IF(LEN(O2996)=0,0,IF(OR(Summary!$D$5="All",Summary!$D$5=""),1,IF(Summary!$D$5=O2996,1,0)))</f>
        <v>0</v>
      </c>
      <c r="S2996" s="148">
        <f>IF(LEN(B2996)=0,0,IF(OR(Summary!$G$5="All",Summary!$G$5=""),1,IF(Summary!$G$5=B2996,1,0)))</f>
        <v>0</v>
      </c>
      <c r="T2996" s="148">
        <f t="shared" si="184"/>
        <v>0</v>
      </c>
      <c r="U2996" s="148">
        <f>IF(LEN(C2996)=0,0,IF(C2996=Summary!$K$5,1,0))</f>
        <v>0</v>
      </c>
      <c r="V2996" s="148">
        <f t="shared" si="185"/>
        <v>0</v>
      </c>
      <c r="W2996" s="333"/>
      <c r="X2996" s="148">
        <f t="shared" si="186"/>
        <v>0</v>
      </c>
      <c r="Y2996" s="333"/>
      <c r="Z2996" s="144"/>
      <c r="AA2996" s="148">
        <f t="shared" si="187"/>
        <v>0</v>
      </c>
      <c r="AB2996" s="336"/>
      <c r="AC2996" s="144"/>
    </row>
    <row r="2997" spans="2:29" s="134" customFormat="1" ht="20.100000000000001" customHeight="1" x14ac:dyDescent="0.25">
      <c r="B2997" s="390"/>
      <c r="C2997" s="391"/>
      <c r="D2997" s="392"/>
      <c r="E2997" s="393"/>
      <c r="F2997" s="393"/>
      <c r="G2997" s="394"/>
      <c r="H2997" s="395"/>
      <c r="N2997" s="144"/>
      <c r="O2997" s="147" t="str">
        <f>IFERROR(IF(LEN(B2997)=0,"",INDEX(Trainings!$C$6:$C$55,MATCH(Registration!$B2997,Trainings!$B$6:$B$55,0),1)),"")</f>
        <v/>
      </c>
      <c r="P2997" s="148" t="str">
        <f>IFERROR(IF(LEN(H2997)=0,"",INDEX(Dashboard!$I$17:$I$26,MATCH($H2997,Dashboard!$J$17:$J$26,0))),"")</f>
        <v/>
      </c>
      <c r="Q2997" s="144"/>
      <c r="R2997" s="148">
        <f>IF(LEN(O2997)=0,0,IF(OR(Summary!$D$5="All",Summary!$D$5=""),1,IF(Summary!$D$5=O2997,1,0)))</f>
        <v>0</v>
      </c>
      <c r="S2997" s="148">
        <f>IF(LEN(B2997)=0,0,IF(OR(Summary!$G$5="All",Summary!$G$5=""),1,IF(Summary!$G$5=B2997,1,0)))</f>
        <v>0</v>
      </c>
      <c r="T2997" s="148">
        <f t="shared" si="184"/>
        <v>0</v>
      </c>
      <c r="U2997" s="148">
        <f>IF(LEN(C2997)=0,0,IF(C2997=Summary!$K$5,1,0))</f>
        <v>0</v>
      </c>
      <c r="V2997" s="148">
        <f t="shared" si="185"/>
        <v>0</v>
      </c>
      <c r="W2997" s="333"/>
      <c r="X2997" s="148">
        <f t="shared" si="186"/>
        <v>0</v>
      </c>
      <c r="Y2997" s="333"/>
      <c r="Z2997" s="144"/>
      <c r="AA2997" s="148">
        <f t="shared" si="187"/>
        <v>0</v>
      </c>
      <c r="AB2997" s="336"/>
      <c r="AC2997" s="144"/>
    </row>
    <row r="2998" spans="2:29" s="134" customFormat="1" ht="20.100000000000001" customHeight="1" x14ac:dyDescent="0.25">
      <c r="B2998" s="390"/>
      <c r="C2998" s="391"/>
      <c r="D2998" s="392"/>
      <c r="E2998" s="393"/>
      <c r="F2998" s="393"/>
      <c r="G2998" s="394"/>
      <c r="H2998" s="395"/>
      <c r="N2998" s="144"/>
      <c r="O2998" s="147" t="str">
        <f>IFERROR(IF(LEN(B2998)=0,"",INDEX(Trainings!$C$6:$C$55,MATCH(Registration!$B2998,Trainings!$B$6:$B$55,0),1)),"")</f>
        <v/>
      </c>
      <c r="P2998" s="148" t="str">
        <f>IFERROR(IF(LEN(H2998)=0,"",INDEX(Dashboard!$I$17:$I$26,MATCH($H2998,Dashboard!$J$17:$J$26,0))),"")</f>
        <v/>
      </c>
      <c r="Q2998" s="144"/>
      <c r="R2998" s="148">
        <f>IF(LEN(O2998)=0,0,IF(OR(Summary!$D$5="All",Summary!$D$5=""),1,IF(Summary!$D$5=O2998,1,0)))</f>
        <v>0</v>
      </c>
      <c r="S2998" s="148">
        <f>IF(LEN(B2998)=0,0,IF(OR(Summary!$G$5="All",Summary!$G$5=""),1,IF(Summary!$G$5=B2998,1,0)))</f>
        <v>0</v>
      </c>
      <c r="T2998" s="148">
        <f t="shared" si="184"/>
        <v>0</v>
      </c>
      <c r="U2998" s="148">
        <f>IF(LEN(C2998)=0,0,IF(C2998=Summary!$K$5,1,0))</f>
        <v>0</v>
      </c>
      <c r="V2998" s="148">
        <f t="shared" si="185"/>
        <v>0</v>
      </c>
      <c r="W2998" s="333"/>
      <c r="X2998" s="148">
        <f t="shared" si="186"/>
        <v>0</v>
      </c>
      <c r="Y2998" s="333"/>
      <c r="Z2998" s="144"/>
      <c r="AA2998" s="148">
        <f t="shared" si="187"/>
        <v>0</v>
      </c>
      <c r="AB2998" s="336"/>
      <c r="AC2998" s="144"/>
    </row>
    <row r="2999" spans="2:29" s="134" customFormat="1" ht="20.100000000000001" customHeight="1" x14ac:dyDescent="0.25">
      <c r="B2999" s="390"/>
      <c r="C2999" s="391"/>
      <c r="D2999" s="392"/>
      <c r="E2999" s="393"/>
      <c r="F2999" s="393"/>
      <c r="G2999" s="394"/>
      <c r="H2999" s="395"/>
      <c r="N2999" s="144"/>
      <c r="O2999" s="147" t="str">
        <f>IFERROR(IF(LEN(B2999)=0,"",INDEX(Trainings!$C$6:$C$55,MATCH(Registration!$B2999,Trainings!$B$6:$B$55,0),1)),"")</f>
        <v/>
      </c>
      <c r="P2999" s="148" t="str">
        <f>IFERROR(IF(LEN(H2999)=0,"",INDEX(Dashboard!$I$17:$I$26,MATCH($H2999,Dashboard!$J$17:$J$26,0))),"")</f>
        <v/>
      </c>
      <c r="Q2999" s="144"/>
      <c r="R2999" s="148">
        <f>IF(LEN(O2999)=0,0,IF(OR(Summary!$D$5="All",Summary!$D$5=""),1,IF(Summary!$D$5=O2999,1,0)))</f>
        <v>0</v>
      </c>
      <c r="S2999" s="148">
        <f>IF(LEN(B2999)=0,0,IF(OR(Summary!$G$5="All",Summary!$G$5=""),1,IF(Summary!$G$5=B2999,1,0)))</f>
        <v>0</v>
      </c>
      <c r="T2999" s="148">
        <f t="shared" si="184"/>
        <v>0</v>
      </c>
      <c r="U2999" s="148">
        <f>IF(LEN(C2999)=0,0,IF(C2999=Summary!$K$5,1,0))</f>
        <v>0</v>
      </c>
      <c r="V2999" s="148">
        <f t="shared" si="185"/>
        <v>0</v>
      </c>
      <c r="W2999" s="333"/>
      <c r="X2999" s="148">
        <f t="shared" si="186"/>
        <v>0</v>
      </c>
      <c r="Y2999" s="333"/>
      <c r="Z2999" s="144"/>
      <c r="AA2999" s="148">
        <f t="shared" si="187"/>
        <v>0</v>
      </c>
      <c r="AB2999" s="336"/>
      <c r="AC2999" s="144"/>
    </row>
    <row r="3000" spans="2:29" s="134" customFormat="1" ht="20.100000000000001" customHeight="1" x14ac:dyDescent="0.25">
      <c r="B3000" s="390"/>
      <c r="C3000" s="391"/>
      <c r="D3000" s="392"/>
      <c r="E3000" s="393"/>
      <c r="F3000" s="393"/>
      <c r="G3000" s="394"/>
      <c r="H3000" s="395"/>
      <c r="N3000" s="144"/>
      <c r="O3000" s="147" t="str">
        <f>IFERROR(IF(LEN(B3000)=0,"",INDEX(Trainings!$C$6:$C$55,MATCH(Registration!$B3000,Trainings!$B$6:$B$55,0),1)),"")</f>
        <v/>
      </c>
      <c r="P3000" s="148" t="str">
        <f>IFERROR(IF(LEN(H3000)=0,"",INDEX(Dashboard!$I$17:$I$26,MATCH($H3000,Dashboard!$J$17:$J$26,0))),"")</f>
        <v/>
      </c>
      <c r="Q3000" s="144"/>
      <c r="R3000" s="148">
        <f>IF(LEN(O3000)=0,0,IF(OR(Summary!$D$5="All",Summary!$D$5=""),1,IF(Summary!$D$5=O3000,1,0)))</f>
        <v>0</v>
      </c>
      <c r="S3000" s="148">
        <f>IF(LEN(B3000)=0,0,IF(OR(Summary!$G$5="All",Summary!$G$5=""),1,IF(Summary!$G$5=B3000,1,0)))</f>
        <v>0</v>
      </c>
      <c r="T3000" s="148">
        <f t="shared" si="184"/>
        <v>0</v>
      </c>
      <c r="U3000" s="148">
        <f>IF(LEN(C3000)=0,0,IF(C3000=Summary!$K$5,1,0))</f>
        <v>0</v>
      </c>
      <c r="V3000" s="148">
        <f t="shared" si="185"/>
        <v>0</v>
      </c>
      <c r="W3000" s="333"/>
      <c r="X3000" s="148">
        <f t="shared" si="186"/>
        <v>0</v>
      </c>
      <c r="Y3000" s="333"/>
      <c r="Z3000" s="144"/>
      <c r="AA3000" s="148">
        <f t="shared" si="187"/>
        <v>0</v>
      </c>
      <c r="AB3000" s="336"/>
      <c r="AC3000" s="144"/>
    </row>
    <row r="3001" spans="2:29" s="134" customFormat="1" ht="20.100000000000001" customHeight="1" x14ac:dyDescent="0.25">
      <c r="B3001" s="390"/>
      <c r="C3001" s="391"/>
      <c r="D3001" s="392"/>
      <c r="E3001" s="393"/>
      <c r="F3001" s="393"/>
      <c r="G3001" s="394"/>
      <c r="H3001" s="395"/>
      <c r="N3001" s="144"/>
      <c r="O3001" s="147" t="str">
        <f>IFERROR(IF(LEN(B3001)=0,"",INDEX(Trainings!$C$6:$C$55,MATCH(Registration!$B3001,Trainings!$B$6:$B$55,0),1)),"")</f>
        <v/>
      </c>
      <c r="P3001" s="148" t="str">
        <f>IFERROR(IF(LEN(H3001)=0,"",INDEX(Dashboard!$I$17:$I$26,MATCH($H3001,Dashboard!$J$17:$J$26,0))),"")</f>
        <v/>
      </c>
      <c r="Q3001" s="144"/>
      <c r="R3001" s="148">
        <f>IF(LEN(O3001)=0,0,IF(OR(Summary!$D$5="All",Summary!$D$5=""),1,IF(Summary!$D$5=O3001,1,0)))</f>
        <v>0</v>
      </c>
      <c r="S3001" s="148">
        <f>IF(LEN(B3001)=0,0,IF(OR(Summary!$G$5="All",Summary!$G$5=""),1,IF(Summary!$G$5=B3001,1,0)))</f>
        <v>0</v>
      </c>
      <c r="T3001" s="148">
        <f t="shared" si="184"/>
        <v>0</v>
      </c>
      <c r="U3001" s="148">
        <f>IF(LEN(C3001)=0,0,IF(C3001=Summary!$K$5,1,0))</f>
        <v>0</v>
      </c>
      <c r="V3001" s="148">
        <f t="shared" si="185"/>
        <v>0</v>
      </c>
      <c r="W3001" s="333"/>
      <c r="X3001" s="148">
        <f t="shared" si="186"/>
        <v>0</v>
      </c>
      <c r="Y3001" s="333"/>
      <c r="Z3001" s="144"/>
      <c r="AA3001" s="148">
        <f t="shared" si="187"/>
        <v>0</v>
      </c>
      <c r="AB3001" s="336"/>
      <c r="AC3001" s="144"/>
    </row>
    <row r="3002" spans="2:29" s="134" customFormat="1" ht="20.100000000000001" customHeight="1" x14ac:dyDescent="0.25">
      <c r="B3002" s="390"/>
      <c r="C3002" s="391"/>
      <c r="D3002" s="392"/>
      <c r="E3002" s="393"/>
      <c r="F3002" s="393"/>
      <c r="G3002" s="394"/>
      <c r="H3002" s="395"/>
      <c r="N3002" s="144"/>
      <c r="O3002" s="147" t="str">
        <f>IFERROR(IF(LEN(B3002)=0,"",INDEX(Trainings!$C$6:$C$55,MATCH(Registration!$B3002,Trainings!$B$6:$B$55,0),1)),"")</f>
        <v/>
      </c>
      <c r="P3002" s="148" t="str">
        <f>IFERROR(IF(LEN(H3002)=0,"",INDEX(Dashboard!$I$17:$I$26,MATCH($H3002,Dashboard!$J$17:$J$26,0))),"")</f>
        <v/>
      </c>
      <c r="Q3002" s="144"/>
      <c r="R3002" s="148">
        <f>IF(LEN(O3002)=0,0,IF(OR(Summary!$D$5="All",Summary!$D$5=""),1,IF(Summary!$D$5=O3002,1,0)))</f>
        <v>0</v>
      </c>
      <c r="S3002" s="148">
        <f>IF(LEN(B3002)=0,0,IF(OR(Summary!$G$5="All",Summary!$G$5=""),1,IF(Summary!$G$5=B3002,1,0)))</f>
        <v>0</v>
      </c>
      <c r="T3002" s="148">
        <f t="shared" si="184"/>
        <v>0</v>
      </c>
      <c r="U3002" s="148">
        <f>IF(LEN(C3002)=0,0,IF(C3002=Summary!$K$5,1,0))</f>
        <v>0</v>
      </c>
      <c r="V3002" s="148">
        <f t="shared" si="185"/>
        <v>0</v>
      </c>
      <c r="W3002" s="333"/>
      <c r="X3002" s="148">
        <f t="shared" si="186"/>
        <v>0</v>
      </c>
      <c r="Y3002" s="333"/>
      <c r="Z3002" s="144"/>
      <c r="AA3002" s="148">
        <f t="shared" si="187"/>
        <v>0</v>
      </c>
      <c r="AB3002" s="336"/>
      <c r="AC3002" s="144"/>
    </row>
    <row r="3003" spans="2:29" s="134" customFormat="1" ht="20.100000000000001" customHeight="1" x14ac:dyDescent="0.25">
      <c r="B3003" s="390"/>
      <c r="C3003" s="391"/>
      <c r="D3003" s="392"/>
      <c r="E3003" s="393"/>
      <c r="F3003" s="393"/>
      <c r="G3003" s="394"/>
      <c r="H3003" s="395"/>
      <c r="N3003" s="144"/>
      <c r="O3003" s="147" t="str">
        <f>IFERROR(IF(LEN(B3003)=0,"",INDEX(Trainings!$C$6:$C$55,MATCH(Registration!$B3003,Trainings!$B$6:$B$55,0),1)),"")</f>
        <v/>
      </c>
      <c r="P3003" s="148" t="str">
        <f>IFERROR(IF(LEN(H3003)=0,"",INDEX(Dashboard!$I$17:$I$26,MATCH($H3003,Dashboard!$J$17:$J$26,0))),"")</f>
        <v/>
      </c>
      <c r="Q3003" s="144"/>
      <c r="R3003" s="148">
        <f>IF(LEN(O3003)=0,0,IF(OR(Summary!$D$5="All",Summary!$D$5=""),1,IF(Summary!$D$5=O3003,1,0)))</f>
        <v>0</v>
      </c>
      <c r="S3003" s="148">
        <f>IF(LEN(B3003)=0,0,IF(OR(Summary!$G$5="All",Summary!$G$5=""),1,IF(Summary!$G$5=B3003,1,0)))</f>
        <v>0</v>
      </c>
      <c r="T3003" s="148">
        <f t="shared" si="184"/>
        <v>0</v>
      </c>
      <c r="U3003" s="148">
        <f>IF(LEN(C3003)=0,0,IF(C3003=Summary!$K$5,1,0))</f>
        <v>0</v>
      </c>
      <c r="V3003" s="148">
        <f t="shared" si="185"/>
        <v>0</v>
      </c>
      <c r="W3003" s="333"/>
      <c r="X3003" s="148">
        <f t="shared" si="186"/>
        <v>0</v>
      </c>
      <c r="Y3003" s="333"/>
      <c r="Z3003" s="144"/>
      <c r="AA3003" s="148">
        <f t="shared" si="187"/>
        <v>0</v>
      </c>
      <c r="AB3003" s="336"/>
      <c r="AC3003" s="144"/>
    </row>
    <row r="3004" spans="2:29" s="134" customFormat="1" ht="20.100000000000001" customHeight="1" x14ac:dyDescent="0.25">
      <c r="B3004" s="390"/>
      <c r="C3004" s="391"/>
      <c r="D3004" s="392"/>
      <c r="E3004" s="393"/>
      <c r="F3004" s="393"/>
      <c r="G3004" s="394"/>
      <c r="H3004" s="395"/>
      <c r="N3004" s="144"/>
      <c r="O3004" s="147" t="str">
        <f>IFERROR(IF(LEN(B3004)=0,"",INDEX(Trainings!$C$6:$C$55,MATCH(Registration!$B3004,Trainings!$B$6:$B$55,0),1)),"")</f>
        <v/>
      </c>
      <c r="P3004" s="148" t="str">
        <f>IFERROR(IF(LEN(H3004)=0,"",INDEX(Dashboard!$I$17:$I$26,MATCH($H3004,Dashboard!$J$17:$J$26,0))),"")</f>
        <v/>
      </c>
      <c r="Q3004" s="144"/>
      <c r="R3004" s="148">
        <f>IF(LEN(O3004)=0,0,IF(OR(Summary!$D$5="All",Summary!$D$5=""),1,IF(Summary!$D$5=O3004,1,0)))</f>
        <v>0</v>
      </c>
      <c r="S3004" s="148">
        <f>IF(LEN(B3004)=0,0,IF(OR(Summary!$G$5="All",Summary!$G$5=""),1,IF(Summary!$G$5=B3004,1,0)))</f>
        <v>0</v>
      </c>
      <c r="T3004" s="148">
        <f t="shared" si="184"/>
        <v>0</v>
      </c>
      <c r="U3004" s="148">
        <f>IF(LEN(C3004)=0,0,IF(C3004=Summary!$K$5,1,0))</f>
        <v>0</v>
      </c>
      <c r="V3004" s="148">
        <f t="shared" si="185"/>
        <v>0</v>
      </c>
      <c r="W3004" s="333"/>
      <c r="X3004" s="148">
        <f t="shared" si="186"/>
        <v>0</v>
      </c>
      <c r="Y3004" s="333"/>
      <c r="Z3004" s="144"/>
      <c r="AA3004" s="148">
        <f t="shared" si="187"/>
        <v>0</v>
      </c>
      <c r="AB3004" s="336"/>
      <c r="AC3004" s="144"/>
    </row>
    <row r="3005" spans="2:29" s="134" customFormat="1" ht="20.100000000000001" customHeight="1" x14ac:dyDescent="0.25">
      <c r="B3005" s="390"/>
      <c r="C3005" s="391"/>
      <c r="D3005" s="392"/>
      <c r="E3005" s="393"/>
      <c r="F3005" s="393"/>
      <c r="G3005" s="394"/>
      <c r="H3005" s="395"/>
      <c r="N3005" s="144"/>
      <c r="O3005" s="147" t="str">
        <f>IFERROR(IF(LEN(B3005)=0,"",INDEX(Trainings!$C$6:$C$55,MATCH(Registration!$B3005,Trainings!$B$6:$B$55,0),1)),"")</f>
        <v/>
      </c>
      <c r="P3005" s="148" t="str">
        <f>IFERROR(IF(LEN(H3005)=0,"",INDEX(Dashboard!$I$17:$I$26,MATCH($H3005,Dashboard!$J$17:$J$26,0))),"")</f>
        <v/>
      </c>
      <c r="Q3005" s="144"/>
      <c r="R3005" s="148">
        <f>IF(LEN(O3005)=0,0,IF(OR(Summary!$D$5="All",Summary!$D$5=""),1,IF(Summary!$D$5=O3005,1,0)))</f>
        <v>0</v>
      </c>
      <c r="S3005" s="148">
        <f>IF(LEN(B3005)=0,0,IF(OR(Summary!$G$5="All",Summary!$G$5=""),1,IF(Summary!$G$5=B3005,1,0)))</f>
        <v>0</v>
      </c>
      <c r="T3005" s="148">
        <f t="shared" si="184"/>
        <v>0</v>
      </c>
      <c r="U3005" s="148">
        <f>IF(LEN(C3005)=0,0,IF(C3005=Summary!$K$5,1,0))</f>
        <v>0</v>
      </c>
      <c r="V3005" s="148">
        <f t="shared" si="185"/>
        <v>0</v>
      </c>
      <c r="W3005" s="333"/>
      <c r="X3005" s="148">
        <f t="shared" si="186"/>
        <v>0</v>
      </c>
      <c r="Y3005" s="333"/>
      <c r="Z3005" s="144"/>
      <c r="AA3005" s="148">
        <f t="shared" si="187"/>
        <v>0</v>
      </c>
      <c r="AB3005" s="336"/>
      <c r="AC3005" s="144"/>
    </row>
    <row r="3006" spans="2:29" s="134" customFormat="1" ht="20.100000000000001" customHeight="1" x14ac:dyDescent="0.25">
      <c r="B3006" s="390"/>
      <c r="C3006" s="391"/>
      <c r="D3006" s="392"/>
      <c r="E3006" s="393"/>
      <c r="F3006" s="393"/>
      <c r="G3006" s="394"/>
      <c r="H3006" s="395"/>
      <c r="N3006" s="144"/>
      <c r="O3006" s="147" t="str">
        <f>IFERROR(IF(LEN(B3006)=0,"",INDEX(Trainings!$C$6:$C$55,MATCH(Registration!$B3006,Trainings!$B$6:$B$55,0),1)),"")</f>
        <v/>
      </c>
      <c r="P3006" s="148" t="str">
        <f>IFERROR(IF(LEN(H3006)=0,"",INDEX(Dashboard!$I$17:$I$26,MATCH($H3006,Dashboard!$J$17:$J$26,0))),"")</f>
        <v/>
      </c>
      <c r="Q3006" s="144"/>
      <c r="R3006" s="148">
        <f>IF(LEN(O3006)=0,0,IF(OR(Summary!$D$5="All",Summary!$D$5=""),1,IF(Summary!$D$5=O3006,1,0)))</f>
        <v>0</v>
      </c>
      <c r="S3006" s="148">
        <f>IF(LEN(B3006)=0,0,IF(OR(Summary!$G$5="All",Summary!$G$5=""),1,IF(Summary!$G$5=B3006,1,0)))</f>
        <v>0</v>
      </c>
      <c r="T3006" s="148">
        <f t="shared" si="184"/>
        <v>0</v>
      </c>
      <c r="U3006" s="148">
        <f>IF(LEN(C3006)=0,0,IF(C3006=Summary!$K$5,1,0))</f>
        <v>0</v>
      </c>
      <c r="V3006" s="148">
        <f t="shared" si="185"/>
        <v>0</v>
      </c>
      <c r="W3006" s="333"/>
      <c r="X3006" s="148">
        <f t="shared" si="186"/>
        <v>0</v>
      </c>
      <c r="Y3006" s="333"/>
      <c r="Z3006" s="144"/>
      <c r="AA3006" s="148">
        <f t="shared" si="187"/>
        <v>0</v>
      </c>
      <c r="AB3006" s="336"/>
      <c r="AC3006" s="144"/>
    </row>
    <row r="3007" spans="2:29" s="134" customFormat="1" ht="20.100000000000001" customHeight="1" x14ac:dyDescent="0.25">
      <c r="B3007" s="390"/>
      <c r="C3007" s="391"/>
      <c r="D3007" s="392"/>
      <c r="E3007" s="393"/>
      <c r="F3007" s="393"/>
      <c r="G3007" s="394"/>
      <c r="H3007" s="395"/>
      <c r="N3007" s="144"/>
      <c r="O3007" s="147" t="str">
        <f>IFERROR(IF(LEN(B3007)=0,"",INDEX(Trainings!$C$6:$C$55,MATCH(Registration!$B3007,Trainings!$B$6:$B$55,0),1)),"")</f>
        <v/>
      </c>
      <c r="P3007" s="148" t="str">
        <f>IFERROR(IF(LEN(H3007)=0,"",INDEX(Dashboard!$I$17:$I$26,MATCH($H3007,Dashboard!$J$17:$J$26,0))),"")</f>
        <v/>
      </c>
      <c r="Q3007" s="144"/>
      <c r="R3007" s="148">
        <f>IF(LEN(O3007)=0,0,IF(OR(Summary!$D$5="All",Summary!$D$5=""),1,IF(Summary!$D$5=O3007,1,0)))</f>
        <v>0</v>
      </c>
      <c r="S3007" s="148">
        <f>IF(LEN(B3007)=0,0,IF(OR(Summary!$G$5="All",Summary!$G$5=""),1,IF(Summary!$G$5=B3007,1,0)))</f>
        <v>0</v>
      </c>
      <c r="T3007" s="148">
        <f t="shared" si="184"/>
        <v>0</v>
      </c>
      <c r="U3007" s="148">
        <f>IF(LEN(C3007)=0,0,IF(C3007=Summary!$K$5,1,0))</f>
        <v>0</v>
      </c>
      <c r="V3007" s="148">
        <f t="shared" si="185"/>
        <v>0</v>
      </c>
      <c r="W3007" s="333"/>
      <c r="X3007" s="148">
        <f t="shared" si="186"/>
        <v>0</v>
      </c>
      <c r="Y3007" s="333"/>
      <c r="Z3007" s="144"/>
      <c r="AA3007" s="148">
        <f t="shared" si="187"/>
        <v>0</v>
      </c>
      <c r="AB3007" s="336"/>
      <c r="AC3007" s="144"/>
    </row>
    <row r="3008" spans="2:29" s="134" customFormat="1" ht="20.100000000000001" customHeight="1" x14ac:dyDescent="0.25">
      <c r="B3008" s="390"/>
      <c r="C3008" s="391"/>
      <c r="D3008" s="392"/>
      <c r="E3008" s="393"/>
      <c r="F3008" s="393"/>
      <c r="G3008" s="394"/>
      <c r="H3008" s="395"/>
      <c r="N3008" s="144"/>
      <c r="O3008" s="147" t="str">
        <f>IFERROR(IF(LEN(B3008)=0,"",INDEX(Trainings!$C$6:$C$55,MATCH(Registration!$B3008,Trainings!$B$6:$B$55,0),1)),"")</f>
        <v/>
      </c>
      <c r="P3008" s="148" t="str">
        <f>IFERROR(IF(LEN(H3008)=0,"",INDEX(Dashboard!$I$17:$I$26,MATCH($H3008,Dashboard!$J$17:$J$26,0))),"")</f>
        <v/>
      </c>
      <c r="Q3008" s="144"/>
      <c r="R3008" s="148">
        <f>IF(LEN(O3008)=0,0,IF(OR(Summary!$D$5="All",Summary!$D$5=""),1,IF(Summary!$D$5=O3008,1,0)))</f>
        <v>0</v>
      </c>
      <c r="S3008" s="148">
        <f>IF(LEN(B3008)=0,0,IF(OR(Summary!$G$5="All",Summary!$G$5=""),1,IF(Summary!$G$5=B3008,1,0)))</f>
        <v>0</v>
      </c>
      <c r="T3008" s="148">
        <f t="shared" si="184"/>
        <v>0</v>
      </c>
      <c r="U3008" s="148">
        <f>IF(LEN(C3008)=0,0,IF(C3008=Summary!$K$5,1,0))</f>
        <v>0</v>
      </c>
      <c r="V3008" s="148">
        <f t="shared" si="185"/>
        <v>0</v>
      </c>
      <c r="W3008" s="333"/>
      <c r="X3008" s="148">
        <f t="shared" si="186"/>
        <v>0</v>
      </c>
      <c r="Y3008" s="333"/>
      <c r="Z3008" s="144"/>
      <c r="AA3008" s="148">
        <f t="shared" si="187"/>
        <v>0</v>
      </c>
      <c r="AB3008" s="336"/>
      <c r="AC3008" s="144"/>
    </row>
    <row r="3009" spans="2:29" s="134" customFormat="1" ht="20.100000000000001" customHeight="1" x14ac:dyDescent="0.25">
      <c r="B3009" s="390"/>
      <c r="C3009" s="391"/>
      <c r="D3009" s="392"/>
      <c r="E3009" s="393"/>
      <c r="F3009" s="393"/>
      <c r="G3009" s="394"/>
      <c r="H3009" s="395"/>
      <c r="N3009" s="144"/>
      <c r="O3009" s="147" t="str">
        <f>IFERROR(IF(LEN(B3009)=0,"",INDEX(Trainings!$C$6:$C$55,MATCH(Registration!$B3009,Trainings!$B$6:$B$55,0),1)),"")</f>
        <v/>
      </c>
      <c r="P3009" s="148" t="str">
        <f>IFERROR(IF(LEN(H3009)=0,"",INDEX(Dashboard!$I$17:$I$26,MATCH($H3009,Dashboard!$J$17:$J$26,0))),"")</f>
        <v/>
      </c>
      <c r="Q3009" s="144"/>
      <c r="R3009" s="148">
        <f>IF(LEN(O3009)=0,0,IF(OR(Summary!$D$5="All",Summary!$D$5=""),1,IF(Summary!$D$5=O3009,1,0)))</f>
        <v>0</v>
      </c>
      <c r="S3009" s="148">
        <f>IF(LEN(B3009)=0,0,IF(OR(Summary!$G$5="All",Summary!$G$5=""),1,IF(Summary!$G$5=B3009,1,0)))</f>
        <v>0</v>
      </c>
      <c r="T3009" s="148">
        <f t="shared" si="184"/>
        <v>0</v>
      </c>
      <c r="U3009" s="148">
        <f>IF(LEN(C3009)=0,0,IF(C3009=Summary!$K$5,1,0))</f>
        <v>0</v>
      </c>
      <c r="V3009" s="148">
        <f t="shared" si="185"/>
        <v>0</v>
      </c>
      <c r="W3009" s="333"/>
      <c r="X3009" s="148">
        <f t="shared" si="186"/>
        <v>0</v>
      </c>
      <c r="Y3009" s="333"/>
      <c r="Z3009" s="144"/>
      <c r="AA3009" s="148">
        <f t="shared" si="187"/>
        <v>0</v>
      </c>
      <c r="AB3009" s="336"/>
      <c r="AC3009" s="144"/>
    </row>
    <row r="3010" spans="2:29" s="134" customFormat="1" ht="20.100000000000001" customHeight="1" x14ac:dyDescent="0.25">
      <c r="B3010" s="390"/>
      <c r="C3010" s="391"/>
      <c r="D3010" s="392"/>
      <c r="E3010" s="393"/>
      <c r="F3010" s="393"/>
      <c r="G3010" s="394"/>
      <c r="H3010" s="395"/>
      <c r="N3010" s="144"/>
      <c r="O3010" s="147" t="str">
        <f>IFERROR(IF(LEN(B3010)=0,"",INDEX(Trainings!$C$6:$C$55,MATCH(Registration!$B3010,Trainings!$B$6:$B$55,0),1)),"")</f>
        <v/>
      </c>
      <c r="P3010" s="148" t="str">
        <f>IFERROR(IF(LEN(H3010)=0,"",INDEX(Dashboard!$I$17:$I$26,MATCH($H3010,Dashboard!$J$17:$J$26,0))),"")</f>
        <v/>
      </c>
      <c r="Q3010" s="144"/>
      <c r="R3010" s="148">
        <f>IF(LEN(O3010)=0,0,IF(OR(Summary!$D$5="All",Summary!$D$5=""),1,IF(Summary!$D$5=O3010,1,0)))</f>
        <v>0</v>
      </c>
      <c r="S3010" s="148">
        <f>IF(LEN(B3010)=0,0,IF(OR(Summary!$G$5="All",Summary!$G$5=""),1,IF(Summary!$G$5=B3010,1,0)))</f>
        <v>0</v>
      </c>
      <c r="T3010" s="148">
        <f t="shared" si="184"/>
        <v>0</v>
      </c>
      <c r="U3010" s="148">
        <f>IF(LEN(C3010)=0,0,IF(C3010=Summary!$K$5,1,0))</f>
        <v>0</v>
      </c>
      <c r="V3010" s="148">
        <f t="shared" si="185"/>
        <v>0</v>
      </c>
      <c r="W3010" s="333"/>
      <c r="X3010" s="148">
        <f t="shared" si="186"/>
        <v>0</v>
      </c>
      <c r="Y3010" s="333"/>
      <c r="Z3010" s="144"/>
      <c r="AA3010" s="148">
        <f t="shared" si="187"/>
        <v>0</v>
      </c>
      <c r="AB3010" s="336"/>
      <c r="AC3010" s="144"/>
    </row>
    <row r="3011" spans="2:29" s="134" customFormat="1" ht="20.100000000000001" customHeight="1" x14ac:dyDescent="0.25">
      <c r="B3011" s="390"/>
      <c r="C3011" s="391"/>
      <c r="D3011" s="392"/>
      <c r="E3011" s="393"/>
      <c r="F3011" s="393"/>
      <c r="G3011" s="394"/>
      <c r="H3011" s="395"/>
      <c r="N3011" s="144"/>
      <c r="O3011" s="147" t="str">
        <f>IFERROR(IF(LEN(B3011)=0,"",INDEX(Trainings!$C$6:$C$55,MATCH(Registration!$B3011,Trainings!$B$6:$B$55,0),1)),"")</f>
        <v/>
      </c>
      <c r="P3011" s="148" t="str">
        <f>IFERROR(IF(LEN(H3011)=0,"",INDEX(Dashboard!$I$17:$I$26,MATCH($H3011,Dashboard!$J$17:$J$26,0))),"")</f>
        <v/>
      </c>
      <c r="Q3011" s="144"/>
      <c r="R3011" s="148">
        <f>IF(LEN(O3011)=0,0,IF(OR(Summary!$D$5="All",Summary!$D$5=""),1,IF(Summary!$D$5=O3011,1,0)))</f>
        <v>0</v>
      </c>
      <c r="S3011" s="148">
        <f>IF(LEN(B3011)=0,0,IF(OR(Summary!$G$5="All",Summary!$G$5=""),1,IF(Summary!$G$5=B3011,1,0)))</f>
        <v>0</v>
      </c>
      <c r="T3011" s="148">
        <f t="shared" si="184"/>
        <v>0</v>
      </c>
      <c r="U3011" s="148">
        <f>IF(LEN(C3011)=0,0,IF(C3011=Summary!$K$5,1,0))</f>
        <v>0</v>
      </c>
      <c r="V3011" s="148">
        <f t="shared" si="185"/>
        <v>0</v>
      </c>
      <c r="W3011" s="333"/>
      <c r="X3011" s="148">
        <f t="shared" si="186"/>
        <v>0</v>
      </c>
      <c r="Y3011" s="333"/>
      <c r="Z3011" s="144"/>
      <c r="AA3011" s="148">
        <f t="shared" si="187"/>
        <v>0</v>
      </c>
      <c r="AB3011" s="336"/>
      <c r="AC3011" s="144"/>
    </row>
    <row r="3012" spans="2:29" s="134" customFormat="1" ht="20.100000000000001" customHeight="1" x14ac:dyDescent="0.25">
      <c r="B3012" s="390"/>
      <c r="C3012" s="391"/>
      <c r="D3012" s="392"/>
      <c r="E3012" s="393"/>
      <c r="F3012" s="393"/>
      <c r="G3012" s="394"/>
      <c r="H3012" s="395"/>
      <c r="N3012" s="144"/>
      <c r="O3012" s="147" t="str">
        <f>IFERROR(IF(LEN(B3012)=0,"",INDEX(Trainings!$C$6:$C$55,MATCH(Registration!$B3012,Trainings!$B$6:$B$55,0),1)),"")</f>
        <v/>
      </c>
      <c r="P3012" s="148" t="str">
        <f>IFERROR(IF(LEN(H3012)=0,"",INDEX(Dashboard!$I$17:$I$26,MATCH($H3012,Dashboard!$J$17:$J$26,0))),"")</f>
        <v/>
      </c>
      <c r="Q3012" s="144"/>
      <c r="R3012" s="148">
        <f>IF(LEN(O3012)=0,0,IF(OR(Summary!$D$5="All",Summary!$D$5=""),1,IF(Summary!$D$5=O3012,1,0)))</f>
        <v>0</v>
      </c>
      <c r="S3012" s="148">
        <f>IF(LEN(B3012)=0,0,IF(OR(Summary!$G$5="All",Summary!$G$5=""),1,IF(Summary!$G$5=B3012,1,0)))</f>
        <v>0</v>
      </c>
      <c r="T3012" s="148">
        <f t="shared" si="184"/>
        <v>0</v>
      </c>
      <c r="U3012" s="148">
        <f>IF(LEN(C3012)=0,0,IF(C3012=Summary!$K$5,1,0))</f>
        <v>0</v>
      </c>
      <c r="V3012" s="148">
        <f t="shared" si="185"/>
        <v>0</v>
      </c>
      <c r="W3012" s="333"/>
      <c r="X3012" s="148">
        <f t="shared" si="186"/>
        <v>0</v>
      </c>
      <c r="Y3012" s="333"/>
      <c r="Z3012" s="144"/>
      <c r="AA3012" s="148">
        <f t="shared" si="187"/>
        <v>0</v>
      </c>
      <c r="AB3012" s="336"/>
      <c r="AC3012" s="144"/>
    </row>
    <row r="3013" spans="2:29" s="134" customFormat="1" ht="20.100000000000001" customHeight="1" x14ac:dyDescent="0.25">
      <c r="B3013" s="390"/>
      <c r="C3013" s="391"/>
      <c r="D3013" s="392"/>
      <c r="E3013" s="393"/>
      <c r="F3013" s="393"/>
      <c r="G3013" s="394"/>
      <c r="H3013" s="395"/>
      <c r="N3013" s="144"/>
      <c r="O3013" s="147" t="str">
        <f>IFERROR(IF(LEN(B3013)=0,"",INDEX(Trainings!$C$6:$C$55,MATCH(Registration!$B3013,Trainings!$B$6:$B$55,0),1)),"")</f>
        <v/>
      </c>
      <c r="P3013" s="148" t="str">
        <f>IFERROR(IF(LEN(H3013)=0,"",INDEX(Dashboard!$I$17:$I$26,MATCH($H3013,Dashboard!$J$17:$J$26,0))),"")</f>
        <v/>
      </c>
      <c r="Q3013" s="144"/>
      <c r="R3013" s="148">
        <f>IF(LEN(O3013)=0,0,IF(OR(Summary!$D$5="All",Summary!$D$5=""),1,IF(Summary!$D$5=O3013,1,0)))</f>
        <v>0</v>
      </c>
      <c r="S3013" s="148">
        <f>IF(LEN(B3013)=0,0,IF(OR(Summary!$G$5="All",Summary!$G$5=""),1,IF(Summary!$G$5=B3013,1,0)))</f>
        <v>0</v>
      </c>
      <c r="T3013" s="148">
        <f t="shared" si="184"/>
        <v>0</v>
      </c>
      <c r="U3013" s="148">
        <f>IF(LEN(C3013)=0,0,IF(C3013=Summary!$K$5,1,0))</f>
        <v>0</v>
      </c>
      <c r="V3013" s="148">
        <f t="shared" si="185"/>
        <v>0</v>
      </c>
      <c r="W3013" s="333"/>
      <c r="X3013" s="148">
        <f t="shared" si="186"/>
        <v>0</v>
      </c>
      <c r="Y3013" s="333"/>
      <c r="Z3013" s="144"/>
      <c r="AA3013" s="148">
        <f t="shared" si="187"/>
        <v>0</v>
      </c>
      <c r="AB3013" s="336"/>
      <c r="AC3013" s="144"/>
    </row>
    <row r="3014" spans="2:29" s="134" customFormat="1" ht="20.100000000000001" customHeight="1" x14ac:dyDescent="0.25">
      <c r="B3014" s="390"/>
      <c r="C3014" s="391"/>
      <c r="D3014" s="392"/>
      <c r="E3014" s="393"/>
      <c r="F3014" s="393"/>
      <c r="G3014" s="394"/>
      <c r="H3014" s="395"/>
      <c r="N3014" s="144"/>
      <c r="O3014" s="147" t="str">
        <f>IFERROR(IF(LEN(B3014)=0,"",INDEX(Trainings!$C$6:$C$55,MATCH(Registration!$B3014,Trainings!$B$6:$B$55,0),1)),"")</f>
        <v/>
      </c>
      <c r="P3014" s="148" t="str">
        <f>IFERROR(IF(LEN(H3014)=0,"",INDEX(Dashboard!$I$17:$I$26,MATCH($H3014,Dashboard!$J$17:$J$26,0))),"")</f>
        <v/>
      </c>
      <c r="Q3014" s="144"/>
      <c r="R3014" s="148">
        <f>IF(LEN(O3014)=0,0,IF(OR(Summary!$D$5="All",Summary!$D$5=""),1,IF(Summary!$D$5=O3014,1,0)))</f>
        <v>0</v>
      </c>
      <c r="S3014" s="148">
        <f>IF(LEN(B3014)=0,0,IF(OR(Summary!$G$5="All",Summary!$G$5=""),1,IF(Summary!$G$5=B3014,1,0)))</f>
        <v>0</v>
      </c>
      <c r="T3014" s="148">
        <f t="shared" ref="T3014:T3077" si="188">IF(G3014="Yes",1,0)</f>
        <v>0</v>
      </c>
      <c r="U3014" s="148">
        <f>IF(LEN(C3014)=0,0,IF(C3014=Summary!$K$5,1,0))</f>
        <v>0</v>
      </c>
      <c r="V3014" s="148">
        <f t="shared" si="185"/>
        <v>0</v>
      </c>
      <c r="W3014" s="333"/>
      <c r="X3014" s="148">
        <f t="shared" si="186"/>
        <v>0</v>
      </c>
      <c r="Y3014" s="333"/>
      <c r="Z3014" s="144"/>
      <c r="AA3014" s="148">
        <f t="shared" si="187"/>
        <v>0</v>
      </c>
      <c r="AB3014" s="336"/>
      <c r="AC3014" s="144"/>
    </row>
    <row r="3015" spans="2:29" s="134" customFormat="1" ht="20.100000000000001" customHeight="1" x14ac:dyDescent="0.25">
      <c r="B3015" s="390"/>
      <c r="C3015" s="391"/>
      <c r="D3015" s="392"/>
      <c r="E3015" s="393"/>
      <c r="F3015" s="393"/>
      <c r="G3015" s="394"/>
      <c r="H3015" s="395"/>
      <c r="N3015" s="144"/>
      <c r="O3015" s="147" t="str">
        <f>IFERROR(IF(LEN(B3015)=0,"",INDEX(Trainings!$C$6:$C$55,MATCH(Registration!$B3015,Trainings!$B$6:$B$55,0),1)),"")</f>
        <v/>
      </c>
      <c r="P3015" s="148" t="str">
        <f>IFERROR(IF(LEN(H3015)=0,"",INDEX(Dashboard!$I$17:$I$26,MATCH($H3015,Dashboard!$J$17:$J$26,0))),"")</f>
        <v/>
      </c>
      <c r="Q3015" s="144"/>
      <c r="R3015" s="148">
        <f>IF(LEN(O3015)=0,0,IF(OR(Summary!$D$5="All",Summary!$D$5=""),1,IF(Summary!$D$5=O3015,1,0)))</f>
        <v>0</v>
      </c>
      <c r="S3015" s="148">
        <f>IF(LEN(B3015)=0,0,IF(OR(Summary!$G$5="All",Summary!$G$5=""),1,IF(Summary!$G$5=B3015,1,0)))</f>
        <v>0</v>
      </c>
      <c r="T3015" s="148">
        <f t="shared" si="188"/>
        <v>0</v>
      </c>
      <c r="U3015" s="148">
        <f>IF(LEN(C3015)=0,0,IF(C3015=Summary!$K$5,1,0))</f>
        <v>0</v>
      </c>
      <c r="V3015" s="148">
        <f t="shared" ref="V3015:V3078" si="189">R3015*S3015*T3015*U3015</f>
        <v>0</v>
      </c>
      <c r="W3015" s="333"/>
      <c r="X3015" s="148">
        <f t="shared" ref="X3015:X3078" si="190">V3015*(IF(LEN(P3015)=0,0,1))</f>
        <v>0</v>
      </c>
      <c r="Y3015" s="333"/>
      <c r="Z3015" s="144"/>
      <c r="AA3015" s="148">
        <f t="shared" ref="AA3015:AA3078" si="191">IF(G3015="Yes",1,0)</f>
        <v>0</v>
      </c>
      <c r="AB3015" s="336"/>
      <c r="AC3015" s="144"/>
    </row>
    <row r="3016" spans="2:29" s="134" customFormat="1" ht="20.100000000000001" customHeight="1" x14ac:dyDescent="0.25">
      <c r="B3016" s="390"/>
      <c r="C3016" s="391"/>
      <c r="D3016" s="392"/>
      <c r="E3016" s="393"/>
      <c r="F3016" s="393"/>
      <c r="G3016" s="394"/>
      <c r="H3016" s="395"/>
      <c r="N3016" s="144"/>
      <c r="O3016" s="147" t="str">
        <f>IFERROR(IF(LEN(B3016)=0,"",INDEX(Trainings!$C$6:$C$55,MATCH(Registration!$B3016,Trainings!$B$6:$B$55,0),1)),"")</f>
        <v/>
      </c>
      <c r="P3016" s="148" t="str">
        <f>IFERROR(IF(LEN(H3016)=0,"",INDEX(Dashboard!$I$17:$I$26,MATCH($H3016,Dashboard!$J$17:$J$26,0))),"")</f>
        <v/>
      </c>
      <c r="Q3016" s="144"/>
      <c r="R3016" s="148">
        <f>IF(LEN(O3016)=0,0,IF(OR(Summary!$D$5="All",Summary!$D$5=""),1,IF(Summary!$D$5=O3016,1,0)))</f>
        <v>0</v>
      </c>
      <c r="S3016" s="148">
        <f>IF(LEN(B3016)=0,0,IF(OR(Summary!$G$5="All",Summary!$G$5=""),1,IF(Summary!$G$5=B3016,1,0)))</f>
        <v>0</v>
      </c>
      <c r="T3016" s="148">
        <f t="shared" si="188"/>
        <v>0</v>
      </c>
      <c r="U3016" s="148">
        <f>IF(LEN(C3016)=0,0,IF(C3016=Summary!$K$5,1,0))</f>
        <v>0</v>
      </c>
      <c r="V3016" s="148">
        <f t="shared" si="189"/>
        <v>0</v>
      </c>
      <c r="W3016" s="333"/>
      <c r="X3016" s="148">
        <f t="shared" si="190"/>
        <v>0</v>
      </c>
      <c r="Y3016" s="333"/>
      <c r="Z3016" s="144"/>
      <c r="AA3016" s="148">
        <f t="shared" si="191"/>
        <v>0</v>
      </c>
      <c r="AB3016" s="336"/>
      <c r="AC3016" s="144"/>
    </row>
    <row r="3017" spans="2:29" s="134" customFormat="1" ht="20.100000000000001" customHeight="1" x14ac:dyDescent="0.25">
      <c r="B3017" s="390"/>
      <c r="C3017" s="391"/>
      <c r="D3017" s="392"/>
      <c r="E3017" s="393"/>
      <c r="F3017" s="393"/>
      <c r="G3017" s="394"/>
      <c r="H3017" s="395"/>
      <c r="N3017" s="144"/>
      <c r="O3017" s="147" t="str">
        <f>IFERROR(IF(LEN(B3017)=0,"",INDEX(Trainings!$C$6:$C$55,MATCH(Registration!$B3017,Trainings!$B$6:$B$55,0),1)),"")</f>
        <v/>
      </c>
      <c r="P3017" s="148" t="str">
        <f>IFERROR(IF(LEN(H3017)=0,"",INDEX(Dashboard!$I$17:$I$26,MATCH($H3017,Dashboard!$J$17:$J$26,0))),"")</f>
        <v/>
      </c>
      <c r="Q3017" s="144"/>
      <c r="R3017" s="148">
        <f>IF(LEN(O3017)=0,0,IF(OR(Summary!$D$5="All",Summary!$D$5=""),1,IF(Summary!$D$5=O3017,1,0)))</f>
        <v>0</v>
      </c>
      <c r="S3017" s="148">
        <f>IF(LEN(B3017)=0,0,IF(OR(Summary!$G$5="All",Summary!$G$5=""),1,IF(Summary!$G$5=B3017,1,0)))</f>
        <v>0</v>
      </c>
      <c r="T3017" s="148">
        <f t="shared" si="188"/>
        <v>0</v>
      </c>
      <c r="U3017" s="148">
        <f>IF(LEN(C3017)=0,0,IF(C3017=Summary!$K$5,1,0))</f>
        <v>0</v>
      </c>
      <c r="V3017" s="148">
        <f t="shared" si="189"/>
        <v>0</v>
      </c>
      <c r="W3017" s="333"/>
      <c r="X3017" s="148">
        <f t="shared" si="190"/>
        <v>0</v>
      </c>
      <c r="Y3017" s="333"/>
      <c r="Z3017" s="144"/>
      <c r="AA3017" s="148">
        <f t="shared" si="191"/>
        <v>0</v>
      </c>
      <c r="AB3017" s="336"/>
      <c r="AC3017" s="144"/>
    </row>
    <row r="3018" spans="2:29" s="134" customFormat="1" ht="20.100000000000001" customHeight="1" x14ac:dyDescent="0.25">
      <c r="B3018" s="390"/>
      <c r="C3018" s="391"/>
      <c r="D3018" s="392"/>
      <c r="E3018" s="393"/>
      <c r="F3018" s="393"/>
      <c r="G3018" s="394"/>
      <c r="H3018" s="395"/>
      <c r="N3018" s="144"/>
      <c r="O3018" s="147" t="str">
        <f>IFERROR(IF(LEN(B3018)=0,"",INDEX(Trainings!$C$6:$C$55,MATCH(Registration!$B3018,Trainings!$B$6:$B$55,0),1)),"")</f>
        <v/>
      </c>
      <c r="P3018" s="148" t="str">
        <f>IFERROR(IF(LEN(H3018)=0,"",INDEX(Dashboard!$I$17:$I$26,MATCH($H3018,Dashboard!$J$17:$J$26,0))),"")</f>
        <v/>
      </c>
      <c r="Q3018" s="144"/>
      <c r="R3018" s="148">
        <f>IF(LEN(O3018)=0,0,IF(OR(Summary!$D$5="All",Summary!$D$5=""),1,IF(Summary!$D$5=O3018,1,0)))</f>
        <v>0</v>
      </c>
      <c r="S3018" s="148">
        <f>IF(LEN(B3018)=0,0,IF(OR(Summary!$G$5="All",Summary!$G$5=""),1,IF(Summary!$G$5=B3018,1,0)))</f>
        <v>0</v>
      </c>
      <c r="T3018" s="148">
        <f t="shared" si="188"/>
        <v>0</v>
      </c>
      <c r="U3018" s="148">
        <f>IF(LEN(C3018)=0,0,IF(C3018=Summary!$K$5,1,0))</f>
        <v>0</v>
      </c>
      <c r="V3018" s="148">
        <f t="shared" si="189"/>
        <v>0</v>
      </c>
      <c r="W3018" s="333"/>
      <c r="X3018" s="148">
        <f t="shared" si="190"/>
        <v>0</v>
      </c>
      <c r="Y3018" s="333"/>
      <c r="Z3018" s="144"/>
      <c r="AA3018" s="148">
        <f t="shared" si="191"/>
        <v>0</v>
      </c>
      <c r="AB3018" s="336"/>
      <c r="AC3018" s="144"/>
    </row>
    <row r="3019" spans="2:29" s="134" customFormat="1" ht="20.100000000000001" customHeight="1" x14ac:dyDescent="0.25">
      <c r="B3019" s="390"/>
      <c r="C3019" s="391"/>
      <c r="D3019" s="392"/>
      <c r="E3019" s="393"/>
      <c r="F3019" s="393"/>
      <c r="G3019" s="394"/>
      <c r="H3019" s="395"/>
      <c r="N3019" s="144"/>
      <c r="O3019" s="147" t="str">
        <f>IFERROR(IF(LEN(B3019)=0,"",INDEX(Trainings!$C$6:$C$55,MATCH(Registration!$B3019,Trainings!$B$6:$B$55,0),1)),"")</f>
        <v/>
      </c>
      <c r="P3019" s="148" t="str">
        <f>IFERROR(IF(LEN(H3019)=0,"",INDEX(Dashboard!$I$17:$I$26,MATCH($H3019,Dashboard!$J$17:$J$26,0))),"")</f>
        <v/>
      </c>
      <c r="Q3019" s="144"/>
      <c r="R3019" s="148">
        <f>IF(LEN(O3019)=0,0,IF(OR(Summary!$D$5="All",Summary!$D$5=""),1,IF(Summary!$D$5=O3019,1,0)))</f>
        <v>0</v>
      </c>
      <c r="S3019" s="148">
        <f>IF(LEN(B3019)=0,0,IF(OR(Summary!$G$5="All",Summary!$G$5=""),1,IF(Summary!$G$5=B3019,1,0)))</f>
        <v>0</v>
      </c>
      <c r="T3019" s="148">
        <f t="shared" si="188"/>
        <v>0</v>
      </c>
      <c r="U3019" s="148">
        <f>IF(LEN(C3019)=0,0,IF(C3019=Summary!$K$5,1,0))</f>
        <v>0</v>
      </c>
      <c r="V3019" s="148">
        <f t="shared" si="189"/>
        <v>0</v>
      </c>
      <c r="W3019" s="333"/>
      <c r="X3019" s="148">
        <f t="shared" si="190"/>
        <v>0</v>
      </c>
      <c r="Y3019" s="333"/>
      <c r="Z3019" s="144"/>
      <c r="AA3019" s="148">
        <f t="shared" si="191"/>
        <v>0</v>
      </c>
      <c r="AB3019" s="336"/>
      <c r="AC3019" s="144"/>
    </row>
    <row r="3020" spans="2:29" s="134" customFormat="1" ht="20.100000000000001" customHeight="1" x14ac:dyDescent="0.25">
      <c r="B3020" s="390"/>
      <c r="C3020" s="391"/>
      <c r="D3020" s="392"/>
      <c r="E3020" s="393"/>
      <c r="F3020" s="393"/>
      <c r="G3020" s="394"/>
      <c r="H3020" s="395"/>
      <c r="N3020" s="144"/>
      <c r="O3020" s="147" t="str">
        <f>IFERROR(IF(LEN(B3020)=0,"",INDEX(Trainings!$C$6:$C$55,MATCH(Registration!$B3020,Trainings!$B$6:$B$55,0),1)),"")</f>
        <v/>
      </c>
      <c r="P3020" s="148" t="str">
        <f>IFERROR(IF(LEN(H3020)=0,"",INDEX(Dashboard!$I$17:$I$26,MATCH($H3020,Dashboard!$J$17:$J$26,0))),"")</f>
        <v/>
      </c>
      <c r="Q3020" s="144"/>
      <c r="R3020" s="148">
        <f>IF(LEN(O3020)=0,0,IF(OR(Summary!$D$5="All",Summary!$D$5=""),1,IF(Summary!$D$5=O3020,1,0)))</f>
        <v>0</v>
      </c>
      <c r="S3020" s="148">
        <f>IF(LEN(B3020)=0,0,IF(OR(Summary!$G$5="All",Summary!$G$5=""),1,IF(Summary!$G$5=B3020,1,0)))</f>
        <v>0</v>
      </c>
      <c r="T3020" s="148">
        <f t="shared" si="188"/>
        <v>0</v>
      </c>
      <c r="U3020" s="148">
        <f>IF(LEN(C3020)=0,0,IF(C3020=Summary!$K$5,1,0))</f>
        <v>0</v>
      </c>
      <c r="V3020" s="148">
        <f t="shared" si="189"/>
        <v>0</v>
      </c>
      <c r="W3020" s="333"/>
      <c r="X3020" s="148">
        <f t="shared" si="190"/>
        <v>0</v>
      </c>
      <c r="Y3020" s="333"/>
      <c r="Z3020" s="144"/>
      <c r="AA3020" s="148">
        <f t="shared" si="191"/>
        <v>0</v>
      </c>
      <c r="AB3020" s="336"/>
      <c r="AC3020" s="144"/>
    </row>
    <row r="3021" spans="2:29" s="134" customFormat="1" ht="20.100000000000001" customHeight="1" x14ac:dyDescent="0.25">
      <c r="B3021" s="390"/>
      <c r="C3021" s="391"/>
      <c r="D3021" s="392"/>
      <c r="E3021" s="393"/>
      <c r="F3021" s="393"/>
      <c r="G3021" s="394"/>
      <c r="H3021" s="395"/>
      <c r="N3021" s="144"/>
      <c r="O3021" s="147" t="str">
        <f>IFERROR(IF(LEN(B3021)=0,"",INDEX(Trainings!$C$6:$C$55,MATCH(Registration!$B3021,Trainings!$B$6:$B$55,0),1)),"")</f>
        <v/>
      </c>
      <c r="P3021" s="148" t="str">
        <f>IFERROR(IF(LEN(H3021)=0,"",INDEX(Dashboard!$I$17:$I$26,MATCH($H3021,Dashboard!$J$17:$J$26,0))),"")</f>
        <v/>
      </c>
      <c r="Q3021" s="144"/>
      <c r="R3021" s="148">
        <f>IF(LEN(O3021)=0,0,IF(OR(Summary!$D$5="All",Summary!$D$5=""),1,IF(Summary!$D$5=O3021,1,0)))</f>
        <v>0</v>
      </c>
      <c r="S3021" s="148">
        <f>IF(LEN(B3021)=0,0,IF(OR(Summary!$G$5="All",Summary!$G$5=""),1,IF(Summary!$G$5=B3021,1,0)))</f>
        <v>0</v>
      </c>
      <c r="T3021" s="148">
        <f t="shared" si="188"/>
        <v>0</v>
      </c>
      <c r="U3021" s="148">
        <f>IF(LEN(C3021)=0,0,IF(C3021=Summary!$K$5,1,0))</f>
        <v>0</v>
      </c>
      <c r="V3021" s="148">
        <f t="shared" si="189"/>
        <v>0</v>
      </c>
      <c r="W3021" s="333"/>
      <c r="X3021" s="148">
        <f t="shared" si="190"/>
        <v>0</v>
      </c>
      <c r="Y3021" s="333"/>
      <c r="Z3021" s="144"/>
      <c r="AA3021" s="148">
        <f t="shared" si="191"/>
        <v>0</v>
      </c>
      <c r="AB3021" s="336"/>
      <c r="AC3021" s="144"/>
    </row>
    <row r="3022" spans="2:29" s="134" customFormat="1" ht="20.100000000000001" customHeight="1" x14ac:dyDescent="0.25">
      <c r="B3022" s="390"/>
      <c r="C3022" s="391"/>
      <c r="D3022" s="392"/>
      <c r="E3022" s="393"/>
      <c r="F3022" s="393"/>
      <c r="G3022" s="394"/>
      <c r="H3022" s="395"/>
      <c r="N3022" s="144"/>
      <c r="O3022" s="147" t="str">
        <f>IFERROR(IF(LEN(B3022)=0,"",INDEX(Trainings!$C$6:$C$55,MATCH(Registration!$B3022,Trainings!$B$6:$B$55,0),1)),"")</f>
        <v/>
      </c>
      <c r="P3022" s="148" t="str">
        <f>IFERROR(IF(LEN(H3022)=0,"",INDEX(Dashboard!$I$17:$I$26,MATCH($H3022,Dashboard!$J$17:$J$26,0))),"")</f>
        <v/>
      </c>
      <c r="Q3022" s="144"/>
      <c r="R3022" s="148">
        <f>IF(LEN(O3022)=0,0,IF(OR(Summary!$D$5="All",Summary!$D$5=""),1,IF(Summary!$D$5=O3022,1,0)))</f>
        <v>0</v>
      </c>
      <c r="S3022" s="148">
        <f>IF(LEN(B3022)=0,0,IF(OR(Summary!$G$5="All",Summary!$G$5=""),1,IF(Summary!$G$5=B3022,1,0)))</f>
        <v>0</v>
      </c>
      <c r="T3022" s="148">
        <f t="shared" si="188"/>
        <v>0</v>
      </c>
      <c r="U3022" s="148">
        <f>IF(LEN(C3022)=0,0,IF(C3022=Summary!$K$5,1,0))</f>
        <v>0</v>
      </c>
      <c r="V3022" s="148">
        <f t="shared" si="189"/>
        <v>0</v>
      </c>
      <c r="W3022" s="333"/>
      <c r="X3022" s="148">
        <f t="shared" si="190"/>
        <v>0</v>
      </c>
      <c r="Y3022" s="333"/>
      <c r="Z3022" s="144"/>
      <c r="AA3022" s="148">
        <f t="shared" si="191"/>
        <v>0</v>
      </c>
      <c r="AB3022" s="336"/>
      <c r="AC3022" s="144"/>
    </row>
    <row r="3023" spans="2:29" s="134" customFormat="1" ht="20.100000000000001" customHeight="1" x14ac:dyDescent="0.25">
      <c r="B3023" s="390"/>
      <c r="C3023" s="391"/>
      <c r="D3023" s="392"/>
      <c r="E3023" s="393"/>
      <c r="F3023" s="393"/>
      <c r="G3023" s="394"/>
      <c r="H3023" s="395"/>
      <c r="N3023" s="144"/>
      <c r="O3023" s="147" t="str">
        <f>IFERROR(IF(LEN(B3023)=0,"",INDEX(Trainings!$C$6:$C$55,MATCH(Registration!$B3023,Trainings!$B$6:$B$55,0),1)),"")</f>
        <v/>
      </c>
      <c r="P3023" s="148" t="str">
        <f>IFERROR(IF(LEN(H3023)=0,"",INDEX(Dashboard!$I$17:$I$26,MATCH($H3023,Dashboard!$J$17:$J$26,0))),"")</f>
        <v/>
      </c>
      <c r="Q3023" s="144"/>
      <c r="R3023" s="148">
        <f>IF(LEN(O3023)=0,0,IF(OR(Summary!$D$5="All",Summary!$D$5=""),1,IF(Summary!$D$5=O3023,1,0)))</f>
        <v>0</v>
      </c>
      <c r="S3023" s="148">
        <f>IF(LEN(B3023)=0,0,IF(OR(Summary!$G$5="All",Summary!$G$5=""),1,IF(Summary!$G$5=B3023,1,0)))</f>
        <v>0</v>
      </c>
      <c r="T3023" s="148">
        <f t="shared" si="188"/>
        <v>0</v>
      </c>
      <c r="U3023" s="148">
        <f>IF(LEN(C3023)=0,0,IF(C3023=Summary!$K$5,1,0))</f>
        <v>0</v>
      </c>
      <c r="V3023" s="148">
        <f t="shared" si="189"/>
        <v>0</v>
      </c>
      <c r="W3023" s="333"/>
      <c r="X3023" s="148">
        <f t="shared" si="190"/>
        <v>0</v>
      </c>
      <c r="Y3023" s="333"/>
      <c r="Z3023" s="144"/>
      <c r="AA3023" s="148">
        <f t="shared" si="191"/>
        <v>0</v>
      </c>
      <c r="AB3023" s="336"/>
      <c r="AC3023" s="144"/>
    </row>
    <row r="3024" spans="2:29" s="134" customFormat="1" ht="20.100000000000001" customHeight="1" x14ac:dyDescent="0.25">
      <c r="B3024" s="390"/>
      <c r="C3024" s="391"/>
      <c r="D3024" s="392"/>
      <c r="E3024" s="393"/>
      <c r="F3024" s="393"/>
      <c r="G3024" s="394"/>
      <c r="H3024" s="395"/>
      <c r="N3024" s="144"/>
      <c r="O3024" s="147" t="str">
        <f>IFERROR(IF(LEN(B3024)=0,"",INDEX(Trainings!$C$6:$C$55,MATCH(Registration!$B3024,Trainings!$B$6:$B$55,0),1)),"")</f>
        <v/>
      </c>
      <c r="P3024" s="148" t="str">
        <f>IFERROR(IF(LEN(H3024)=0,"",INDEX(Dashboard!$I$17:$I$26,MATCH($H3024,Dashboard!$J$17:$J$26,0))),"")</f>
        <v/>
      </c>
      <c r="Q3024" s="144"/>
      <c r="R3024" s="148">
        <f>IF(LEN(O3024)=0,0,IF(OR(Summary!$D$5="All",Summary!$D$5=""),1,IF(Summary!$D$5=O3024,1,0)))</f>
        <v>0</v>
      </c>
      <c r="S3024" s="148">
        <f>IF(LEN(B3024)=0,0,IF(OR(Summary!$G$5="All",Summary!$G$5=""),1,IF(Summary!$G$5=B3024,1,0)))</f>
        <v>0</v>
      </c>
      <c r="T3024" s="148">
        <f t="shared" si="188"/>
        <v>0</v>
      </c>
      <c r="U3024" s="148">
        <f>IF(LEN(C3024)=0,0,IF(C3024=Summary!$K$5,1,0))</f>
        <v>0</v>
      </c>
      <c r="V3024" s="148">
        <f t="shared" si="189"/>
        <v>0</v>
      </c>
      <c r="W3024" s="333"/>
      <c r="X3024" s="148">
        <f t="shared" si="190"/>
        <v>0</v>
      </c>
      <c r="Y3024" s="333"/>
      <c r="Z3024" s="144"/>
      <c r="AA3024" s="148">
        <f t="shared" si="191"/>
        <v>0</v>
      </c>
      <c r="AB3024" s="336"/>
      <c r="AC3024" s="144"/>
    </row>
    <row r="3025" spans="2:29" s="134" customFormat="1" ht="20.100000000000001" customHeight="1" x14ac:dyDescent="0.25">
      <c r="B3025" s="390"/>
      <c r="C3025" s="391"/>
      <c r="D3025" s="392"/>
      <c r="E3025" s="393"/>
      <c r="F3025" s="393"/>
      <c r="G3025" s="394"/>
      <c r="H3025" s="395"/>
      <c r="N3025" s="144"/>
      <c r="O3025" s="147" t="str">
        <f>IFERROR(IF(LEN(B3025)=0,"",INDEX(Trainings!$C$6:$C$55,MATCH(Registration!$B3025,Trainings!$B$6:$B$55,0),1)),"")</f>
        <v/>
      </c>
      <c r="P3025" s="148" t="str">
        <f>IFERROR(IF(LEN(H3025)=0,"",INDEX(Dashboard!$I$17:$I$26,MATCH($H3025,Dashboard!$J$17:$J$26,0))),"")</f>
        <v/>
      </c>
      <c r="Q3025" s="144"/>
      <c r="R3025" s="148">
        <f>IF(LEN(O3025)=0,0,IF(OR(Summary!$D$5="All",Summary!$D$5=""),1,IF(Summary!$D$5=O3025,1,0)))</f>
        <v>0</v>
      </c>
      <c r="S3025" s="148">
        <f>IF(LEN(B3025)=0,0,IF(OR(Summary!$G$5="All",Summary!$G$5=""),1,IF(Summary!$G$5=B3025,1,0)))</f>
        <v>0</v>
      </c>
      <c r="T3025" s="148">
        <f t="shared" si="188"/>
        <v>0</v>
      </c>
      <c r="U3025" s="148">
        <f>IF(LEN(C3025)=0,0,IF(C3025=Summary!$K$5,1,0))</f>
        <v>0</v>
      </c>
      <c r="V3025" s="148">
        <f t="shared" si="189"/>
        <v>0</v>
      </c>
      <c r="W3025" s="333"/>
      <c r="X3025" s="148">
        <f t="shared" si="190"/>
        <v>0</v>
      </c>
      <c r="Y3025" s="333"/>
      <c r="Z3025" s="144"/>
      <c r="AA3025" s="148">
        <f t="shared" si="191"/>
        <v>0</v>
      </c>
      <c r="AB3025" s="336"/>
      <c r="AC3025" s="144"/>
    </row>
    <row r="3026" spans="2:29" s="134" customFormat="1" ht="20.100000000000001" customHeight="1" x14ac:dyDescent="0.25">
      <c r="B3026" s="390"/>
      <c r="C3026" s="391"/>
      <c r="D3026" s="392"/>
      <c r="E3026" s="393"/>
      <c r="F3026" s="393"/>
      <c r="G3026" s="394"/>
      <c r="H3026" s="395"/>
      <c r="N3026" s="144"/>
      <c r="O3026" s="147" t="str">
        <f>IFERROR(IF(LEN(B3026)=0,"",INDEX(Trainings!$C$6:$C$55,MATCH(Registration!$B3026,Trainings!$B$6:$B$55,0),1)),"")</f>
        <v/>
      </c>
      <c r="P3026" s="148" t="str">
        <f>IFERROR(IF(LEN(H3026)=0,"",INDEX(Dashboard!$I$17:$I$26,MATCH($H3026,Dashboard!$J$17:$J$26,0))),"")</f>
        <v/>
      </c>
      <c r="Q3026" s="144"/>
      <c r="R3026" s="148">
        <f>IF(LEN(O3026)=0,0,IF(OR(Summary!$D$5="All",Summary!$D$5=""),1,IF(Summary!$D$5=O3026,1,0)))</f>
        <v>0</v>
      </c>
      <c r="S3026" s="148">
        <f>IF(LEN(B3026)=0,0,IF(OR(Summary!$G$5="All",Summary!$G$5=""),1,IF(Summary!$G$5=B3026,1,0)))</f>
        <v>0</v>
      </c>
      <c r="T3026" s="148">
        <f t="shared" si="188"/>
        <v>0</v>
      </c>
      <c r="U3026" s="148">
        <f>IF(LEN(C3026)=0,0,IF(C3026=Summary!$K$5,1,0))</f>
        <v>0</v>
      </c>
      <c r="V3026" s="148">
        <f t="shared" si="189"/>
        <v>0</v>
      </c>
      <c r="W3026" s="333"/>
      <c r="X3026" s="148">
        <f t="shared" si="190"/>
        <v>0</v>
      </c>
      <c r="Y3026" s="333"/>
      <c r="Z3026" s="144"/>
      <c r="AA3026" s="148">
        <f t="shared" si="191"/>
        <v>0</v>
      </c>
      <c r="AB3026" s="336"/>
      <c r="AC3026" s="144"/>
    </row>
    <row r="3027" spans="2:29" s="134" customFormat="1" ht="20.100000000000001" customHeight="1" x14ac:dyDescent="0.25">
      <c r="B3027" s="390"/>
      <c r="C3027" s="391"/>
      <c r="D3027" s="392"/>
      <c r="E3027" s="393"/>
      <c r="F3027" s="393"/>
      <c r="G3027" s="394"/>
      <c r="H3027" s="395"/>
      <c r="N3027" s="144"/>
      <c r="O3027" s="147" t="str">
        <f>IFERROR(IF(LEN(B3027)=0,"",INDEX(Trainings!$C$6:$C$55,MATCH(Registration!$B3027,Trainings!$B$6:$B$55,0),1)),"")</f>
        <v/>
      </c>
      <c r="P3027" s="148" t="str">
        <f>IFERROR(IF(LEN(H3027)=0,"",INDEX(Dashboard!$I$17:$I$26,MATCH($H3027,Dashboard!$J$17:$J$26,0))),"")</f>
        <v/>
      </c>
      <c r="Q3027" s="144"/>
      <c r="R3027" s="148">
        <f>IF(LEN(O3027)=0,0,IF(OR(Summary!$D$5="All",Summary!$D$5=""),1,IF(Summary!$D$5=O3027,1,0)))</f>
        <v>0</v>
      </c>
      <c r="S3027" s="148">
        <f>IF(LEN(B3027)=0,0,IF(OR(Summary!$G$5="All",Summary!$G$5=""),1,IF(Summary!$G$5=B3027,1,0)))</f>
        <v>0</v>
      </c>
      <c r="T3027" s="148">
        <f t="shared" si="188"/>
        <v>0</v>
      </c>
      <c r="U3027" s="148">
        <f>IF(LEN(C3027)=0,0,IF(C3027=Summary!$K$5,1,0))</f>
        <v>0</v>
      </c>
      <c r="V3027" s="148">
        <f t="shared" si="189"/>
        <v>0</v>
      </c>
      <c r="W3027" s="333"/>
      <c r="X3027" s="148">
        <f t="shared" si="190"/>
        <v>0</v>
      </c>
      <c r="Y3027" s="333"/>
      <c r="Z3027" s="144"/>
      <c r="AA3027" s="148">
        <f t="shared" si="191"/>
        <v>0</v>
      </c>
      <c r="AB3027" s="336"/>
      <c r="AC3027" s="144"/>
    </row>
    <row r="3028" spans="2:29" s="134" customFormat="1" ht="20.100000000000001" customHeight="1" x14ac:dyDescent="0.25">
      <c r="B3028" s="390"/>
      <c r="C3028" s="391"/>
      <c r="D3028" s="392"/>
      <c r="E3028" s="393"/>
      <c r="F3028" s="393"/>
      <c r="G3028" s="394"/>
      <c r="H3028" s="395"/>
      <c r="N3028" s="144"/>
      <c r="O3028" s="147" t="str">
        <f>IFERROR(IF(LEN(B3028)=0,"",INDEX(Trainings!$C$6:$C$55,MATCH(Registration!$B3028,Trainings!$B$6:$B$55,0),1)),"")</f>
        <v/>
      </c>
      <c r="P3028" s="148" t="str">
        <f>IFERROR(IF(LEN(H3028)=0,"",INDEX(Dashboard!$I$17:$I$26,MATCH($H3028,Dashboard!$J$17:$J$26,0))),"")</f>
        <v/>
      </c>
      <c r="Q3028" s="144"/>
      <c r="R3028" s="148">
        <f>IF(LEN(O3028)=0,0,IF(OR(Summary!$D$5="All",Summary!$D$5=""),1,IF(Summary!$D$5=O3028,1,0)))</f>
        <v>0</v>
      </c>
      <c r="S3028" s="148">
        <f>IF(LEN(B3028)=0,0,IF(OR(Summary!$G$5="All",Summary!$G$5=""),1,IF(Summary!$G$5=B3028,1,0)))</f>
        <v>0</v>
      </c>
      <c r="T3028" s="148">
        <f t="shared" si="188"/>
        <v>0</v>
      </c>
      <c r="U3028" s="148">
        <f>IF(LEN(C3028)=0,0,IF(C3028=Summary!$K$5,1,0))</f>
        <v>0</v>
      </c>
      <c r="V3028" s="148">
        <f t="shared" si="189"/>
        <v>0</v>
      </c>
      <c r="W3028" s="333"/>
      <c r="X3028" s="148">
        <f t="shared" si="190"/>
        <v>0</v>
      </c>
      <c r="Y3028" s="333"/>
      <c r="Z3028" s="144"/>
      <c r="AA3028" s="148">
        <f t="shared" si="191"/>
        <v>0</v>
      </c>
      <c r="AB3028" s="336"/>
      <c r="AC3028" s="144"/>
    </row>
    <row r="3029" spans="2:29" s="134" customFormat="1" ht="20.100000000000001" customHeight="1" x14ac:dyDescent="0.25">
      <c r="B3029" s="390"/>
      <c r="C3029" s="391"/>
      <c r="D3029" s="392"/>
      <c r="E3029" s="393"/>
      <c r="F3029" s="393"/>
      <c r="G3029" s="394"/>
      <c r="H3029" s="395"/>
      <c r="N3029" s="144"/>
      <c r="O3029" s="147" t="str">
        <f>IFERROR(IF(LEN(B3029)=0,"",INDEX(Trainings!$C$6:$C$55,MATCH(Registration!$B3029,Trainings!$B$6:$B$55,0),1)),"")</f>
        <v/>
      </c>
      <c r="P3029" s="148" t="str">
        <f>IFERROR(IF(LEN(H3029)=0,"",INDEX(Dashboard!$I$17:$I$26,MATCH($H3029,Dashboard!$J$17:$J$26,0))),"")</f>
        <v/>
      </c>
      <c r="Q3029" s="144"/>
      <c r="R3029" s="148">
        <f>IF(LEN(O3029)=0,0,IF(OR(Summary!$D$5="All",Summary!$D$5=""),1,IF(Summary!$D$5=O3029,1,0)))</f>
        <v>0</v>
      </c>
      <c r="S3029" s="148">
        <f>IF(LEN(B3029)=0,0,IF(OR(Summary!$G$5="All",Summary!$G$5=""),1,IF(Summary!$G$5=B3029,1,0)))</f>
        <v>0</v>
      </c>
      <c r="T3029" s="148">
        <f t="shared" si="188"/>
        <v>0</v>
      </c>
      <c r="U3029" s="148">
        <f>IF(LEN(C3029)=0,0,IF(C3029=Summary!$K$5,1,0))</f>
        <v>0</v>
      </c>
      <c r="V3029" s="148">
        <f t="shared" si="189"/>
        <v>0</v>
      </c>
      <c r="W3029" s="333"/>
      <c r="X3029" s="148">
        <f t="shared" si="190"/>
        <v>0</v>
      </c>
      <c r="Y3029" s="333"/>
      <c r="Z3029" s="144"/>
      <c r="AA3029" s="148">
        <f t="shared" si="191"/>
        <v>0</v>
      </c>
      <c r="AB3029" s="336"/>
      <c r="AC3029" s="144"/>
    </row>
    <row r="3030" spans="2:29" s="134" customFormat="1" ht="20.100000000000001" customHeight="1" x14ac:dyDescent="0.25">
      <c r="B3030" s="390"/>
      <c r="C3030" s="391"/>
      <c r="D3030" s="392"/>
      <c r="E3030" s="393"/>
      <c r="F3030" s="393"/>
      <c r="G3030" s="394"/>
      <c r="H3030" s="395"/>
      <c r="N3030" s="144"/>
      <c r="O3030" s="147" t="str">
        <f>IFERROR(IF(LEN(B3030)=0,"",INDEX(Trainings!$C$6:$C$55,MATCH(Registration!$B3030,Trainings!$B$6:$B$55,0),1)),"")</f>
        <v/>
      </c>
      <c r="P3030" s="148" t="str">
        <f>IFERROR(IF(LEN(H3030)=0,"",INDEX(Dashboard!$I$17:$I$26,MATCH($H3030,Dashboard!$J$17:$J$26,0))),"")</f>
        <v/>
      </c>
      <c r="Q3030" s="144"/>
      <c r="R3030" s="148">
        <f>IF(LEN(O3030)=0,0,IF(OR(Summary!$D$5="All",Summary!$D$5=""),1,IF(Summary!$D$5=O3030,1,0)))</f>
        <v>0</v>
      </c>
      <c r="S3030" s="148">
        <f>IF(LEN(B3030)=0,0,IF(OR(Summary!$G$5="All",Summary!$G$5=""),1,IF(Summary!$G$5=B3030,1,0)))</f>
        <v>0</v>
      </c>
      <c r="T3030" s="148">
        <f t="shared" si="188"/>
        <v>0</v>
      </c>
      <c r="U3030" s="148">
        <f>IF(LEN(C3030)=0,0,IF(C3030=Summary!$K$5,1,0))</f>
        <v>0</v>
      </c>
      <c r="V3030" s="148">
        <f t="shared" si="189"/>
        <v>0</v>
      </c>
      <c r="W3030" s="333"/>
      <c r="X3030" s="148">
        <f t="shared" si="190"/>
        <v>0</v>
      </c>
      <c r="Y3030" s="333"/>
      <c r="Z3030" s="144"/>
      <c r="AA3030" s="148">
        <f t="shared" si="191"/>
        <v>0</v>
      </c>
      <c r="AB3030" s="336"/>
      <c r="AC3030" s="144"/>
    </row>
    <row r="3031" spans="2:29" s="134" customFormat="1" ht="20.100000000000001" customHeight="1" x14ac:dyDescent="0.25">
      <c r="B3031" s="390"/>
      <c r="C3031" s="391"/>
      <c r="D3031" s="392"/>
      <c r="E3031" s="393"/>
      <c r="F3031" s="393"/>
      <c r="G3031" s="394"/>
      <c r="H3031" s="395"/>
      <c r="N3031" s="144"/>
      <c r="O3031" s="147" t="str">
        <f>IFERROR(IF(LEN(B3031)=0,"",INDEX(Trainings!$C$6:$C$55,MATCH(Registration!$B3031,Trainings!$B$6:$B$55,0),1)),"")</f>
        <v/>
      </c>
      <c r="P3031" s="148" t="str">
        <f>IFERROR(IF(LEN(H3031)=0,"",INDEX(Dashboard!$I$17:$I$26,MATCH($H3031,Dashboard!$J$17:$J$26,0))),"")</f>
        <v/>
      </c>
      <c r="Q3031" s="144"/>
      <c r="R3031" s="148">
        <f>IF(LEN(O3031)=0,0,IF(OR(Summary!$D$5="All",Summary!$D$5=""),1,IF(Summary!$D$5=O3031,1,0)))</f>
        <v>0</v>
      </c>
      <c r="S3031" s="148">
        <f>IF(LEN(B3031)=0,0,IF(OR(Summary!$G$5="All",Summary!$G$5=""),1,IF(Summary!$G$5=B3031,1,0)))</f>
        <v>0</v>
      </c>
      <c r="T3031" s="148">
        <f t="shared" si="188"/>
        <v>0</v>
      </c>
      <c r="U3031" s="148">
        <f>IF(LEN(C3031)=0,0,IF(C3031=Summary!$K$5,1,0))</f>
        <v>0</v>
      </c>
      <c r="V3031" s="148">
        <f t="shared" si="189"/>
        <v>0</v>
      </c>
      <c r="W3031" s="333"/>
      <c r="X3031" s="148">
        <f t="shared" si="190"/>
        <v>0</v>
      </c>
      <c r="Y3031" s="333"/>
      <c r="Z3031" s="144"/>
      <c r="AA3031" s="148">
        <f t="shared" si="191"/>
        <v>0</v>
      </c>
      <c r="AB3031" s="336"/>
      <c r="AC3031" s="144"/>
    </row>
    <row r="3032" spans="2:29" s="134" customFormat="1" ht="20.100000000000001" customHeight="1" x14ac:dyDescent="0.25">
      <c r="B3032" s="390"/>
      <c r="C3032" s="391"/>
      <c r="D3032" s="392"/>
      <c r="E3032" s="393"/>
      <c r="F3032" s="393"/>
      <c r="G3032" s="394"/>
      <c r="H3032" s="395"/>
      <c r="N3032" s="144"/>
      <c r="O3032" s="147" t="str">
        <f>IFERROR(IF(LEN(B3032)=0,"",INDEX(Trainings!$C$6:$C$55,MATCH(Registration!$B3032,Trainings!$B$6:$B$55,0),1)),"")</f>
        <v/>
      </c>
      <c r="P3032" s="148" t="str">
        <f>IFERROR(IF(LEN(H3032)=0,"",INDEX(Dashboard!$I$17:$I$26,MATCH($H3032,Dashboard!$J$17:$J$26,0))),"")</f>
        <v/>
      </c>
      <c r="Q3032" s="144"/>
      <c r="R3032" s="148">
        <f>IF(LEN(O3032)=0,0,IF(OR(Summary!$D$5="All",Summary!$D$5=""),1,IF(Summary!$D$5=O3032,1,0)))</f>
        <v>0</v>
      </c>
      <c r="S3032" s="148">
        <f>IF(LEN(B3032)=0,0,IF(OR(Summary!$G$5="All",Summary!$G$5=""),1,IF(Summary!$G$5=B3032,1,0)))</f>
        <v>0</v>
      </c>
      <c r="T3032" s="148">
        <f t="shared" si="188"/>
        <v>0</v>
      </c>
      <c r="U3032" s="148">
        <f>IF(LEN(C3032)=0,0,IF(C3032=Summary!$K$5,1,0))</f>
        <v>0</v>
      </c>
      <c r="V3032" s="148">
        <f t="shared" si="189"/>
        <v>0</v>
      </c>
      <c r="W3032" s="333"/>
      <c r="X3032" s="148">
        <f t="shared" si="190"/>
        <v>0</v>
      </c>
      <c r="Y3032" s="333"/>
      <c r="Z3032" s="144"/>
      <c r="AA3032" s="148">
        <f t="shared" si="191"/>
        <v>0</v>
      </c>
      <c r="AB3032" s="336"/>
      <c r="AC3032" s="144"/>
    </row>
    <row r="3033" spans="2:29" s="134" customFormat="1" ht="20.100000000000001" customHeight="1" x14ac:dyDescent="0.25">
      <c r="B3033" s="390"/>
      <c r="C3033" s="391"/>
      <c r="D3033" s="392"/>
      <c r="E3033" s="393"/>
      <c r="F3033" s="393"/>
      <c r="G3033" s="394"/>
      <c r="H3033" s="395"/>
      <c r="N3033" s="144"/>
      <c r="O3033" s="147" t="str">
        <f>IFERROR(IF(LEN(B3033)=0,"",INDEX(Trainings!$C$6:$C$55,MATCH(Registration!$B3033,Trainings!$B$6:$B$55,0),1)),"")</f>
        <v/>
      </c>
      <c r="P3033" s="148" t="str">
        <f>IFERROR(IF(LEN(H3033)=0,"",INDEX(Dashboard!$I$17:$I$26,MATCH($H3033,Dashboard!$J$17:$J$26,0))),"")</f>
        <v/>
      </c>
      <c r="Q3033" s="144"/>
      <c r="R3033" s="148">
        <f>IF(LEN(O3033)=0,0,IF(OR(Summary!$D$5="All",Summary!$D$5=""),1,IF(Summary!$D$5=O3033,1,0)))</f>
        <v>0</v>
      </c>
      <c r="S3033" s="148">
        <f>IF(LEN(B3033)=0,0,IF(OR(Summary!$G$5="All",Summary!$G$5=""),1,IF(Summary!$G$5=B3033,1,0)))</f>
        <v>0</v>
      </c>
      <c r="T3033" s="148">
        <f t="shared" si="188"/>
        <v>0</v>
      </c>
      <c r="U3033" s="148">
        <f>IF(LEN(C3033)=0,0,IF(C3033=Summary!$K$5,1,0))</f>
        <v>0</v>
      </c>
      <c r="V3033" s="148">
        <f t="shared" si="189"/>
        <v>0</v>
      </c>
      <c r="W3033" s="333"/>
      <c r="X3033" s="148">
        <f t="shared" si="190"/>
        <v>0</v>
      </c>
      <c r="Y3033" s="333"/>
      <c r="Z3033" s="144"/>
      <c r="AA3033" s="148">
        <f t="shared" si="191"/>
        <v>0</v>
      </c>
      <c r="AB3033" s="336"/>
      <c r="AC3033" s="144"/>
    </row>
    <row r="3034" spans="2:29" s="134" customFormat="1" ht="20.100000000000001" customHeight="1" x14ac:dyDescent="0.25">
      <c r="B3034" s="390"/>
      <c r="C3034" s="391"/>
      <c r="D3034" s="392"/>
      <c r="E3034" s="393"/>
      <c r="F3034" s="393"/>
      <c r="G3034" s="394"/>
      <c r="H3034" s="395"/>
      <c r="N3034" s="144"/>
      <c r="O3034" s="147" t="str">
        <f>IFERROR(IF(LEN(B3034)=0,"",INDEX(Trainings!$C$6:$C$55,MATCH(Registration!$B3034,Trainings!$B$6:$B$55,0),1)),"")</f>
        <v/>
      </c>
      <c r="P3034" s="148" t="str">
        <f>IFERROR(IF(LEN(H3034)=0,"",INDEX(Dashboard!$I$17:$I$26,MATCH($H3034,Dashboard!$J$17:$J$26,0))),"")</f>
        <v/>
      </c>
      <c r="Q3034" s="144"/>
      <c r="R3034" s="148">
        <f>IF(LEN(O3034)=0,0,IF(OR(Summary!$D$5="All",Summary!$D$5=""),1,IF(Summary!$D$5=O3034,1,0)))</f>
        <v>0</v>
      </c>
      <c r="S3034" s="148">
        <f>IF(LEN(B3034)=0,0,IF(OR(Summary!$G$5="All",Summary!$G$5=""),1,IF(Summary!$G$5=B3034,1,0)))</f>
        <v>0</v>
      </c>
      <c r="T3034" s="148">
        <f t="shared" si="188"/>
        <v>0</v>
      </c>
      <c r="U3034" s="148">
        <f>IF(LEN(C3034)=0,0,IF(C3034=Summary!$K$5,1,0))</f>
        <v>0</v>
      </c>
      <c r="V3034" s="148">
        <f t="shared" si="189"/>
        <v>0</v>
      </c>
      <c r="W3034" s="333"/>
      <c r="X3034" s="148">
        <f t="shared" si="190"/>
        <v>0</v>
      </c>
      <c r="Y3034" s="333"/>
      <c r="Z3034" s="144"/>
      <c r="AA3034" s="148">
        <f t="shared" si="191"/>
        <v>0</v>
      </c>
      <c r="AB3034" s="336"/>
      <c r="AC3034" s="144"/>
    </row>
    <row r="3035" spans="2:29" s="134" customFormat="1" ht="20.100000000000001" customHeight="1" x14ac:dyDescent="0.25">
      <c r="B3035" s="390"/>
      <c r="C3035" s="391"/>
      <c r="D3035" s="392"/>
      <c r="E3035" s="393"/>
      <c r="F3035" s="393"/>
      <c r="G3035" s="394"/>
      <c r="H3035" s="395"/>
      <c r="N3035" s="144"/>
      <c r="O3035" s="147" t="str">
        <f>IFERROR(IF(LEN(B3035)=0,"",INDEX(Trainings!$C$6:$C$55,MATCH(Registration!$B3035,Trainings!$B$6:$B$55,0),1)),"")</f>
        <v/>
      </c>
      <c r="P3035" s="148" t="str">
        <f>IFERROR(IF(LEN(H3035)=0,"",INDEX(Dashboard!$I$17:$I$26,MATCH($H3035,Dashboard!$J$17:$J$26,0))),"")</f>
        <v/>
      </c>
      <c r="Q3035" s="144"/>
      <c r="R3035" s="148">
        <f>IF(LEN(O3035)=0,0,IF(OR(Summary!$D$5="All",Summary!$D$5=""),1,IF(Summary!$D$5=O3035,1,0)))</f>
        <v>0</v>
      </c>
      <c r="S3035" s="148">
        <f>IF(LEN(B3035)=0,0,IF(OR(Summary!$G$5="All",Summary!$G$5=""),1,IF(Summary!$G$5=B3035,1,0)))</f>
        <v>0</v>
      </c>
      <c r="T3035" s="148">
        <f t="shared" si="188"/>
        <v>0</v>
      </c>
      <c r="U3035" s="148">
        <f>IF(LEN(C3035)=0,0,IF(C3035=Summary!$K$5,1,0))</f>
        <v>0</v>
      </c>
      <c r="V3035" s="148">
        <f t="shared" si="189"/>
        <v>0</v>
      </c>
      <c r="W3035" s="333"/>
      <c r="X3035" s="148">
        <f t="shared" si="190"/>
        <v>0</v>
      </c>
      <c r="Y3035" s="333"/>
      <c r="Z3035" s="144"/>
      <c r="AA3035" s="148">
        <f t="shared" si="191"/>
        <v>0</v>
      </c>
      <c r="AB3035" s="336"/>
      <c r="AC3035" s="144"/>
    </row>
    <row r="3036" spans="2:29" s="134" customFormat="1" ht="20.100000000000001" customHeight="1" x14ac:dyDescent="0.25">
      <c r="B3036" s="390"/>
      <c r="C3036" s="391"/>
      <c r="D3036" s="392"/>
      <c r="E3036" s="393"/>
      <c r="F3036" s="393"/>
      <c r="G3036" s="394"/>
      <c r="H3036" s="395"/>
      <c r="N3036" s="144"/>
      <c r="O3036" s="147" t="str">
        <f>IFERROR(IF(LEN(B3036)=0,"",INDEX(Trainings!$C$6:$C$55,MATCH(Registration!$B3036,Trainings!$B$6:$B$55,0),1)),"")</f>
        <v/>
      </c>
      <c r="P3036" s="148" t="str">
        <f>IFERROR(IF(LEN(H3036)=0,"",INDEX(Dashboard!$I$17:$I$26,MATCH($H3036,Dashboard!$J$17:$J$26,0))),"")</f>
        <v/>
      </c>
      <c r="Q3036" s="144"/>
      <c r="R3036" s="148">
        <f>IF(LEN(O3036)=0,0,IF(OR(Summary!$D$5="All",Summary!$D$5=""),1,IF(Summary!$D$5=O3036,1,0)))</f>
        <v>0</v>
      </c>
      <c r="S3036" s="148">
        <f>IF(LEN(B3036)=0,0,IF(OR(Summary!$G$5="All",Summary!$G$5=""),1,IF(Summary!$G$5=B3036,1,0)))</f>
        <v>0</v>
      </c>
      <c r="T3036" s="148">
        <f t="shared" si="188"/>
        <v>0</v>
      </c>
      <c r="U3036" s="148">
        <f>IF(LEN(C3036)=0,0,IF(C3036=Summary!$K$5,1,0))</f>
        <v>0</v>
      </c>
      <c r="V3036" s="148">
        <f t="shared" si="189"/>
        <v>0</v>
      </c>
      <c r="W3036" s="333"/>
      <c r="X3036" s="148">
        <f t="shared" si="190"/>
        <v>0</v>
      </c>
      <c r="Y3036" s="333"/>
      <c r="Z3036" s="144"/>
      <c r="AA3036" s="148">
        <f t="shared" si="191"/>
        <v>0</v>
      </c>
      <c r="AB3036" s="336"/>
      <c r="AC3036" s="144"/>
    </row>
    <row r="3037" spans="2:29" s="134" customFormat="1" ht="20.100000000000001" customHeight="1" x14ac:dyDescent="0.25">
      <c r="B3037" s="390"/>
      <c r="C3037" s="391"/>
      <c r="D3037" s="392"/>
      <c r="E3037" s="393"/>
      <c r="F3037" s="393"/>
      <c r="G3037" s="394"/>
      <c r="H3037" s="395"/>
      <c r="N3037" s="144"/>
      <c r="O3037" s="147" t="str">
        <f>IFERROR(IF(LEN(B3037)=0,"",INDEX(Trainings!$C$6:$C$55,MATCH(Registration!$B3037,Trainings!$B$6:$B$55,0),1)),"")</f>
        <v/>
      </c>
      <c r="P3037" s="148" t="str">
        <f>IFERROR(IF(LEN(H3037)=0,"",INDEX(Dashboard!$I$17:$I$26,MATCH($H3037,Dashboard!$J$17:$J$26,0))),"")</f>
        <v/>
      </c>
      <c r="Q3037" s="144"/>
      <c r="R3037" s="148">
        <f>IF(LEN(O3037)=0,0,IF(OR(Summary!$D$5="All",Summary!$D$5=""),1,IF(Summary!$D$5=O3037,1,0)))</f>
        <v>0</v>
      </c>
      <c r="S3037" s="148">
        <f>IF(LEN(B3037)=0,0,IF(OR(Summary!$G$5="All",Summary!$G$5=""),1,IF(Summary!$G$5=B3037,1,0)))</f>
        <v>0</v>
      </c>
      <c r="T3037" s="148">
        <f t="shared" si="188"/>
        <v>0</v>
      </c>
      <c r="U3037" s="148">
        <f>IF(LEN(C3037)=0,0,IF(C3037=Summary!$K$5,1,0))</f>
        <v>0</v>
      </c>
      <c r="V3037" s="148">
        <f t="shared" si="189"/>
        <v>0</v>
      </c>
      <c r="W3037" s="333"/>
      <c r="X3037" s="148">
        <f t="shared" si="190"/>
        <v>0</v>
      </c>
      <c r="Y3037" s="333"/>
      <c r="Z3037" s="144"/>
      <c r="AA3037" s="148">
        <f t="shared" si="191"/>
        <v>0</v>
      </c>
      <c r="AB3037" s="336"/>
      <c r="AC3037" s="144"/>
    </row>
    <row r="3038" spans="2:29" s="134" customFormat="1" ht="20.100000000000001" customHeight="1" x14ac:dyDescent="0.25">
      <c r="B3038" s="390"/>
      <c r="C3038" s="391"/>
      <c r="D3038" s="392"/>
      <c r="E3038" s="393"/>
      <c r="F3038" s="393"/>
      <c r="G3038" s="394"/>
      <c r="H3038" s="395"/>
      <c r="N3038" s="144"/>
      <c r="O3038" s="147" t="str">
        <f>IFERROR(IF(LEN(B3038)=0,"",INDEX(Trainings!$C$6:$C$55,MATCH(Registration!$B3038,Trainings!$B$6:$B$55,0),1)),"")</f>
        <v/>
      </c>
      <c r="P3038" s="148" t="str">
        <f>IFERROR(IF(LEN(H3038)=0,"",INDEX(Dashboard!$I$17:$I$26,MATCH($H3038,Dashboard!$J$17:$J$26,0))),"")</f>
        <v/>
      </c>
      <c r="Q3038" s="144"/>
      <c r="R3038" s="148">
        <f>IF(LEN(O3038)=0,0,IF(OR(Summary!$D$5="All",Summary!$D$5=""),1,IF(Summary!$D$5=O3038,1,0)))</f>
        <v>0</v>
      </c>
      <c r="S3038" s="148">
        <f>IF(LEN(B3038)=0,0,IF(OR(Summary!$G$5="All",Summary!$G$5=""),1,IF(Summary!$G$5=B3038,1,0)))</f>
        <v>0</v>
      </c>
      <c r="T3038" s="148">
        <f t="shared" si="188"/>
        <v>0</v>
      </c>
      <c r="U3038" s="148">
        <f>IF(LEN(C3038)=0,0,IF(C3038=Summary!$K$5,1,0))</f>
        <v>0</v>
      </c>
      <c r="V3038" s="148">
        <f t="shared" si="189"/>
        <v>0</v>
      </c>
      <c r="W3038" s="333"/>
      <c r="X3038" s="148">
        <f t="shared" si="190"/>
        <v>0</v>
      </c>
      <c r="Y3038" s="333"/>
      <c r="Z3038" s="144"/>
      <c r="AA3038" s="148">
        <f t="shared" si="191"/>
        <v>0</v>
      </c>
      <c r="AB3038" s="336"/>
      <c r="AC3038" s="144"/>
    </row>
    <row r="3039" spans="2:29" s="134" customFormat="1" ht="20.100000000000001" customHeight="1" x14ac:dyDescent="0.25">
      <c r="B3039" s="390"/>
      <c r="C3039" s="391"/>
      <c r="D3039" s="392"/>
      <c r="E3039" s="393"/>
      <c r="F3039" s="393"/>
      <c r="G3039" s="394"/>
      <c r="H3039" s="395"/>
      <c r="N3039" s="144"/>
      <c r="O3039" s="147" t="str">
        <f>IFERROR(IF(LEN(B3039)=0,"",INDEX(Trainings!$C$6:$C$55,MATCH(Registration!$B3039,Trainings!$B$6:$B$55,0),1)),"")</f>
        <v/>
      </c>
      <c r="P3039" s="148" t="str">
        <f>IFERROR(IF(LEN(H3039)=0,"",INDEX(Dashboard!$I$17:$I$26,MATCH($H3039,Dashboard!$J$17:$J$26,0))),"")</f>
        <v/>
      </c>
      <c r="Q3039" s="144"/>
      <c r="R3039" s="148">
        <f>IF(LEN(O3039)=0,0,IF(OR(Summary!$D$5="All",Summary!$D$5=""),1,IF(Summary!$D$5=O3039,1,0)))</f>
        <v>0</v>
      </c>
      <c r="S3039" s="148">
        <f>IF(LEN(B3039)=0,0,IF(OR(Summary!$G$5="All",Summary!$G$5=""),1,IF(Summary!$G$5=B3039,1,0)))</f>
        <v>0</v>
      </c>
      <c r="T3039" s="148">
        <f t="shared" si="188"/>
        <v>0</v>
      </c>
      <c r="U3039" s="148">
        <f>IF(LEN(C3039)=0,0,IF(C3039=Summary!$K$5,1,0))</f>
        <v>0</v>
      </c>
      <c r="V3039" s="148">
        <f t="shared" si="189"/>
        <v>0</v>
      </c>
      <c r="W3039" s="333"/>
      <c r="X3039" s="148">
        <f t="shared" si="190"/>
        <v>0</v>
      </c>
      <c r="Y3039" s="333"/>
      <c r="Z3039" s="144"/>
      <c r="AA3039" s="148">
        <f t="shared" si="191"/>
        <v>0</v>
      </c>
      <c r="AB3039" s="336"/>
      <c r="AC3039" s="144"/>
    </row>
    <row r="3040" spans="2:29" s="134" customFormat="1" ht="20.100000000000001" customHeight="1" x14ac:dyDescent="0.25">
      <c r="B3040" s="390"/>
      <c r="C3040" s="391"/>
      <c r="D3040" s="392"/>
      <c r="E3040" s="393"/>
      <c r="F3040" s="393"/>
      <c r="G3040" s="394"/>
      <c r="H3040" s="395"/>
      <c r="N3040" s="144"/>
      <c r="O3040" s="147" t="str">
        <f>IFERROR(IF(LEN(B3040)=0,"",INDEX(Trainings!$C$6:$C$55,MATCH(Registration!$B3040,Trainings!$B$6:$B$55,0),1)),"")</f>
        <v/>
      </c>
      <c r="P3040" s="148" t="str">
        <f>IFERROR(IF(LEN(H3040)=0,"",INDEX(Dashboard!$I$17:$I$26,MATCH($H3040,Dashboard!$J$17:$J$26,0))),"")</f>
        <v/>
      </c>
      <c r="Q3040" s="144"/>
      <c r="R3040" s="148">
        <f>IF(LEN(O3040)=0,0,IF(OR(Summary!$D$5="All",Summary!$D$5=""),1,IF(Summary!$D$5=O3040,1,0)))</f>
        <v>0</v>
      </c>
      <c r="S3040" s="148">
        <f>IF(LEN(B3040)=0,0,IF(OR(Summary!$G$5="All",Summary!$G$5=""),1,IF(Summary!$G$5=B3040,1,0)))</f>
        <v>0</v>
      </c>
      <c r="T3040" s="148">
        <f t="shared" si="188"/>
        <v>0</v>
      </c>
      <c r="U3040" s="148">
        <f>IF(LEN(C3040)=0,0,IF(C3040=Summary!$K$5,1,0))</f>
        <v>0</v>
      </c>
      <c r="V3040" s="148">
        <f t="shared" si="189"/>
        <v>0</v>
      </c>
      <c r="W3040" s="333"/>
      <c r="X3040" s="148">
        <f t="shared" si="190"/>
        <v>0</v>
      </c>
      <c r="Y3040" s="333"/>
      <c r="Z3040" s="144"/>
      <c r="AA3040" s="148">
        <f t="shared" si="191"/>
        <v>0</v>
      </c>
      <c r="AB3040" s="336"/>
      <c r="AC3040" s="144"/>
    </row>
    <row r="3041" spans="2:29" s="134" customFormat="1" ht="20.100000000000001" customHeight="1" x14ac:dyDescent="0.25">
      <c r="B3041" s="390"/>
      <c r="C3041" s="391"/>
      <c r="D3041" s="392"/>
      <c r="E3041" s="393"/>
      <c r="F3041" s="393"/>
      <c r="G3041" s="394"/>
      <c r="H3041" s="395"/>
      <c r="N3041" s="144"/>
      <c r="O3041" s="147" t="str">
        <f>IFERROR(IF(LEN(B3041)=0,"",INDEX(Trainings!$C$6:$C$55,MATCH(Registration!$B3041,Trainings!$B$6:$B$55,0),1)),"")</f>
        <v/>
      </c>
      <c r="P3041" s="148" t="str">
        <f>IFERROR(IF(LEN(H3041)=0,"",INDEX(Dashboard!$I$17:$I$26,MATCH($H3041,Dashboard!$J$17:$J$26,0))),"")</f>
        <v/>
      </c>
      <c r="Q3041" s="144"/>
      <c r="R3041" s="148">
        <f>IF(LEN(O3041)=0,0,IF(OR(Summary!$D$5="All",Summary!$D$5=""),1,IF(Summary!$D$5=O3041,1,0)))</f>
        <v>0</v>
      </c>
      <c r="S3041" s="148">
        <f>IF(LEN(B3041)=0,0,IF(OR(Summary!$G$5="All",Summary!$G$5=""),1,IF(Summary!$G$5=B3041,1,0)))</f>
        <v>0</v>
      </c>
      <c r="T3041" s="148">
        <f t="shared" si="188"/>
        <v>0</v>
      </c>
      <c r="U3041" s="148">
        <f>IF(LEN(C3041)=0,0,IF(C3041=Summary!$K$5,1,0))</f>
        <v>0</v>
      </c>
      <c r="V3041" s="148">
        <f t="shared" si="189"/>
        <v>0</v>
      </c>
      <c r="W3041" s="333"/>
      <c r="X3041" s="148">
        <f t="shared" si="190"/>
        <v>0</v>
      </c>
      <c r="Y3041" s="333"/>
      <c r="Z3041" s="144"/>
      <c r="AA3041" s="148">
        <f t="shared" si="191"/>
        <v>0</v>
      </c>
      <c r="AB3041" s="336"/>
      <c r="AC3041" s="144"/>
    </row>
    <row r="3042" spans="2:29" s="134" customFormat="1" ht="20.100000000000001" customHeight="1" x14ac:dyDescent="0.25">
      <c r="B3042" s="390"/>
      <c r="C3042" s="391"/>
      <c r="D3042" s="392"/>
      <c r="E3042" s="393"/>
      <c r="F3042" s="393"/>
      <c r="G3042" s="394"/>
      <c r="H3042" s="395"/>
      <c r="N3042" s="144"/>
      <c r="O3042" s="147" t="str">
        <f>IFERROR(IF(LEN(B3042)=0,"",INDEX(Trainings!$C$6:$C$55,MATCH(Registration!$B3042,Trainings!$B$6:$B$55,0),1)),"")</f>
        <v/>
      </c>
      <c r="P3042" s="148" t="str">
        <f>IFERROR(IF(LEN(H3042)=0,"",INDEX(Dashboard!$I$17:$I$26,MATCH($H3042,Dashboard!$J$17:$J$26,0))),"")</f>
        <v/>
      </c>
      <c r="Q3042" s="144"/>
      <c r="R3042" s="148">
        <f>IF(LEN(O3042)=0,0,IF(OR(Summary!$D$5="All",Summary!$D$5=""),1,IF(Summary!$D$5=O3042,1,0)))</f>
        <v>0</v>
      </c>
      <c r="S3042" s="148">
        <f>IF(LEN(B3042)=0,0,IF(OR(Summary!$G$5="All",Summary!$G$5=""),1,IF(Summary!$G$5=B3042,1,0)))</f>
        <v>0</v>
      </c>
      <c r="T3042" s="148">
        <f t="shared" si="188"/>
        <v>0</v>
      </c>
      <c r="U3042" s="148">
        <f>IF(LEN(C3042)=0,0,IF(C3042=Summary!$K$5,1,0))</f>
        <v>0</v>
      </c>
      <c r="V3042" s="148">
        <f t="shared" si="189"/>
        <v>0</v>
      </c>
      <c r="W3042" s="333"/>
      <c r="X3042" s="148">
        <f t="shared" si="190"/>
        <v>0</v>
      </c>
      <c r="Y3042" s="333"/>
      <c r="Z3042" s="144"/>
      <c r="AA3042" s="148">
        <f t="shared" si="191"/>
        <v>0</v>
      </c>
      <c r="AB3042" s="336"/>
      <c r="AC3042" s="144"/>
    </row>
    <row r="3043" spans="2:29" s="134" customFormat="1" ht="20.100000000000001" customHeight="1" x14ac:dyDescent="0.25">
      <c r="B3043" s="390"/>
      <c r="C3043" s="391"/>
      <c r="D3043" s="392"/>
      <c r="E3043" s="393"/>
      <c r="F3043" s="393"/>
      <c r="G3043" s="394"/>
      <c r="H3043" s="395"/>
      <c r="N3043" s="144"/>
      <c r="O3043" s="147" t="str">
        <f>IFERROR(IF(LEN(B3043)=0,"",INDEX(Trainings!$C$6:$C$55,MATCH(Registration!$B3043,Trainings!$B$6:$B$55,0),1)),"")</f>
        <v/>
      </c>
      <c r="P3043" s="148" t="str">
        <f>IFERROR(IF(LEN(H3043)=0,"",INDEX(Dashboard!$I$17:$I$26,MATCH($H3043,Dashboard!$J$17:$J$26,0))),"")</f>
        <v/>
      </c>
      <c r="Q3043" s="144"/>
      <c r="R3043" s="148">
        <f>IF(LEN(O3043)=0,0,IF(OR(Summary!$D$5="All",Summary!$D$5=""),1,IF(Summary!$D$5=O3043,1,0)))</f>
        <v>0</v>
      </c>
      <c r="S3043" s="148">
        <f>IF(LEN(B3043)=0,0,IF(OR(Summary!$G$5="All",Summary!$G$5=""),1,IF(Summary!$G$5=B3043,1,0)))</f>
        <v>0</v>
      </c>
      <c r="T3043" s="148">
        <f t="shared" si="188"/>
        <v>0</v>
      </c>
      <c r="U3043" s="148">
        <f>IF(LEN(C3043)=0,0,IF(C3043=Summary!$K$5,1,0))</f>
        <v>0</v>
      </c>
      <c r="V3043" s="148">
        <f t="shared" si="189"/>
        <v>0</v>
      </c>
      <c r="W3043" s="333"/>
      <c r="X3043" s="148">
        <f t="shared" si="190"/>
        <v>0</v>
      </c>
      <c r="Y3043" s="333"/>
      <c r="Z3043" s="144"/>
      <c r="AA3043" s="148">
        <f t="shared" si="191"/>
        <v>0</v>
      </c>
      <c r="AB3043" s="336"/>
      <c r="AC3043" s="144"/>
    </row>
    <row r="3044" spans="2:29" s="134" customFormat="1" ht="20.100000000000001" customHeight="1" x14ac:dyDescent="0.25">
      <c r="B3044" s="390"/>
      <c r="C3044" s="391"/>
      <c r="D3044" s="392"/>
      <c r="E3044" s="393"/>
      <c r="F3044" s="393"/>
      <c r="G3044" s="394"/>
      <c r="H3044" s="395"/>
      <c r="N3044" s="144"/>
      <c r="O3044" s="147" t="str">
        <f>IFERROR(IF(LEN(B3044)=0,"",INDEX(Trainings!$C$6:$C$55,MATCH(Registration!$B3044,Trainings!$B$6:$B$55,0),1)),"")</f>
        <v/>
      </c>
      <c r="P3044" s="148" t="str">
        <f>IFERROR(IF(LEN(H3044)=0,"",INDEX(Dashboard!$I$17:$I$26,MATCH($H3044,Dashboard!$J$17:$J$26,0))),"")</f>
        <v/>
      </c>
      <c r="Q3044" s="144"/>
      <c r="R3044" s="148">
        <f>IF(LEN(O3044)=0,0,IF(OR(Summary!$D$5="All",Summary!$D$5=""),1,IF(Summary!$D$5=O3044,1,0)))</f>
        <v>0</v>
      </c>
      <c r="S3044" s="148">
        <f>IF(LEN(B3044)=0,0,IF(OR(Summary!$G$5="All",Summary!$G$5=""),1,IF(Summary!$G$5=B3044,1,0)))</f>
        <v>0</v>
      </c>
      <c r="T3044" s="148">
        <f t="shared" si="188"/>
        <v>0</v>
      </c>
      <c r="U3044" s="148">
        <f>IF(LEN(C3044)=0,0,IF(C3044=Summary!$K$5,1,0))</f>
        <v>0</v>
      </c>
      <c r="V3044" s="148">
        <f t="shared" si="189"/>
        <v>0</v>
      </c>
      <c r="W3044" s="333"/>
      <c r="X3044" s="148">
        <f t="shared" si="190"/>
        <v>0</v>
      </c>
      <c r="Y3044" s="333"/>
      <c r="Z3044" s="144"/>
      <c r="AA3044" s="148">
        <f t="shared" si="191"/>
        <v>0</v>
      </c>
      <c r="AB3044" s="336"/>
      <c r="AC3044" s="144"/>
    </row>
    <row r="3045" spans="2:29" s="134" customFormat="1" ht="20.100000000000001" customHeight="1" x14ac:dyDescent="0.25">
      <c r="B3045" s="390"/>
      <c r="C3045" s="391"/>
      <c r="D3045" s="392"/>
      <c r="E3045" s="393"/>
      <c r="F3045" s="393"/>
      <c r="G3045" s="394"/>
      <c r="H3045" s="395"/>
      <c r="N3045" s="144"/>
      <c r="O3045" s="147" t="str">
        <f>IFERROR(IF(LEN(B3045)=0,"",INDEX(Trainings!$C$6:$C$55,MATCH(Registration!$B3045,Trainings!$B$6:$B$55,0),1)),"")</f>
        <v/>
      </c>
      <c r="P3045" s="148" t="str">
        <f>IFERROR(IF(LEN(H3045)=0,"",INDEX(Dashboard!$I$17:$I$26,MATCH($H3045,Dashboard!$J$17:$J$26,0))),"")</f>
        <v/>
      </c>
      <c r="Q3045" s="144"/>
      <c r="R3045" s="148">
        <f>IF(LEN(O3045)=0,0,IF(OR(Summary!$D$5="All",Summary!$D$5=""),1,IF(Summary!$D$5=O3045,1,0)))</f>
        <v>0</v>
      </c>
      <c r="S3045" s="148">
        <f>IF(LEN(B3045)=0,0,IF(OR(Summary!$G$5="All",Summary!$G$5=""),1,IF(Summary!$G$5=B3045,1,0)))</f>
        <v>0</v>
      </c>
      <c r="T3045" s="148">
        <f t="shared" si="188"/>
        <v>0</v>
      </c>
      <c r="U3045" s="148">
        <f>IF(LEN(C3045)=0,0,IF(C3045=Summary!$K$5,1,0))</f>
        <v>0</v>
      </c>
      <c r="V3045" s="148">
        <f t="shared" si="189"/>
        <v>0</v>
      </c>
      <c r="W3045" s="333"/>
      <c r="X3045" s="148">
        <f t="shared" si="190"/>
        <v>0</v>
      </c>
      <c r="Y3045" s="333"/>
      <c r="Z3045" s="144"/>
      <c r="AA3045" s="148">
        <f t="shared" si="191"/>
        <v>0</v>
      </c>
      <c r="AB3045" s="336"/>
      <c r="AC3045" s="144"/>
    </row>
    <row r="3046" spans="2:29" s="134" customFormat="1" ht="20.100000000000001" customHeight="1" x14ac:dyDescent="0.25">
      <c r="B3046" s="390"/>
      <c r="C3046" s="391"/>
      <c r="D3046" s="392"/>
      <c r="E3046" s="393"/>
      <c r="F3046" s="393"/>
      <c r="G3046" s="394"/>
      <c r="H3046" s="395"/>
      <c r="N3046" s="144"/>
      <c r="O3046" s="147" t="str">
        <f>IFERROR(IF(LEN(B3046)=0,"",INDEX(Trainings!$C$6:$C$55,MATCH(Registration!$B3046,Trainings!$B$6:$B$55,0),1)),"")</f>
        <v/>
      </c>
      <c r="P3046" s="148" t="str">
        <f>IFERROR(IF(LEN(H3046)=0,"",INDEX(Dashboard!$I$17:$I$26,MATCH($H3046,Dashboard!$J$17:$J$26,0))),"")</f>
        <v/>
      </c>
      <c r="Q3046" s="144"/>
      <c r="R3046" s="148">
        <f>IF(LEN(O3046)=0,0,IF(OR(Summary!$D$5="All",Summary!$D$5=""),1,IF(Summary!$D$5=O3046,1,0)))</f>
        <v>0</v>
      </c>
      <c r="S3046" s="148">
        <f>IF(LEN(B3046)=0,0,IF(OR(Summary!$G$5="All",Summary!$G$5=""),1,IF(Summary!$G$5=B3046,1,0)))</f>
        <v>0</v>
      </c>
      <c r="T3046" s="148">
        <f t="shared" si="188"/>
        <v>0</v>
      </c>
      <c r="U3046" s="148">
        <f>IF(LEN(C3046)=0,0,IF(C3046=Summary!$K$5,1,0))</f>
        <v>0</v>
      </c>
      <c r="V3046" s="148">
        <f t="shared" si="189"/>
        <v>0</v>
      </c>
      <c r="W3046" s="333"/>
      <c r="X3046" s="148">
        <f t="shared" si="190"/>
        <v>0</v>
      </c>
      <c r="Y3046" s="333"/>
      <c r="Z3046" s="144"/>
      <c r="AA3046" s="148">
        <f t="shared" si="191"/>
        <v>0</v>
      </c>
      <c r="AB3046" s="336"/>
      <c r="AC3046" s="144"/>
    </row>
    <row r="3047" spans="2:29" s="134" customFormat="1" ht="20.100000000000001" customHeight="1" x14ac:dyDescent="0.25">
      <c r="B3047" s="390"/>
      <c r="C3047" s="391"/>
      <c r="D3047" s="392"/>
      <c r="E3047" s="393"/>
      <c r="F3047" s="393"/>
      <c r="G3047" s="394"/>
      <c r="H3047" s="395"/>
      <c r="N3047" s="144"/>
      <c r="O3047" s="147" t="str">
        <f>IFERROR(IF(LEN(B3047)=0,"",INDEX(Trainings!$C$6:$C$55,MATCH(Registration!$B3047,Trainings!$B$6:$B$55,0),1)),"")</f>
        <v/>
      </c>
      <c r="P3047" s="148" t="str">
        <f>IFERROR(IF(LEN(H3047)=0,"",INDEX(Dashboard!$I$17:$I$26,MATCH($H3047,Dashboard!$J$17:$J$26,0))),"")</f>
        <v/>
      </c>
      <c r="Q3047" s="144"/>
      <c r="R3047" s="148">
        <f>IF(LEN(O3047)=0,0,IF(OR(Summary!$D$5="All",Summary!$D$5=""),1,IF(Summary!$D$5=O3047,1,0)))</f>
        <v>0</v>
      </c>
      <c r="S3047" s="148">
        <f>IF(LEN(B3047)=0,0,IF(OR(Summary!$G$5="All",Summary!$G$5=""),1,IF(Summary!$G$5=B3047,1,0)))</f>
        <v>0</v>
      </c>
      <c r="T3047" s="148">
        <f t="shared" si="188"/>
        <v>0</v>
      </c>
      <c r="U3047" s="148">
        <f>IF(LEN(C3047)=0,0,IF(C3047=Summary!$K$5,1,0))</f>
        <v>0</v>
      </c>
      <c r="V3047" s="148">
        <f t="shared" si="189"/>
        <v>0</v>
      </c>
      <c r="W3047" s="333"/>
      <c r="X3047" s="148">
        <f t="shared" si="190"/>
        <v>0</v>
      </c>
      <c r="Y3047" s="333"/>
      <c r="Z3047" s="144"/>
      <c r="AA3047" s="148">
        <f t="shared" si="191"/>
        <v>0</v>
      </c>
      <c r="AB3047" s="336"/>
      <c r="AC3047" s="144"/>
    </row>
    <row r="3048" spans="2:29" s="134" customFormat="1" ht="20.100000000000001" customHeight="1" x14ac:dyDescent="0.25">
      <c r="B3048" s="390"/>
      <c r="C3048" s="391"/>
      <c r="D3048" s="392"/>
      <c r="E3048" s="393"/>
      <c r="F3048" s="393"/>
      <c r="G3048" s="394"/>
      <c r="H3048" s="395"/>
      <c r="N3048" s="144"/>
      <c r="O3048" s="147" t="str">
        <f>IFERROR(IF(LEN(B3048)=0,"",INDEX(Trainings!$C$6:$C$55,MATCH(Registration!$B3048,Trainings!$B$6:$B$55,0),1)),"")</f>
        <v/>
      </c>
      <c r="P3048" s="148" t="str">
        <f>IFERROR(IF(LEN(H3048)=0,"",INDEX(Dashboard!$I$17:$I$26,MATCH($H3048,Dashboard!$J$17:$J$26,0))),"")</f>
        <v/>
      </c>
      <c r="Q3048" s="144"/>
      <c r="R3048" s="148">
        <f>IF(LEN(O3048)=0,0,IF(OR(Summary!$D$5="All",Summary!$D$5=""),1,IF(Summary!$D$5=O3048,1,0)))</f>
        <v>0</v>
      </c>
      <c r="S3048" s="148">
        <f>IF(LEN(B3048)=0,0,IF(OR(Summary!$G$5="All",Summary!$G$5=""),1,IF(Summary!$G$5=B3048,1,0)))</f>
        <v>0</v>
      </c>
      <c r="T3048" s="148">
        <f t="shared" si="188"/>
        <v>0</v>
      </c>
      <c r="U3048" s="148">
        <f>IF(LEN(C3048)=0,0,IF(C3048=Summary!$K$5,1,0))</f>
        <v>0</v>
      </c>
      <c r="V3048" s="148">
        <f t="shared" si="189"/>
        <v>0</v>
      </c>
      <c r="W3048" s="333"/>
      <c r="X3048" s="148">
        <f t="shared" si="190"/>
        <v>0</v>
      </c>
      <c r="Y3048" s="333"/>
      <c r="Z3048" s="144"/>
      <c r="AA3048" s="148">
        <f t="shared" si="191"/>
        <v>0</v>
      </c>
      <c r="AB3048" s="336"/>
      <c r="AC3048" s="144"/>
    </row>
    <row r="3049" spans="2:29" s="134" customFormat="1" ht="20.100000000000001" customHeight="1" x14ac:dyDescent="0.25">
      <c r="B3049" s="390"/>
      <c r="C3049" s="391"/>
      <c r="D3049" s="392"/>
      <c r="E3049" s="393"/>
      <c r="F3049" s="393"/>
      <c r="G3049" s="394"/>
      <c r="H3049" s="395"/>
      <c r="N3049" s="144"/>
      <c r="O3049" s="147" t="str">
        <f>IFERROR(IF(LEN(B3049)=0,"",INDEX(Trainings!$C$6:$C$55,MATCH(Registration!$B3049,Trainings!$B$6:$B$55,0),1)),"")</f>
        <v/>
      </c>
      <c r="P3049" s="148" t="str">
        <f>IFERROR(IF(LEN(H3049)=0,"",INDEX(Dashboard!$I$17:$I$26,MATCH($H3049,Dashboard!$J$17:$J$26,0))),"")</f>
        <v/>
      </c>
      <c r="Q3049" s="144"/>
      <c r="R3049" s="148">
        <f>IF(LEN(O3049)=0,0,IF(OR(Summary!$D$5="All",Summary!$D$5=""),1,IF(Summary!$D$5=O3049,1,0)))</f>
        <v>0</v>
      </c>
      <c r="S3049" s="148">
        <f>IF(LEN(B3049)=0,0,IF(OR(Summary!$G$5="All",Summary!$G$5=""),1,IF(Summary!$G$5=B3049,1,0)))</f>
        <v>0</v>
      </c>
      <c r="T3049" s="148">
        <f t="shared" si="188"/>
        <v>0</v>
      </c>
      <c r="U3049" s="148">
        <f>IF(LEN(C3049)=0,0,IF(C3049=Summary!$K$5,1,0))</f>
        <v>0</v>
      </c>
      <c r="V3049" s="148">
        <f t="shared" si="189"/>
        <v>0</v>
      </c>
      <c r="W3049" s="333"/>
      <c r="X3049" s="148">
        <f t="shared" si="190"/>
        <v>0</v>
      </c>
      <c r="Y3049" s="333"/>
      <c r="Z3049" s="144"/>
      <c r="AA3049" s="148">
        <f t="shared" si="191"/>
        <v>0</v>
      </c>
      <c r="AB3049" s="336"/>
      <c r="AC3049" s="144"/>
    </row>
    <row r="3050" spans="2:29" s="134" customFormat="1" ht="20.100000000000001" customHeight="1" x14ac:dyDescent="0.25">
      <c r="B3050" s="390"/>
      <c r="C3050" s="391"/>
      <c r="D3050" s="392"/>
      <c r="E3050" s="393"/>
      <c r="F3050" s="393"/>
      <c r="G3050" s="394"/>
      <c r="H3050" s="395"/>
      <c r="N3050" s="144"/>
      <c r="O3050" s="147" t="str">
        <f>IFERROR(IF(LEN(B3050)=0,"",INDEX(Trainings!$C$6:$C$55,MATCH(Registration!$B3050,Trainings!$B$6:$B$55,0),1)),"")</f>
        <v/>
      </c>
      <c r="P3050" s="148" t="str">
        <f>IFERROR(IF(LEN(H3050)=0,"",INDEX(Dashboard!$I$17:$I$26,MATCH($H3050,Dashboard!$J$17:$J$26,0))),"")</f>
        <v/>
      </c>
      <c r="Q3050" s="144"/>
      <c r="R3050" s="148">
        <f>IF(LEN(O3050)=0,0,IF(OR(Summary!$D$5="All",Summary!$D$5=""),1,IF(Summary!$D$5=O3050,1,0)))</f>
        <v>0</v>
      </c>
      <c r="S3050" s="148">
        <f>IF(LEN(B3050)=0,0,IF(OR(Summary!$G$5="All",Summary!$G$5=""),1,IF(Summary!$G$5=B3050,1,0)))</f>
        <v>0</v>
      </c>
      <c r="T3050" s="148">
        <f t="shared" si="188"/>
        <v>0</v>
      </c>
      <c r="U3050" s="148">
        <f>IF(LEN(C3050)=0,0,IF(C3050=Summary!$K$5,1,0))</f>
        <v>0</v>
      </c>
      <c r="V3050" s="148">
        <f t="shared" si="189"/>
        <v>0</v>
      </c>
      <c r="W3050" s="333"/>
      <c r="X3050" s="148">
        <f t="shared" si="190"/>
        <v>0</v>
      </c>
      <c r="Y3050" s="333"/>
      <c r="Z3050" s="144"/>
      <c r="AA3050" s="148">
        <f t="shared" si="191"/>
        <v>0</v>
      </c>
      <c r="AB3050" s="336"/>
      <c r="AC3050" s="144"/>
    </row>
    <row r="3051" spans="2:29" s="134" customFormat="1" ht="20.100000000000001" customHeight="1" x14ac:dyDescent="0.25">
      <c r="B3051" s="390"/>
      <c r="C3051" s="391"/>
      <c r="D3051" s="392"/>
      <c r="E3051" s="393"/>
      <c r="F3051" s="393"/>
      <c r="G3051" s="394"/>
      <c r="H3051" s="395"/>
      <c r="N3051" s="144"/>
      <c r="O3051" s="147" t="str">
        <f>IFERROR(IF(LEN(B3051)=0,"",INDEX(Trainings!$C$6:$C$55,MATCH(Registration!$B3051,Trainings!$B$6:$B$55,0),1)),"")</f>
        <v/>
      </c>
      <c r="P3051" s="148" t="str">
        <f>IFERROR(IF(LEN(H3051)=0,"",INDEX(Dashboard!$I$17:$I$26,MATCH($H3051,Dashboard!$J$17:$J$26,0))),"")</f>
        <v/>
      </c>
      <c r="Q3051" s="144"/>
      <c r="R3051" s="148">
        <f>IF(LEN(O3051)=0,0,IF(OR(Summary!$D$5="All",Summary!$D$5=""),1,IF(Summary!$D$5=O3051,1,0)))</f>
        <v>0</v>
      </c>
      <c r="S3051" s="148">
        <f>IF(LEN(B3051)=0,0,IF(OR(Summary!$G$5="All",Summary!$G$5=""),1,IF(Summary!$G$5=B3051,1,0)))</f>
        <v>0</v>
      </c>
      <c r="T3051" s="148">
        <f t="shared" si="188"/>
        <v>0</v>
      </c>
      <c r="U3051" s="148">
        <f>IF(LEN(C3051)=0,0,IF(C3051=Summary!$K$5,1,0))</f>
        <v>0</v>
      </c>
      <c r="V3051" s="148">
        <f t="shared" si="189"/>
        <v>0</v>
      </c>
      <c r="W3051" s="333"/>
      <c r="X3051" s="148">
        <f t="shared" si="190"/>
        <v>0</v>
      </c>
      <c r="Y3051" s="333"/>
      <c r="Z3051" s="144"/>
      <c r="AA3051" s="148">
        <f t="shared" si="191"/>
        <v>0</v>
      </c>
      <c r="AB3051" s="336"/>
      <c r="AC3051" s="144"/>
    </row>
    <row r="3052" spans="2:29" s="134" customFormat="1" ht="20.100000000000001" customHeight="1" x14ac:dyDescent="0.25">
      <c r="B3052" s="390"/>
      <c r="C3052" s="391"/>
      <c r="D3052" s="392"/>
      <c r="E3052" s="393"/>
      <c r="F3052" s="393"/>
      <c r="G3052" s="394"/>
      <c r="H3052" s="395"/>
      <c r="N3052" s="144"/>
      <c r="O3052" s="147" t="str">
        <f>IFERROR(IF(LEN(B3052)=0,"",INDEX(Trainings!$C$6:$C$55,MATCH(Registration!$B3052,Trainings!$B$6:$B$55,0),1)),"")</f>
        <v/>
      </c>
      <c r="P3052" s="148" t="str">
        <f>IFERROR(IF(LEN(H3052)=0,"",INDEX(Dashboard!$I$17:$I$26,MATCH($H3052,Dashboard!$J$17:$J$26,0))),"")</f>
        <v/>
      </c>
      <c r="Q3052" s="144"/>
      <c r="R3052" s="148">
        <f>IF(LEN(O3052)=0,0,IF(OR(Summary!$D$5="All",Summary!$D$5=""),1,IF(Summary!$D$5=O3052,1,0)))</f>
        <v>0</v>
      </c>
      <c r="S3052" s="148">
        <f>IF(LEN(B3052)=0,0,IF(OR(Summary!$G$5="All",Summary!$G$5=""),1,IF(Summary!$G$5=B3052,1,0)))</f>
        <v>0</v>
      </c>
      <c r="T3052" s="148">
        <f t="shared" si="188"/>
        <v>0</v>
      </c>
      <c r="U3052" s="148">
        <f>IF(LEN(C3052)=0,0,IF(C3052=Summary!$K$5,1,0))</f>
        <v>0</v>
      </c>
      <c r="V3052" s="148">
        <f t="shared" si="189"/>
        <v>0</v>
      </c>
      <c r="W3052" s="333"/>
      <c r="X3052" s="148">
        <f t="shared" si="190"/>
        <v>0</v>
      </c>
      <c r="Y3052" s="333"/>
      <c r="Z3052" s="144"/>
      <c r="AA3052" s="148">
        <f t="shared" si="191"/>
        <v>0</v>
      </c>
      <c r="AB3052" s="336"/>
      <c r="AC3052" s="144"/>
    </row>
    <row r="3053" spans="2:29" s="134" customFormat="1" ht="20.100000000000001" customHeight="1" x14ac:dyDescent="0.25">
      <c r="B3053" s="390"/>
      <c r="C3053" s="391"/>
      <c r="D3053" s="392"/>
      <c r="E3053" s="393"/>
      <c r="F3053" s="393"/>
      <c r="G3053" s="394"/>
      <c r="H3053" s="395"/>
      <c r="N3053" s="144"/>
      <c r="O3053" s="147" t="str">
        <f>IFERROR(IF(LEN(B3053)=0,"",INDEX(Trainings!$C$6:$C$55,MATCH(Registration!$B3053,Trainings!$B$6:$B$55,0),1)),"")</f>
        <v/>
      </c>
      <c r="P3053" s="148" t="str">
        <f>IFERROR(IF(LEN(H3053)=0,"",INDEX(Dashboard!$I$17:$I$26,MATCH($H3053,Dashboard!$J$17:$J$26,0))),"")</f>
        <v/>
      </c>
      <c r="Q3053" s="144"/>
      <c r="R3053" s="148">
        <f>IF(LEN(O3053)=0,0,IF(OR(Summary!$D$5="All",Summary!$D$5=""),1,IF(Summary!$D$5=O3053,1,0)))</f>
        <v>0</v>
      </c>
      <c r="S3053" s="148">
        <f>IF(LEN(B3053)=0,0,IF(OR(Summary!$G$5="All",Summary!$G$5=""),1,IF(Summary!$G$5=B3053,1,0)))</f>
        <v>0</v>
      </c>
      <c r="T3053" s="148">
        <f t="shared" si="188"/>
        <v>0</v>
      </c>
      <c r="U3053" s="148">
        <f>IF(LEN(C3053)=0,0,IF(C3053=Summary!$K$5,1,0))</f>
        <v>0</v>
      </c>
      <c r="V3053" s="148">
        <f t="shared" si="189"/>
        <v>0</v>
      </c>
      <c r="W3053" s="333"/>
      <c r="X3053" s="148">
        <f t="shared" si="190"/>
        <v>0</v>
      </c>
      <c r="Y3053" s="333"/>
      <c r="Z3053" s="144"/>
      <c r="AA3053" s="148">
        <f t="shared" si="191"/>
        <v>0</v>
      </c>
      <c r="AB3053" s="336"/>
      <c r="AC3053" s="144"/>
    </row>
    <row r="3054" spans="2:29" s="134" customFormat="1" ht="20.100000000000001" customHeight="1" x14ac:dyDescent="0.25">
      <c r="B3054" s="390"/>
      <c r="C3054" s="391"/>
      <c r="D3054" s="392"/>
      <c r="E3054" s="393"/>
      <c r="F3054" s="393"/>
      <c r="G3054" s="394"/>
      <c r="H3054" s="395"/>
      <c r="N3054" s="144"/>
      <c r="O3054" s="147" t="str">
        <f>IFERROR(IF(LEN(B3054)=0,"",INDEX(Trainings!$C$6:$C$55,MATCH(Registration!$B3054,Trainings!$B$6:$B$55,0),1)),"")</f>
        <v/>
      </c>
      <c r="P3054" s="148" t="str">
        <f>IFERROR(IF(LEN(H3054)=0,"",INDEX(Dashboard!$I$17:$I$26,MATCH($H3054,Dashboard!$J$17:$J$26,0))),"")</f>
        <v/>
      </c>
      <c r="Q3054" s="144"/>
      <c r="R3054" s="148">
        <f>IF(LEN(O3054)=0,0,IF(OR(Summary!$D$5="All",Summary!$D$5=""),1,IF(Summary!$D$5=O3054,1,0)))</f>
        <v>0</v>
      </c>
      <c r="S3054" s="148">
        <f>IF(LEN(B3054)=0,0,IF(OR(Summary!$G$5="All",Summary!$G$5=""),1,IF(Summary!$G$5=B3054,1,0)))</f>
        <v>0</v>
      </c>
      <c r="T3054" s="148">
        <f t="shared" si="188"/>
        <v>0</v>
      </c>
      <c r="U3054" s="148">
        <f>IF(LEN(C3054)=0,0,IF(C3054=Summary!$K$5,1,0))</f>
        <v>0</v>
      </c>
      <c r="V3054" s="148">
        <f t="shared" si="189"/>
        <v>0</v>
      </c>
      <c r="W3054" s="333"/>
      <c r="X3054" s="148">
        <f t="shared" si="190"/>
        <v>0</v>
      </c>
      <c r="Y3054" s="333"/>
      <c r="Z3054" s="144"/>
      <c r="AA3054" s="148">
        <f t="shared" si="191"/>
        <v>0</v>
      </c>
      <c r="AB3054" s="336"/>
      <c r="AC3054" s="144"/>
    </row>
    <row r="3055" spans="2:29" s="134" customFormat="1" ht="20.100000000000001" customHeight="1" x14ac:dyDescent="0.25">
      <c r="B3055" s="390"/>
      <c r="C3055" s="391"/>
      <c r="D3055" s="392"/>
      <c r="E3055" s="393"/>
      <c r="F3055" s="393"/>
      <c r="G3055" s="394"/>
      <c r="H3055" s="395"/>
      <c r="N3055" s="144"/>
      <c r="O3055" s="147" t="str">
        <f>IFERROR(IF(LEN(B3055)=0,"",INDEX(Trainings!$C$6:$C$55,MATCH(Registration!$B3055,Trainings!$B$6:$B$55,0),1)),"")</f>
        <v/>
      </c>
      <c r="P3055" s="148" t="str">
        <f>IFERROR(IF(LEN(H3055)=0,"",INDEX(Dashboard!$I$17:$I$26,MATCH($H3055,Dashboard!$J$17:$J$26,0))),"")</f>
        <v/>
      </c>
      <c r="Q3055" s="144"/>
      <c r="R3055" s="148">
        <f>IF(LEN(O3055)=0,0,IF(OR(Summary!$D$5="All",Summary!$D$5=""),1,IF(Summary!$D$5=O3055,1,0)))</f>
        <v>0</v>
      </c>
      <c r="S3055" s="148">
        <f>IF(LEN(B3055)=0,0,IF(OR(Summary!$G$5="All",Summary!$G$5=""),1,IF(Summary!$G$5=B3055,1,0)))</f>
        <v>0</v>
      </c>
      <c r="T3055" s="148">
        <f t="shared" si="188"/>
        <v>0</v>
      </c>
      <c r="U3055" s="148">
        <f>IF(LEN(C3055)=0,0,IF(C3055=Summary!$K$5,1,0))</f>
        <v>0</v>
      </c>
      <c r="V3055" s="148">
        <f t="shared" si="189"/>
        <v>0</v>
      </c>
      <c r="W3055" s="333"/>
      <c r="X3055" s="148">
        <f t="shared" si="190"/>
        <v>0</v>
      </c>
      <c r="Y3055" s="333"/>
      <c r="Z3055" s="144"/>
      <c r="AA3055" s="148">
        <f t="shared" si="191"/>
        <v>0</v>
      </c>
      <c r="AB3055" s="336"/>
      <c r="AC3055" s="144"/>
    </row>
    <row r="3056" spans="2:29" s="134" customFormat="1" ht="20.100000000000001" customHeight="1" x14ac:dyDescent="0.25">
      <c r="B3056" s="390"/>
      <c r="C3056" s="391"/>
      <c r="D3056" s="392"/>
      <c r="E3056" s="393"/>
      <c r="F3056" s="393"/>
      <c r="G3056" s="394"/>
      <c r="H3056" s="395"/>
      <c r="N3056" s="144"/>
      <c r="O3056" s="147" t="str">
        <f>IFERROR(IF(LEN(B3056)=0,"",INDEX(Trainings!$C$6:$C$55,MATCH(Registration!$B3056,Trainings!$B$6:$B$55,0),1)),"")</f>
        <v/>
      </c>
      <c r="P3056" s="148" t="str">
        <f>IFERROR(IF(LEN(H3056)=0,"",INDEX(Dashboard!$I$17:$I$26,MATCH($H3056,Dashboard!$J$17:$J$26,0))),"")</f>
        <v/>
      </c>
      <c r="Q3056" s="144"/>
      <c r="R3056" s="148">
        <f>IF(LEN(O3056)=0,0,IF(OR(Summary!$D$5="All",Summary!$D$5=""),1,IF(Summary!$D$5=O3056,1,0)))</f>
        <v>0</v>
      </c>
      <c r="S3056" s="148">
        <f>IF(LEN(B3056)=0,0,IF(OR(Summary!$G$5="All",Summary!$G$5=""),1,IF(Summary!$G$5=B3056,1,0)))</f>
        <v>0</v>
      </c>
      <c r="T3056" s="148">
        <f t="shared" si="188"/>
        <v>0</v>
      </c>
      <c r="U3056" s="148">
        <f>IF(LEN(C3056)=0,0,IF(C3056=Summary!$K$5,1,0))</f>
        <v>0</v>
      </c>
      <c r="V3056" s="148">
        <f t="shared" si="189"/>
        <v>0</v>
      </c>
      <c r="W3056" s="333"/>
      <c r="X3056" s="148">
        <f t="shared" si="190"/>
        <v>0</v>
      </c>
      <c r="Y3056" s="333"/>
      <c r="Z3056" s="144"/>
      <c r="AA3056" s="148">
        <f t="shared" si="191"/>
        <v>0</v>
      </c>
      <c r="AB3056" s="336"/>
      <c r="AC3056" s="144"/>
    </row>
    <row r="3057" spans="2:29" s="134" customFormat="1" ht="20.100000000000001" customHeight="1" x14ac:dyDescent="0.25">
      <c r="B3057" s="390"/>
      <c r="C3057" s="391"/>
      <c r="D3057" s="392"/>
      <c r="E3057" s="393"/>
      <c r="F3057" s="393"/>
      <c r="G3057" s="394"/>
      <c r="H3057" s="395"/>
      <c r="N3057" s="144"/>
      <c r="O3057" s="147" t="str">
        <f>IFERROR(IF(LEN(B3057)=0,"",INDEX(Trainings!$C$6:$C$55,MATCH(Registration!$B3057,Trainings!$B$6:$B$55,0),1)),"")</f>
        <v/>
      </c>
      <c r="P3057" s="148" t="str">
        <f>IFERROR(IF(LEN(H3057)=0,"",INDEX(Dashboard!$I$17:$I$26,MATCH($H3057,Dashboard!$J$17:$J$26,0))),"")</f>
        <v/>
      </c>
      <c r="Q3057" s="144"/>
      <c r="R3057" s="148">
        <f>IF(LEN(O3057)=0,0,IF(OR(Summary!$D$5="All",Summary!$D$5=""),1,IF(Summary!$D$5=O3057,1,0)))</f>
        <v>0</v>
      </c>
      <c r="S3057" s="148">
        <f>IF(LEN(B3057)=0,0,IF(OR(Summary!$G$5="All",Summary!$G$5=""),1,IF(Summary!$G$5=B3057,1,0)))</f>
        <v>0</v>
      </c>
      <c r="T3057" s="148">
        <f t="shared" si="188"/>
        <v>0</v>
      </c>
      <c r="U3057" s="148">
        <f>IF(LEN(C3057)=0,0,IF(C3057=Summary!$K$5,1,0))</f>
        <v>0</v>
      </c>
      <c r="V3057" s="148">
        <f t="shared" si="189"/>
        <v>0</v>
      </c>
      <c r="W3057" s="333"/>
      <c r="X3057" s="148">
        <f t="shared" si="190"/>
        <v>0</v>
      </c>
      <c r="Y3057" s="333"/>
      <c r="Z3057" s="144"/>
      <c r="AA3057" s="148">
        <f t="shared" si="191"/>
        <v>0</v>
      </c>
      <c r="AB3057" s="336"/>
      <c r="AC3057" s="144"/>
    </row>
    <row r="3058" spans="2:29" s="134" customFormat="1" ht="20.100000000000001" customHeight="1" x14ac:dyDescent="0.25">
      <c r="B3058" s="390"/>
      <c r="C3058" s="391"/>
      <c r="D3058" s="392"/>
      <c r="E3058" s="393"/>
      <c r="F3058" s="393"/>
      <c r="G3058" s="394"/>
      <c r="H3058" s="395"/>
      <c r="N3058" s="144"/>
      <c r="O3058" s="147" t="str">
        <f>IFERROR(IF(LEN(B3058)=0,"",INDEX(Trainings!$C$6:$C$55,MATCH(Registration!$B3058,Trainings!$B$6:$B$55,0),1)),"")</f>
        <v/>
      </c>
      <c r="P3058" s="148" t="str">
        <f>IFERROR(IF(LEN(H3058)=0,"",INDEX(Dashboard!$I$17:$I$26,MATCH($H3058,Dashboard!$J$17:$J$26,0))),"")</f>
        <v/>
      </c>
      <c r="Q3058" s="144"/>
      <c r="R3058" s="148">
        <f>IF(LEN(O3058)=0,0,IF(OR(Summary!$D$5="All",Summary!$D$5=""),1,IF(Summary!$D$5=O3058,1,0)))</f>
        <v>0</v>
      </c>
      <c r="S3058" s="148">
        <f>IF(LEN(B3058)=0,0,IF(OR(Summary!$G$5="All",Summary!$G$5=""),1,IF(Summary!$G$5=B3058,1,0)))</f>
        <v>0</v>
      </c>
      <c r="T3058" s="148">
        <f t="shared" si="188"/>
        <v>0</v>
      </c>
      <c r="U3058" s="148">
        <f>IF(LEN(C3058)=0,0,IF(C3058=Summary!$K$5,1,0))</f>
        <v>0</v>
      </c>
      <c r="V3058" s="148">
        <f t="shared" si="189"/>
        <v>0</v>
      </c>
      <c r="W3058" s="333"/>
      <c r="X3058" s="148">
        <f t="shared" si="190"/>
        <v>0</v>
      </c>
      <c r="Y3058" s="333"/>
      <c r="Z3058" s="144"/>
      <c r="AA3058" s="148">
        <f t="shared" si="191"/>
        <v>0</v>
      </c>
      <c r="AB3058" s="336"/>
      <c r="AC3058" s="144"/>
    </row>
    <row r="3059" spans="2:29" s="134" customFormat="1" ht="20.100000000000001" customHeight="1" x14ac:dyDescent="0.25">
      <c r="B3059" s="390"/>
      <c r="C3059" s="391"/>
      <c r="D3059" s="392"/>
      <c r="E3059" s="393"/>
      <c r="F3059" s="393"/>
      <c r="G3059" s="394"/>
      <c r="H3059" s="395"/>
      <c r="N3059" s="144"/>
      <c r="O3059" s="147" t="str">
        <f>IFERROR(IF(LEN(B3059)=0,"",INDEX(Trainings!$C$6:$C$55,MATCH(Registration!$B3059,Trainings!$B$6:$B$55,0),1)),"")</f>
        <v/>
      </c>
      <c r="P3059" s="148" t="str">
        <f>IFERROR(IF(LEN(H3059)=0,"",INDEX(Dashboard!$I$17:$I$26,MATCH($H3059,Dashboard!$J$17:$J$26,0))),"")</f>
        <v/>
      </c>
      <c r="Q3059" s="144"/>
      <c r="R3059" s="148">
        <f>IF(LEN(O3059)=0,0,IF(OR(Summary!$D$5="All",Summary!$D$5=""),1,IF(Summary!$D$5=O3059,1,0)))</f>
        <v>0</v>
      </c>
      <c r="S3059" s="148">
        <f>IF(LEN(B3059)=0,0,IF(OR(Summary!$G$5="All",Summary!$G$5=""),1,IF(Summary!$G$5=B3059,1,0)))</f>
        <v>0</v>
      </c>
      <c r="T3059" s="148">
        <f t="shared" si="188"/>
        <v>0</v>
      </c>
      <c r="U3059" s="148">
        <f>IF(LEN(C3059)=0,0,IF(C3059=Summary!$K$5,1,0))</f>
        <v>0</v>
      </c>
      <c r="V3059" s="148">
        <f t="shared" si="189"/>
        <v>0</v>
      </c>
      <c r="W3059" s="333"/>
      <c r="X3059" s="148">
        <f t="shared" si="190"/>
        <v>0</v>
      </c>
      <c r="Y3059" s="333"/>
      <c r="Z3059" s="144"/>
      <c r="AA3059" s="148">
        <f t="shared" si="191"/>
        <v>0</v>
      </c>
      <c r="AB3059" s="336"/>
      <c r="AC3059" s="144"/>
    </row>
    <row r="3060" spans="2:29" s="134" customFormat="1" ht="20.100000000000001" customHeight="1" x14ac:dyDescent="0.25">
      <c r="B3060" s="390"/>
      <c r="C3060" s="391"/>
      <c r="D3060" s="392"/>
      <c r="E3060" s="393"/>
      <c r="F3060" s="393"/>
      <c r="G3060" s="394"/>
      <c r="H3060" s="395"/>
      <c r="N3060" s="144"/>
      <c r="O3060" s="147" t="str">
        <f>IFERROR(IF(LEN(B3060)=0,"",INDEX(Trainings!$C$6:$C$55,MATCH(Registration!$B3060,Trainings!$B$6:$B$55,0),1)),"")</f>
        <v/>
      </c>
      <c r="P3060" s="148" t="str">
        <f>IFERROR(IF(LEN(H3060)=0,"",INDEX(Dashboard!$I$17:$I$26,MATCH($H3060,Dashboard!$J$17:$J$26,0))),"")</f>
        <v/>
      </c>
      <c r="Q3060" s="144"/>
      <c r="R3060" s="148">
        <f>IF(LEN(O3060)=0,0,IF(OR(Summary!$D$5="All",Summary!$D$5=""),1,IF(Summary!$D$5=O3060,1,0)))</f>
        <v>0</v>
      </c>
      <c r="S3060" s="148">
        <f>IF(LEN(B3060)=0,0,IF(OR(Summary!$G$5="All",Summary!$G$5=""),1,IF(Summary!$G$5=B3060,1,0)))</f>
        <v>0</v>
      </c>
      <c r="T3060" s="148">
        <f t="shared" si="188"/>
        <v>0</v>
      </c>
      <c r="U3060" s="148">
        <f>IF(LEN(C3060)=0,0,IF(C3060=Summary!$K$5,1,0))</f>
        <v>0</v>
      </c>
      <c r="V3060" s="148">
        <f t="shared" si="189"/>
        <v>0</v>
      </c>
      <c r="W3060" s="333"/>
      <c r="X3060" s="148">
        <f t="shared" si="190"/>
        <v>0</v>
      </c>
      <c r="Y3060" s="333"/>
      <c r="Z3060" s="144"/>
      <c r="AA3060" s="148">
        <f t="shared" si="191"/>
        <v>0</v>
      </c>
      <c r="AB3060" s="336"/>
      <c r="AC3060" s="144"/>
    </row>
    <row r="3061" spans="2:29" s="134" customFormat="1" ht="20.100000000000001" customHeight="1" x14ac:dyDescent="0.25">
      <c r="B3061" s="390"/>
      <c r="C3061" s="391"/>
      <c r="D3061" s="392"/>
      <c r="E3061" s="393"/>
      <c r="F3061" s="393"/>
      <c r="G3061" s="394"/>
      <c r="H3061" s="395"/>
      <c r="N3061" s="144"/>
      <c r="O3061" s="147" t="str">
        <f>IFERROR(IF(LEN(B3061)=0,"",INDEX(Trainings!$C$6:$C$55,MATCH(Registration!$B3061,Trainings!$B$6:$B$55,0),1)),"")</f>
        <v/>
      </c>
      <c r="P3061" s="148" t="str">
        <f>IFERROR(IF(LEN(H3061)=0,"",INDEX(Dashboard!$I$17:$I$26,MATCH($H3061,Dashboard!$J$17:$J$26,0))),"")</f>
        <v/>
      </c>
      <c r="Q3061" s="144"/>
      <c r="R3061" s="148">
        <f>IF(LEN(O3061)=0,0,IF(OR(Summary!$D$5="All",Summary!$D$5=""),1,IF(Summary!$D$5=O3061,1,0)))</f>
        <v>0</v>
      </c>
      <c r="S3061" s="148">
        <f>IF(LEN(B3061)=0,0,IF(OR(Summary!$G$5="All",Summary!$G$5=""),1,IF(Summary!$G$5=B3061,1,0)))</f>
        <v>0</v>
      </c>
      <c r="T3061" s="148">
        <f t="shared" si="188"/>
        <v>0</v>
      </c>
      <c r="U3061" s="148">
        <f>IF(LEN(C3061)=0,0,IF(C3061=Summary!$K$5,1,0))</f>
        <v>0</v>
      </c>
      <c r="V3061" s="148">
        <f t="shared" si="189"/>
        <v>0</v>
      </c>
      <c r="W3061" s="333"/>
      <c r="X3061" s="148">
        <f t="shared" si="190"/>
        <v>0</v>
      </c>
      <c r="Y3061" s="333"/>
      <c r="Z3061" s="144"/>
      <c r="AA3061" s="148">
        <f t="shared" si="191"/>
        <v>0</v>
      </c>
      <c r="AB3061" s="336"/>
      <c r="AC3061" s="144"/>
    </row>
    <row r="3062" spans="2:29" s="134" customFormat="1" ht="20.100000000000001" customHeight="1" x14ac:dyDescent="0.25">
      <c r="B3062" s="390"/>
      <c r="C3062" s="391"/>
      <c r="D3062" s="392"/>
      <c r="E3062" s="393"/>
      <c r="F3062" s="393"/>
      <c r="G3062" s="394"/>
      <c r="H3062" s="395"/>
      <c r="N3062" s="144"/>
      <c r="O3062" s="147" t="str">
        <f>IFERROR(IF(LEN(B3062)=0,"",INDEX(Trainings!$C$6:$C$55,MATCH(Registration!$B3062,Trainings!$B$6:$B$55,0),1)),"")</f>
        <v/>
      </c>
      <c r="P3062" s="148" t="str">
        <f>IFERROR(IF(LEN(H3062)=0,"",INDEX(Dashboard!$I$17:$I$26,MATCH($H3062,Dashboard!$J$17:$J$26,0))),"")</f>
        <v/>
      </c>
      <c r="Q3062" s="144"/>
      <c r="R3062" s="148">
        <f>IF(LEN(O3062)=0,0,IF(OR(Summary!$D$5="All",Summary!$D$5=""),1,IF(Summary!$D$5=O3062,1,0)))</f>
        <v>0</v>
      </c>
      <c r="S3062" s="148">
        <f>IF(LEN(B3062)=0,0,IF(OR(Summary!$G$5="All",Summary!$G$5=""),1,IF(Summary!$G$5=B3062,1,0)))</f>
        <v>0</v>
      </c>
      <c r="T3062" s="148">
        <f t="shared" si="188"/>
        <v>0</v>
      </c>
      <c r="U3062" s="148">
        <f>IF(LEN(C3062)=0,0,IF(C3062=Summary!$K$5,1,0))</f>
        <v>0</v>
      </c>
      <c r="V3062" s="148">
        <f t="shared" si="189"/>
        <v>0</v>
      </c>
      <c r="W3062" s="333"/>
      <c r="X3062" s="148">
        <f t="shared" si="190"/>
        <v>0</v>
      </c>
      <c r="Y3062" s="333"/>
      <c r="Z3062" s="144"/>
      <c r="AA3062" s="148">
        <f t="shared" si="191"/>
        <v>0</v>
      </c>
      <c r="AB3062" s="336"/>
      <c r="AC3062" s="144"/>
    </row>
    <row r="3063" spans="2:29" s="134" customFormat="1" ht="20.100000000000001" customHeight="1" x14ac:dyDescent="0.25">
      <c r="B3063" s="390"/>
      <c r="C3063" s="391"/>
      <c r="D3063" s="392"/>
      <c r="E3063" s="393"/>
      <c r="F3063" s="393"/>
      <c r="G3063" s="394"/>
      <c r="H3063" s="395"/>
      <c r="N3063" s="144"/>
      <c r="O3063" s="147" t="str">
        <f>IFERROR(IF(LEN(B3063)=0,"",INDEX(Trainings!$C$6:$C$55,MATCH(Registration!$B3063,Trainings!$B$6:$B$55,0),1)),"")</f>
        <v/>
      </c>
      <c r="P3063" s="148" t="str">
        <f>IFERROR(IF(LEN(H3063)=0,"",INDEX(Dashboard!$I$17:$I$26,MATCH($H3063,Dashboard!$J$17:$J$26,0))),"")</f>
        <v/>
      </c>
      <c r="Q3063" s="144"/>
      <c r="R3063" s="148">
        <f>IF(LEN(O3063)=0,0,IF(OR(Summary!$D$5="All",Summary!$D$5=""),1,IF(Summary!$D$5=O3063,1,0)))</f>
        <v>0</v>
      </c>
      <c r="S3063" s="148">
        <f>IF(LEN(B3063)=0,0,IF(OR(Summary!$G$5="All",Summary!$G$5=""),1,IF(Summary!$G$5=B3063,1,0)))</f>
        <v>0</v>
      </c>
      <c r="T3063" s="148">
        <f t="shared" si="188"/>
        <v>0</v>
      </c>
      <c r="U3063" s="148">
        <f>IF(LEN(C3063)=0,0,IF(C3063=Summary!$K$5,1,0))</f>
        <v>0</v>
      </c>
      <c r="V3063" s="148">
        <f t="shared" si="189"/>
        <v>0</v>
      </c>
      <c r="W3063" s="333"/>
      <c r="X3063" s="148">
        <f t="shared" si="190"/>
        <v>0</v>
      </c>
      <c r="Y3063" s="333"/>
      <c r="Z3063" s="144"/>
      <c r="AA3063" s="148">
        <f t="shared" si="191"/>
        <v>0</v>
      </c>
      <c r="AB3063" s="336"/>
      <c r="AC3063" s="144"/>
    </row>
    <row r="3064" spans="2:29" s="134" customFormat="1" ht="20.100000000000001" customHeight="1" x14ac:dyDescent="0.25">
      <c r="B3064" s="390"/>
      <c r="C3064" s="391"/>
      <c r="D3064" s="392"/>
      <c r="E3064" s="393"/>
      <c r="F3064" s="393"/>
      <c r="G3064" s="394"/>
      <c r="H3064" s="395"/>
      <c r="N3064" s="144"/>
      <c r="O3064" s="147" t="str">
        <f>IFERROR(IF(LEN(B3064)=0,"",INDEX(Trainings!$C$6:$C$55,MATCH(Registration!$B3064,Trainings!$B$6:$B$55,0),1)),"")</f>
        <v/>
      </c>
      <c r="P3064" s="148" t="str">
        <f>IFERROR(IF(LEN(H3064)=0,"",INDEX(Dashboard!$I$17:$I$26,MATCH($H3064,Dashboard!$J$17:$J$26,0))),"")</f>
        <v/>
      </c>
      <c r="Q3064" s="144"/>
      <c r="R3064" s="148">
        <f>IF(LEN(O3064)=0,0,IF(OR(Summary!$D$5="All",Summary!$D$5=""),1,IF(Summary!$D$5=O3064,1,0)))</f>
        <v>0</v>
      </c>
      <c r="S3064" s="148">
        <f>IF(LEN(B3064)=0,0,IF(OR(Summary!$G$5="All",Summary!$G$5=""),1,IF(Summary!$G$5=B3064,1,0)))</f>
        <v>0</v>
      </c>
      <c r="T3064" s="148">
        <f t="shared" si="188"/>
        <v>0</v>
      </c>
      <c r="U3064" s="148">
        <f>IF(LEN(C3064)=0,0,IF(C3064=Summary!$K$5,1,0))</f>
        <v>0</v>
      </c>
      <c r="V3064" s="148">
        <f t="shared" si="189"/>
        <v>0</v>
      </c>
      <c r="W3064" s="333"/>
      <c r="X3064" s="148">
        <f t="shared" si="190"/>
        <v>0</v>
      </c>
      <c r="Y3064" s="333"/>
      <c r="Z3064" s="144"/>
      <c r="AA3064" s="148">
        <f t="shared" si="191"/>
        <v>0</v>
      </c>
      <c r="AB3064" s="336"/>
      <c r="AC3064" s="144"/>
    </row>
    <row r="3065" spans="2:29" s="134" customFormat="1" ht="20.100000000000001" customHeight="1" x14ac:dyDescent="0.25">
      <c r="B3065" s="390"/>
      <c r="C3065" s="391"/>
      <c r="D3065" s="392"/>
      <c r="E3065" s="393"/>
      <c r="F3065" s="393"/>
      <c r="G3065" s="394"/>
      <c r="H3065" s="395"/>
      <c r="N3065" s="144"/>
      <c r="O3065" s="147" t="str">
        <f>IFERROR(IF(LEN(B3065)=0,"",INDEX(Trainings!$C$6:$C$55,MATCH(Registration!$B3065,Trainings!$B$6:$B$55,0),1)),"")</f>
        <v/>
      </c>
      <c r="P3065" s="148" t="str">
        <f>IFERROR(IF(LEN(H3065)=0,"",INDEX(Dashboard!$I$17:$I$26,MATCH($H3065,Dashboard!$J$17:$J$26,0))),"")</f>
        <v/>
      </c>
      <c r="Q3065" s="144"/>
      <c r="R3065" s="148">
        <f>IF(LEN(O3065)=0,0,IF(OR(Summary!$D$5="All",Summary!$D$5=""),1,IF(Summary!$D$5=O3065,1,0)))</f>
        <v>0</v>
      </c>
      <c r="S3065" s="148">
        <f>IF(LEN(B3065)=0,0,IF(OR(Summary!$G$5="All",Summary!$G$5=""),1,IF(Summary!$G$5=B3065,1,0)))</f>
        <v>0</v>
      </c>
      <c r="T3065" s="148">
        <f t="shared" si="188"/>
        <v>0</v>
      </c>
      <c r="U3065" s="148">
        <f>IF(LEN(C3065)=0,0,IF(C3065=Summary!$K$5,1,0))</f>
        <v>0</v>
      </c>
      <c r="V3065" s="148">
        <f t="shared" si="189"/>
        <v>0</v>
      </c>
      <c r="W3065" s="333"/>
      <c r="X3065" s="148">
        <f t="shared" si="190"/>
        <v>0</v>
      </c>
      <c r="Y3065" s="333"/>
      <c r="Z3065" s="144"/>
      <c r="AA3065" s="148">
        <f t="shared" si="191"/>
        <v>0</v>
      </c>
      <c r="AB3065" s="336"/>
      <c r="AC3065" s="144"/>
    </row>
    <row r="3066" spans="2:29" s="134" customFormat="1" ht="20.100000000000001" customHeight="1" x14ac:dyDescent="0.25">
      <c r="B3066" s="390"/>
      <c r="C3066" s="391"/>
      <c r="D3066" s="392"/>
      <c r="E3066" s="393"/>
      <c r="F3066" s="393"/>
      <c r="G3066" s="394"/>
      <c r="H3066" s="395"/>
      <c r="N3066" s="144"/>
      <c r="O3066" s="147" t="str">
        <f>IFERROR(IF(LEN(B3066)=0,"",INDEX(Trainings!$C$6:$C$55,MATCH(Registration!$B3066,Trainings!$B$6:$B$55,0),1)),"")</f>
        <v/>
      </c>
      <c r="P3066" s="148" t="str">
        <f>IFERROR(IF(LEN(H3066)=0,"",INDEX(Dashboard!$I$17:$I$26,MATCH($H3066,Dashboard!$J$17:$J$26,0))),"")</f>
        <v/>
      </c>
      <c r="Q3066" s="144"/>
      <c r="R3066" s="148">
        <f>IF(LEN(O3066)=0,0,IF(OR(Summary!$D$5="All",Summary!$D$5=""),1,IF(Summary!$D$5=O3066,1,0)))</f>
        <v>0</v>
      </c>
      <c r="S3066" s="148">
        <f>IF(LEN(B3066)=0,0,IF(OR(Summary!$G$5="All",Summary!$G$5=""),1,IF(Summary!$G$5=B3066,1,0)))</f>
        <v>0</v>
      </c>
      <c r="T3066" s="148">
        <f t="shared" si="188"/>
        <v>0</v>
      </c>
      <c r="U3066" s="148">
        <f>IF(LEN(C3066)=0,0,IF(C3066=Summary!$K$5,1,0))</f>
        <v>0</v>
      </c>
      <c r="V3066" s="148">
        <f t="shared" si="189"/>
        <v>0</v>
      </c>
      <c r="W3066" s="333"/>
      <c r="X3066" s="148">
        <f t="shared" si="190"/>
        <v>0</v>
      </c>
      <c r="Y3066" s="333"/>
      <c r="Z3066" s="144"/>
      <c r="AA3066" s="148">
        <f t="shared" si="191"/>
        <v>0</v>
      </c>
      <c r="AB3066" s="336"/>
      <c r="AC3066" s="144"/>
    </row>
    <row r="3067" spans="2:29" s="134" customFormat="1" ht="20.100000000000001" customHeight="1" x14ac:dyDescent="0.25">
      <c r="B3067" s="390"/>
      <c r="C3067" s="391"/>
      <c r="D3067" s="392"/>
      <c r="E3067" s="393"/>
      <c r="F3067" s="393"/>
      <c r="G3067" s="394"/>
      <c r="H3067" s="395"/>
      <c r="N3067" s="144"/>
      <c r="O3067" s="147" t="str">
        <f>IFERROR(IF(LEN(B3067)=0,"",INDEX(Trainings!$C$6:$C$55,MATCH(Registration!$B3067,Trainings!$B$6:$B$55,0),1)),"")</f>
        <v/>
      </c>
      <c r="P3067" s="148" t="str">
        <f>IFERROR(IF(LEN(H3067)=0,"",INDEX(Dashboard!$I$17:$I$26,MATCH($H3067,Dashboard!$J$17:$J$26,0))),"")</f>
        <v/>
      </c>
      <c r="Q3067" s="144"/>
      <c r="R3067" s="148">
        <f>IF(LEN(O3067)=0,0,IF(OR(Summary!$D$5="All",Summary!$D$5=""),1,IF(Summary!$D$5=O3067,1,0)))</f>
        <v>0</v>
      </c>
      <c r="S3067" s="148">
        <f>IF(LEN(B3067)=0,0,IF(OR(Summary!$G$5="All",Summary!$G$5=""),1,IF(Summary!$G$5=B3067,1,0)))</f>
        <v>0</v>
      </c>
      <c r="T3067" s="148">
        <f t="shared" si="188"/>
        <v>0</v>
      </c>
      <c r="U3067" s="148">
        <f>IF(LEN(C3067)=0,0,IF(C3067=Summary!$K$5,1,0))</f>
        <v>0</v>
      </c>
      <c r="V3067" s="148">
        <f t="shared" si="189"/>
        <v>0</v>
      </c>
      <c r="W3067" s="333"/>
      <c r="X3067" s="148">
        <f t="shared" si="190"/>
        <v>0</v>
      </c>
      <c r="Y3067" s="333"/>
      <c r="Z3067" s="144"/>
      <c r="AA3067" s="148">
        <f t="shared" si="191"/>
        <v>0</v>
      </c>
      <c r="AB3067" s="336"/>
      <c r="AC3067" s="144"/>
    </row>
    <row r="3068" spans="2:29" s="134" customFormat="1" ht="20.100000000000001" customHeight="1" x14ac:dyDescent="0.25">
      <c r="B3068" s="390"/>
      <c r="C3068" s="391"/>
      <c r="D3068" s="392"/>
      <c r="E3068" s="393"/>
      <c r="F3068" s="393"/>
      <c r="G3068" s="394"/>
      <c r="H3068" s="395"/>
      <c r="N3068" s="144"/>
      <c r="O3068" s="147" t="str">
        <f>IFERROR(IF(LEN(B3068)=0,"",INDEX(Trainings!$C$6:$C$55,MATCH(Registration!$B3068,Trainings!$B$6:$B$55,0),1)),"")</f>
        <v/>
      </c>
      <c r="P3068" s="148" t="str">
        <f>IFERROR(IF(LEN(H3068)=0,"",INDEX(Dashboard!$I$17:$I$26,MATCH($H3068,Dashboard!$J$17:$J$26,0))),"")</f>
        <v/>
      </c>
      <c r="Q3068" s="144"/>
      <c r="R3068" s="148">
        <f>IF(LEN(O3068)=0,0,IF(OR(Summary!$D$5="All",Summary!$D$5=""),1,IF(Summary!$D$5=O3068,1,0)))</f>
        <v>0</v>
      </c>
      <c r="S3068" s="148">
        <f>IF(LEN(B3068)=0,0,IF(OR(Summary!$G$5="All",Summary!$G$5=""),1,IF(Summary!$G$5=B3068,1,0)))</f>
        <v>0</v>
      </c>
      <c r="T3068" s="148">
        <f t="shared" si="188"/>
        <v>0</v>
      </c>
      <c r="U3068" s="148">
        <f>IF(LEN(C3068)=0,0,IF(C3068=Summary!$K$5,1,0))</f>
        <v>0</v>
      </c>
      <c r="V3068" s="148">
        <f t="shared" si="189"/>
        <v>0</v>
      </c>
      <c r="W3068" s="333"/>
      <c r="X3068" s="148">
        <f t="shared" si="190"/>
        <v>0</v>
      </c>
      <c r="Y3068" s="333"/>
      <c r="Z3068" s="144"/>
      <c r="AA3068" s="148">
        <f t="shared" si="191"/>
        <v>0</v>
      </c>
      <c r="AB3068" s="336"/>
      <c r="AC3068" s="144"/>
    </row>
    <row r="3069" spans="2:29" s="134" customFormat="1" ht="20.100000000000001" customHeight="1" x14ac:dyDescent="0.25">
      <c r="B3069" s="390"/>
      <c r="C3069" s="391"/>
      <c r="D3069" s="392"/>
      <c r="E3069" s="393"/>
      <c r="F3069" s="393"/>
      <c r="G3069" s="394"/>
      <c r="H3069" s="395"/>
      <c r="N3069" s="144"/>
      <c r="O3069" s="147" t="str">
        <f>IFERROR(IF(LEN(B3069)=0,"",INDEX(Trainings!$C$6:$C$55,MATCH(Registration!$B3069,Trainings!$B$6:$B$55,0),1)),"")</f>
        <v/>
      </c>
      <c r="P3069" s="148" t="str">
        <f>IFERROR(IF(LEN(H3069)=0,"",INDEX(Dashboard!$I$17:$I$26,MATCH($H3069,Dashboard!$J$17:$J$26,0))),"")</f>
        <v/>
      </c>
      <c r="Q3069" s="144"/>
      <c r="R3069" s="148">
        <f>IF(LEN(O3069)=0,0,IF(OR(Summary!$D$5="All",Summary!$D$5=""),1,IF(Summary!$D$5=O3069,1,0)))</f>
        <v>0</v>
      </c>
      <c r="S3069" s="148">
        <f>IF(LEN(B3069)=0,0,IF(OR(Summary!$G$5="All",Summary!$G$5=""),1,IF(Summary!$G$5=B3069,1,0)))</f>
        <v>0</v>
      </c>
      <c r="T3069" s="148">
        <f t="shared" si="188"/>
        <v>0</v>
      </c>
      <c r="U3069" s="148">
        <f>IF(LEN(C3069)=0,0,IF(C3069=Summary!$K$5,1,0))</f>
        <v>0</v>
      </c>
      <c r="V3069" s="148">
        <f t="shared" si="189"/>
        <v>0</v>
      </c>
      <c r="W3069" s="333"/>
      <c r="X3069" s="148">
        <f t="shared" si="190"/>
        <v>0</v>
      </c>
      <c r="Y3069" s="333"/>
      <c r="Z3069" s="144"/>
      <c r="AA3069" s="148">
        <f t="shared" si="191"/>
        <v>0</v>
      </c>
      <c r="AB3069" s="336"/>
      <c r="AC3069" s="144"/>
    </row>
    <row r="3070" spans="2:29" s="134" customFormat="1" ht="20.100000000000001" customHeight="1" x14ac:dyDescent="0.25">
      <c r="B3070" s="390"/>
      <c r="C3070" s="391"/>
      <c r="D3070" s="392"/>
      <c r="E3070" s="393"/>
      <c r="F3070" s="393"/>
      <c r="G3070" s="394"/>
      <c r="H3070" s="395"/>
      <c r="N3070" s="144"/>
      <c r="O3070" s="147" t="str">
        <f>IFERROR(IF(LEN(B3070)=0,"",INDEX(Trainings!$C$6:$C$55,MATCH(Registration!$B3070,Trainings!$B$6:$B$55,0),1)),"")</f>
        <v/>
      </c>
      <c r="P3070" s="148" t="str">
        <f>IFERROR(IF(LEN(H3070)=0,"",INDEX(Dashboard!$I$17:$I$26,MATCH($H3070,Dashboard!$J$17:$J$26,0))),"")</f>
        <v/>
      </c>
      <c r="Q3070" s="144"/>
      <c r="R3070" s="148">
        <f>IF(LEN(O3070)=0,0,IF(OR(Summary!$D$5="All",Summary!$D$5=""),1,IF(Summary!$D$5=O3070,1,0)))</f>
        <v>0</v>
      </c>
      <c r="S3070" s="148">
        <f>IF(LEN(B3070)=0,0,IF(OR(Summary!$G$5="All",Summary!$G$5=""),1,IF(Summary!$G$5=B3070,1,0)))</f>
        <v>0</v>
      </c>
      <c r="T3070" s="148">
        <f t="shared" si="188"/>
        <v>0</v>
      </c>
      <c r="U3070" s="148">
        <f>IF(LEN(C3070)=0,0,IF(C3070=Summary!$K$5,1,0))</f>
        <v>0</v>
      </c>
      <c r="V3070" s="148">
        <f t="shared" si="189"/>
        <v>0</v>
      </c>
      <c r="W3070" s="333"/>
      <c r="X3070" s="148">
        <f t="shared" si="190"/>
        <v>0</v>
      </c>
      <c r="Y3070" s="333"/>
      <c r="Z3070" s="144"/>
      <c r="AA3070" s="148">
        <f t="shared" si="191"/>
        <v>0</v>
      </c>
      <c r="AB3070" s="336"/>
      <c r="AC3070" s="144"/>
    </row>
    <row r="3071" spans="2:29" s="134" customFormat="1" ht="20.100000000000001" customHeight="1" x14ac:dyDescent="0.25">
      <c r="B3071" s="390"/>
      <c r="C3071" s="391"/>
      <c r="D3071" s="392"/>
      <c r="E3071" s="393"/>
      <c r="F3071" s="393"/>
      <c r="G3071" s="394"/>
      <c r="H3071" s="395"/>
      <c r="N3071" s="144"/>
      <c r="O3071" s="147" t="str">
        <f>IFERROR(IF(LEN(B3071)=0,"",INDEX(Trainings!$C$6:$C$55,MATCH(Registration!$B3071,Trainings!$B$6:$B$55,0),1)),"")</f>
        <v/>
      </c>
      <c r="P3071" s="148" t="str">
        <f>IFERROR(IF(LEN(H3071)=0,"",INDEX(Dashboard!$I$17:$I$26,MATCH($H3071,Dashboard!$J$17:$J$26,0))),"")</f>
        <v/>
      </c>
      <c r="Q3071" s="144"/>
      <c r="R3071" s="148">
        <f>IF(LEN(O3071)=0,0,IF(OR(Summary!$D$5="All",Summary!$D$5=""),1,IF(Summary!$D$5=O3071,1,0)))</f>
        <v>0</v>
      </c>
      <c r="S3071" s="148">
        <f>IF(LEN(B3071)=0,0,IF(OR(Summary!$G$5="All",Summary!$G$5=""),1,IF(Summary!$G$5=B3071,1,0)))</f>
        <v>0</v>
      </c>
      <c r="T3071" s="148">
        <f t="shared" si="188"/>
        <v>0</v>
      </c>
      <c r="U3071" s="148">
        <f>IF(LEN(C3071)=0,0,IF(C3071=Summary!$K$5,1,0))</f>
        <v>0</v>
      </c>
      <c r="V3071" s="148">
        <f t="shared" si="189"/>
        <v>0</v>
      </c>
      <c r="W3071" s="333"/>
      <c r="X3071" s="148">
        <f t="shared" si="190"/>
        <v>0</v>
      </c>
      <c r="Y3071" s="333"/>
      <c r="Z3071" s="144"/>
      <c r="AA3071" s="148">
        <f t="shared" si="191"/>
        <v>0</v>
      </c>
      <c r="AB3071" s="336"/>
      <c r="AC3071" s="144"/>
    </row>
    <row r="3072" spans="2:29" s="134" customFormat="1" ht="20.100000000000001" customHeight="1" x14ac:dyDescent="0.25">
      <c r="B3072" s="390"/>
      <c r="C3072" s="391"/>
      <c r="D3072" s="392"/>
      <c r="E3072" s="393"/>
      <c r="F3072" s="393"/>
      <c r="G3072" s="394"/>
      <c r="H3072" s="395"/>
      <c r="N3072" s="144"/>
      <c r="O3072" s="147" t="str">
        <f>IFERROR(IF(LEN(B3072)=0,"",INDEX(Trainings!$C$6:$C$55,MATCH(Registration!$B3072,Trainings!$B$6:$B$55,0),1)),"")</f>
        <v/>
      </c>
      <c r="P3072" s="148" t="str">
        <f>IFERROR(IF(LEN(H3072)=0,"",INDEX(Dashboard!$I$17:$I$26,MATCH($H3072,Dashboard!$J$17:$J$26,0))),"")</f>
        <v/>
      </c>
      <c r="Q3072" s="144"/>
      <c r="R3072" s="148">
        <f>IF(LEN(O3072)=0,0,IF(OR(Summary!$D$5="All",Summary!$D$5=""),1,IF(Summary!$D$5=O3072,1,0)))</f>
        <v>0</v>
      </c>
      <c r="S3072" s="148">
        <f>IF(LEN(B3072)=0,0,IF(OR(Summary!$G$5="All",Summary!$G$5=""),1,IF(Summary!$G$5=B3072,1,0)))</f>
        <v>0</v>
      </c>
      <c r="T3072" s="148">
        <f t="shared" si="188"/>
        <v>0</v>
      </c>
      <c r="U3072" s="148">
        <f>IF(LEN(C3072)=0,0,IF(C3072=Summary!$K$5,1,0))</f>
        <v>0</v>
      </c>
      <c r="V3072" s="148">
        <f t="shared" si="189"/>
        <v>0</v>
      </c>
      <c r="W3072" s="333"/>
      <c r="X3072" s="148">
        <f t="shared" si="190"/>
        <v>0</v>
      </c>
      <c r="Y3072" s="333"/>
      <c r="Z3072" s="144"/>
      <c r="AA3072" s="148">
        <f t="shared" si="191"/>
        <v>0</v>
      </c>
      <c r="AB3072" s="336"/>
      <c r="AC3072" s="144"/>
    </row>
    <row r="3073" spans="2:29" s="134" customFormat="1" ht="20.100000000000001" customHeight="1" x14ac:dyDescent="0.25">
      <c r="B3073" s="390"/>
      <c r="C3073" s="391"/>
      <c r="D3073" s="392"/>
      <c r="E3073" s="393"/>
      <c r="F3073" s="393"/>
      <c r="G3073" s="394"/>
      <c r="H3073" s="395"/>
      <c r="N3073" s="144"/>
      <c r="O3073" s="147" t="str">
        <f>IFERROR(IF(LEN(B3073)=0,"",INDEX(Trainings!$C$6:$C$55,MATCH(Registration!$B3073,Trainings!$B$6:$B$55,0),1)),"")</f>
        <v/>
      </c>
      <c r="P3073" s="148" t="str">
        <f>IFERROR(IF(LEN(H3073)=0,"",INDEX(Dashboard!$I$17:$I$26,MATCH($H3073,Dashboard!$J$17:$J$26,0))),"")</f>
        <v/>
      </c>
      <c r="Q3073" s="144"/>
      <c r="R3073" s="148">
        <f>IF(LEN(O3073)=0,0,IF(OR(Summary!$D$5="All",Summary!$D$5=""),1,IF(Summary!$D$5=O3073,1,0)))</f>
        <v>0</v>
      </c>
      <c r="S3073" s="148">
        <f>IF(LEN(B3073)=0,0,IF(OR(Summary!$G$5="All",Summary!$G$5=""),1,IF(Summary!$G$5=B3073,1,0)))</f>
        <v>0</v>
      </c>
      <c r="T3073" s="148">
        <f t="shared" si="188"/>
        <v>0</v>
      </c>
      <c r="U3073" s="148">
        <f>IF(LEN(C3073)=0,0,IF(C3073=Summary!$K$5,1,0))</f>
        <v>0</v>
      </c>
      <c r="V3073" s="148">
        <f t="shared" si="189"/>
        <v>0</v>
      </c>
      <c r="W3073" s="333"/>
      <c r="X3073" s="148">
        <f t="shared" si="190"/>
        <v>0</v>
      </c>
      <c r="Y3073" s="333"/>
      <c r="Z3073" s="144"/>
      <c r="AA3073" s="148">
        <f t="shared" si="191"/>
        <v>0</v>
      </c>
      <c r="AB3073" s="336"/>
      <c r="AC3073" s="144"/>
    </row>
    <row r="3074" spans="2:29" s="134" customFormat="1" ht="20.100000000000001" customHeight="1" x14ac:dyDescent="0.25">
      <c r="B3074" s="390"/>
      <c r="C3074" s="391"/>
      <c r="D3074" s="392"/>
      <c r="E3074" s="393"/>
      <c r="F3074" s="393"/>
      <c r="G3074" s="394"/>
      <c r="H3074" s="395"/>
      <c r="N3074" s="144"/>
      <c r="O3074" s="147" t="str">
        <f>IFERROR(IF(LEN(B3074)=0,"",INDEX(Trainings!$C$6:$C$55,MATCH(Registration!$B3074,Trainings!$B$6:$B$55,0),1)),"")</f>
        <v/>
      </c>
      <c r="P3074" s="148" t="str">
        <f>IFERROR(IF(LEN(H3074)=0,"",INDEX(Dashboard!$I$17:$I$26,MATCH($H3074,Dashboard!$J$17:$J$26,0))),"")</f>
        <v/>
      </c>
      <c r="Q3074" s="144"/>
      <c r="R3074" s="148">
        <f>IF(LEN(O3074)=0,0,IF(OR(Summary!$D$5="All",Summary!$D$5=""),1,IF(Summary!$D$5=O3074,1,0)))</f>
        <v>0</v>
      </c>
      <c r="S3074" s="148">
        <f>IF(LEN(B3074)=0,0,IF(OR(Summary!$G$5="All",Summary!$G$5=""),1,IF(Summary!$G$5=B3074,1,0)))</f>
        <v>0</v>
      </c>
      <c r="T3074" s="148">
        <f t="shared" si="188"/>
        <v>0</v>
      </c>
      <c r="U3074" s="148">
        <f>IF(LEN(C3074)=0,0,IF(C3074=Summary!$K$5,1,0))</f>
        <v>0</v>
      </c>
      <c r="V3074" s="148">
        <f t="shared" si="189"/>
        <v>0</v>
      </c>
      <c r="W3074" s="333"/>
      <c r="X3074" s="148">
        <f t="shared" si="190"/>
        <v>0</v>
      </c>
      <c r="Y3074" s="333"/>
      <c r="Z3074" s="144"/>
      <c r="AA3074" s="148">
        <f t="shared" si="191"/>
        <v>0</v>
      </c>
      <c r="AB3074" s="336"/>
      <c r="AC3074" s="144"/>
    </row>
    <row r="3075" spans="2:29" s="134" customFormat="1" ht="20.100000000000001" customHeight="1" x14ac:dyDescent="0.25">
      <c r="B3075" s="390"/>
      <c r="C3075" s="391"/>
      <c r="D3075" s="392"/>
      <c r="E3075" s="393"/>
      <c r="F3075" s="393"/>
      <c r="G3075" s="394"/>
      <c r="H3075" s="395"/>
      <c r="N3075" s="144"/>
      <c r="O3075" s="147" t="str">
        <f>IFERROR(IF(LEN(B3075)=0,"",INDEX(Trainings!$C$6:$C$55,MATCH(Registration!$B3075,Trainings!$B$6:$B$55,0),1)),"")</f>
        <v/>
      </c>
      <c r="P3075" s="148" t="str">
        <f>IFERROR(IF(LEN(H3075)=0,"",INDEX(Dashboard!$I$17:$I$26,MATCH($H3075,Dashboard!$J$17:$J$26,0))),"")</f>
        <v/>
      </c>
      <c r="Q3075" s="144"/>
      <c r="R3075" s="148">
        <f>IF(LEN(O3075)=0,0,IF(OR(Summary!$D$5="All",Summary!$D$5=""),1,IF(Summary!$D$5=O3075,1,0)))</f>
        <v>0</v>
      </c>
      <c r="S3075" s="148">
        <f>IF(LEN(B3075)=0,0,IF(OR(Summary!$G$5="All",Summary!$G$5=""),1,IF(Summary!$G$5=B3075,1,0)))</f>
        <v>0</v>
      </c>
      <c r="T3075" s="148">
        <f t="shared" si="188"/>
        <v>0</v>
      </c>
      <c r="U3075" s="148">
        <f>IF(LEN(C3075)=0,0,IF(C3075=Summary!$K$5,1,0))</f>
        <v>0</v>
      </c>
      <c r="V3075" s="148">
        <f t="shared" si="189"/>
        <v>0</v>
      </c>
      <c r="W3075" s="333"/>
      <c r="X3075" s="148">
        <f t="shared" si="190"/>
        <v>0</v>
      </c>
      <c r="Y3075" s="333"/>
      <c r="Z3075" s="144"/>
      <c r="AA3075" s="148">
        <f t="shared" si="191"/>
        <v>0</v>
      </c>
      <c r="AB3075" s="336"/>
      <c r="AC3075" s="144"/>
    </row>
    <row r="3076" spans="2:29" s="134" customFormat="1" ht="20.100000000000001" customHeight="1" x14ac:dyDescent="0.25">
      <c r="B3076" s="390"/>
      <c r="C3076" s="391"/>
      <c r="D3076" s="392"/>
      <c r="E3076" s="393"/>
      <c r="F3076" s="393"/>
      <c r="G3076" s="394"/>
      <c r="H3076" s="395"/>
      <c r="N3076" s="144"/>
      <c r="O3076" s="147" t="str">
        <f>IFERROR(IF(LEN(B3076)=0,"",INDEX(Trainings!$C$6:$C$55,MATCH(Registration!$B3076,Trainings!$B$6:$B$55,0),1)),"")</f>
        <v/>
      </c>
      <c r="P3076" s="148" t="str">
        <f>IFERROR(IF(LEN(H3076)=0,"",INDEX(Dashboard!$I$17:$I$26,MATCH($H3076,Dashboard!$J$17:$J$26,0))),"")</f>
        <v/>
      </c>
      <c r="Q3076" s="144"/>
      <c r="R3076" s="148">
        <f>IF(LEN(O3076)=0,0,IF(OR(Summary!$D$5="All",Summary!$D$5=""),1,IF(Summary!$D$5=O3076,1,0)))</f>
        <v>0</v>
      </c>
      <c r="S3076" s="148">
        <f>IF(LEN(B3076)=0,0,IF(OR(Summary!$G$5="All",Summary!$G$5=""),1,IF(Summary!$G$5=B3076,1,0)))</f>
        <v>0</v>
      </c>
      <c r="T3076" s="148">
        <f t="shared" si="188"/>
        <v>0</v>
      </c>
      <c r="U3076" s="148">
        <f>IF(LEN(C3076)=0,0,IF(C3076=Summary!$K$5,1,0))</f>
        <v>0</v>
      </c>
      <c r="V3076" s="148">
        <f t="shared" si="189"/>
        <v>0</v>
      </c>
      <c r="W3076" s="333"/>
      <c r="X3076" s="148">
        <f t="shared" si="190"/>
        <v>0</v>
      </c>
      <c r="Y3076" s="333"/>
      <c r="Z3076" s="144"/>
      <c r="AA3076" s="148">
        <f t="shared" si="191"/>
        <v>0</v>
      </c>
      <c r="AB3076" s="336"/>
      <c r="AC3076" s="144"/>
    </row>
    <row r="3077" spans="2:29" s="134" customFormat="1" ht="20.100000000000001" customHeight="1" x14ac:dyDescent="0.25">
      <c r="B3077" s="390"/>
      <c r="C3077" s="391"/>
      <c r="D3077" s="392"/>
      <c r="E3077" s="393"/>
      <c r="F3077" s="393"/>
      <c r="G3077" s="394"/>
      <c r="H3077" s="395"/>
      <c r="N3077" s="144"/>
      <c r="O3077" s="147" t="str">
        <f>IFERROR(IF(LEN(B3077)=0,"",INDEX(Trainings!$C$6:$C$55,MATCH(Registration!$B3077,Trainings!$B$6:$B$55,0),1)),"")</f>
        <v/>
      </c>
      <c r="P3077" s="148" t="str">
        <f>IFERROR(IF(LEN(H3077)=0,"",INDEX(Dashboard!$I$17:$I$26,MATCH($H3077,Dashboard!$J$17:$J$26,0))),"")</f>
        <v/>
      </c>
      <c r="Q3077" s="144"/>
      <c r="R3077" s="148">
        <f>IF(LEN(O3077)=0,0,IF(OR(Summary!$D$5="All",Summary!$D$5=""),1,IF(Summary!$D$5=O3077,1,0)))</f>
        <v>0</v>
      </c>
      <c r="S3077" s="148">
        <f>IF(LEN(B3077)=0,0,IF(OR(Summary!$G$5="All",Summary!$G$5=""),1,IF(Summary!$G$5=B3077,1,0)))</f>
        <v>0</v>
      </c>
      <c r="T3077" s="148">
        <f t="shared" si="188"/>
        <v>0</v>
      </c>
      <c r="U3077" s="148">
        <f>IF(LEN(C3077)=0,0,IF(C3077=Summary!$K$5,1,0))</f>
        <v>0</v>
      </c>
      <c r="V3077" s="148">
        <f t="shared" si="189"/>
        <v>0</v>
      </c>
      <c r="W3077" s="333"/>
      <c r="X3077" s="148">
        <f t="shared" si="190"/>
        <v>0</v>
      </c>
      <c r="Y3077" s="333"/>
      <c r="Z3077" s="144"/>
      <c r="AA3077" s="148">
        <f t="shared" si="191"/>
        <v>0</v>
      </c>
      <c r="AB3077" s="336"/>
      <c r="AC3077" s="144"/>
    </row>
    <row r="3078" spans="2:29" s="134" customFormat="1" ht="20.100000000000001" customHeight="1" x14ac:dyDescent="0.25">
      <c r="B3078" s="390"/>
      <c r="C3078" s="391"/>
      <c r="D3078" s="392"/>
      <c r="E3078" s="393"/>
      <c r="F3078" s="393"/>
      <c r="G3078" s="394"/>
      <c r="H3078" s="395"/>
      <c r="N3078" s="144"/>
      <c r="O3078" s="147" t="str">
        <f>IFERROR(IF(LEN(B3078)=0,"",INDEX(Trainings!$C$6:$C$55,MATCH(Registration!$B3078,Trainings!$B$6:$B$55,0),1)),"")</f>
        <v/>
      </c>
      <c r="P3078" s="148" t="str">
        <f>IFERROR(IF(LEN(H3078)=0,"",INDEX(Dashboard!$I$17:$I$26,MATCH($H3078,Dashboard!$J$17:$J$26,0))),"")</f>
        <v/>
      </c>
      <c r="Q3078" s="144"/>
      <c r="R3078" s="148">
        <f>IF(LEN(O3078)=0,0,IF(OR(Summary!$D$5="All",Summary!$D$5=""),1,IF(Summary!$D$5=O3078,1,0)))</f>
        <v>0</v>
      </c>
      <c r="S3078" s="148">
        <f>IF(LEN(B3078)=0,0,IF(OR(Summary!$G$5="All",Summary!$G$5=""),1,IF(Summary!$G$5=B3078,1,0)))</f>
        <v>0</v>
      </c>
      <c r="T3078" s="148">
        <f t="shared" ref="T3078:T3141" si="192">IF(G3078="Yes",1,0)</f>
        <v>0</v>
      </c>
      <c r="U3078" s="148">
        <f>IF(LEN(C3078)=0,0,IF(C3078=Summary!$K$5,1,0))</f>
        <v>0</v>
      </c>
      <c r="V3078" s="148">
        <f t="shared" si="189"/>
        <v>0</v>
      </c>
      <c r="W3078" s="333"/>
      <c r="X3078" s="148">
        <f t="shared" si="190"/>
        <v>0</v>
      </c>
      <c r="Y3078" s="333"/>
      <c r="Z3078" s="144"/>
      <c r="AA3078" s="148">
        <f t="shared" si="191"/>
        <v>0</v>
      </c>
      <c r="AB3078" s="336"/>
      <c r="AC3078" s="144"/>
    </row>
    <row r="3079" spans="2:29" s="134" customFormat="1" ht="20.100000000000001" customHeight="1" x14ac:dyDescent="0.25">
      <c r="B3079" s="390"/>
      <c r="C3079" s="391"/>
      <c r="D3079" s="392"/>
      <c r="E3079" s="393"/>
      <c r="F3079" s="393"/>
      <c r="G3079" s="394"/>
      <c r="H3079" s="395"/>
      <c r="N3079" s="144"/>
      <c r="O3079" s="147" t="str">
        <f>IFERROR(IF(LEN(B3079)=0,"",INDEX(Trainings!$C$6:$C$55,MATCH(Registration!$B3079,Trainings!$B$6:$B$55,0),1)),"")</f>
        <v/>
      </c>
      <c r="P3079" s="148" t="str">
        <f>IFERROR(IF(LEN(H3079)=0,"",INDEX(Dashboard!$I$17:$I$26,MATCH($H3079,Dashboard!$J$17:$J$26,0))),"")</f>
        <v/>
      </c>
      <c r="Q3079" s="144"/>
      <c r="R3079" s="148">
        <f>IF(LEN(O3079)=0,0,IF(OR(Summary!$D$5="All",Summary!$D$5=""),1,IF(Summary!$D$5=O3079,1,0)))</f>
        <v>0</v>
      </c>
      <c r="S3079" s="148">
        <f>IF(LEN(B3079)=0,0,IF(OR(Summary!$G$5="All",Summary!$G$5=""),1,IF(Summary!$G$5=B3079,1,0)))</f>
        <v>0</v>
      </c>
      <c r="T3079" s="148">
        <f t="shared" si="192"/>
        <v>0</v>
      </c>
      <c r="U3079" s="148">
        <f>IF(LEN(C3079)=0,0,IF(C3079=Summary!$K$5,1,0))</f>
        <v>0</v>
      </c>
      <c r="V3079" s="148">
        <f t="shared" ref="V3079:V3142" si="193">R3079*S3079*T3079*U3079</f>
        <v>0</v>
      </c>
      <c r="W3079" s="333"/>
      <c r="X3079" s="148">
        <f t="shared" ref="X3079:X3142" si="194">V3079*(IF(LEN(P3079)=0,0,1))</f>
        <v>0</v>
      </c>
      <c r="Y3079" s="333"/>
      <c r="Z3079" s="144"/>
      <c r="AA3079" s="148">
        <f t="shared" ref="AA3079:AA3142" si="195">IF(G3079="Yes",1,0)</f>
        <v>0</v>
      </c>
      <c r="AB3079" s="336"/>
      <c r="AC3079" s="144"/>
    </row>
    <row r="3080" spans="2:29" s="134" customFormat="1" ht="20.100000000000001" customHeight="1" x14ac:dyDescent="0.25">
      <c r="B3080" s="390"/>
      <c r="C3080" s="391"/>
      <c r="D3080" s="392"/>
      <c r="E3080" s="393"/>
      <c r="F3080" s="393"/>
      <c r="G3080" s="394"/>
      <c r="H3080" s="395"/>
      <c r="N3080" s="144"/>
      <c r="O3080" s="147" t="str">
        <f>IFERROR(IF(LEN(B3080)=0,"",INDEX(Trainings!$C$6:$C$55,MATCH(Registration!$B3080,Trainings!$B$6:$B$55,0),1)),"")</f>
        <v/>
      </c>
      <c r="P3080" s="148" t="str">
        <f>IFERROR(IF(LEN(H3080)=0,"",INDEX(Dashboard!$I$17:$I$26,MATCH($H3080,Dashboard!$J$17:$J$26,0))),"")</f>
        <v/>
      </c>
      <c r="Q3080" s="144"/>
      <c r="R3080" s="148">
        <f>IF(LEN(O3080)=0,0,IF(OR(Summary!$D$5="All",Summary!$D$5=""),1,IF(Summary!$D$5=O3080,1,0)))</f>
        <v>0</v>
      </c>
      <c r="S3080" s="148">
        <f>IF(LEN(B3080)=0,0,IF(OR(Summary!$G$5="All",Summary!$G$5=""),1,IF(Summary!$G$5=B3080,1,0)))</f>
        <v>0</v>
      </c>
      <c r="T3080" s="148">
        <f t="shared" si="192"/>
        <v>0</v>
      </c>
      <c r="U3080" s="148">
        <f>IF(LEN(C3080)=0,0,IF(C3080=Summary!$K$5,1,0))</f>
        <v>0</v>
      </c>
      <c r="V3080" s="148">
        <f t="shared" si="193"/>
        <v>0</v>
      </c>
      <c r="W3080" s="333"/>
      <c r="X3080" s="148">
        <f t="shared" si="194"/>
        <v>0</v>
      </c>
      <c r="Y3080" s="333"/>
      <c r="Z3080" s="144"/>
      <c r="AA3080" s="148">
        <f t="shared" si="195"/>
        <v>0</v>
      </c>
      <c r="AB3080" s="336"/>
      <c r="AC3080" s="144"/>
    </row>
    <row r="3081" spans="2:29" s="134" customFormat="1" ht="20.100000000000001" customHeight="1" x14ac:dyDescent="0.25">
      <c r="B3081" s="390"/>
      <c r="C3081" s="391"/>
      <c r="D3081" s="392"/>
      <c r="E3081" s="393"/>
      <c r="F3081" s="393"/>
      <c r="G3081" s="394"/>
      <c r="H3081" s="395"/>
      <c r="N3081" s="144"/>
      <c r="O3081" s="147" t="str">
        <f>IFERROR(IF(LEN(B3081)=0,"",INDEX(Trainings!$C$6:$C$55,MATCH(Registration!$B3081,Trainings!$B$6:$B$55,0),1)),"")</f>
        <v/>
      </c>
      <c r="P3081" s="148" t="str">
        <f>IFERROR(IF(LEN(H3081)=0,"",INDEX(Dashboard!$I$17:$I$26,MATCH($H3081,Dashboard!$J$17:$J$26,0))),"")</f>
        <v/>
      </c>
      <c r="Q3081" s="144"/>
      <c r="R3081" s="148">
        <f>IF(LEN(O3081)=0,0,IF(OR(Summary!$D$5="All",Summary!$D$5=""),1,IF(Summary!$D$5=O3081,1,0)))</f>
        <v>0</v>
      </c>
      <c r="S3081" s="148">
        <f>IF(LEN(B3081)=0,0,IF(OR(Summary!$G$5="All",Summary!$G$5=""),1,IF(Summary!$G$5=B3081,1,0)))</f>
        <v>0</v>
      </c>
      <c r="T3081" s="148">
        <f t="shared" si="192"/>
        <v>0</v>
      </c>
      <c r="U3081" s="148">
        <f>IF(LEN(C3081)=0,0,IF(C3081=Summary!$K$5,1,0))</f>
        <v>0</v>
      </c>
      <c r="V3081" s="148">
        <f t="shared" si="193"/>
        <v>0</v>
      </c>
      <c r="W3081" s="333"/>
      <c r="X3081" s="148">
        <f t="shared" si="194"/>
        <v>0</v>
      </c>
      <c r="Y3081" s="333"/>
      <c r="Z3081" s="144"/>
      <c r="AA3081" s="148">
        <f t="shared" si="195"/>
        <v>0</v>
      </c>
      <c r="AB3081" s="336"/>
      <c r="AC3081" s="144"/>
    </row>
    <row r="3082" spans="2:29" s="134" customFormat="1" ht="20.100000000000001" customHeight="1" x14ac:dyDescent="0.25">
      <c r="B3082" s="390"/>
      <c r="C3082" s="391"/>
      <c r="D3082" s="392"/>
      <c r="E3082" s="393"/>
      <c r="F3082" s="393"/>
      <c r="G3082" s="394"/>
      <c r="H3082" s="395"/>
      <c r="N3082" s="144"/>
      <c r="O3082" s="147" t="str">
        <f>IFERROR(IF(LEN(B3082)=0,"",INDEX(Trainings!$C$6:$C$55,MATCH(Registration!$B3082,Trainings!$B$6:$B$55,0),1)),"")</f>
        <v/>
      </c>
      <c r="P3082" s="148" t="str">
        <f>IFERROR(IF(LEN(H3082)=0,"",INDEX(Dashboard!$I$17:$I$26,MATCH($H3082,Dashboard!$J$17:$J$26,0))),"")</f>
        <v/>
      </c>
      <c r="Q3082" s="144"/>
      <c r="R3082" s="148">
        <f>IF(LEN(O3082)=0,0,IF(OR(Summary!$D$5="All",Summary!$D$5=""),1,IF(Summary!$D$5=O3082,1,0)))</f>
        <v>0</v>
      </c>
      <c r="S3082" s="148">
        <f>IF(LEN(B3082)=0,0,IF(OR(Summary!$G$5="All",Summary!$G$5=""),1,IF(Summary!$G$5=B3082,1,0)))</f>
        <v>0</v>
      </c>
      <c r="T3082" s="148">
        <f t="shared" si="192"/>
        <v>0</v>
      </c>
      <c r="U3082" s="148">
        <f>IF(LEN(C3082)=0,0,IF(C3082=Summary!$K$5,1,0))</f>
        <v>0</v>
      </c>
      <c r="V3082" s="148">
        <f t="shared" si="193"/>
        <v>0</v>
      </c>
      <c r="W3082" s="333"/>
      <c r="X3082" s="148">
        <f t="shared" si="194"/>
        <v>0</v>
      </c>
      <c r="Y3082" s="333"/>
      <c r="Z3082" s="144"/>
      <c r="AA3082" s="148">
        <f t="shared" si="195"/>
        <v>0</v>
      </c>
      <c r="AB3082" s="336"/>
      <c r="AC3082" s="144"/>
    </row>
    <row r="3083" spans="2:29" s="134" customFormat="1" ht="20.100000000000001" customHeight="1" x14ac:dyDescent="0.25">
      <c r="B3083" s="390"/>
      <c r="C3083" s="391"/>
      <c r="D3083" s="392"/>
      <c r="E3083" s="393"/>
      <c r="F3083" s="393"/>
      <c r="G3083" s="394"/>
      <c r="H3083" s="395"/>
      <c r="N3083" s="144"/>
      <c r="O3083" s="147" t="str">
        <f>IFERROR(IF(LEN(B3083)=0,"",INDEX(Trainings!$C$6:$C$55,MATCH(Registration!$B3083,Trainings!$B$6:$B$55,0),1)),"")</f>
        <v/>
      </c>
      <c r="P3083" s="148" t="str">
        <f>IFERROR(IF(LEN(H3083)=0,"",INDEX(Dashboard!$I$17:$I$26,MATCH($H3083,Dashboard!$J$17:$J$26,0))),"")</f>
        <v/>
      </c>
      <c r="Q3083" s="144"/>
      <c r="R3083" s="148">
        <f>IF(LEN(O3083)=0,0,IF(OR(Summary!$D$5="All",Summary!$D$5=""),1,IF(Summary!$D$5=O3083,1,0)))</f>
        <v>0</v>
      </c>
      <c r="S3083" s="148">
        <f>IF(LEN(B3083)=0,0,IF(OR(Summary!$G$5="All",Summary!$G$5=""),1,IF(Summary!$G$5=B3083,1,0)))</f>
        <v>0</v>
      </c>
      <c r="T3083" s="148">
        <f t="shared" si="192"/>
        <v>0</v>
      </c>
      <c r="U3083" s="148">
        <f>IF(LEN(C3083)=0,0,IF(C3083=Summary!$K$5,1,0))</f>
        <v>0</v>
      </c>
      <c r="V3083" s="148">
        <f t="shared" si="193"/>
        <v>0</v>
      </c>
      <c r="W3083" s="333"/>
      <c r="X3083" s="148">
        <f t="shared" si="194"/>
        <v>0</v>
      </c>
      <c r="Y3083" s="333"/>
      <c r="Z3083" s="144"/>
      <c r="AA3083" s="148">
        <f t="shared" si="195"/>
        <v>0</v>
      </c>
      <c r="AB3083" s="336"/>
      <c r="AC3083" s="144"/>
    </row>
    <row r="3084" spans="2:29" s="134" customFormat="1" ht="20.100000000000001" customHeight="1" x14ac:dyDescent="0.25">
      <c r="B3084" s="390"/>
      <c r="C3084" s="391"/>
      <c r="D3084" s="392"/>
      <c r="E3084" s="393"/>
      <c r="F3084" s="393"/>
      <c r="G3084" s="394"/>
      <c r="H3084" s="395"/>
      <c r="N3084" s="144"/>
      <c r="O3084" s="147" t="str">
        <f>IFERROR(IF(LEN(B3084)=0,"",INDEX(Trainings!$C$6:$C$55,MATCH(Registration!$B3084,Trainings!$B$6:$B$55,0),1)),"")</f>
        <v/>
      </c>
      <c r="P3084" s="148" t="str">
        <f>IFERROR(IF(LEN(H3084)=0,"",INDEX(Dashboard!$I$17:$I$26,MATCH($H3084,Dashboard!$J$17:$J$26,0))),"")</f>
        <v/>
      </c>
      <c r="Q3084" s="144"/>
      <c r="R3084" s="148">
        <f>IF(LEN(O3084)=0,0,IF(OR(Summary!$D$5="All",Summary!$D$5=""),1,IF(Summary!$D$5=O3084,1,0)))</f>
        <v>0</v>
      </c>
      <c r="S3084" s="148">
        <f>IF(LEN(B3084)=0,0,IF(OR(Summary!$G$5="All",Summary!$G$5=""),1,IF(Summary!$G$5=B3084,1,0)))</f>
        <v>0</v>
      </c>
      <c r="T3084" s="148">
        <f t="shared" si="192"/>
        <v>0</v>
      </c>
      <c r="U3084" s="148">
        <f>IF(LEN(C3084)=0,0,IF(C3084=Summary!$K$5,1,0))</f>
        <v>0</v>
      </c>
      <c r="V3084" s="148">
        <f t="shared" si="193"/>
        <v>0</v>
      </c>
      <c r="W3084" s="333"/>
      <c r="X3084" s="148">
        <f t="shared" si="194"/>
        <v>0</v>
      </c>
      <c r="Y3084" s="333"/>
      <c r="Z3084" s="144"/>
      <c r="AA3084" s="148">
        <f t="shared" si="195"/>
        <v>0</v>
      </c>
      <c r="AB3084" s="336"/>
      <c r="AC3084" s="144"/>
    </row>
    <row r="3085" spans="2:29" s="134" customFormat="1" ht="20.100000000000001" customHeight="1" x14ac:dyDescent="0.25">
      <c r="B3085" s="390"/>
      <c r="C3085" s="391"/>
      <c r="D3085" s="392"/>
      <c r="E3085" s="393"/>
      <c r="F3085" s="393"/>
      <c r="G3085" s="394"/>
      <c r="H3085" s="395"/>
      <c r="N3085" s="144"/>
      <c r="O3085" s="147" t="str">
        <f>IFERROR(IF(LEN(B3085)=0,"",INDEX(Trainings!$C$6:$C$55,MATCH(Registration!$B3085,Trainings!$B$6:$B$55,0),1)),"")</f>
        <v/>
      </c>
      <c r="P3085" s="148" t="str">
        <f>IFERROR(IF(LEN(H3085)=0,"",INDEX(Dashboard!$I$17:$I$26,MATCH($H3085,Dashboard!$J$17:$J$26,0))),"")</f>
        <v/>
      </c>
      <c r="Q3085" s="144"/>
      <c r="R3085" s="148">
        <f>IF(LEN(O3085)=0,0,IF(OR(Summary!$D$5="All",Summary!$D$5=""),1,IF(Summary!$D$5=O3085,1,0)))</f>
        <v>0</v>
      </c>
      <c r="S3085" s="148">
        <f>IF(LEN(B3085)=0,0,IF(OR(Summary!$G$5="All",Summary!$G$5=""),1,IF(Summary!$G$5=B3085,1,0)))</f>
        <v>0</v>
      </c>
      <c r="T3085" s="148">
        <f t="shared" si="192"/>
        <v>0</v>
      </c>
      <c r="U3085" s="148">
        <f>IF(LEN(C3085)=0,0,IF(C3085=Summary!$K$5,1,0))</f>
        <v>0</v>
      </c>
      <c r="V3085" s="148">
        <f t="shared" si="193"/>
        <v>0</v>
      </c>
      <c r="W3085" s="333"/>
      <c r="X3085" s="148">
        <f t="shared" si="194"/>
        <v>0</v>
      </c>
      <c r="Y3085" s="333"/>
      <c r="Z3085" s="144"/>
      <c r="AA3085" s="148">
        <f t="shared" si="195"/>
        <v>0</v>
      </c>
      <c r="AB3085" s="336"/>
      <c r="AC3085" s="144"/>
    </row>
    <row r="3086" spans="2:29" s="134" customFormat="1" ht="20.100000000000001" customHeight="1" x14ac:dyDescent="0.25">
      <c r="B3086" s="390"/>
      <c r="C3086" s="391"/>
      <c r="D3086" s="392"/>
      <c r="E3086" s="393"/>
      <c r="F3086" s="393"/>
      <c r="G3086" s="394"/>
      <c r="H3086" s="395"/>
      <c r="N3086" s="144"/>
      <c r="O3086" s="147" t="str">
        <f>IFERROR(IF(LEN(B3086)=0,"",INDEX(Trainings!$C$6:$C$55,MATCH(Registration!$B3086,Trainings!$B$6:$B$55,0),1)),"")</f>
        <v/>
      </c>
      <c r="P3086" s="148" t="str">
        <f>IFERROR(IF(LEN(H3086)=0,"",INDEX(Dashboard!$I$17:$I$26,MATCH($H3086,Dashboard!$J$17:$J$26,0))),"")</f>
        <v/>
      </c>
      <c r="Q3086" s="144"/>
      <c r="R3086" s="148">
        <f>IF(LEN(O3086)=0,0,IF(OR(Summary!$D$5="All",Summary!$D$5=""),1,IF(Summary!$D$5=O3086,1,0)))</f>
        <v>0</v>
      </c>
      <c r="S3086" s="148">
        <f>IF(LEN(B3086)=0,0,IF(OR(Summary!$G$5="All",Summary!$G$5=""),1,IF(Summary!$G$5=B3086,1,0)))</f>
        <v>0</v>
      </c>
      <c r="T3086" s="148">
        <f t="shared" si="192"/>
        <v>0</v>
      </c>
      <c r="U3086" s="148">
        <f>IF(LEN(C3086)=0,0,IF(C3086=Summary!$K$5,1,0))</f>
        <v>0</v>
      </c>
      <c r="V3086" s="148">
        <f t="shared" si="193"/>
        <v>0</v>
      </c>
      <c r="W3086" s="333"/>
      <c r="X3086" s="148">
        <f t="shared" si="194"/>
        <v>0</v>
      </c>
      <c r="Y3086" s="333"/>
      <c r="Z3086" s="144"/>
      <c r="AA3086" s="148">
        <f t="shared" si="195"/>
        <v>0</v>
      </c>
      <c r="AB3086" s="336"/>
      <c r="AC3086" s="144"/>
    </row>
    <row r="3087" spans="2:29" s="134" customFormat="1" ht="20.100000000000001" customHeight="1" x14ac:dyDescent="0.25">
      <c r="B3087" s="390"/>
      <c r="C3087" s="391"/>
      <c r="D3087" s="392"/>
      <c r="E3087" s="393"/>
      <c r="F3087" s="393"/>
      <c r="G3087" s="394"/>
      <c r="H3087" s="395"/>
      <c r="N3087" s="144"/>
      <c r="O3087" s="147" t="str">
        <f>IFERROR(IF(LEN(B3087)=0,"",INDEX(Trainings!$C$6:$C$55,MATCH(Registration!$B3087,Trainings!$B$6:$B$55,0),1)),"")</f>
        <v/>
      </c>
      <c r="P3087" s="148" t="str">
        <f>IFERROR(IF(LEN(H3087)=0,"",INDEX(Dashboard!$I$17:$I$26,MATCH($H3087,Dashboard!$J$17:$J$26,0))),"")</f>
        <v/>
      </c>
      <c r="Q3087" s="144"/>
      <c r="R3087" s="148">
        <f>IF(LEN(O3087)=0,0,IF(OR(Summary!$D$5="All",Summary!$D$5=""),1,IF(Summary!$D$5=O3087,1,0)))</f>
        <v>0</v>
      </c>
      <c r="S3087" s="148">
        <f>IF(LEN(B3087)=0,0,IF(OR(Summary!$G$5="All",Summary!$G$5=""),1,IF(Summary!$G$5=B3087,1,0)))</f>
        <v>0</v>
      </c>
      <c r="T3087" s="148">
        <f t="shared" si="192"/>
        <v>0</v>
      </c>
      <c r="U3087" s="148">
        <f>IF(LEN(C3087)=0,0,IF(C3087=Summary!$K$5,1,0))</f>
        <v>0</v>
      </c>
      <c r="V3087" s="148">
        <f t="shared" si="193"/>
        <v>0</v>
      </c>
      <c r="W3087" s="333"/>
      <c r="X3087" s="148">
        <f t="shared" si="194"/>
        <v>0</v>
      </c>
      <c r="Y3087" s="333"/>
      <c r="Z3087" s="144"/>
      <c r="AA3087" s="148">
        <f t="shared" si="195"/>
        <v>0</v>
      </c>
      <c r="AB3087" s="336"/>
      <c r="AC3087" s="144"/>
    </row>
    <row r="3088" spans="2:29" s="134" customFormat="1" ht="20.100000000000001" customHeight="1" x14ac:dyDescent="0.25">
      <c r="B3088" s="390"/>
      <c r="C3088" s="391"/>
      <c r="D3088" s="392"/>
      <c r="E3088" s="393"/>
      <c r="F3088" s="393"/>
      <c r="G3088" s="394"/>
      <c r="H3088" s="395"/>
      <c r="N3088" s="144"/>
      <c r="O3088" s="147" t="str">
        <f>IFERROR(IF(LEN(B3088)=0,"",INDEX(Trainings!$C$6:$C$55,MATCH(Registration!$B3088,Trainings!$B$6:$B$55,0),1)),"")</f>
        <v/>
      </c>
      <c r="P3088" s="148" t="str">
        <f>IFERROR(IF(LEN(H3088)=0,"",INDEX(Dashboard!$I$17:$I$26,MATCH($H3088,Dashboard!$J$17:$J$26,0))),"")</f>
        <v/>
      </c>
      <c r="Q3088" s="144"/>
      <c r="R3088" s="148">
        <f>IF(LEN(O3088)=0,0,IF(OR(Summary!$D$5="All",Summary!$D$5=""),1,IF(Summary!$D$5=O3088,1,0)))</f>
        <v>0</v>
      </c>
      <c r="S3088" s="148">
        <f>IF(LEN(B3088)=0,0,IF(OR(Summary!$G$5="All",Summary!$G$5=""),1,IF(Summary!$G$5=B3088,1,0)))</f>
        <v>0</v>
      </c>
      <c r="T3088" s="148">
        <f t="shared" si="192"/>
        <v>0</v>
      </c>
      <c r="U3088" s="148">
        <f>IF(LEN(C3088)=0,0,IF(C3088=Summary!$K$5,1,0))</f>
        <v>0</v>
      </c>
      <c r="V3088" s="148">
        <f t="shared" si="193"/>
        <v>0</v>
      </c>
      <c r="W3088" s="333"/>
      <c r="X3088" s="148">
        <f t="shared" si="194"/>
        <v>0</v>
      </c>
      <c r="Y3088" s="333"/>
      <c r="Z3088" s="144"/>
      <c r="AA3088" s="148">
        <f t="shared" si="195"/>
        <v>0</v>
      </c>
      <c r="AB3088" s="336"/>
      <c r="AC3088" s="144"/>
    </row>
    <row r="3089" spans="2:29" s="134" customFormat="1" ht="20.100000000000001" customHeight="1" x14ac:dyDescent="0.25">
      <c r="B3089" s="390"/>
      <c r="C3089" s="391"/>
      <c r="D3089" s="392"/>
      <c r="E3089" s="393"/>
      <c r="F3089" s="393"/>
      <c r="G3089" s="394"/>
      <c r="H3089" s="395"/>
      <c r="N3089" s="144"/>
      <c r="O3089" s="147" t="str">
        <f>IFERROR(IF(LEN(B3089)=0,"",INDEX(Trainings!$C$6:$C$55,MATCH(Registration!$B3089,Trainings!$B$6:$B$55,0),1)),"")</f>
        <v/>
      </c>
      <c r="P3089" s="148" t="str">
        <f>IFERROR(IF(LEN(H3089)=0,"",INDEX(Dashboard!$I$17:$I$26,MATCH($H3089,Dashboard!$J$17:$J$26,0))),"")</f>
        <v/>
      </c>
      <c r="Q3089" s="144"/>
      <c r="R3089" s="148">
        <f>IF(LEN(O3089)=0,0,IF(OR(Summary!$D$5="All",Summary!$D$5=""),1,IF(Summary!$D$5=O3089,1,0)))</f>
        <v>0</v>
      </c>
      <c r="S3089" s="148">
        <f>IF(LEN(B3089)=0,0,IF(OR(Summary!$G$5="All",Summary!$G$5=""),1,IF(Summary!$G$5=B3089,1,0)))</f>
        <v>0</v>
      </c>
      <c r="T3089" s="148">
        <f t="shared" si="192"/>
        <v>0</v>
      </c>
      <c r="U3089" s="148">
        <f>IF(LEN(C3089)=0,0,IF(C3089=Summary!$K$5,1,0))</f>
        <v>0</v>
      </c>
      <c r="V3089" s="148">
        <f t="shared" si="193"/>
        <v>0</v>
      </c>
      <c r="W3089" s="333"/>
      <c r="X3089" s="148">
        <f t="shared" si="194"/>
        <v>0</v>
      </c>
      <c r="Y3089" s="333"/>
      <c r="Z3089" s="144"/>
      <c r="AA3089" s="148">
        <f t="shared" si="195"/>
        <v>0</v>
      </c>
      <c r="AB3089" s="336"/>
      <c r="AC3089" s="144"/>
    </row>
    <row r="3090" spans="2:29" s="134" customFormat="1" ht="20.100000000000001" customHeight="1" x14ac:dyDescent="0.25">
      <c r="B3090" s="390"/>
      <c r="C3090" s="391"/>
      <c r="D3090" s="392"/>
      <c r="E3090" s="393"/>
      <c r="F3090" s="393"/>
      <c r="G3090" s="394"/>
      <c r="H3090" s="395"/>
      <c r="N3090" s="144"/>
      <c r="O3090" s="147" t="str">
        <f>IFERROR(IF(LEN(B3090)=0,"",INDEX(Trainings!$C$6:$C$55,MATCH(Registration!$B3090,Trainings!$B$6:$B$55,0),1)),"")</f>
        <v/>
      </c>
      <c r="P3090" s="148" t="str">
        <f>IFERROR(IF(LEN(H3090)=0,"",INDEX(Dashboard!$I$17:$I$26,MATCH($H3090,Dashboard!$J$17:$J$26,0))),"")</f>
        <v/>
      </c>
      <c r="Q3090" s="144"/>
      <c r="R3090" s="148">
        <f>IF(LEN(O3090)=0,0,IF(OR(Summary!$D$5="All",Summary!$D$5=""),1,IF(Summary!$D$5=O3090,1,0)))</f>
        <v>0</v>
      </c>
      <c r="S3090" s="148">
        <f>IF(LEN(B3090)=0,0,IF(OR(Summary!$G$5="All",Summary!$G$5=""),1,IF(Summary!$G$5=B3090,1,0)))</f>
        <v>0</v>
      </c>
      <c r="T3090" s="148">
        <f t="shared" si="192"/>
        <v>0</v>
      </c>
      <c r="U3090" s="148">
        <f>IF(LEN(C3090)=0,0,IF(C3090=Summary!$K$5,1,0))</f>
        <v>0</v>
      </c>
      <c r="V3090" s="148">
        <f t="shared" si="193"/>
        <v>0</v>
      </c>
      <c r="W3090" s="333"/>
      <c r="X3090" s="148">
        <f t="shared" si="194"/>
        <v>0</v>
      </c>
      <c r="Y3090" s="333"/>
      <c r="Z3090" s="144"/>
      <c r="AA3090" s="148">
        <f t="shared" si="195"/>
        <v>0</v>
      </c>
      <c r="AB3090" s="336"/>
      <c r="AC3090" s="144"/>
    </row>
    <row r="3091" spans="2:29" s="134" customFormat="1" ht="20.100000000000001" customHeight="1" x14ac:dyDescent="0.25">
      <c r="B3091" s="390"/>
      <c r="C3091" s="391"/>
      <c r="D3091" s="392"/>
      <c r="E3091" s="393"/>
      <c r="F3091" s="393"/>
      <c r="G3091" s="394"/>
      <c r="H3091" s="395"/>
      <c r="N3091" s="144"/>
      <c r="O3091" s="147" t="str">
        <f>IFERROR(IF(LEN(B3091)=0,"",INDEX(Trainings!$C$6:$C$55,MATCH(Registration!$B3091,Trainings!$B$6:$B$55,0),1)),"")</f>
        <v/>
      </c>
      <c r="P3091" s="148" t="str">
        <f>IFERROR(IF(LEN(H3091)=0,"",INDEX(Dashboard!$I$17:$I$26,MATCH($H3091,Dashboard!$J$17:$J$26,0))),"")</f>
        <v/>
      </c>
      <c r="Q3091" s="144"/>
      <c r="R3091" s="148">
        <f>IF(LEN(O3091)=0,0,IF(OR(Summary!$D$5="All",Summary!$D$5=""),1,IF(Summary!$D$5=O3091,1,0)))</f>
        <v>0</v>
      </c>
      <c r="S3091" s="148">
        <f>IF(LEN(B3091)=0,0,IF(OR(Summary!$G$5="All",Summary!$G$5=""),1,IF(Summary!$G$5=B3091,1,0)))</f>
        <v>0</v>
      </c>
      <c r="T3091" s="148">
        <f t="shared" si="192"/>
        <v>0</v>
      </c>
      <c r="U3091" s="148">
        <f>IF(LEN(C3091)=0,0,IF(C3091=Summary!$K$5,1,0))</f>
        <v>0</v>
      </c>
      <c r="V3091" s="148">
        <f t="shared" si="193"/>
        <v>0</v>
      </c>
      <c r="W3091" s="333"/>
      <c r="X3091" s="148">
        <f t="shared" si="194"/>
        <v>0</v>
      </c>
      <c r="Y3091" s="333"/>
      <c r="Z3091" s="144"/>
      <c r="AA3091" s="148">
        <f t="shared" si="195"/>
        <v>0</v>
      </c>
      <c r="AB3091" s="336"/>
      <c r="AC3091" s="144"/>
    </row>
    <row r="3092" spans="2:29" s="134" customFormat="1" ht="20.100000000000001" customHeight="1" x14ac:dyDescent="0.25">
      <c r="B3092" s="390"/>
      <c r="C3092" s="391"/>
      <c r="D3092" s="392"/>
      <c r="E3092" s="393"/>
      <c r="F3092" s="393"/>
      <c r="G3092" s="394"/>
      <c r="H3092" s="395"/>
      <c r="N3092" s="144"/>
      <c r="O3092" s="147" t="str">
        <f>IFERROR(IF(LEN(B3092)=0,"",INDEX(Trainings!$C$6:$C$55,MATCH(Registration!$B3092,Trainings!$B$6:$B$55,0),1)),"")</f>
        <v/>
      </c>
      <c r="P3092" s="148" t="str">
        <f>IFERROR(IF(LEN(H3092)=0,"",INDEX(Dashboard!$I$17:$I$26,MATCH($H3092,Dashboard!$J$17:$J$26,0))),"")</f>
        <v/>
      </c>
      <c r="Q3092" s="144"/>
      <c r="R3092" s="148">
        <f>IF(LEN(O3092)=0,0,IF(OR(Summary!$D$5="All",Summary!$D$5=""),1,IF(Summary!$D$5=O3092,1,0)))</f>
        <v>0</v>
      </c>
      <c r="S3092" s="148">
        <f>IF(LEN(B3092)=0,0,IF(OR(Summary!$G$5="All",Summary!$G$5=""),1,IF(Summary!$G$5=B3092,1,0)))</f>
        <v>0</v>
      </c>
      <c r="T3092" s="148">
        <f t="shared" si="192"/>
        <v>0</v>
      </c>
      <c r="U3092" s="148">
        <f>IF(LEN(C3092)=0,0,IF(C3092=Summary!$K$5,1,0))</f>
        <v>0</v>
      </c>
      <c r="V3092" s="148">
        <f t="shared" si="193"/>
        <v>0</v>
      </c>
      <c r="W3092" s="333"/>
      <c r="X3092" s="148">
        <f t="shared" si="194"/>
        <v>0</v>
      </c>
      <c r="Y3092" s="333"/>
      <c r="Z3092" s="144"/>
      <c r="AA3092" s="148">
        <f t="shared" si="195"/>
        <v>0</v>
      </c>
      <c r="AB3092" s="336"/>
      <c r="AC3092" s="144"/>
    </row>
    <row r="3093" spans="2:29" s="134" customFormat="1" ht="20.100000000000001" customHeight="1" x14ac:dyDescent="0.25">
      <c r="B3093" s="390"/>
      <c r="C3093" s="391"/>
      <c r="D3093" s="392"/>
      <c r="E3093" s="393"/>
      <c r="F3093" s="393"/>
      <c r="G3093" s="394"/>
      <c r="H3093" s="395"/>
      <c r="N3093" s="144"/>
      <c r="O3093" s="147" t="str">
        <f>IFERROR(IF(LEN(B3093)=0,"",INDEX(Trainings!$C$6:$C$55,MATCH(Registration!$B3093,Trainings!$B$6:$B$55,0),1)),"")</f>
        <v/>
      </c>
      <c r="P3093" s="148" t="str">
        <f>IFERROR(IF(LEN(H3093)=0,"",INDEX(Dashboard!$I$17:$I$26,MATCH($H3093,Dashboard!$J$17:$J$26,0))),"")</f>
        <v/>
      </c>
      <c r="Q3093" s="144"/>
      <c r="R3093" s="148">
        <f>IF(LEN(O3093)=0,0,IF(OR(Summary!$D$5="All",Summary!$D$5=""),1,IF(Summary!$D$5=O3093,1,0)))</f>
        <v>0</v>
      </c>
      <c r="S3093" s="148">
        <f>IF(LEN(B3093)=0,0,IF(OR(Summary!$G$5="All",Summary!$G$5=""),1,IF(Summary!$G$5=B3093,1,0)))</f>
        <v>0</v>
      </c>
      <c r="T3093" s="148">
        <f t="shared" si="192"/>
        <v>0</v>
      </c>
      <c r="U3093" s="148">
        <f>IF(LEN(C3093)=0,0,IF(C3093=Summary!$K$5,1,0))</f>
        <v>0</v>
      </c>
      <c r="V3093" s="148">
        <f t="shared" si="193"/>
        <v>0</v>
      </c>
      <c r="W3093" s="333"/>
      <c r="X3093" s="148">
        <f t="shared" si="194"/>
        <v>0</v>
      </c>
      <c r="Y3093" s="333"/>
      <c r="Z3093" s="144"/>
      <c r="AA3093" s="148">
        <f t="shared" si="195"/>
        <v>0</v>
      </c>
      <c r="AB3093" s="336"/>
      <c r="AC3093" s="144"/>
    </row>
    <row r="3094" spans="2:29" s="134" customFormat="1" ht="20.100000000000001" customHeight="1" x14ac:dyDescent="0.25">
      <c r="B3094" s="390"/>
      <c r="C3094" s="391"/>
      <c r="D3094" s="392"/>
      <c r="E3094" s="393"/>
      <c r="F3094" s="393"/>
      <c r="G3094" s="394"/>
      <c r="H3094" s="395"/>
      <c r="N3094" s="144"/>
      <c r="O3094" s="147" t="str">
        <f>IFERROR(IF(LEN(B3094)=0,"",INDEX(Trainings!$C$6:$C$55,MATCH(Registration!$B3094,Trainings!$B$6:$B$55,0),1)),"")</f>
        <v/>
      </c>
      <c r="P3094" s="148" t="str">
        <f>IFERROR(IF(LEN(H3094)=0,"",INDEX(Dashboard!$I$17:$I$26,MATCH($H3094,Dashboard!$J$17:$J$26,0))),"")</f>
        <v/>
      </c>
      <c r="Q3094" s="144"/>
      <c r="R3094" s="148">
        <f>IF(LEN(O3094)=0,0,IF(OR(Summary!$D$5="All",Summary!$D$5=""),1,IF(Summary!$D$5=O3094,1,0)))</f>
        <v>0</v>
      </c>
      <c r="S3094" s="148">
        <f>IF(LEN(B3094)=0,0,IF(OR(Summary!$G$5="All",Summary!$G$5=""),1,IF(Summary!$G$5=B3094,1,0)))</f>
        <v>0</v>
      </c>
      <c r="T3094" s="148">
        <f t="shared" si="192"/>
        <v>0</v>
      </c>
      <c r="U3094" s="148">
        <f>IF(LEN(C3094)=0,0,IF(C3094=Summary!$K$5,1,0))</f>
        <v>0</v>
      </c>
      <c r="V3094" s="148">
        <f t="shared" si="193"/>
        <v>0</v>
      </c>
      <c r="W3094" s="333"/>
      <c r="X3094" s="148">
        <f t="shared" si="194"/>
        <v>0</v>
      </c>
      <c r="Y3094" s="333"/>
      <c r="Z3094" s="144"/>
      <c r="AA3094" s="148">
        <f t="shared" si="195"/>
        <v>0</v>
      </c>
      <c r="AB3094" s="336"/>
      <c r="AC3094" s="144"/>
    </row>
    <row r="3095" spans="2:29" s="134" customFormat="1" ht="20.100000000000001" customHeight="1" x14ac:dyDescent="0.25">
      <c r="B3095" s="390"/>
      <c r="C3095" s="391"/>
      <c r="D3095" s="392"/>
      <c r="E3095" s="393"/>
      <c r="F3095" s="393"/>
      <c r="G3095" s="394"/>
      <c r="H3095" s="395"/>
      <c r="N3095" s="144"/>
      <c r="O3095" s="147" t="str">
        <f>IFERROR(IF(LEN(B3095)=0,"",INDEX(Trainings!$C$6:$C$55,MATCH(Registration!$B3095,Trainings!$B$6:$B$55,0),1)),"")</f>
        <v/>
      </c>
      <c r="P3095" s="148" t="str">
        <f>IFERROR(IF(LEN(H3095)=0,"",INDEX(Dashboard!$I$17:$I$26,MATCH($H3095,Dashboard!$J$17:$J$26,0))),"")</f>
        <v/>
      </c>
      <c r="Q3095" s="144"/>
      <c r="R3095" s="148">
        <f>IF(LEN(O3095)=0,0,IF(OR(Summary!$D$5="All",Summary!$D$5=""),1,IF(Summary!$D$5=O3095,1,0)))</f>
        <v>0</v>
      </c>
      <c r="S3095" s="148">
        <f>IF(LEN(B3095)=0,0,IF(OR(Summary!$G$5="All",Summary!$G$5=""),1,IF(Summary!$G$5=B3095,1,0)))</f>
        <v>0</v>
      </c>
      <c r="T3095" s="148">
        <f t="shared" si="192"/>
        <v>0</v>
      </c>
      <c r="U3095" s="148">
        <f>IF(LEN(C3095)=0,0,IF(C3095=Summary!$K$5,1,0))</f>
        <v>0</v>
      </c>
      <c r="V3095" s="148">
        <f t="shared" si="193"/>
        <v>0</v>
      </c>
      <c r="W3095" s="333"/>
      <c r="X3095" s="148">
        <f t="shared" si="194"/>
        <v>0</v>
      </c>
      <c r="Y3095" s="333"/>
      <c r="Z3095" s="144"/>
      <c r="AA3095" s="148">
        <f t="shared" si="195"/>
        <v>0</v>
      </c>
      <c r="AB3095" s="336"/>
      <c r="AC3095" s="144"/>
    </row>
    <row r="3096" spans="2:29" s="134" customFormat="1" ht="20.100000000000001" customHeight="1" x14ac:dyDescent="0.25">
      <c r="B3096" s="390"/>
      <c r="C3096" s="391"/>
      <c r="D3096" s="392"/>
      <c r="E3096" s="393"/>
      <c r="F3096" s="393"/>
      <c r="G3096" s="394"/>
      <c r="H3096" s="395"/>
      <c r="N3096" s="144"/>
      <c r="O3096" s="147" t="str">
        <f>IFERROR(IF(LEN(B3096)=0,"",INDEX(Trainings!$C$6:$C$55,MATCH(Registration!$B3096,Trainings!$B$6:$B$55,0),1)),"")</f>
        <v/>
      </c>
      <c r="P3096" s="148" t="str">
        <f>IFERROR(IF(LEN(H3096)=0,"",INDEX(Dashboard!$I$17:$I$26,MATCH($H3096,Dashboard!$J$17:$J$26,0))),"")</f>
        <v/>
      </c>
      <c r="Q3096" s="144"/>
      <c r="R3096" s="148">
        <f>IF(LEN(O3096)=0,0,IF(OR(Summary!$D$5="All",Summary!$D$5=""),1,IF(Summary!$D$5=O3096,1,0)))</f>
        <v>0</v>
      </c>
      <c r="S3096" s="148">
        <f>IF(LEN(B3096)=0,0,IF(OR(Summary!$G$5="All",Summary!$G$5=""),1,IF(Summary!$G$5=B3096,1,0)))</f>
        <v>0</v>
      </c>
      <c r="T3096" s="148">
        <f t="shared" si="192"/>
        <v>0</v>
      </c>
      <c r="U3096" s="148">
        <f>IF(LEN(C3096)=0,0,IF(C3096=Summary!$K$5,1,0))</f>
        <v>0</v>
      </c>
      <c r="V3096" s="148">
        <f t="shared" si="193"/>
        <v>0</v>
      </c>
      <c r="W3096" s="333"/>
      <c r="X3096" s="148">
        <f t="shared" si="194"/>
        <v>0</v>
      </c>
      <c r="Y3096" s="333"/>
      <c r="Z3096" s="144"/>
      <c r="AA3096" s="148">
        <f t="shared" si="195"/>
        <v>0</v>
      </c>
      <c r="AB3096" s="336"/>
      <c r="AC3096" s="144"/>
    </row>
    <row r="3097" spans="2:29" s="134" customFormat="1" ht="20.100000000000001" customHeight="1" x14ac:dyDescent="0.25">
      <c r="B3097" s="390"/>
      <c r="C3097" s="391"/>
      <c r="D3097" s="392"/>
      <c r="E3097" s="393"/>
      <c r="F3097" s="393"/>
      <c r="G3097" s="394"/>
      <c r="H3097" s="395"/>
      <c r="N3097" s="144"/>
      <c r="O3097" s="147" t="str">
        <f>IFERROR(IF(LEN(B3097)=0,"",INDEX(Trainings!$C$6:$C$55,MATCH(Registration!$B3097,Trainings!$B$6:$B$55,0),1)),"")</f>
        <v/>
      </c>
      <c r="P3097" s="148" t="str">
        <f>IFERROR(IF(LEN(H3097)=0,"",INDEX(Dashboard!$I$17:$I$26,MATCH($H3097,Dashboard!$J$17:$J$26,0))),"")</f>
        <v/>
      </c>
      <c r="Q3097" s="144"/>
      <c r="R3097" s="148">
        <f>IF(LEN(O3097)=0,0,IF(OR(Summary!$D$5="All",Summary!$D$5=""),1,IF(Summary!$D$5=O3097,1,0)))</f>
        <v>0</v>
      </c>
      <c r="S3097" s="148">
        <f>IF(LEN(B3097)=0,0,IF(OR(Summary!$G$5="All",Summary!$G$5=""),1,IF(Summary!$G$5=B3097,1,0)))</f>
        <v>0</v>
      </c>
      <c r="T3097" s="148">
        <f t="shared" si="192"/>
        <v>0</v>
      </c>
      <c r="U3097" s="148">
        <f>IF(LEN(C3097)=0,0,IF(C3097=Summary!$K$5,1,0))</f>
        <v>0</v>
      </c>
      <c r="V3097" s="148">
        <f t="shared" si="193"/>
        <v>0</v>
      </c>
      <c r="W3097" s="333"/>
      <c r="X3097" s="148">
        <f t="shared" si="194"/>
        <v>0</v>
      </c>
      <c r="Y3097" s="333"/>
      <c r="Z3097" s="144"/>
      <c r="AA3097" s="148">
        <f t="shared" si="195"/>
        <v>0</v>
      </c>
      <c r="AB3097" s="336"/>
      <c r="AC3097" s="144"/>
    </row>
    <row r="3098" spans="2:29" s="134" customFormat="1" ht="20.100000000000001" customHeight="1" x14ac:dyDescent="0.25">
      <c r="B3098" s="390"/>
      <c r="C3098" s="391"/>
      <c r="D3098" s="392"/>
      <c r="E3098" s="393"/>
      <c r="F3098" s="393"/>
      <c r="G3098" s="394"/>
      <c r="H3098" s="395"/>
      <c r="N3098" s="144"/>
      <c r="O3098" s="147" t="str">
        <f>IFERROR(IF(LEN(B3098)=0,"",INDEX(Trainings!$C$6:$C$55,MATCH(Registration!$B3098,Trainings!$B$6:$B$55,0),1)),"")</f>
        <v/>
      </c>
      <c r="P3098" s="148" t="str">
        <f>IFERROR(IF(LEN(H3098)=0,"",INDEX(Dashboard!$I$17:$I$26,MATCH($H3098,Dashboard!$J$17:$J$26,0))),"")</f>
        <v/>
      </c>
      <c r="Q3098" s="144"/>
      <c r="R3098" s="148">
        <f>IF(LEN(O3098)=0,0,IF(OR(Summary!$D$5="All",Summary!$D$5=""),1,IF(Summary!$D$5=O3098,1,0)))</f>
        <v>0</v>
      </c>
      <c r="S3098" s="148">
        <f>IF(LEN(B3098)=0,0,IF(OR(Summary!$G$5="All",Summary!$G$5=""),1,IF(Summary!$G$5=B3098,1,0)))</f>
        <v>0</v>
      </c>
      <c r="T3098" s="148">
        <f t="shared" si="192"/>
        <v>0</v>
      </c>
      <c r="U3098" s="148">
        <f>IF(LEN(C3098)=0,0,IF(C3098=Summary!$K$5,1,0))</f>
        <v>0</v>
      </c>
      <c r="V3098" s="148">
        <f t="shared" si="193"/>
        <v>0</v>
      </c>
      <c r="W3098" s="333"/>
      <c r="X3098" s="148">
        <f t="shared" si="194"/>
        <v>0</v>
      </c>
      <c r="Y3098" s="333"/>
      <c r="Z3098" s="144"/>
      <c r="AA3098" s="148">
        <f t="shared" si="195"/>
        <v>0</v>
      </c>
      <c r="AB3098" s="336"/>
      <c r="AC3098" s="144"/>
    </row>
    <row r="3099" spans="2:29" s="134" customFormat="1" ht="20.100000000000001" customHeight="1" x14ac:dyDescent="0.25">
      <c r="B3099" s="390"/>
      <c r="C3099" s="391"/>
      <c r="D3099" s="392"/>
      <c r="E3099" s="393"/>
      <c r="F3099" s="393"/>
      <c r="G3099" s="394"/>
      <c r="H3099" s="395"/>
      <c r="N3099" s="144"/>
      <c r="O3099" s="147" t="str">
        <f>IFERROR(IF(LEN(B3099)=0,"",INDEX(Trainings!$C$6:$C$55,MATCH(Registration!$B3099,Trainings!$B$6:$B$55,0),1)),"")</f>
        <v/>
      </c>
      <c r="P3099" s="148" t="str">
        <f>IFERROR(IF(LEN(H3099)=0,"",INDEX(Dashboard!$I$17:$I$26,MATCH($H3099,Dashboard!$J$17:$J$26,0))),"")</f>
        <v/>
      </c>
      <c r="Q3099" s="144"/>
      <c r="R3099" s="148">
        <f>IF(LEN(O3099)=0,0,IF(OR(Summary!$D$5="All",Summary!$D$5=""),1,IF(Summary!$D$5=O3099,1,0)))</f>
        <v>0</v>
      </c>
      <c r="S3099" s="148">
        <f>IF(LEN(B3099)=0,0,IF(OR(Summary!$G$5="All",Summary!$G$5=""),1,IF(Summary!$G$5=B3099,1,0)))</f>
        <v>0</v>
      </c>
      <c r="T3099" s="148">
        <f t="shared" si="192"/>
        <v>0</v>
      </c>
      <c r="U3099" s="148">
        <f>IF(LEN(C3099)=0,0,IF(C3099=Summary!$K$5,1,0))</f>
        <v>0</v>
      </c>
      <c r="V3099" s="148">
        <f t="shared" si="193"/>
        <v>0</v>
      </c>
      <c r="W3099" s="333"/>
      <c r="X3099" s="148">
        <f t="shared" si="194"/>
        <v>0</v>
      </c>
      <c r="Y3099" s="333"/>
      <c r="Z3099" s="144"/>
      <c r="AA3099" s="148">
        <f t="shared" si="195"/>
        <v>0</v>
      </c>
      <c r="AB3099" s="336"/>
      <c r="AC3099" s="144"/>
    </row>
    <row r="3100" spans="2:29" s="134" customFormat="1" ht="20.100000000000001" customHeight="1" x14ac:dyDescent="0.25">
      <c r="B3100" s="390"/>
      <c r="C3100" s="391"/>
      <c r="D3100" s="392"/>
      <c r="E3100" s="393"/>
      <c r="F3100" s="393"/>
      <c r="G3100" s="394"/>
      <c r="H3100" s="395"/>
      <c r="N3100" s="144"/>
      <c r="O3100" s="147" t="str">
        <f>IFERROR(IF(LEN(B3100)=0,"",INDEX(Trainings!$C$6:$C$55,MATCH(Registration!$B3100,Trainings!$B$6:$B$55,0),1)),"")</f>
        <v/>
      </c>
      <c r="P3100" s="148" t="str">
        <f>IFERROR(IF(LEN(H3100)=0,"",INDEX(Dashboard!$I$17:$I$26,MATCH($H3100,Dashboard!$J$17:$J$26,0))),"")</f>
        <v/>
      </c>
      <c r="Q3100" s="144"/>
      <c r="R3100" s="148">
        <f>IF(LEN(O3100)=0,0,IF(OR(Summary!$D$5="All",Summary!$D$5=""),1,IF(Summary!$D$5=O3100,1,0)))</f>
        <v>0</v>
      </c>
      <c r="S3100" s="148">
        <f>IF(LEN(B3100)=0,0,IF(OR(Summary!$G$5="All",Summary!$G$5=""),1,IF(Summary!$G$5=B3100,1,0)))</f>
        <v>0</v>
      </c>
      <c r="T3100" s="148">
        <f t="shared" si="192"/>
        <v>0</v>
      </c>
      <c r="U3100" s="148">
        <f>IF(LEN(C3100)=0,0,IF(C3100=Summary!$K$5,1,0))</f>
        <v>0</v>
      </c>
      <c r="V3100" s="148">
        <f t="shared" si="193"/>
        <v>0</v>
      </c>
      <c r="W3100" s="333"/>
      <c r="X3100" s="148">
        <f t="shared" si="194"/>
        <v>0</v>
      </c>
      <c r="Y3100" s="333"/>
      <c r="Z3100" s="144"/>
      <c r="AA3100" s="148">
        <f t="shared" si="195"/>
        <v>0</v>
      </c>
      <c r="AB3100" s="336"/>
      <c r="AC3100" s="144"/>
    </row>
    <row r="3101" spans="2:29" s="134" customFormat="1" ht="20.100000000000001" customHeight="1" x14ac:dyDescent="0.25">
      <c r="B3101" s="390"/>
      <c r="C3101" s="391"/>
      <c r="D3101" s="392"/>
      <c r="E3101" s="393"/>
      <c r="F3101" s="393"/>
      <c r="G3101" s="394"/>
      <c r="H3101" s="395"/>
      <c r="N3101" s="144"/>
      <c r="O3101" s="147" t="str">
        <f>IFERROR(IF(LEN(B3101)=0,"",INDEX(Trainings!$C$6:$C$55,MATCH(Registration!$B3101,Trainings!$B$6:$B$55,0),1)),"")</f>
        <v/>
      </c>
      <c r="P3101" s="148" t="str">
        <f>IFERROR(IF(LEN(H3101)=0,"",INDEX(Dashboard!$I$17:$I$26,MATCH($H3101,Dashboard!$J$17:$J$26,0))),"")</f>
        <v/>
      </c>
      <c r="Q3101" s="144"/>
      <c r="R3101" s="148">
        <f>IF(LEN(O3101)=0,0,IF(OR(Summary!$D$5="All",Summary!$D$5=""),1,IF(Summary!$D$5=O3101,1,0)))</f>
        <v>0</v>
      </c>
      <c r="S3101" s="148">
        <f>IF(LEN(B3101)=0,0,IF(OR(Summary!$G$5="All",Summary!$G$5=""),1,IF(Summary!$G$5=B3101,1,0)))</f>
        <v>0</v>
      </c>
      <c r="T3101" s="148">
        <f t="shared" si="192"/>
        <v>0</v>
      </c>
      <c r="U3101" s="148">
        <f>IF(LEN(C3101)=0,0,IF(C3101=Summary!$K$5,1,0))</f>
        <v>0</v>
      </c>
      <c r="V3101" s="148">
        <f t="shared" si="193"/>
        <v>0</v>
      </c>
      <c r="W3101" s="333"/>
      <c r="X3101" s="148">
        <f t="shared" si="194"/>
        <v>0</v>
      </c>
      <c r="Y3101" s="333"/>
      <c r="Z3101" s="144"/>
      <c r="AA3101" s="148">
        <f t="shared" si="195"/>
        <v>0</v>
      </c>
      <c r="AB3101" s="336"/>
      <c r="AC3101" s="144"/>
    </row>
    <row r="3102" spans="2:29" s="134" customFormat="1" ht="20.100000000000001" customHeight="1" x14ac:dyDescent="0.25">
      <c r="B3102" s="390"/>
      <c r="C3102" s="391"/>
      <c r="D3102" s="392"/>
      <c r="E3102" s="393"/>
      <c r="F3102" s="393"/>
      <c r="G3102" s="394"/>
      <c r="H3102" s="395"/>
      <c r="N3102" s="144"/>
      <c r="O3102" s="147" t="str">
        <f>IFERROR(IF(LEN(B3102)=0,"",INDEX(Trainings!$C$6:$C$55,MATCH(Registration!$B3102,Trainings!$B$6:$B$55,0),1)),"")</f>
        <v/>
      </c>
      <c r="P3102" s="148" t="str">
        <f>IFERROR(IF(LEN(H3102)=0,"",INDEX(Dashboard!$I$17:$I$26,MATCH($H3102,Dashboard!$J$17:$J$26,0))),"")</f>
        <v/>
      </c>
      <c r="Q3102" s="144"/>
      <c r="R3102" s="148">
        <f>IF(LEN(O3102)=0,0,IF(OR(Summary!$D$5="All",Summary!$D$5=""),1,IF(Summary!$D$5=O3102,1,0)))</f>
        <v>0</v>
      </c>
      <c r="S3102" s="148">
        <f>IF(LEN(B3102)=0,0,IF(OR(Summary!$G$5="All",Summary!$G$5=""),1,IF(Summary!$G$5=B3102,1,0)))</f>
        <v>0</v>
      </c>
      <c r="T3102" s="148">
        <f t="shared" si="192"/>
        <v>0</v>
      </c>
      <c r="U3102" s="148">
        <f>IF(LEN(C3102)=0,0,IF(C3102=Summary!$K$5,1,0))</f>
        <v>0</v>
      </c>
      <c r="V3102" s="148">
        <f t="shared" si="193"/>
        <v>0</v>
      </c>
      <c r="W3102" s="333"/>
      <c r="X3102" s="148">
        <f t="shared" si="194"/>
        <v>0</v>
      </c>
      <c r="Y3102" s="333"/>
      <c r="Z3102" s="144"/>
      <c r="AA3102" s="148">
        <f t="shared" si="195"/>
        <v>0</v>
      </c>
      <c r="AB3102" s="336"/>
      <c r="AC3102" s="144"/>
    </row>
    <row r="3103" spans="2:29" s="134" customFormat="1" ht="20.100000000000001" customHeight="1" x14ac:dyDescent="0.25">
      <c r="B3103" s="390"/>
      <c r="C3103" s="391"/>
      <c r="D3103" s="392"/>
      <c r="E3103" s="393"/>
      <c r="F3103" s="393"/>
      <c r="G3103" s="394"/>
      <c r="H3103" s="395"/>
      <c r="N3103" s="144"/>
      <c r="O3103" s="147" t="str">
        <f>IFERROR(IF(LEN(B3103)=0,"",INDEX(Trainings!$C$6:$C$55,MATCH(Registration!$B3103,Trainings!$B$6:$B$55,0),1)),"")</f>
        <v/>
      </c>
      <c r="P3103" s="148" t="str">
        <f>IFERROR(IF(LEN(H3103)=0,"",INDEX(Dashboard!$I$17:$I$26,MATCH($H3103,Dashboard!$J$17:$J$26,0))),"")</f>
        <v/>
      </c>
      <c r="Q3103" s="144"/>
      <c r="R3103" s="148">
        <f>IF(LEN(O3103)=0,0,IF(OR(Summary!$D$5="All",Summary!$D$5=""),1,IF(Summary!$D$5=O3103,1,0)))</f>
        <v>0</v>
      </c>
      <c r="S3103" s="148">
        <f>IF(LEN(B3103)=0,0,IF(OR(Summary!$G$5="All",Summary!$G$5=""),1,IF(Summary!$G$5=B3103,1,0)))</f>
        <v>0</v>
      </c>
      <c r="T3103" s="148">
        <f t="shared" si="192"/>
        <v>0</v>
      </c>
      <c r="U3103" s="148">
        <f>IF(LEN(C3103)=0,0,IF(C3103=Summary!$K$5,1,0))</f>
        <v>0</v>
      </c>
      <c r="V3103" s="148">
        <f t="shared" si="193"/>
        <v>0</v>
      </c>
      <c r="W3103" s="333"/>
      <c r="X3103" s="148">
        <f t="shared" si="194"/>
        <v>0</v>
      </c>
      <c r="Y3103" s="333"/>
      <c r="Z3103" s="144"/>
      <c r="AA3103" s="148">
        <f t="shared" si="195"/>
        <v>0</v>
      </c>
      <c r="AB3103" s="336"/>
      <c r="AC3103" s="144"/>
    </row>
    <row r="3104" spans="2:29" s="134" customFormat="1" ht="20.100000000000001" customHeight="1" x14ac:dyDescent="0.25">
      <c r="B3104" s="390"/>
      <c r="C3104" s="391"/>
      <c r="D3104" s="392"/>
      <c r="E3104" s="393"/>
      <c r="F3104" s="393"/>
      <c r="G3104" s="394"/>
      <c r="H3104" s="395"/>
      <c r="N3104" s="144"/>
      <c r="O3104" s="147" t="str">
        <f>IFERROR(IF(LEN(B3104)=0,"",INDEX(Trainings!$C$6:$C$55,MATCH(Registration!$B3104,Trainings!$B$6:$B$55,0),1)),"")</f>
        <v/>
      </c>
      <c r="P3104" s="148" t="str">
        <f>IFERROR(IF(LEN(H3104)=0,"",INDEX(Dashboard!$I$17:$I$26,MATCH($H3104,Dashboard!$J$17:$J$26,0))),"")</f>
        <v/>
      </c>
      <c r="Q3104" s="144"/>
      <c r="R3104" s="148">
        <f>IF(LEN(O3104)=0,0,IF(OR(Summary!$D$5="All",Summary!$D$5=""),1,IF(Summary!$D$5=O3104,1,0)))</f>
        <v>0</v>
      </c>
      <c r="S3104" s="148">
        <f>IF(LEN(B3104)=0,0,IF(OR(Summary!$G$5="All",Summary!$G$5=""),1,IF(Summary!$G$5=B3104,1,0)))</f>
        <v>0</v>
      </c>
      <c r="T3104" s="148">
        <f t="shared" si="192"/>
        <v>0</v>
      </c>
      <c r="U3104" s="148">
        <f>IF(LEN(C3104)=0,0,IF(C3104=Summary!$K$5,1,0))</f>
        <v>0</v>
      </c>
      <c r="V3104" s="148">
        <f t="shared" si="193"/>
        <v>0</v>
      </c>
      <c r="W3104" s="333"/>
      <c r="X3104" s="148">
        <f t="shared" si="194"/>
        <v>0</v>
      </c>
      <c r="Y3104" s="333"/>
      <c r="Z3104" s="144"/>
      <c r="AA3104" s="148">
        <f t="shared" si="195"/>
        <v>0</v>
      </c>
      <c r="AB3104" s="336"/>
      <c r="AC3104" s="144"/>
    </row>
    <row r="3105" spans="2:29" s="134" customFormat="1" ht="20.100000000000001" customHeight="1" x14ac:dyDescent="0.25">
      <c r="B3105" s="390"/>
      <c r="C3105" s="391"/>
      <c r="D3105" s="392"/>
      <c r="E3105" s="393"/>
      <c r="F3105" s="393"/>
      <c r="G3105" s="394"/>
      <c r="H3105" s="395"/>
      <c r="N3105" s="144"/>
      <c r="O3105" s="147" t="str">
        <f>IFERROR(IF(LEN(B3105)=0,"",INDEX(Trainings!$C$6:$C$55,MATCH(Registration!$B3105,Trainings!$B$6:$B$55,0),1)),"")</f>
        <v/>
      </c>
      <c r="P3105" s="148" t="str">
        <f>IFERROR(IF(LEN(H3105)=0,"",INDEX(Dashboard!$I$17:$I$26,MATCH($H3105,Dashboard!$J$17:$J$26,0))),"")</f>
        <v/>
      </c>
      <c r="Q3105" s="144"/>
      <c r="R3105" s="148">
        <f>IF(LEN(O3105)=0,0,IF(OR(Summary!$D$5="All",Summary!$D$5=""),1,IF(Summary!$D$5=O3105,1,0)))</f>
        <v>0</v>
      </c>
      <c r="S3105" s="148">
        <f>IF(LEN(B3105)=0,0,IF(OR(Summary!$G$5="All",Summary!$G$5=""),1,IF(Summary!$G$5=B3105,1,0)))</f>
        <v>0</v>
      </c>
      <c r="T3105" s="148">
        <f t="shared" si="192"/>
        <v>0</v>
      </c>
      <c r="U3105" s="148">
        <f>IF(LEN(C3105)=0,0,IF(C3105=Summary!$K$5,1,0))</f>
        <v>0</v>
      </c>
      <c r="V3105" s="148">
        <f t="shared" si="193"/>
        <v>0</v>
      </c>
      <c r="W3105" s="333"/>
      <c r="X3105" s="148">
        <f t="shared" si="194"/>
        <v>0</v>
      </c>
      <c r="Y3105" s="333"/>
      <c r="Z3105" s="144"/>
      <c r="AA3105" s="148">
        <f t="shared" si="195"/>
        <v>0</v>
      </c>
      <c r="AB3105" s="336"/>
      <c r="AC3105" s="144"/>
    </row>
    <row r="3106" spans="2:29" s="134" customFormat="1" ht="20.100000000000001" customHeight="1" x14ac:dyDescent="0.25">
      <c r="B3106" s="390"/>
      <c r="C3106" s="391"/>
      <c r="D3106" s="392"/>
      <c r="E3106" s="393"/>
      <c r="F3106" s="393"/>
      <c r="G3106" s="394"/>
      <c r="H3106" s="395"/>
      <c r="N3106" s="144"/>
      <c r="O3106" s="147" t="str">
        <f>IFERROR(IF(LEN(B3106)=0,"",INDEX(Trainings!$C$6:$C$55,MATCH(Registration!$B3106,Trainings!$B$6:$B$55,0),1)),"")</f>
        <v/>
      </c>
      <c r="P3106" s="148" t="str">
        <f>IFERROR(IF(LEN(H3106)=0,"",INDEX(Dashboard!$I$17:$I$26,MATCH($H3106,Dashboard!$J$17:$J$26,0))),"")</f>
        <v/>
      </c>
      <c r="Q3106" s="144"/>
      <c r="R3106" s="148">
        <f>IF(LEN(O3106)=0,0,IF(OR(Summary!$D$5="All",Summary!$D$5=""),1,IF(Summary!$D$5=O3106,1,0)))</f>
        <v>0</v>
      </c>
      <c r="S3106" s="148">
        <f>IF(LEN(B3106)=0,0,IF(OR(Summary!$G$5="All",Summary!$G$5=""),1,IF(Summary!$G$5=B3106,1,0)))</f>
        <v>0</v>
      </c>
      <c r="T3106" s="148">
        <f t="shared" si="192"/>
        <v>0</v>
      </c>
      <c r="U3106" s="148">
        <f>IF(LEN(C3106)=0,0,IF(C3106=Summary!$K$5,1,0))</f>
        <v>0</v>
      </c>
      <c r="V3106" s="148">
        <f t="shared" si="193"/>
        <v>0</v>
      </c>
      <c r="W3106" s="333"/>
      <c r="X3106" s="148">
        <f t="shared" si="194"/>
        <v>0</v>
      </c>
      <c r="Y3106" s="333"/>
      <c r="Z3106" s="144"/>
      <c r="AA3106" s="148">
        <f t="shared" si="195"/>
        <v>0</v>
      </c>
      <c r="AB3106" s="336"/>
      <c r="AC3106" s="144"/>
    </row>
    <row r="3107" spans="2:29" s="134" customFormat="1" ht="20.100000000000001" customHeight="1" x14ac:dyDescent="0.25">
      <c r="B3107" s="390"/>
      <c r="C3107" s="391"/>
      <c r="D3107" s="392"/>
      <c r="E3107" s="393"/>
      <c r="F3107" s="393"/>
      <c r="G3107" s="394"/>
      <c r="H3107" s="395"/>
      <c r="N3107" s="144"/>
      <c r="O3107" s="147" t="str">
        <f>IFERROR(IF(LEN(B3107)=0,"",INDEX(Trainings!$C$6:$C$55,MATCH(Registration!$B3107,Trainings!$B$6:$B$55,0),1)),"")</f>
        <v/>
      </c>
      <c r="P3107" s="148" t="str">
        <f>IFERROR(IF(LEN(H3107)=0,"",INDEX(Dashboard!$I$17:$I$26,MATCH($H3107,Dashboard!$J$17:$J$26,0))),"")</f>
        <v/>
      </c>
      <c r="Q3107" s="144"/>
      <c r="R3107" s="148">
        <f>IF(LEN(O3107)=0,0,IF(OR(Summary!$D$5="All",Summary!$D$5=""),1,IF(Summary!$D$5=O3107,1,0)))</f>
        <v>0</v>
      </c>
      <c r="S3107" s="148">
        <f>IF(LEN(B3107)=0,0,IF(OR(Summary!$G$5="All",Summary!$G$5=""),1,IF(Summary!$G$5=B3107,1,0)))</f>
        <v>0</v>
      </c>
      <c r="T3107" s="148">
        <f t="shared" si="192"/>
        <v>0</v>
      </c>
      <c r="U3107" s="148">
        <f>IF(LEN(C3107)=0,0,IF(C3107=Summary!$K$5,1,0))</f>
        <v>0</v>
      </c>
      <c r="V3107" s="148">
        <f t="shared" si="193"/>
        <v>0</v>
      </c>
      <c r="W3107" s="333"/>
      <c r="X3107" s="148">
        <f t="shared" si="194"/>
        <v>0</v>
      </c>
      <c r="Y3107" s="333"/>
      <c r="Z3107" s="144"/>
      <c r="AA3107" s="148">
        <f t="shared" si="195"/>
        <v>0</v>
      </c>
      <c r="AB3107" s="336"/>
      <c r="AC3107" s="144"/>
    </row>
    <row r="3108" spans="2:29" s="134" customFormat="1" ht="20.100000000000001" customHeight="1" x14ac:dyDescent="0.25">
      <c r="B3108" s="390"/>
      <c r="C3108" s="391"/>
      <c r="D3108" s="392"/>
      <c r="E3108" s="393"/>
      <c r="F3108" s="393"/>
      <c r="G3108" s="394"/>
      <c r="H3108" s="395"/>
      <c r="N3108" s="144"/>
      <c r="O3108" s="147" t="str">
        <f>IFERROR(IF(LEN(B3108)=0,"",INDEX(Trainings!$C$6:$C$55,MATCH(Registration!$B3108,Trainings!$B$6:$B$55,0),1)),"")</f>
        <v/>
      </c>
      <c r="P3108" s="148" t="str">
        <f>IFERROR(IF(LEN(H3108)=0,"",INDEX(Dashboard!$I$17:$I$26,MATCH($H3108,Dashboard!$J$17:$J$26,0))),"")</f>
        <v/>
      </c>
      <c r="Q3108" s="144"/>
      <c r="R3108" s="148">
        <f>IF(LEN(O3108)=0,0,IF(OR(Summary!$D$5="All",Summary!$D$5=""),1,IF(Summary!$D$5=O3108,1,0)))</f>
        <v>0</v>
      </c>
      <c r="S3108" s="148">
        <f>IF(LEN(B3108)=0,0,IF(OR(Summary!$G$5="All",Summary!$G$5=""),1,IF(Summary!$G$5=B3108,1,0)))</f>
        <v>0</v>
      </c>
      <c r="T3108" s="148">
        <f t="shared" si="192"/>
        <v>0</v>
      </c>
      <c r="U3108" s="148">
        <f>IF(LEN(C3108)=0,0,IF(C3108=Summary!$K$5,1,0))</f>
        <v>0</v>
      </c>
      <c r="V3108" s="148">
        <f t="shared" si="193"/>
        <v>0</v>
      </c>
      <c r="W3108" s="333"/>
      <c r="X3108" s="148">
        <f t="shared" si="194"/>
        <v>0</v>
      </c>
      <c r="Y3108" s="333"/>
      <c r="Z3108" s="144"/>
      <c r="AA3108" s="148">
        <f t="shared" si="195"/>
        <v>0</v>
      </c>
      <c r="AB3108" s="336"/>
      <c r="AC3108" s="144"/>
    </row>
    <row r="3109" spans="2:29" s="134" customFormat="1" ht="20.100000000000001" customHeight="1" x14ac:dyDescent="0.25">
      <c r="B3109" s="390"/>
      <c r="C3109" s="391"/>
      <c r="D3109" s="392"/>
      <c r="E3109" s="393"/>
      <c r="F3109" s="393"/>
      <c r="G3109" s="394"/>
      <c r="H3109" s="395"/>
      <c r="N3109" s="144"/>
      <c r="O3109" s="147" t="str">
        <f>IFERROR(IF(LEN(B3109)=0,"",INDEX(Trainings!$C$6:$C$55,MATCH(Registration!$B3109,Trainings!$B$6:$B$55,0),1)),"")</f>
        <v/>
      </c>
      <c r="P3109" s="148" t="str">
        <f>IFERROR(IF(LEN(H3109)=0,"",INDEX(Dashboard!$I$17:$I$26,MATCH($H3109,Dashboard!$J$17:$J$26,0))),"")</f>
        <v/>
      </c>
      <c r="Q3109" s="144"/>
      <c r="R3109" s="148">
        <f>IF(LEN(O3109)=0,0,IF(OR(Summary!$D$5="All",Summary!$D$5=""),1,IF(Summary!$D$5=O3109,1,0)))</f>
        <v>0</v>
      </c>
      <c r="S3109" s="148">
        <f>IF(LEN(B3109)=0,0,IF(OR(Summary!$G$5="All",Summary!$G$5=""),1,IF(Summary!$G$5=B3109,1,0)))</f>
        <v>0</v>
      </c>
      <c r="T3109" s="148">
        <f t="shared" si="192"/>
        <v>0</v>
      </c>
      <c r="U3109" s="148">
        <f>IF(LEN(C3109)=0,0,IF(C3109=Summary!$K$5,1,0))</f>
        <v>0</v>
      </c>
      <c r="V3109" s="148">
        <f t="shared" si="193"/>
        <v>0</v>
      </c>
      <c r="W3109" s="333"/>
      <c r="X3109" s="148">
        <f t="shared" si="194"/>
        <v>0</v>
      </c>
      <c r="Y3109" s="333"/>
      <c r="Z3109" s="144"/>
      <c r="AA3109" s="148">
        <f t="shared" si="195"/>
        <v>0</v>
      </c>
      <c r="AB3109" s="336"/>
      <c r="AC3109" s="144"/>
    </row>
    <row r="3110" spans="2:29" s="134" customFormat="1" ht="20.100000000000001" customHeight="1" x14ac:dyDescent="0.25">
      <c r="B3110" s="390"/>
      <c r="C3110" s="391"/>
      <c r="D3110" s="392"/>
      <c r="E3110" s="393"/>
      <c r="F3110" s="393"/>
      <c r="G3110" s="394"/>
      <c r="H3110" s="395"/>
      <c r="N3110" s="144"/>
      <c r="O3110" s="147" t="str">
        <f>IFERROR(IF(LEN(B3110)=0,"",INDEX(Trainings!$C$6:$C$55,MATCH(Registration!$B3110,Trainings!$B$6:$B$55,0),1)),"")</f>
        <v/>
      </c>
      <c r="P3110" s="148" t="str">
        <f>IFERROR(IF(LEN(H3110)=0,"",INDEX(Dashboard!$I$17:$I$26,MATCH($H3110,Dashboard!$J$17:$J$26,0))),"")</f>
        <v/>
      </c>
      <c r="Q3110" s="144"/>
      <c r="R3110" s="148">
        <f>IF(LEN(O3110)=0,0,IF(OR(Summary!$D$5="All",Summary!$D$5=""),1,IF(Summary!$D$5=O3110,1,0)))</f>
        <v>0</v>
      </c>
      <c r="S3110" s="148">
        <f>IF(LEN(B3110)=0,0,IF(OR(Summary!$G$5="All",Summary!$G$5=""),1,IF(Summary!$G$5=B3110,1,0)))</f>
        <v>0</v>
      </c>
      <c r="T3110" s="148">
        <f t="shared" si="192"/>
        <v>0</v>
      </c>
      <c r="U3110" s="148">
        <f>IF(LEN(C3110)=0,0,IF(C3110=Summary!$K$5,1,0))</f>
        <v>0</v>
      </c>
      <c r="V3110" s="148">
        <f t="shared" si="193"/>
        <v>0</v>
      </c>
      <c r="W3110" s="333"/>
      <c r="X3110" s="148">
        <f t="shared" si="194"/>
        <v>0</v>
      </c>
      <c r="Y3110" s="333"/>
      <c r="Z3110" s="144"/>
      <c r="AA3110" s="148">
        <f t="shared" si="195"/>
        <v>0</v>
      </c>
      <c r="AB3110" s="336"/>
      <c r="AC3110" s="144"/>
    </row>
    <row r="3111" spans="2:29" s="134" customFormat="1" ht="20.100000000000001" customHeight="1" x14ac:dyDescent="0.25">
      <c r="B3111" s="390"/>
      <c r="C3111" s="391"/>
      <c r="D3111" s="392"/>
      <c r="E3111" s="393"/>
      <c r="F3111" s="393"/>
      <c r="G3111" s="394"/>
      <c r="H3111" s="395"/>
      <c r="N3111" s="144"/>
      <c r="O3111" s="147" t="str">
        <f>IFERROR(IF(LEN(B3111)=0,"",INDEX(Trainings!$C$6:$C$55,MATCH(Registration!$B3111,Trainings!$B$6:$B$55,0),1)),"")</f>
        <v/>
      </c>
      <c r="P3111" s="148" t="str">
        <f>IFERROR(IF(LEN(H3111)=0,"",INDEX(Dashboard!$I$17:$I$26,MATCH($H3111,Dashboard!$J$17:$J$26,0))),"")</f>
        <v/>
      </c>
      <c r="Q3111" s="144"/>
      <c r="R3111" s="148">
        <f>IF(LEN(O3111)=0,0,IF(OR(Summary!$D$5="All",Summary!$D$5=""),1,IF(Summary!$D$5=O3111,1,0)))</f>
        <v>0</v>
      </c>
      <c r="S3111" s="148">
        <f>IF(LEN(B3111)=0,0,IF(OR(Summary!$G$5="All",Summary!$G$5=""),1,IF(Summary!$G$5=B3111,1,0)))</f>
        <v>0</v>
      </c>
      <c r="T3111" s="148">
        <f t="shared" si="192"/>
        <v>0</v>
      </c>
      <c r="U3111" s="148">
        <f>IF(LEN(C3111)=0,0,IF(C3111=Summary!$K$5,1,0))</f>
        <v>0</v>
      </c>
      <c r="V3111" s="148">
        <f t="shared" si="193"/>
        <v>0</v>
      </c>
      <c r="W3111" s="333"/>
      <c r="X3111" s="148">
        <f t="shared" si="194"/>
        <v>0</v>
      </c>
      <c r="Y3111" s="333"/>
      <c r="Z3111" s="144"/>
      <c r="AA3111" s="148">
        <f t="shared" si="195"/>
        <v>0</v>
      </c>
      <c r="AB3111" s="336"/>
      <c r="AC3111" s="144"/>
    </row>
    <row r="3112" spans="2:29" s="134" customFormat="1" ht="20.100000000000001" customHeight="1" x14ac:dyDescent="0.25">
      <c r="B3112" s="390"/>
      <c r="C3112" s="391"/>
      <c r="D3112" s="392"/>
      <c r="E3112" s="393"/>
      <c r="F3112" s="393"/>
      <c r="G3112" s="394"/>
      <c r="H3112" s="395"/>
      <c r="N3112" s="144"/>
      <c r="O3112" s="147" t="str">
        <f>IFERROR(IF(LEN(B3112)=0,"",INDEX(Trainings!$C$6:$C$55,MATCH(Registration!$B3112,Trainings!$B$6:$B$55,0),1)),"")</f>
        <v/>
      </c>
      <c r="P3112" s="148" t="str">
        <f>IFERROR(IF(LEN(H3112)=0,"",INDEX(Dashboard!$I$17:$I$26,MATCH($H3112,Dashboard!$J$17:$J$26,0))),"")</f>
        <v/>
      </c>
      <c r="Q3112" s="144"/>
      <c r="R3112" s="148">
        <f>IF(LEN(O3112)=0,0,IF(OR(Summary!$D$5="All",Summary!$D$5=""),1,IF(Summary!$D$5=O3112,1,0)))</f>
        <v>0</v>
      </c>
      <c r="S3112" s="148">
        <f>IF(LEN(B3112)=0,0,IF(OR(Summary!$G$5="All",Summary!$G$5=""),1,IF(Summary!$G$5=B3112,1,0)))</f>
        <v>0</v>
      </c>
      <c r="T3112" s="148">
        <f t="shared" si="192"/>
        <v>0</v>
      </c>
      <c r="U3112" s="148">
        <f>IF(LEN(C3112)=0,0,IF(C3112=Summary!$K$5,1,0))</f>
        <v>0</v>
      </c>
      <c r="V3112" s="148">
        <f t="shared" si="193"/>
        <v>0</v>
      </c>
      <c r="W3112" s="333"/>
      <c r="X3112" s="148">
        <f t="shared" si="194"/>
        <v>0</v>
      </c>
      <c r="Y3112" s="333"/>
      <c r="Z3112" s="144"/>
      <c r="AA3112" s="148">
        <f t="shared" si="195"/>
        <v>0</v>
      </c>
      <c r="AB3112" s="336"/>
      <c r="AC3112" s="144"/>
    </row>
    <row r="3113" spans="2:29" s="134" customFormat="1" ht="20.100000000000001" customHeight="1" x14ac:dyDescent="0.25">
      <c r="B3113" s="390"/>
      <c r="C3113" s="391"/>
      <c r="D3113" s="392"/>
      <c r="E3113" s="393"/>
      <c r="F3113" s="393"/>
      <c r="G3113" s="394"/>
      <c r="H3113" s="395"/>
      <c r="N3113" s="144"/>
      <c r="O3113" s="147" t="str">
        <f>IFERROR(IF(LEN(B3113)=0,"",INDEX(Trainings!$C$6:$C$55,MATCH(Registration!$B3113,Trainings!$B$6:$B$55,0),1)),"")</f>
        <v/>
      </c>
      <c r="P3113" s="148" t="str">
        <f>IFERROR(IF(LEN(H3113)=0,"",INDEX(Dashboard!$I$17:$I$26,MATCH($H3113,Dashboard!$J$17:$J$26,0))),"")</f>
        <v/>
      </c>
      <c r="Q3113" s="144"/>
      <c r="R3113" s="148">
        <f>IF(LEN(O3113)=0,0,IF(OR(Summary!$D$5="All",Summary!$D$5=""),1,IF(Summary!$D$5=O3113,1,0)))</f>
        <v>0</v>
      </c>
      <c r="S3113" s="148">
        <f>IF(LEN(B3113)=0,0,IF(OR(Summary!$G$5="All",Summary!$G$5=""),1,IF(Summary!$G$5=B3113,1,0)))</f>
        <v>0</v>
      </c>
      <c r="T3113" s="148">
        <f t="shared" si="192"/>
        <v>0</v>
      </c>
      <c r="U3113" s="148">
        <f>IF(LEN(C3113)=0,0,IF(C3113=Summary!$K$5,1,0))</f>
        <v>0</v>
      </c>
      <c r="V3113" s="148">
        <f t="shared" si="193"/>
        <v>0</v>
      </c>
      <c r="W3113" s="333"/>
      <c r="X3113" s="148">
        <f t="shared" si="194"/>
        <v>0</v>
      </c>
      <c r="Y3113" s="333"/>
      <c r="Z3113" s="144"/>
      <c r="AA3113" s="148">
        <f t="shared" si="195"/>
        <v>0</v>
      </c>
      <c r="AB3113" s="336"/>
      <c r="AC3113" s="144"/>
    </row>
    <row r="3114" spans="2:29" s="134" customFormat="1" ht="20.100000000000001" customHeight="1" x14ac:dyDescent="0.25">
      <c r="B3114" s="390"/>
      <c r="C3114" s="391"/>
      <c r="D3114" s="392"/>
      <c r="E3114" s="393"/>
      <c r="F3114" s="393"/>
      <c r="G3114" s="394"/>
      <c r="H3114" s="395"/>
      <c r="N3114" s="144"/>
      <c r="O3114" s="147" t="str">
        <f>IFERROR(IF(LEN(B3114)=0,"",INDEX(Trainings!$C$6:$C$55,MATCH(Registration!$B3114,Trainings!$B$6:$B$55,0),1)),"")</f>
        <v/>
      </c>
      <c r="P3114" s="148" t="str">
        <f>IFERROR(IF(LEN(H3114)=0,"",INDEX(Dashboard!$I$17:$I$26,MATCH($H3114,Dashboard!$J$17:$J$26,0))),"")</f>
        <v/>
      </c>
      <c r="Q3114" s="144"/>
      <c r="R3114" s="148">
        <f>IF(LEN(O3114)=0,0,IF(OR(Summary!$D$5="All",Summary!$D$5=""),1,IF(Summary!$D$5=O3114,1,0)))</f>
        <v>0</v>
      </c>
      <c r="S3114" s="148">
        <f>IF(LEN(B3114)=0,0,IF(OR(Summary!$G$5="All",Summary!$G$5=""),1,IF(Summary!$G$5=B3114,1,0)))</f>
        <v>0</v>
      </c>
      <c r="T3114" s="148">
        <f t="shared" si="192"/>
        <v>0</v>
      </c>
      <c r="U3114" s="148">
        <f>IF(LEN(C3114)=0,0,IF(C3114=Summary!$K$5,1,0))</f>
        <v>0</v>
      </c>
      <c r="V3114" s="148">
        <f t="shared" si="193"/>
        <v>0</v>
      </c>
      <c r="W3114" s="333"/>
      <c r="X3114" s="148">
        <f t="shared" si="194"/>
        <v>0</v>
      </c>
      <c r="Y3114" s="333"/>
      <c r="Z3114" s="144"/>
      <c r="AA3114" s="148">
        <f t="shared" si="195"/>
        <v>0</v>
      </c>
      <c r="AB3114" s="336"/>
      <c r="AC3114" s="144"/>
    </row>
    <row r="3115" spans="2:29" s="134" customFormat="1" ht="20.100000000000001" customHeight="1" x14ac:dyDescent="0.25">
      <c r="B3115" s="390"/>
      <c r="C3115" s="391"/>
      <c r="D3115" s="392"/>
      <c r="E3115" s="393"/>
      <c r="F3115" s="393"/>
      <c r="G3115" s="394"/>
      <c r="H3115" s="395"/>
      <c r="N3115" s="144"/>
      <c r="O3115" s="147" t="str">
        <f>IFERROR(IF(LEN(B3115)=0,"",INDEX(Trainings!$C$6:$C$55,MATCH(Registration!$B3115,Trainings!$B$6:$B$55,0),1)),"")</f>
        <v/>
      </c>
      <c r="P3115" s="148" t="str">
        <f>IFERROR(IF(LEN(H3115)=0,"",INDEX(Dashboard!$I$17:$I$26,MATCH($H3115,Dashboard!$J$17:$J$26,0))),"")</f>
        <v/>
      </c>
      <c r="Q3115" s="144"/>
      <c r="R3115" s="148">
        <f>IF(LEN(O3115)=0,0,IF(OR(Summary!$D$5="All",Summary!$D$5=""),1,IF(Summary!$D$5=O3115,1,0)))</f>
        <v>0</v>
      </c>
      <c r="S3115" s="148">
        <f>IF(LEN(B3115)=0,0,IF(OR(Summary!$G$5="All",Summary!$G$5=""),1,IF(Summary!$G$5=B3115,1,0)))</f>
        <v>0</v>
      </c>
      <c r="T3115" s="148">
        <f t="shared" si="192"/>
        <v>0</v>
      </c>
      <c r="U3115" s="148">
        <f>IF(LEN(C3115)=0,0,IF(C3115=Summary!$K$5,1,0))</f>
        <v>0</v>
      </c>
      <c r="V3115" s="148">
        <f t="shared" si="193"/>
        <v>0</v>
      </c>
      <c r="W3115" s="333"/>
      <c r="X3115" s="148">
        <f t="shared" si="194"/>
        <v>0</v>
      </c>
      <c r="Y3115" s="333"/>
      <c r="Z3115" s="144"/>
      <c r="AA3115" s="148">
        <f t="shared" si="195"/>
        <v>0</v>
      </c>
      <c r="AB3115" s="336"/>
      <c r="AC3115" s="144"/>
    </row>
    <row r="3116" spans="2:29" s="134" customFormat="1" ht="20.100000000000001" customHeight="1" x14ac:dyDescent="0.25">
      <c r="B3116" s="390"/>
      <c r="C3116" s="391"/>
      <c r="D3116" s="392"/>
      <c r="E3116" s="393"/>
      <c r="F3116" s="393"/>
      <c r="G3116" s="394"/>
      <c r="H3116" s="395"/>
      <c r="N3116" s="144"/>
      <c r="O3116" s="147" t="str">
        <f>IFERROR(IF(LEN(B3116)=0,"",INDEX(Trainings!$C$6:$C$55,MATCH(Registration!$B3116,Trainings!$B$6:$B$55,0),1)),"")</f>
        <v/>
      </c>
      <c r="P3116" s="148" t="str">
        <f>IFERROR(IF(LEN(H3116)=0,"",INDEX(Dashboard!$I$17:$I$26,MATCH($H3116,Dashboard!$J$17:$J$26,0))),"")</f>
        <v/>
      </c>
      <c r="Q3116" s="144"/>
      <c r="R3116" s="148">
        <f>IF(LEN(O3116)=0,0,IF(OR(Summary!$D$5="All",Summary!$D$5=""),1,IF(Summary!$D$5=O3116,1,0)))</f>
        <v>0</v>
      </c>
      <c r="S3116" s="148">
        <f>IF(LEN(B3116)=0,0,IF(OR(Summary!$G$5="All",Summary!$G$5=""),1,IF(Summary!$G$5=B3116,1,0)))</f>
        <v>0</v>
      </c>
      <c r="T3116" s="148">
        <f t="shared" si="192"/>
        <v>0</v>
      </c>
      <c r="U3116" s="148">
        <f>IF(LEN(C3116)=0,0,IF(C3116=Summary!$K$5,1,0))</f>
        <v>0</v>
      </c>
      <c r="V3116" s="148">
        <f t="shared" si="193"/>
        <v>0</v>
      </c>
      <c r="W3116" s="333"/>
      <c r="X3116" s="148">
        <f t="shared" si="194"/>
        <v>0</v>
      </c>
      <c r="Y3116" s="333"/>
      <c r="Z3116" s="144"/>
      <c r="AA3116" s="148">
        <f t="shared" si="195"/>
        <v>0</v>
      </c>
      <c r="AB3116" s="336"/>
      <c r="AC3116" s="144"/>
    </row>
    <row r="3117" spans="2:29" s="134" customFormat="1" ht="20.100000000000001" customHeight="1" x14ac:dyDescent="0.25">
      <c r="B3117" s="390"/>
      <c r="C3117" s="391"/>
      <c r="D3117" s="392"/>
      <c r="E3117" s="393"/>
      <c r="F3117" s="393"/>
      <c r="G3117" s="394"/>
      <c r="H3117" s="395"/>
      <c r="N3117" s="144"/>
      <c r="O3117" s="147" t="str">
        <f>IFERROR(IF(LEN(B3117)=0,"",INDEX(Trainings!$C$6:$C$55,MATCH(Registration!$B3117,Trainings!$B$6:$B$55,0),1)),"")</f>
        <v/>
      </c>
      <c r="P3117" s="148" t="str">
        <f>IFERROR(IF(LEN(H3117)=0,"",INDEX(Dashboard!$I$17:$I$26,MATCH($H3117,Dashboard!$J$17:$J$26,0))),"")</f>
        <v/>
      </c>
      <c r="Q3117" s="144"/>
      <c r="R3117" s="148">
        <f>IF(LEN(O3117)=0,0,IF(OR(Summary!$D$5="All",Summary!$D$5=""),1,IF(Summary!$D$5=O3117,1,0)))</f>
        <v>0</v>
      </c>
      <c r="S3117" s="148">
        <f>IF(LEN(B3117)=0,0,IF(OR(Summary!$G$5="All",Summary!$G$5=""),1,IF(Summary!$G$5=B3117,1,0)))</f>
        <v>0</v>
      </c>
      <c r="T3117" s="148">
        <f t="shared" si="192"/>
        <v>0</v>
      </c>
      <c r="U3117" s="148">
        <f>IF(LEN(C3117)=0,0,IF(C3117=Summary!$K$5,1,0))</f>
        <v>0</v>
      </c>
      <c r="V3117" s="148">
        <f t="shared" si="193"/>
        <v>0</v>
      </c>
      <c r="W3117" s="333"/>
      <c r="X3117" s="148">
        <f t="shared" si="194"/>
        <v>0</v>
      </c>
      <c r="Y3117" s="333"/>
      <c r="Z3117" s="144"/>
      <c r="AA3117" s="148">
        <f t="shared" si="195"/>
        <v>0</v>
      </c>
      <c r="AB3117" s="336"/>
      <c r="AC3117" s="144"/>
    </row>
    <row r="3118" spans="2:29" s="134" customFormat="1" ht="20.100000000000001" customHeight="1" x14ac:dyDescent="0.25">
      <c r="B3118" s="390"/>
      <c r="C3118" s="391"/>
      <c r="D3118" s="392"/>
      <c r="E3118" s="393"/>
      <c r="F3118" s="393"/>
      <c r="G3118" s="394"/>
      <c r="H3118" s="395"/>
      <c r="N3118" s="144"/>
      <c r="O3118" s="147" t="str">
        <f>IFERROR(IF(LEN(B3118)=0,"",INDEX(Trainings!$C$6:$C$55,MATCH(Registration!$B3118,Trainings!$B$6:$B$55,0),1)),"")</f>
        <v/>
      </c>
      <c r="P3118" s="148" t="str">
        <f>IFERROR(IF(LEN(H3118)=0,"",INDEX(Dashboard!$I$17:$I$26,MATCH($H3118,Dashboard!$J$17:$J$26,0))),"")</f>
        <v/>
      </c>
      <c r="Q3118" s="144"/>
      <c r="R3118" s="148">
        <f>IF(LEN(O3118)=0,0,IF(OR(Summary!$D$5="All",Summary!$D$5=""),1,IF(Summary!$D$5=O3118,1,0)))</f>
        <v>0</v>
      </c>
      <c r="S3118" s="148">
        <f>IF(LEN(B3118)=0,0,IF(OR(Summary!$G$5="All",Summary!$G$5=""),1,IF(Summary!$G$5=B3118,1,0)))</f>
        <v>0</v>
      </c>
      <c r="T3118" s="148">
        <f t="shared" si="192"/>
        <v>0</v>
      </c>
      <c r="U3118" s="148">
        <f>IF(LEN(C3118)=0,0,IF(C3118=Summary!$K$5,1,0))</f>
        <v>0</v>
      </c>
      <c r="V3118" s="148">
        <f t="shared" si="193"/>
        <v>0</v>
      </c>
      <c r="W3118" s="333"/>
      <c r="X3118" s="148">
        <f t="shared" si="194"/>
        <v>0</v>
      </c>
      <c r="Y3118" s="333"/>
      <c r="Z3118" s="144"/>
      <c r="AA3118" s="148">
        <f t="shared" si="195"/>
        <v>0</v>
      </c>
      <c r="AB3118" s="336"/>
      <c r="AC3118" s="144"/>
    </row>
    <row r="3119" spans="2:29" s="134" customFormat="1" ht="20.100000000000001" customHeight="1" x14ac:dyDescent="0.25">
      <c r="B3119" s="390"/>
      <c r="C3119" s="391"/>
      <c r="D3119" s="392"/>
      <c r="E3119" s="393"/>
      <c r="F3119" s="393"/>
      <c r="G3119" s="394"/>
      <c r="H3119" s="395"/>
      <c r="N3119" s="144"/>
      <c r="O3119" s="147" t="str">
        <f>IFERROR(IF(LEN(B3119)=0,"",INDEX(Trainings!$C$6:$C$55,MATCH(Registration!$B3119,Trainings!$B$6:$B$55,0),1)),"")</f>
        <v/>
      </c>
      <c r="P3119" s="148" t="str">
        <f>IFERROR(IF(LEN(H3119)=0,"",INDEX(Dashboard!$I$17:$I$26,MATCH($H3119,Dashboard!$J$17:$J$26,0))),"")</f>
        <v/>
      </c>
      <c r="Q3119" s="144"/>
      <c r="R3119" s="148">
        <f>IF(LEN(O3119)=0,0,IF(OR(Summary!$D$5="All",Summary!$D$5=""),1,IF(Summary!$D$5=O3119,1,0)))</f>
        <v>0</v>
      </c>
      <c r="S3119" s="148">
        <f>IF(LEN(B3119)=0,0,IF(OR(Summary!$G$5="All",Summary!$G$5=""),1,IF(Summary!$G$5=B3119,1,0)))</f>
        <v>0</v>
      </c>
      <c r="T3119" s="148">
        <f t="shared" si="192"/>
        <v>0</v>
      </c>
      <c r="U3119" s="148">
        <f>IF(LEN(C3119)=0,0,IF(C3119=Summary!$K$5,1,0))</f>
        <v>0</v>
      </c>
      <c r="V3119" s="148">
        <f t="shared" si="193"/>
        <v>0</v>
      </c>
      <c r="W3119" s="333"/>
      <c r="X3119" s="148">
        <f t="shared" si="194"/>
        <v>0</v>
      </c>
      <c r="Y3119" s="333"/>
      <c r="Z3119" s="144"/>
      <c r="AA3119" s="148">
        <f t="shared" si="195"/>
        <v>0</v>
      </c>
      <c r="AB3119" s="336"/>
      <c r="AC3119" s="144"/>
    </row>
    <row r="3120" spans="2:29" s="134" customFormat="1" ht="20.100000000000001" customHeight="1" x14ac:dyDescent="0.25">
      <c r="B3120" s="390"/>
      <c r="C3120" s="391"/>
      <c r="D3120" s="392"/>
      <c r="E3120" s="393"/>
      <c r="F3120" s="393"/>
      <c r="G3120" s="394"/>
      <c r="H3120" s="395"/>
      <c r="N3120" s="144"/>
      <c r="O3120" s="147" t="str">
        <f>IFERROR(IF(LEN(B3120)=0,"",INDEX(Trainings!$C$6:$C$55,MATCH(Registration!$B3120,Trainings!$B$6:$B$55,0),1)),"")</f>
        <v/>
      </c>
      <c r="P3120" s="148" t="str">
        <f>IFERROR(IF(LEN(H3120)=0,"",INDEX(Dashboard!$I$17:$I$26,MATCH($H3120,Dashboard!$J$17:$J$26,0))),"")</f>
        <v/>
      </c>
      <c r="Q3120" s="144"/>
      <c r="R3120" s="148">
        <f>IF(LEN(O3120)=0,0,IF(OR(Summary!$D$5="All",Summary!$D$5=""),1,IF(Summary!$D$5=O3120,1,0)))</f>
        <v>0</v>
      </c>
      <c r="S3120" s="148">
        <f>IF(LEN(B3120)=0,0,IF(OR(Summary!$G$5="All",Summary!$G$5=""),1,IF(Summary!$G$5=B3120,1,0)))</f>
        <v>0</v>
      </c>
      <c r="T3120" s="148">
        <f t="shared" si="192"/>
        <v>0</v>
      </c>
      <c r="U3120" s="148">
        <f>IF(LEN(C3120)=0,0,IF(C3120=Summary!$K$5,1,0))</f>
        <v>0</v>
      </c>
      <c r="V3120" s="148">
        <f t="shared" si="193"/>
        <v>0</v>
      </c>
      <c r="W3120" s="333"/>
      <c r="X3120" s="148">
        <f t="shared" si="194"/>
        <v>0</v>
      </c>
      <c r="Y3120" s="333"/>
      <c r="Z3120" s="144"/>
      <c r="AA3120" s="148">
        <f t="shared" si="195"/>
        <v>0</v>
      </c>
      <c r="AB3120" s="336"/>
      <c r="AC3120" s="144"/>
    </row>
    <row r="3121" spans="2:29" s="134" customFormat="1" ht="20.100000000000001" customHeight="1" x14ac:dyDescent="0.25">
      <c r="B3121" s="390"/>
      <c r="C3121" s="391"/>
      <c r="D3121" s="392"/>
      <c r="E3121" s="393"/>
      <c r="F3121" s="393"/>
      <c r="G3121" s="394"/>
      <c r="H3121" s="395"/>
      <c r="N3121" s="144"/>
      <c r="O3121" s="147" t="str">
        <f>IFERROR(IF(LEN(B3121)=0,"",INDEX(Trainings!$C$6:$C$55,MATCH(Registration!$B3121,Trainings!$B$6:$B$55,0),1)),"")</f>
        <v/>
      </c>
      <c r="P3121" s="148" t="str">
        <f>IFERROR(IF(LEN(H3121)=0,"",INDEX(Dashboard!$I$17:$I$26,MATCH($H3121,Dashboard!$J$17:$J$26,0))),"")</f>
        <v/>
      </c>
      <c r="Q3121" s="144"/>
      <c r="R3121" s="148">
        <f>IF(LEN(O3121)=0,0,IF(OR(Summary!$D$5="All",Summary!$D$5=""),1,IF(Summary!$D$5=O3121,1,0)))</f>
        <v>0</v>
      </c>
      <c r="S3121" s="148">
        <f>IF(LEN(B3121)=0,0,IF(OR(Summary!$G$5="All",Summary!$G$5=""),1,IF(Summary!$G$5=B3121,1,0)))</f>
        <v>0</v>
      </c>
      <c r="T3121" s="148">
        <f t="shared" si="192"/>
        <v>0</v>
      </c>
      <c r="U3121" s="148">
        <f>IF(LEN(C3121)=0,0,IF(C3121=Summary!$K$5,1,0))</f>
        <v>0</v>
      </c>
      <c r="V3121" s="148">
        <f t="shared" si="193"/>
        <v>0</v>
      </c>
      <c r="W3121" s="333"/>
      <c r="X3121" s="148">
        <f t="shared" si="194"/>
        <v>0</v>
      </c>
      <c r="Y3121" s="333"/>
      <c r="Z3121" s="144"/>
      <c r="AA3121" s="148">
        <f t="shared" si="195"/>
        <v>0</v>
      </c>
      <c r="AB3121" s="336"/>
      <c r="AC3121" s="144"/>
    </row>
    <row r="3122" spans="2:29" s="134" customFormat="1" ht="20.100000000000001" customHeight="1" x14ac:dyDescent="0.25">
      <c r="B3122" s="390"/>
      <c r="C3122" s="391"/>
      <c r="D3122" s="392"/>
      <c r="E3122" s="393"/>
      <c r="F3122" s="393"/>
      <c r="G3122" s="394"/>
      <c r="H3122" s="395"/>
      <c r="N3122" s="144"/>
      <c r="O3122" s="147" t="str">
        <f>IFERROR(IF(LEN(B3122)=0,"",INDEX(Trainings!$C$6:$C$55,MATCH(Registration!$B3122,Trainings!$B$6:$B$55,0),1)),"")</f>
        <v/>
      </c>
      <c r="P3122" s="148" t="str">
        <f>IFERROR(IF(LEN(H3122)=0,"",INDEX(Dashboard!$I$17:$I$26,MATCH($H3122,Dashboard!$J$17:$J$26,0))),"")</f>
        <v/>
      </c>
      <c r="Q3122" s="144"/>
      <c r="R3122" s="148">
        <f>IF(LEN(O3122)=0,0,IF(OR(Summary!$D$5="All",Summary!$D$5=""),1,IF(Summary!$D$5=O3122,1,0)))</f>
        <v>0</v>
      </c>
      <c r="S3122" s="148">
        <f>IF(LEN(B3122)=0,0,IF(OR(Summary!$G$5="All",Summary!$G$5=""),1,IF(Summary!$G$5=B3122,1,0)))</f>
        <v>0</v>
      </c>
      <c r="T3122" s="148">
        <f t="shared" si="192"/>
        <v>0</v>
      </c>
      <c r="U3122" s="148">
        <f>IF(LEN(C3122)=0,0,IF(C3122=Summary!$K$5,1,0))</f>
        <v>0</v>
      </c>
      <c r="V3122" s="148">
        <f t="shared" si="193"/>
        <v>0</v>
      </c>
      <c r="W3122" s="333"/>
      <c r="X3122" s="148">
        <f t="shared" si="194"/>
        <v>0</v>
      </c>
      <c r="Y3122" s="333"/>
      <c r="Z3122" s="144"/>
      <c r="AA3122" s="148">
        <f t="shared" si="195"/>
        <v>0</v>
      </c>
      <c r="AB3122" s="336"/>
      <c r="AC3122" s="144"/>
    </row>
    <row r="3123" spans="2:29" s="134" customFormat="1" ht="20.100000000000001" customHeight="1" x14ac:dyDescent="0.25">
      <c r="B3123" s="390"/>
      <c r="C3123" s="391"/>
      <c r="D3123" s="392"/>
      <c r="E3123" s="393"/>
      <c r="F3123" s="393"/>
      <c r="G3123" s="394"/>
      <c r="H3123" s="395"/>
      <c r="N3123" s="144"/>
      <c r="O3123" s="147" t="str">
        <f>IFERROR(IF(LEN(B3123)=0,"",INDEX(Trainings!$C$6:$C$55,MATCH(Registration!$B3123,Trainings!$B$6:$B$55,0),1)),"")</f>
        <v/>
      </c>
      <c r="P3123" s="148" t="str">
        <f>IFERROR(IF(LEN(H3123)=0,"",INDEX(Dashboard!$I$17:$I$26,MATCH($H3123,Dashboard!$J$17:$J$26,0))),"")</f>
        <v/>
      </c>
      <c r="Q3123" s="144"/>
      <c r="R3123" s="148">
        <f>IF(LEN(O3123)=0,0,IF(OR(Summary!$D$5="All",Summary!$D$5=""),1,IF(Summary!$D$5=O3123,1,0)))</f>
        <v>0</v>
      </c>
      <c r="S3123" s="148">
        <f>IF(LEN(B3123)=0,0,IF(OR(Summary!$G$5="All",Summary!$G$5=""),1,IF(Summary!$G$5=B3123,1,0)))</f>
        <v>0</v>
      </c>
      <c r="T3123" s="148">
        <f t="shared" si="192"/>
        <v>0</v>
      </c>
      <c r="U3123" s="148">
        <f>IF(LEN(C3123)=0,0,IF(C3123=Summary!$K$5,1,0))</f>
        <v>0</v>
      </c>
      <c r="V3123" s="148">
        <f t="shared" si="193"/>
        <v>0</v>
      </c>
      <c r="W3123" s="333"/>
      <c r="X3123" s="148">
        <f t="shared" si="194"/>
        <v>0</v>
      </c>
      <c r="Y3123" s="333"/>
      <c r="Z3123" s="144"/>
      <c r="AA3123" s="148">
        <f t="shared" si="195"/>
        <v>0</v>
      </c>
      <c r="AB3123" s="336"/>
      <c r="AC3123" s="144"/>
    </row>
    <row r="3124" spans="2:29" s="134" customFormat="1" ht="20.100000000000001" customHeight="1" x14ac:dyDescent="0.25">
      <c r="B3124" s="390"/>
      <c r="C3124" s="391"/>
      <c r="D3124" s="392"/>
      <c r="E3124" s="393"/>
      <c r="F3124" s="393"/>
      <c r="G3124" s="394"/>
      <c r="H3124" s="395"/>
      <c r="N3124" s="144"/>
      <c r="O3124" s="147" t="str">
        <f>IFERROR(IF(LEN(B3124)=0,"",INDEX(Trainings!$C$6:$C$55,MATCH(Registration!$B3124,Trainings!$B$6:$B$55,0),1)),"")</f>
        <v/>
      </c>
      <c r="P3124" s="148" t="str">
        <f>IFERROR(IF(LEN(H3124)=0,"",INDEX(Dashboard!$I$17:$I$26,MATCH($H3124,Dashboard!$J$17:$J$26,0))),"")</f>
        <v/>
      </c>
      <c r="Q3124" s="144"/>
      <c r="R3124" s="148">
        <f>IF(LEN(O3124)=0,0,IF(OR(Summary!$D$5="All",Summary!$D$5=""),1,IF(Summary!$D$5=O3124,1,0)))</f>
        <v>0</v>
      </c>
      <c r="S3124" s="148">
        <f>IF(LEN(B3124)=0,0,IF(OR(Summary!$G$5="All",Summary!$G$5=""),1,IF(Summary!$G$5=B3124,1,0)))</f>
        <v>0</v>
      </c>
      <c r="T3124" s="148">
        <f t="shared" si="192"/>
        <v>0</v>
      </c>
      <c r="U3124" s="148">
        <f>IF(LEN(C3124)=0,0,IF(C3124=Summary!$K$5,1,0))</f>
        <v>0</v>
      </c>
      <c r="V3124" s="148">
        <f t="shared" si="193"/>
        <v>0</v>
      </c>
      <c r="W3124" s="333"/>
      <c r="X3124" s="148">
        <f t="shared" si="194"/>
        <v>0</v>
      </c>
      <c r="Y3124" s="333"/>
      <c r="Z3124" s="144"/>
      <c r="AA3124" s="148">
        <f t="shared" si="195"/>
        <v>0</v>
      </c>
      <c r="AB3124" s="336"/>
      <c r="AC3124" s="144"/>
    </row>
    <row r="3125" spans="2:29" s="134" customFormat="1" ht="20.100000000000001" customHeight="1" x14ac:dyDescent="0.25">
      <c r="B3125" s="390"/>
      <c r="C3125" s="391"/>
      <c r="D3125" s="392"/>
      <c r="E3125" s="393"/>
      <c r="F3125" s="393"/>
      <c r="G3125" s="394"/>
      <c r="H3125" s="395"/>
      <c r="N3125" s="144"/>
      <c r="O3125" s="147" t="str">
        <f>IFERROR(IF(LEN(B3125)=0,"",INDEX(Trainings!$C$6:$C$55,MATCH(Registration!$B3125,Trainings!$B$6:$B$55,0),1)),"")</f>
        <v/>
      </c>
      <c r="P3125" s="148" t="str">
        <f>IFERROR(IF(LEN(H3125)=0,"",INDEX(Dashboard!$I$17:$I$26,MATCH($H3125,Dashboard!$J$17:$J$26,0))),"")</f>
        <v/>
      </c>
      <c r="Q3125" s="144"/>
      <c r="R3125" s="148">
        <f>IF(LEN(O3125)=0,0,IF(OR(Summary!$D$5="All",Summary!$D$5=""),1,IF(Summary!$D$5=O3125,1,0)))</f>
        <v>0</v>
      </c>
      <c r="S3125" s="148">
        <f>IF(LEN(B3125)=0,0,IF(OR(Summary!$G$5="All",Summary!$G$5=""),1,IF(Summary!$G$5=B3125,1,0)))</f>
        <v>0</v>
      </c>
      <c r="T3125" s="148">
        <f t="shared" si="192"/>
        <v>0</v>
      </c>
      <c r="U3125" s="148">
        <f>IF(LEN(C3125)=0,0,IF(C3125=Summary!$K$5,1,0))</f>
        <v>0</v>
      </c>
      <c r="V3125" s="148">
        <f t="shared" si="193"/>
        <v>0</v>
      </c>
      <c r="W3125" s="333"/>
      <c r="X3125" s="148">
        <f t="shared" si="194"/>
        <v>0</v>
      </c>
      <c r="Y3125" s="333"/>
      <c r="Z3125" s="144"/>
      <c r="AA3125" s="148">
        <f t="shared" si="195"/>
        <v>0</v>
      </c>
      <c r="AB3125" s="336"/>
      <c r="AC3125" s="144"/>
    </row>
    <row r="3126" spans="2:29" s="134" customFormat="1" ht="20.100000000000001" customHeight="1" x14ac:dyDescent="0.25">
      <c r="B3126" s="390"/>
      <c r="C3126" s="391"/>
      <c r="D3126" s="392"/>
      <c r="E3126" s="393"/>
      <c r="F3126" s="393"/>
      <c r="G3126" s="394"/>
      <c r="H3126" s="395"/>
      <c r="N3126" s="144"/>
      <c r="O3126" s="147" t="str">
        <f>IFERROR(IF(LEN(B3126)=0,"",INDEX(Trainings!$C$6:$C$55,MATCH(Registration!$B3126,Trainings!$B$6:$B$55,0),1)),"")</f>
        <v/>
      </c>
      <c r="P3126" s="148" t="str">
        <f>IFERROR(IF(LEN(H3126)=0,"",INDEX(Dashboard!$I$17:$I$26,MATCH($H3126,Dashboard!$J$17:$J$26,0))),"")</f>
        <v/>
      </c>
      <c r="Q3126" s="144"/>
      <c r="R3126" s="148">
        <f>IF(LEN(O3126)=0,0,IF(OR(Summary!$D$5="All",Summary!$D$5=""),1,IF(Summary!$D$5=O3126,1,0)))</f>
        <v>0</v>
      </c>
      <c r="S3126" s="148">
        <f>IF(LEN(B3126)=0,0,IF(OR(Summary!$G$5="All",Summary!$G$5=""),1,IF(Summary!$G$5=B3126,1,0)))</f>
        <v>0</v>
      </c>
      <c r="T3126" s="148">
        <f t="shared" si="192"/>
        <v>0</v>
      </c>
      <c r="U3126" s="148">
        <f>IF(LEN(C3126)=0,0,IF(C3126=Summary!$K$5,1,0))</f>
        <v>0</v>
      </c>
      <c r="V3126" s="148">
        <f t="shared" si="193"/>
        <v>0</v>
      </c>
      <c r="W3126" s="333"/>
      <c r="X3126" s="148">
        <f t="shared" si="194"/>
        <v>0</v>
      </c>
      <c r="Y3126" s="333"/>
      <c r="Z3126" s="144"/>
      <c r="AA3126" s="148">
        <f t="shared" si="195"/>
        <v>0</v>
      </c>
      <c r="AB3126" s="336"/>
      <c r="AC3126" s="144"/>
    </row>
    <row r="3127" spans="2:29" s="134" customFormat="1" ht="20.100000000000001" customHeight="1" x14ac:dyDescent="0.25">
      <c r="B3127" s="390"/>
      <c r="C3127" s="391"/>
      <c r="D3127" s="392"/>
      <c r="E3127" s="393"/>
      <c r="F3127" s="393"/>
      <c r="G3127" s="394"/>
      <c r="H3127" s="395"/>
      <c r="N3127" s="144"/>
      <c r="O3127" s="147" t="str">
        <f>IFERROR(IF(LEN(B3127)=0,"",INDEX(Trainings!$C$6:$C$55,MATCH(Registration!$B3127,Trainings!$B$6:$B$55,0),1)),"")</f>
        <v/>
      </c>
      <c r="P3127" s="148" t="str">
        <f>IFERROR(IF(LEN(H3127)=0,"",INDEX(Dashboard!$I$17:$I$26,MATCH($H3127,Dashboard!$J$17:$J$26,0))),"")</f>
        <v/>
      </c>
      <c r="Q3127" s="144"/>
      <c r="R3127" s="148">
        <f>IF(LEN(O3127)=0,0,IF(OR(Summary!$D$5="All",Summary!$D$5=""),1,IF(Summary!$D$5=O3127,1,0)))</f>
        <v>0</v>
      </c>
      <c r="S3127" s="148">
        <f>IF(LEN(B3127)=0,0,IF(OR(Summary!$G$5="All",Summary!$G$5=""),1,IF(Summary!$G$5=B3127,1,0)))</f>
        <v>0</v>
      </c>
      <c r="T3127" s="148">
        <f t="shared" si="192"/>
        <v>0</v>
      </c>
      <c r="U3127" s="148">
        <f>IF(LEN(C3127)=0,0,IF(C3127=Summary!$K$5,1,0))</f>
        <v>0</v>
      </c>
      <c r="V3127" s="148">
        <f t="shared" si="193"/>
        <v>0</v>
      </c>
      <c r="W3127" s="333"/>
      <c r="X3127" s="148">
        <f t="shared" si="194"/>
        <v>0</v>
      </c>
      <c r="Y3127" s="333"/>
      <c r="Z3127" s="144"/>
      <c r="AA3127" s="148">
        <f t="shared" si="195"/>
        <v>0</v>
      </c>
      <c r="AB3127" s="336"/>
      <c r="AC3127" s="144"/>
    </row>
    <row r="3128" spans="2:29" s="134" customFormat="1" ht="20.100000000000001" customHeight="1" x14ac:dyDescent="0.25">
      <c r="B3128" s="390"/>
      <c r="C3128" s="391"/>
      <c r="D3128" s="392"/>
      <c r="E3128" s="393"/>
      <c r="F3128" s="393"/>
      <c r="G3128" s="394"/>
      <c r="H3128" s="395"/>
      <c r="N3128" s="144"/>
      <c r="O3128" s="147" t="str">
        <f>IFERROR(IF(LEN(B3128)=0,"",INDEX(Trainings!$C$6:$C$55,MATCH(Registration!$B3128,Trainings!$B$6:$B$55,0),1)),"")</f>
        <v/>
      </c>
      <c r="P3128" s="148" t="str">
        <f>IFERROR(IF(LEN(H3128)=0,"",INDEX(Dashboard!$I$17:$I$26,MATCH($H3128,Dashboard!$J$17:$J$26,0))),"")</f>
        <v/>
      </c>
      <c r="Q3128" s="144"/>
      <c r="R3128" s="148">
        <f>IF(LEN(O3128)=0,0,IF(OR(Summary!$D$5="All",Summary!$D$5=""),1,IF(Summary!$D$5=O3128,1,0)))</f>
        <v>0</v>
      </c>
      <c r="S3128" s="148">
        <f>IF(LEN(B3128)=0,0,IF(OR(Summary!$G$5="All",Summary!$G$5=""),1,IF(Summary!$G$5=B3128,1,0)))</f>
        <v>0</v>
      </c>
      <c r="T3128" s="148">
        <f t="shared" si="192"/>
        <v>0</v>
      </c>
      <c r="U3128" s="148">
        <f>IF(LEN(C3128)=0,0,IF(C3128=Summary!$K$5,1,0))</f>
        <v>0</v>
      </c>
      <c r="V3128" s="148">
        <f t="shared" si="193"/>
        <v>0</v>
      </c>
      <c r="W3128" s="333"/>
      <c r="X3128" s="148">
        <f t="shared" si="194"/>
        <v>0</v>
      </c>
      <c r="Y3128" s="333"/>
      <c r="Z3128" s="144"/>
      <c r="AA3128" s="148">
        <f t="shared" si="195"/>
        <v>0</v>
      </c>
      <c r="AB3128" s="336"/>
      <c r="AC3128" s="144"/>
    </row>
    <row r="3129" spans="2:29" s="134" customFormat="1" ht="20.100000000000001" customHeight="1" x14ac:dyDescent="0.25">
      <c r="B3129" s="390"/>
      <c r="C3129" s="391"/>
      <c r="D3129" s="392"/>
      <c r="E3129" s="393"/>
      <c r="F3129" s="393"/>
      <c r="G3129" s="394"/>
      <c r="H3129" s="395"/>
      <c r="N3129" s="144"/>
      <c r="O3129" s="147" t="str">
        <f>IFERROR(IF(LEN(B3129)=0,"",INDEX(Trainings!$C$6:$C$55,MATCH(Registration!$B3129,Trainings!$B$6:$B$55,0),1)),"")</f>
        <v/>
      </c>
      <c r="P3129" s="148" t="str">
        <f>IFERROR(IF(LEN(H3129)=0,"",INDEX(Dashboard!$I$17:$I$26,MATCH($H3129,Dashboard!$J$17:$J$26,0))),"")</f>
        <v/>
      </c>
      <c r="Q3129" s="144"/>
      <c r="R3129" s="148">
        <f>IF(LEN(O3129)=0,0,IF(OR(Summary!$D$5="All",Summary!$D$5=""),1,IF(Summary!$D$5=O3129,1,0)))</f>
        <v>0</v>
      </c>
      <c r="S3129" s="148">
        <f>IF(LEN(B3129)=0,0,IF(OR(Summary!$G$5="All",Summary!$G$5=""),1,IF(Summary!$G$5=B3129,1,0)))</f>
        <v>0</v>
      </c>
      <c r="T3129" s="148">
        <f t="shared" si="192"/>
        <v>0</v>
      </c>
      <c r="U3129" s="148">
        <f>IF(LEN(C3129)=0,0,IF(C3129=Summary!$K$5,1,0))</f>
        <v>0</v>
      </c>
      <c r="V3129" s="148">
        <f t="shared" si="193"/>
        <v>0</v>
      </c>
      <c r="W3129" s="333"/>
      <c r="X3129" s="148">
        <f t="shared" si="194"/>
        <v>0</v>
      </c>
      <c r="Y3129" s="333"/>
      <c r="Z3129" s="144"/>
      <c r="AA3129" s="148">
        <f t="shared" si="195"/>
        <v>0</v>
      </c>
      <c r="AB3129" s="336"/>
      <c r="AC3129" s="144"/>
    </row>
    <row r="3130" spans="2:29" s="134" customFormat="1" ht="20.100000000000001" customHeight="1" x14ac:dyDescent="0.25">
      <c r="B3130" s="390"/>
      <c r="C3130" s="391"/>
      <c r="D3130" s="392"/>
      <c r="E3130" s="393"/>
      <c r="F3130" s="393"/>
      <c r="G3130" s="394"/>
      <c r="H3130" s="395"/>
      <c r="N3130" s="144"/>
      <c r="O3130" s="147" t="str">
        <f>IFERROR(IF(LEN(B3130)=0,"",INDEX(Trainings!$C$6:$C$55,MATCH(Registration!$B3130,Trainings!$B$6:$B$55,0),1)),"")</f>
        <v/>
      </c>
      <c r="P3130" s="148" t="str">
        <f>IFERROR(IF(LEN(H3130)=0,"",INDEX(Dashboard!$I$17:$I$26,MATCH($H3130,Dashboard!$J$17:$J$26,0))),"")</f>
        <v/>
      </c>
      <c r="Q3130" s="144"/>
      <c r="R3130" s="148">
        <f>IF(LEN(O3130)=0,0,IF(OR(Summary!$D$5="All",Summary!$D$5=""),1,IF(Summary!$D$5=O3130,1,0)))</f>
        <v>0</v>
      </c>
      <c r="S3130" s="148">
        <f>IF(LEN(B3130)=0,0,IF(OR(Summary!$G$5="All",Summary!$G$5=""),1,IF(Summary!$G$5=B3130,1,0)))</f>
        <v>0</v>
      </c>
      <c r="T3130" s="148">
        <f t="shared" si="192"/>
        <v>0</v>
      </c>
      <c r="U3130" s="148">
        <f>IF(LEN(C3130)=0,0,IF(C3130=Summary!$K$5,1,0))</f>
        <v>0</v>
      </c>
      <c r="V3130" s="148">
        <f t="shared" si="193"/>
        <v>0</v>
      </c>
      <c r="W3130" s="333"/>
      <c r="X3130" s="148">
        <f t="shared" si="194"/>
        <v>0</v>
      </c>
      <c r="Y3130" s="333"/>
      <c r="Z3130" s="144"/>
      <c r="AA3130" s="148">
        <f t="shared" si="195"/>
        <v>0</v>
      </c>
      <c r="AB3130" s="336"/>
      <c r="AC3130" s="144"/>
    </row>
    <row r="3131" spans="2:29" s="134" customFormat="1" ht="20.100000000000001" customHeight="1" x14ac:dyDescent="0.25">
      <c r="B3131" s="390"/>
      <c r="C3131" s="391"/>
      <c r="D3131" s="392"/>
      <c r="E3131" s="393"/>
      <c r="F3131" s="393"/>
      <c r="G3131" s="394"/>
      <c r="H3131" s="395"/>
      <c r="N3131" s="144"/>
      <c r="O3131" s="147" t="str">
        <f>IFERROR(IF(LEN(B3131)=0,"",INDEX(Trainings!$C$6:$C$55,MATCH(Registration!$B3131,Trainings!$B$6:$B$55,0),1)),"")</f>
        <v/>
      </c>
      <c r="P3131" s="148" t="str">
        <f>IFERROR(IF(LEN(H3131)=0,"",INDEX(Dashboard!$I$17:$I$26,MATCH($H3131,Dashboard!$J$17:$J$26,0))),"")</f>
        <v/>
      </c>
      <c r="Q3131" s="144"/>
      <c r="R3131" s="148">
        <f>IF(LEN(O3131)=0,0,IF(OR(Summary!$D$5="All",Summary!$D$5=""),1,IF(Summary!$D$5=O3131,1,0)))</f>
        <v>0</v>
      </c>
      <c r="S3131" s="148">
        <f>IF(LEN(B3131)=0,0,IF(OR(Summary!$G$5="All",Summary!$G$5=""),1,IF(Summary!$G$5=B3131,1,0)))</f>
        <v>0</v>
      </c>
      <c r="T3131" s="148">
        <f t="shared" si="192"/>
        <v>0</v>
      </c>
      <c r="U3131" s="148">
        <f>IF(LEN(C3131)=0,0,IF(C3131=Summary!$K$5,1,0))</f>
        <v>0</v>
      </c>
      <c r="V3131" s="148">
        <f t="shared" si="193"/>
        <v>0</v>
      </c>
      <c r="W3131" s="333"/>
      <c r="X3131" s="148">
        <f t="shared" si="194"/>
        <v>0</v>
      </c>
      <c r="Y3131" s="333"/>
      <c r="Z3131" s="144"/>
      <c r="AA3131" s="148">
        <f t="shared" si="195"/>
        <v>0</v>
      </c>
      <c r="AB3131" s="336"/>
      <c r="AC3131" s="144"/>
    </row>
    <row r="3132" spans="2:29" s="134" customFormat="1" ht="20.100000000000001" customHeight="1" x14ac:dyDescent="0.25">
      <c r="B3132" s="390"/>
      <c r="C3132" s="391"/>
      <c r="D3132" s="392"/>
      <c r="E3132" s="393"/>
      <c r="F3132" s="393"/>
      <c r="G3132" s="394"/>
      <c r="H3132" s="395"/>
      <c r="N3132" s="144"/>
      <c r="O3132" s="147" t="str">
        <f>IFERROR(IF(LEN(B3132)=0,"",INDEX(Trainings!$C$6:$C$55,MATCH(Registration!$B3132,Trainings!$B$6:$B$55,0),1)),"")</f>
        <v/>
      </c>
      <c r="P3132" s="148" t="str">
        <f>IFERROR(IF(LEN(H3132)=0,"",INDEX(Dashboard!$I$17:$I$26,MATCH($H3132,Dashboard!$J$17:$J$26,0))),"")</f>
        <v/>
      </c>
      <c r="Q3132" s="144"/>
      <c r="R3132" s="148">
        <f>IF(LEN(O3132)=0,0,IF(OR(Summary!$D$5="All",Summary!$D$5=""),1,IF(Summary!$D$5=O3132,1,0)))</f>
        <v>0</v>
      </c>
      <c r="S3132" s="148">
        <f>IF(LEN(B3132)=0,0,IF(OR(Summary!$G$5="All",Summary!$G$5=""),1,IF(Summary!$G$5=B3132,1,0)))</f>
        <v>0</v>
      </c>
      <c r="T3132" s="148">
        <f t="shared" si="192"/>
        <v>0</v>
      </c>
      <c r="U3132" s="148">
        <f>IF(LEN(C3132)=0,0,IF(C3132=Summary!$K$5,1,0))</f>
        <v>0</v>
      </c>
      <c r="V3132" s="148">
        <f t="shared" si="193"/>
        <v>0</v>
      </c>
      <c r="W3132" s="333"/>
      <c r="X3132" s="148">
        <f t="shared" si="194"/>
        <v>0</v>
      </c>
      <c r="Y3132" s="333"/>
      <c r="Z3132" s="144"/>
      <c r="AA3132" s="148">
        <f t="shared" si="195"/>
        <v>0</v>
      </c>
      <c r="AB3132" s="336"/>
      <c r="AC3132" s="144"/>
    </row>
    <row r="3133" spans="2:29" s="134" customFormat="1" ht="20.100000000000001" customHeight="1" x14ac:dyDescent="0.25">
      <c r="B3133" s="390"/>
      <c r="C3133" s="391"/>
      <c r="D3133" s="392"/>
      <c r="E3133" s="393"/>
      <c r="F3133" s="393"/>
      <c r="G3133" s="394"/>
      <c r="H3133" s="395"/>
      <c r="N3133" s="144"/>
      <c r="O3133" s="147" t="str">
        <f>IFERROR(IF(LEN(B3133)=0,"",INDEX(Trainings!$C$6:$C$55,MATCH(Registration!$B3133,Trainings!$B$6:$B$55,0),1)),"")</f>
        <v/>
      </c>
      <c r="P3133" s="148" t="str">
        <f>IFERROR(IF(LEN(H3133)=0,"",INDEX(Dashboard!$I$17:$I$26,MATCH($H3133,Dashboard!$J$17:$J$26,0))),"")</f>
        <v/>
      </c>
      <c r="Q3133" s="144"/>
      <c r="R3133" s="148">
        <f>IF(LEN(O3133)=0,0,IF(OR(Summary!$D$5="All",Summary!$D$5=""),1,IF(Summary!$D$5=O3133,1,0)))</f>
        <v>0</v>
      </c>
      <c r="S3133" s="148">
        <f>IF(LEN(B3133)=0,0,IF(OR(Summary!$G$5="All",Summary!$G$5=""),1,IF(Summary!$G$5=B3133,1,0)))</f>
        <v>0</v>
      </c>
      <c r="T3133" s="148">
        <f t="shared" si="192"/>
        <v>0</v>
      </c>
      <c r="U3133" s="148">
        <f>IF(LEN(C3133)=0,0,IF(C3133=Summary!$K$5,1,0))</f>
        <v>0</v>
      </c>
      <c r="V3133" s="148">
        <f t="shared" si="193"/>
        <v>0</v>
      </c>
      <c r="W3133" s="333"/>
      <c r="X3133" s="148">
        <f t="shared" si="194"/>
        <v>0</v>
      </c>
      <c r="Y3133" s="333"/>
      <c r="Z3133" s="144"/>
      <c r="AA3133" s="148">
        <f t="shared" si="195"/>
        <v>0</v>
      </c>
      <c r="AB3133" s="336"/>
      <c r="AC3133" s="144"/>
    </row>
    <row r="3134" spans="2:29" s="134" customFormat="1" ht="20.100000000000001" customHeight="1" x14ac:dyDescent="0.25">
      <c r="B3134" s="390"/>
      <c r="C3134" s="391"/>
      <c r="D3134" s="392"/>
      <c r="E3134" s="393"/>
      <c r="F3134" s="393"/>
      <c r="G3134" s="394"/>
      <c r="H3134" s="395"/>
      <c r="N3134" s="144"/>
      <c r="O3134" s="147" t="str">
        <f>IFERROR(IF(LEN(B3134)=0,"",INDEX(Trainings!$C$6:$C$55,MATCH(Registration!$B3134,Trainings!$B$6:$B$55,0),1)),"")</f>
        <v/>
      </c>
      <c r="P3134" s="148" t="str">
        <f>IFERROR(IF(LEN(H3134)=0,"",INDEX(Dashboard!$I$17:$I$26,MATCH($H3134,Dashboard!$J$17:$J$26,0))),"")</f>
        <v/>
      </c>
      <c r="Q3134" s="144"/>
      <c r="R3134" s="148">
        <f>IF(LEN(O3134)=0,0,IF(OR(Summary!$D$5="All",Summary!$D$5=""),1,IF(Summary!$D$5=O3134,1,0)))</f>
        <v>0</v>
      </c>
      <c r="S3134" s="148">
        <f>IF(LEN(B3134)=0,0,IF(OR(Summary!$G$5="All",Summary!$G$5=""),1,IF(Summary!$G$5=B3134,1,0)))</f>
        <v>0</v>
      </c>
      <c r="T3134" s="148">
        <f t="shared" si="192"/>
        <v>0</v>
      </c>
      <c r="U3134" s="148">
        <f>IF(LEN(C3134)=0,0,IF(C3134=Summary!$K$5,1,0))</f>
        <v>0</v>
      </c>
      <c r="V3134" s="148">
        <f t="shared" si="193"/>
        <v>0</v>
      </c>
      <c r="W3134" s="333"/>
      <c r="X3134" s="148">
        <f t="shared" si="194"/>
        <v>0</v>
      </c>
      <c r="Y3134" s="333"/>
      <c r="Z3134" s="144"/>
      <c r="AA3134" s="148">
        <f t="shared" si="195"/>
        <v>0</v>
      </c>
      <c r="AB3134" s="336"/>
      <c r="AC3134" s="144"/>
    </row>
    <row r="3135" spans="2:29" s="134" customFormat="1" ht="20.100000000000001" customHeight="1" x14ac:dyDescent="0.25">
      <c r="B3135" s="390"/>
      <c r="C3135" s="391"/>
      <c r="D3135" s="392"/>
      <c r="E3135" s="393"/>
      <c r="F3135" s="393"/>
      <c r="G3135" s="394"/>
      <c r="H3135" s="395"/>
      <c r="N3135" s="144"/>
      <c r="O3135" s="147" t="str">
        <f>IFERROR(IF(LEN(B3135)=0,"",INDEX(Trainings!$C$6:$C$55,MATCH(Registration!$B3135,Trainings!$B$6:$B$55,0),1)),"")</f>
        <v/>
      </c>
      <c r="P3135" s="148" t="str">
        <f>IFERROR(IF(LEN(H3135)=0,"",INDEX(Dashboard!$I$17:$I$26,MATCH($H3135,Dashboard!$J$17:$J$26,0))),"")</f>
        <v/>
      </c>
      <c r="Q3135" s="144"/>
      <c r="R3135" s="148">
        <f>IF(LEN(O3135)=0,0,IF(OR(Summary!$D$5="All",Summary!$D$5=""),1,IF(Summary!$D$5=O3135,1,0)))</f>
        <v>0</v>
      </c>
      <c r="S3135" s="148">
        <f>IF(LEN(B3135)=0,0,IF(OR(Summary!$G$5="All",Summary!$G$5=""),1,IF(Summary!$G$5=B3135,1,0)))</f>
        <v>0</v>
      </c>
      <c r="T3135" s="148">
        <f t="shared" si="192"/>
        <v>0</v>
      </c>
      <c r="U3135" s="148">
        <f>IF(LEN(C3135)=0,0,IF(C3135=Summary!$K$5,1,0))</f>
        <v>0</v>
      </c>
      <c r="V3135" s="148">
        <f t="shared" si="193"/>
        <v>0</v>
      </c>
      <c r="W3135" s="333"/>
      <c r="X3135" s="148">
        <f t="shared" si="194"/>
        <v>0</v>
      </c>
      <c r="Y3135" s="333"/>
      <c r="Z3135" s="144"/>
      <c r="AA3135" s="148">
        <f t="shared" si="195"/>
        <v>0</v>
      </c>
      <c r="AB3135" s="336"/>
      <c r="AC3135" s="144"/>
    </row>
    <row r="3136" spans="2:29" s="134" customFormat="1" ht="20.100000000000001" customHeight="1" x14ac:dyDescent="0.25">
      <c r="B3136" s="390"/>
      <c r="C3136" s="391"/>
      <c r="D3136" s="392"/>
      <c r="E3136" s="393"/>
      <c r="F3136" s="393"/>
      <c r="G3136" s="394"/>
      <c r="H3136" s="395"/>
      <c r="N3136" s="144"/>
      <c r="O3136" s="147" t="str">
        <f>IFERROR(IF(LEN(B3136)=0,"",INDEX(Trainings!$C$6:$C$55,MATCH(Registration!$B3136,Trainings!$B$6:$B$55,0),1)),"")</f>
        <v/>
      </c>
      <c r="P3136" s="148" t="str">
        <f>IFERROR(IF(LEN(H3136)=0,"",INDEX(Dashboard!$I$17:$I$26,MATCH($H3136,Dashboard!$J$17:$J$26,0))),"")</f>
        <v/>
      </c>
      <c r="Q3136" s="144"/>
      <c r="R3136" s="148">
        <f>IF(LEN(O3136)=0,0,IF(OR(Summary!$D$5="All",Summary!$D$5=""),1,IF(Summary!$D$5=O3136,1,0)))</f>
        <v>0</v>
      </c>
      <c r="S3136" s="148">
        <f>IF(LEN(B3136)=0,0,IF(OR(Summary!$G$5="All",Summary!$G$5=""),1,IF(Summary!$G$5=B3136,1,0)))</f>
        <v>0</v>
      </c>
      <c r="T3136" s="148">
        <f t="shared" si="192"/>
        <v>0</v>
      </c>
      <c r="U3136" s="148">
        <f>IF(LEN(C3136)=0,0,IF(C3136=Summary!$K$5,1,0))</f>
        <v>0</v>
      </c>
      <c r="V3136" s="148">
        <f t="shared" si="193"/>
        <v>0</v>
      </c>
      <c r="W3136" s="333"/>
      <c r="X3136" s="148">
        <f t="shared" si="194"/>
        <v>0</v>
      </c>
      <c r="Y3136" s="333"/>
      <c r="Z3136" s="144"/>
      <c r="AA3136" s="148">
        <f t="shared" si="195"/>
        <v>0</v>
      </c>
      <c r="AB3136" s="336"/>
      <c r="AC3136" s="144"/>
    </row>
    <row r="3137" spans="2:29" s="134" customFormat="1" ht="20.100000000000001" customHeight="1" x14ac:dyDescent="0.25">
      <c r="B3137" s="390"/>
      <c r="C3137" s="391"/>
      <c r="D3137" s="392"/>
      <c r="E3137" s="393"/>
      <c r="F3137" s="393"/>
      <c r="G3137" s="394"/>
      <c r="H3137" s="395"/>
      <c r="N3137" s="144"/>
      <c r="O3137" s="147" t="str">
        <f>IFERROR(IF(LEN(B3137)=0,"",INDEX(Trainings!$C$6:$C$55,MATCH(Registration!$B3137,Trainings!$B$6:$B$55,0),1)),"")</f>
        <v/>
      </c>
      <c r="P3137" s="148" t="str">
        <f>IFERROR(IF(LEN(H3137)=0,"",INDEX(Dashboard!$I$17:$I$26,MATCH($H3137,Dashboard!$J$17:$J$26,0))),"")</f>
        <v/>
      </c>
      <c r="Q3137" s="144"/>
      <c r="R3137" s="148">
        <f>IF(LEN(O3137)=0,0,IF(OR(Summary!$D$5="All",Summary!$D$5=""),1,IF(Summary!$D$5=O3137,1,0)))</f>
        <v>0</v>
      </c>
      <c r="S3137" s="148">
        <f>IF(LEN(B3137)=0,0,IF(OR(Summary!$G$5="All",Summary!$G$5=""),1,IF(Summary!$G$5=B3137,1,0)))</f>
        <v>0</v>
      </c>
      <c r="T3137" s="148">
        <f t="shared" si="192"/>
        <v>0</v>
      </c>
      <c r="U3137" s="148">
        <f>IF(LEN(C3137)=0,0,IF(C3137=Summary!$K$5,1,0))</f>
        <v>0</v>
      </c>
      <c r="V3137" s="148">
        <f t="shared" si="193"/>
        <v>0</v>
      </c>
      <c r="W3137" s="333"/>
      <c r="X3137" s="148">
        <f t="shared" si="194"/>
        <v>0</v>
      </c>
      <c r="Y3137" s="333"/>
      <c r="Z3137" s="144"/>
      <c r="AA3137" s="148">
        <f t="shared" si="195"/>
        <v>0</v>
      </c>
      <c r="AB3137" s="336"/>
      <c r="AC3137" s="144"/>
    </row>
    <row r="3138" spans="2:29" s="134" customFormat="1" ht="20.100000000000001" customHeight="1" x14ac:dyDescent="0.25">
      <c r="B3138" s="390"/>
      <c r="C3138" s="391"/>
      <c r="D3138" s="392"/>
      <c r="E3138" s="393"/>
      <c r="F3138" s="393"/>
      <c r="G3138" s="394"/>
      <c r="H3138" s="395"/>
      <c r="N3138" s="144"/>
      <c r="O3138" s="147" t="str">
        <f>IFERROR(IF(LEN(B3138)=0,"",INDEX(Trainings!$C$6:$C$55,MATCH(Registration!$B3138,Trainings!$B$6:$B$55,0),1)),"")</f>
        <v/>
      </c>
      <c r="P3138" s="148" t="str">
        <f>IFERROR(IF(LEN(H3138)=0,"",INDEX(Dashboard!$I$17:$I$26,MATCH($H3138,Dashboard!$J$17:$J$26,0))),"")</f>
        <v/>
      </c>
      <c r="Q3138" s="144"/>
      <c r="R3138" s="148">
        <f>IF(LEN(O3138)=0,0,IF(OR(Summary!$D$5="All",Summary!$D$5=""),1,IF(Summary!$D$5=O3138,1,0)))</f>
        <v>0</v>
      </c>
      <c r="S3138" s="148">
        <f>IF(LEN(B3138)=0,0,IF(OR(Summary!$G$5="All",Summary!$G$5=""),1,IF(Summary!$G$5=B3138,1,0)))</f>
        <v>0</v>
      </c>
      <c r="T3138" s="148">
        <f t="shared" si="192"/>
        <v>0</v>
      </c>
      <c r="U3138" s="148">
        <f>IF(LEN(C3138)=0,0,IF(C3138=Summary!$K$5,1,0))</f>
        <v>0</v>
      </c>
      <c r="V3138" s="148">
        <f t="shared" si="193"/>
        <v>0</v>
      </c>
      <c r="W3138" s="333"/>
      <c r="X3138" s="148">
        <f t="shared" si="194"/>
        <v>0</v>
      </c>
      <c r="Y3138" s="333"/>
      <c r="Z3138" s="144"/>
      <c r="AA3138" s="148">
        <f t="shared" si="195"/>
        <v>0</v>
      </c>
      <c r="AB3138" s="336"/>
      <c r="AC3138" s="144"/>
    </row>
    <row r="3139" spans="2:29" s="134" customFormat="1" ht="20.100000000000001" customHeight="1" x14ac:dyDescent="0.25">
      <c r="B3139" s="390"/>
      <c r="C3139" s="391"/>
      <c r="D3139" s="392"/>
      <c r="E3139" s="393"/>
      <c r="F3139" s="393"/>
      <c r="G3139" s="394"/>
      <c r="H3139" s="395"/>
      <c r="N3139" s="144"/>
      <c r="O3139" s="147" t="str">
        <f>IFERROR(IF(LEN(B3139)=0,"",INDEX(Trainings!$C$6:$C$55,MATCH(Registration!$B3139,Trainings!$B$6:$B$55,0),1)),"")</f>
        <v/>
      </c>
      <c r="P3139" s="148" t="str">
        <f>IFERROR(IF(LEN(H3139)=0,"",INDEX(Dashboard!$I$17:$I$26,MATCH($H3139,Dashboard!$J$17:$J$26,0))),"")</f>
        <v/>
      </c>
      <c r="Q3139" s="144"/>
      <c r="R3139" s="148">
        <f>IF(LEN(O3139)=0,0,IF(OR(Summary!$D$5="All",Summary!$D$5=""),1,IF(Summary!$D$5=O3139,1,0)))</f>
        <v>0</v>
      </c>
      <c r="S3139" s="148">
        <f>IF(LEN(B3139)=0,0,IF(OR(Summary!$G$5="All",Summary!$G$5=""),1,IF(Summary!$G$5=B3139,1,0)))</f>
        <v>0</v>
      </c>
      <c r="T3139" s="148">
        <f t="shared" si="192"/>
        <v>0</v>
      </c>
      <c r="U3139" s="148">
        <f>IF(LEN(C3139)=0,0,IF(C3139=Summary!$K$5,1,0))</f>
        <v>0</v>
      </c>
      <c r="V3139" s="148">
        <f t="shared" si="193"/>
        <v>0</v>
      </c>
      <c r="W3139" s="333"/>
      <c r="X3139" s="148">
        <f t="shared" si="194"/>
        <v>0</v>
      </c>
      <c r="Y3139" s="333"/>
      <c r="Z3139" s="144"/>
      <c r="AA3139" s="148">
        <f t="shared" si="195"/>
        <v>0</v>
      </c>
      <c r="AB3139" s="336"/>
      <c r="AC3139" s="144"/>
    </row>
    <row r="3140" spans="2:29" s="134" customFormat="1" ht="20.100000000000001" customHeight="1" x14ac:dyDescent="0.25">
      <c r="B3140" s="390"/>
      <c r="C3140" s="391"/>
      <c r="D3140" s="392"/>
      <c r="E3140" s="393"/>
      <c r="F3140" s="393"/>
      <c r="G3140" s="394"/>
      <c r="H3140" s="395"/>
      <c r="N3140" s="144"/>
      <c r="O3140" s="147" t="str">
        <f>IFERROR(IF(LEN(B3140)=0,"",INDEX(Trainings!$C$6:$C$55,MATCH(Registration!$B3140,Trainings!$B$6:$B$55,0),1)),"")</f>
        <v/>
      </c>
      <c r="P3140" s="148" t="str">
        <f>IFERROR(IF(LEN(H3140)=0,"",INDEX(Dashboard!$I$17:$I$26,MATCH($H3140,Dashboard!$J$17:$J$26,0))),"")</f>
        <v/>
      </c>
      <c r="Q3140" s="144"/>
      <c r="R3140" s="148">
        <f>IF(LEN(O3140)=0,0,IF(OR(Summary!$D$5="All",Summary!$D$5=""),1,IF(Summary!$D$5=O3140,1,0)))</f>
        <v>0</v>
      </c>
      <c r="S3140" s="148">
        <f>IF(LEN(B3140)=0,0,IF(OR(Summary!$G$5="All",Summary!$G$5=""),1,IF(Summary!$G$5=B3140,1,0)))</f>
        <v>0</v>
      </c>
      <c r="T3140" s="148">
        <f t="shared" si="192"/>
        <v>0</v>
      </c>
      <c r="U3140" s="148">
        <f>IF(LEN(C3140)=0,0,IF(C3140=Summary!$K$5,1,0))</f>
        <v>0</v>
      </c>
      <c r="V3140" s="148">
        <f t="shared" si="193"/>
        <v>0</v>
      </c>
      <c r="W3140" s="333"/>
      <c r="X3140" s="148">
        <f t="shared" si="194"/>
        <v>0</v>
      </c>
      <c r="Y3140" s="333"/>
      <c r="Z3140" s="144"/>
      <c r="AA3140" s="148">
        <f t="shared" si="195"/>
        <v>0</v>
      </c>
      <c r="AB3140" s="336"/>
      <c r="AC3140" s="144"/>
    </row>
    <row r="3141" spans="2:29" s="134" customFormat="1" ht="20.100000000000001" customHeight="1" x14ac:dyDescent="0.25">
      <c r="B3141" s="390"/>
      <c r="C3141" s="391"/>
      <c r="D3141" s="392"/>
      <c r="E3141" s="393"/>
      <c r="F3141" s="393"/>
      <c r="G3141" s="394"/>
      <c r="H3141" s="395"/>
      <c r="N3141" s="144"/>
      <c r="O3141" s="147" t="str">
        <f>IFERROR(IF(LEN(B3141)=0,"",INDEX(Trainings!$C$6:$C$55,MATCH(Registration!$B3141,Trainings!$B$6:$B$55,0),1)),"")</f>
        <v/>
      </c>
      <c r="P3141" s="148" t="str">
        <f>IFERROR(IF(LEN(H3141)=0,"",INDEX(Dashboard!$I$17:$I$26,MATCH($H3141,Dashboard!$J$17:$J$26,0))),"")</f>
        <v/>
      </c>
      <c r="Q3141" s="144"/>
      <c r="R3141" s="148">
        <f>IF(LEN(O3141)=0,0,IF(OR(Summary!$D$5="All",Summary!$D$5=""),1,IF(Summary!$D$5=O3141,1,0)))</f>
        <v>0</v>
      </c>
      <c r="S3141" s="148">
        <f>IF(LEN(B3141)=0,0,IF(OR(Summary!$G$5="All",Summary!$G$5=""),1,IF(Summary!$G$5=B3141,1,0)))</f>
        <v>0</v>
      </c>
      <c r="T3141" s="148">
        <f t="shared" si="192"/>
        <v>0</v>
      </c>
      <c r="U3141" s="148">
        <f>IF(LEN(C3141)=0,0,IF(C3141=Summary!$K$5,1,0))</f>
        <v>0</v>
      </c>
      <c r="V3141" s="148">
        <f t="shared" si="193"/>
        <v>0</v>
      </c>
      <c r="W3141" s="333"/>
      <c r="X3141" s="148">
        <f t="shared" si="194"/>
        <v>0</v>
      </c>
      <c r="Y3141" s="333"/>
      <c r="Z3141" s="144"/>
      <c r="AA3141" s="148">
        <f t="shared" si="195"/>
        <v>0</v>
      </c>
      <c r="AB3141" s="336"/>
      <c r="AC3141" s="144"/>
    </row>
    <row r="3142" spans="2:29" s="134" customFormat="1" ht="20.100000000000001" customHeight="1" x14ac:dyDescent="0.25">
      <c r="B3142" s="390"/>
      <c r="C3142" s="391"/>
      <c r="D3142" s="392"/>
      <c r="E3142" s="393"/>
      <c r="F3142" s="393"/>
      <c r="G3142" s="394"/>
      <c r="H3142" s="395"/>
      <c r="N3142" s="144"/>
      <c r="O3142" s="147" t="str">
        <f>IFERROR(IF(LEN(B3142)=0,"",INDEX(Trainings!$C$6:$C$55,MATCH(Registration!$B3142,Trainings!$B$6:$B$55,0),1)),"")</f>
        <v/>
      </c>
      <c r="P3142" s="148" t="str">
        <f>IFERROR(IF(LEN(H3142)=0,"",INDEX(Dashboard!$I$17:$I$26,MATCH($H3142,Dashboard!$J$17:$J$26,0))),"")</f>
        <v/>
      </c>
      <c r="Q3142" s="144"/>
      <c r="R3142" s="148">
        <f>IF(LEN(O3142)=0,0,IF(OR(Summary!$D$5="All",Summary!$D$5=""),1,IF(Summary!$D$5=O3142,1,0)))</f>
        <v>0</v>
      </c>
      <c r="S3142" s="148">
        <f>IF(LEN(B3142)=0,0,IF(OR(Summary!$G$5="All",Summary!$G$5=""),1,IF(Summary!$G$5=B3142,1,0)))</f>
        <v>0</v>
      </c>
      <c r="T3142" s="148">
        <f t="shared" ref="T3142:T3205" si="196">IF(G3142="Yes",1,0)</f>
        <v>0</v>
      </c>
      <c r="U3142" s="148">
        <f>IF(LEN(C3142)=0,0,IF(C3142=Summary!$K$5,1,0))</f>
        <v>0</v>
      </c>
      <c r="V3142" s="148">
        <f t="shared" si="193"/>
        <v>0</v>
      </c>
      <c r="W3142" s="333"/>
      <c r="X3142" s="148">
        <f t="shared" si="194"/>
        <v>0</v>
      </c>
      <c r="Y3142" s="333"/>
      <c r="Z3142" s="144"/>
      <c r="AA3142" s="148">
        <f t="shared" si="195"/>
        <v>0</v>
      </c>
      <c r="AB3142" s="336"/>
      <c r="AC3142" s="144"/>
    </row>
    <row r="3143" spans="2:29" s="134" customFormat="1" ht="20.100000000000001" customHeight="1" x14ac:dyDescent="0.25">
      <c r="B3143" s="390"/>
      <c r="C3143" s="391"/>
      <c r="D3143" s="392"/>
      <c r="E3143" s="393"/>
      <c r="F3143" s="393"/>
      <c r="G3143" s="394"/>
      <c r="H3143" s="395"/>
      <c r="N3143" s="144"/>
      <c r="O3143" s="147" t="str">
        <f>IFERROR(IF(LEN(B3143)=0,"",INDEX(Trainings!$C$6:$C$55,MATCH(Registration!$B3143,Trainings!$B$6:$B$55,0),1)),"")</f>
        <v/>
      </c>
      <c r="P3143" s="148" t="str">
        <f>IFERROR(IF(LEN(H3143)=0,"",INDEX(Dashboard!$I$17:$I$26,MATCH($H3143,Dashboard!$J$17:$J$26,0))),"")</f>
        <v/>
      </c>
      <c r="Q3143" s="144"/>
      <c r="R3143" s="148">
        <f>IF(LEN(O3143)=0,0,IF(OR(Summary!$D$5="All",Summary!$D$5=""),1,IF(Summary!$D$5=O3143,1,0)))</f>
        <v>0</v>
      </c>
      <c r="S3143" s="148">
        <f>IF(LEN(B3143)=0,0,IF(OR(Summary!$G$5="All",Summary!$G$5=""),1,IF(Summary!$G$5=B3143,1,0)))</f>
        <v>0</v>
      </c>
      <c r="T3143" s="148">
        <f t="shared" si="196"/>
        <v>0</v>
      </c>
      <c r="U3143" s="148">
        <f>IF(LEN(C3143)=0,0,IF(C3143=Summary!$K$5,1,0))</f>
        <v>0</v>
      </c>
      <c r="V3143" s="148">
        <f t="shared" ref="V3143:V3206" si="197">R3143*S3143*T3143*U3143</f>
        <v>0</v>
      </c>
      <c r="W3143" s="333"/>
      <c r="X3143" s="148">
        <f t="shared" ref="X3143:X3206" si="198">V3143*(IF(LEN(P3143)=0,0,1))</f>
        <v>0</v>
      </c>
      <c r="Y3143" s="333"/>
      <c r="Z3143" s="144"/>
      <c r="AA3143" s="148">
        <f t="shared" ref="AA3143:AA3206" si="199">IF(G3143="Yes",1,0)</f>
        <v>0</v>
      </c>
      <c r="AB3143" s="336"/>
      <c r="AC3143" s="144"/>
    </row>
    <row r="3144" spans="2:29" s="134" customFormat="1" ht="20.100000000000001" customHeight="1" x14ac:dyDescent="0.25">
      <c r="B3144" s="390"/>
      <c r="C3144" s="391"/>
      <c r="D3144" s="392"/>
      <c r="E3144" s="393"/>
      <c r="F3144" s="393"/>
      <c r="G3144" s="394"/>
      <c r="H3144" s="395"/>
      <c r="N3144" s="144"/>
      <c r="O3144" s="147" t="str">
        <f>IFERROR(IF(LEN(B3144)=0,"",INDEX(Trainings!$C$6:$C$55,MATCH(Registration!$B3144,Trainings!$B$6:$B$55,0),1)),"")</f>
        <v/>
      </c>
      <c r="P3144" s="148" t="str">
        <f>IFERROR(IF(LEN(H3144)=0,"",INDEX(Dashboard!$I$17:$I$26,MATCH($H3144,Dashboard!$J$17:$J$26,0))),"")</f>
        <v/>
      </c>
      <c r="Q3144" s="144"/>
      <c r="R3144" s="148">
        <f>IF(LEN(O3144)=0,0,IF(OR(Summary!$D$5="All",Summary!$D$5=""),1,IF(Summary!$D$5=O3144,1,0)))</f>
        <v>0</v>
      </c>
      <c r="S3144" s="148">
        <f>IF(LEN(B3144)=0,0,IF(OR(Summary!$G$5="All",Summary!$G$5=""),1,IF(Summary!$G$5=B3144,1,0)))</f>
        <v>0</v>
      </c>
      <c r="T3144" s="148">
        <f t="shared" si="196"/>
        <v>0</v>
      </c>
      <c r="U3144" s="148">
        <f>IF(LEN(C3144)=0,0,IF(C3144=Summary!$K$5,1,0))</f>
        <v>0</v>
      </c>
      <c r="V3144" s="148">
        <f t="shared" si="197"/>
        <v>0</v>
      </c>
      <c r="W3144" s="333"/>
      <c r="X3144" s="148">
        <f t="shared" si="198"/>
        <v>0</v>
      </c>
      <c r="Y3144" s="333"/>
      <c r="Z3144" s="144"/>
      <c r="AA3144" s="148">
        <f t="shared" si="199"/>
        <v>0</v>
      </c>
      <c r="AB3144" s="336"/>
      <c r="AC3144" s="144"/>
    </row>
    <row r="3145" spans="2:29" s="134" customFormat="1" ht="20.100000000000001" customHeight="1" x14ac:dyDescent="0.25">
      <c r="B3145" s="390"/>
      <c r="C3145" s="391"/>
      <c r="D3145" s="392"/>
      <c r="E3145" s="393"/>
      <c r="F3145" s="393"/>
      <c r="G3145" s="394"/>
      <c r="H3145" s="395"/>
      <c r="N3145" s="144"/>
      <c r="O3145" s="147" t="str">
        <f>IFERROR(IF(LEN(B3145)=0,"",INDEX(Trainings!$C$6:$C$55,MATCH(Registration!$B3145,Trainings!$B$6:$B$55,0),1)),"")</f>
        <v/>
      </c>
      <c r="P3145" s="148" t="str">
        <f>IFERROR(IF(LEN(H3145)=0,"",INDEX(Dashboard!$I$17:$I$26,MATCH($H3145,Dashboard!$J$17:$J$26,0))),"")</f>
        <v/>
      </c>
      <c r="Q3145" s="144"/>
      <c r="R3145" s="148">
        <f>IF(LEN(O3145)=0,0,IF(OR(Summary!$D$5="All",Summary!$D$5=""),1,IF(Summary!$D$5=O3145,1,0)))</f>
        <v>0</v>
      </c>
      <c r="S3145" s="148">
        <f>IF(LEN(B3145)=0,0,IF(OR(Summary!$G$5="All",Summary!$G$5=""),1,IF(Summary!$G$5=B3145,1,0)))</f>
        <v>0</v>
      </c>
      <c r="T3145" s="148">
        <f t="shared" si="196"/>
        <v>0</v>
      </c>
      <c r="U3145" s="148">
        <f>IF(LEN(C3145)=0,0,IF(C3145=Summary!$K$5,1,0))</f>
        <v>0</v>
      </c>
      <c r="V3145" s="148">
        <f t="shared" si="197"/>
        <v>0</v>
      </c>
      <c r="W3145" s="333"/>
      <c r="X3145" s="148">
        <f t="shared" si="198"/>
        <v>0</v>
      </c>
      <c r="Y3145" s="333"/>
      <c r="Z3145" s="144"/>
      <c r="AA3145" s="148">
        <f t="shared" si="199"/>
        <v>0</v>
      </c>
      <c r="AB3145" s="336"/>
      <c r="AC3145" s="144"/>
    </row>
    <row r="3146" spans="2:29" s="134" customFormat="1" ht="20.100000000000001" customHeight="1" x14ac:dyDescent="0.25">
      <c r="B3146" s="390"/>
      <c r="C3146" s="391"/>
      <c r="D3146" s="392"/>
      <c r="E3146" s="393"/>
      <c r="F3146" s="393"/>
      <c r="G3146" s="394"/>
      <c r="H3146" s="395"/>
      <c r="N3146" s="144"/>
      <c r="O3146" s="147" t="str">
        <f>IFERROR(IF(LEN(B3146)=0,"",INDEX(Trainings!$C$6:$C$55,MATCH(Registration!$B3146,Trainings!$B$6:$B$55,0),1)),"")</f>
        <v/>
      </c>
      <c r="P3146" s="148" t="str">
        <f>IFERROR(IF(LEN(H3146)=0,"",INDEX(Dashboard!$I$17:$I$26,MATCH($H3146,Dashboard!$J$17:$J$26,0))),"")</f>
        <v/>
      </c>
      <c r="Q3146" s="144"/>
      <c r="R3146" s="148">
        <f>IF(LEN(O3146)=0,0,IF(OR(Summary!$D$5="All",Summary!$D$5=""),1,IF(Summary!$D$5=O3146,1,0)))</f>
        <v>0</v>
      </c>
      <c r="S3146" s="148">
        <f>IF(LEN(B3146)=0,0,IF(OR(Summary!$G$5="All",Summary!$G$5=""),1,IF(Summary!$G$5=B3146,1,0)))</f>
        <v>0</v>
      </c>
      <c r="T3146" s="148">
        <f t="shared" si="196"/>
        <v>0</v>
      </c>
      <c r="U3146" s="148">
        <f>IF(LEN(C3146)=0,0,IF(C3146=Summary!$K$5,1,0))</f>
        <v>0</v>
      </c>
      <c r="V3146" s="148">
        <f t="shared" si="197"/>
        <v>0</v>
      </c>
      <c r="W3146" s="333"/>
      <c r="X3146" s="148">
        <f t="shared" si="198"/>
        <v>0</v>
      </c>
      <c r="Y3146" s="333"/>
      <c r="Z3146" s="144"/>
      <c r="AA3146" s="148">
        <f t="shared" si="199"/>
        <v>0</v>
      </c>
      <c r="AB3146" s="336"/>
      <c r="AC3146" s="144"/>
    </row>
    <row r="3147" spans="2:29" s="134" customFormat="1" ht="20.100000000000001" customHeight="1" x14ac:dyDescent="0.25">
      <c r="B3147" s="390"/>
      <c r="C3147" s="391"/>
      <c r="D3147" s="392"/>
      <c r="E3147" s="393"/>
      <c r="F3147" s="393"/>
      <c r="G3147" s="394"/>
      <c r="H3147" s="395"/>
      <c r="N3147" s="144"/>
      <c r="O3147" s="147" t="str">
        <f>IFERROR(IF(LEN(B3147)=0,"",INDEX(Trainings!$C$6:$C$55,MATCH(Registration!$B3147,Trainings!$B$6:$B$55,0),1)),"")</f>
        <v/>
      </c>
      <c r="P3147" s="148" t="str">
        <f>IFERROR(IF(LEN(H3147)=0,"",INDEX(Dashboard!$I$17:$I$26,MATCH($H3147,Dashboard!$J$17:$J$26,0))),"")</f>
        <v/>
      </c>
      <c r="Q3147" s="144"/>
      <c r="R3147" s="148">
        <f>IF(LEN(O3147)=0,0,IF(OR(Summary!$D$5="All",Summary!$D$5=""),1,IF(Summary!$D$5=O3147,1,0)))</f>
        <v>0</v>
      </c>
      <c r="S3147" s="148">
        <f>IF(LEN(B3147)=0,0,IF(OR(Summary!$G$5="All",Summary!$G$5=""),1,IF(Summary!$G$5=B3147,1,0)))</f>
        <v>0</v>
      </c>
      <c r="T3147" s="148">
        <f t="shared" si="196"/>
        <v>0</v>
      </c>
      <c r="U3147" s="148">
        <f>IF(LEN(C3147)=0,0,IF(C3147=Summary!$K$5,1,0))</f>
        <v>0</v>
      </c>
      <c r="V3147" s="148">
        <f t="shared" si="197"/>
        <v>0</v>
      </c>
      <c r="W3147" s="333"/>
      <c r="X3147" s="148">
        <f t="shared" si="198"/>
        <v>0</v>
      </c>
      <c r="Y3147" s="333"/>
      <c r="Z3147" s="144"/>
      <c r="AA3147" s="148">
        <f t="shared" si="199"/>
        <v>0</v>
      </c>
      <c r="AB3147" s="336"/>
      <c r="AC3147" s="144"/>
    </row>
    <row r="3148" spans="2:29" s="134" customFormat="1" ht="20.100000000000001" customHeight="1" x14ac:dyDescent="0.25">
      <c r="B3148" s="390"/>
      <c r="C3148" s="391"/>
      <c r="D3148" s="392"/>
      <c r="E3148" s="393"/>
      <c r="F3148" s="393"/>
      <c r="G3148" s="394"/>
      <c r="H3148" s="395"/>
      <c r="N3148" s="144"/>
      <c r="O3148" s="147" t="str">
        <f>IFERROR(IF(LEN(B3148)=0,"",INDEX(Trainings!$C$6:$C$55,MATCH(Registration!$B3148,Trainings!$B$6:$B$55,0),1)),"")</f>
        <v/>
      </c>
      <c r="P3148" s="148" t="str">
        <f>IFERROR(IF(LEN(H3148)=0,"",INDEX(Dashboard!$I$17:$I$26,MATCH($H3148,Dashboard!$J$17:$J$26,0))),"")</f>
        <v/>
      </c>
      <c r="Q3148" s="144"/>
      <c r="R3148" s="148">
        <f>IF(LEN(O3148)=0,0,IF(OR(Summary!$D$5="All",Summary!$D$5=""),1,IF(Summary!$D$5=O3148,1,0)))</f>
        <v>0</v>
      </c>
      <c r="S3148" s="148">
        <f>IF(LEN(B3148)=0,0,IF(OR(Summary!$G$5="All",Summary!$G$5=""),1,IF(Summary!$G$5=B3148,1,0)))</f>
        <v>0</v>
      </c>
      <c r="T3148" s="148">
        <f t="shared" si="196"/>
        <v>0</v>
      </c>
      <c r="U3148" s="148">
        <f>IF(LEN(C3148)=0,0,IF(C3148=Summary!$K$5,1,0))</f>
        <v>0</v>
      </c>
      <c r="V3148" s="148">
        <f t="shared" si="197"/>
        <v>0</v>
      </c>
      <c r="W3148" s="333"/>
      <c r="X3148" s="148">
        <f t="shared" si="198"/>
        <v>0</v>
      </c>
      <c r="Y3148" s="333"/>
      <c r="Z3148" s="144"/>
      <c r="AA3148" s="148">
        <f t="shared" si="199"/>
        <v>0</v>
      </c>
      <c r="AB3148" s="336"/>
      <c r="AC3148" s="144"/>
    </row>
    <row r="3149" spans="2:29" s="134" customFormat="1" ht="20.100000000000001" customHeight="1" x14ac:dyDescent="0.25">
      <c r="B3149" s="390"/>
      <c r="C3149" s="391"/>
      <c r="D3149" s="392"/>
      <c r="E3149" s="393"/>
      <c r="F3149" s="393"/>
      <c r="G3149" s="394"/>
      <c r="H3149" s="395"/>
      <c r="N3149" s="144"/>
      <c r="O3149" s="147" t="str">
        <f>IFERROR(IF(LEN(B3149)=0,"",INDEX(Trainings!$C$6:$C$55,MATCH(Registration!$B3149,Trainings!$B$6:$B$55,0),1)),"")</f>
        <v/>
      </c>
      <c r="P3149" s="148" t="str">
        <f>IFERROR(IF(LEN(H3149)=0,"",INDEX(Dashboard!$I$17:$I$26,MATCH($H3149,Dashboard!$J$17:$J$26,0))),"")</f>
        <v/>
      </c>
      <c r="Q3149" s="144"/>
      <c r="R3149" s="148">
        <f>IF(LEN(O3149)=0,0,IF(OR(Summary!$D$5="All",Summary!$D$5=""),1,IF(Summary!$D$5=O3149,1,0)))</f>
        <v>0</v>
      </c>
      <c r="S3149" s="148">
        <f>IF(LEN(B3149)=0,0,IF(OR(Summary!$G$5="All",Summary!$G$5=""),1,IF(Summary!$G$5=B3149,1,0)))</f>
        <v>0</v>
      </c>
      <c r="T3149" s="148">
        <f t="shared" si="196"/>
        <v>0</v>
      </c>
      <c r="U3149" s="148">
        <f>IF(LEN(C3149)=0,0,IF(C3149=Summary!$K$5,1,0))</f>
        <v>0</v>
      </c>
      <c r="V3149" s="148">
        <f t="shared" si="197"/>
        <v>0</v>
      </c>
      <c r="W3149" s="333"/>
      <c r="X3149" s="148">
        <f t="shared" si="198"/>
        <v>0</v>
      </c>
      <c r="Y3149" s="333"/>
      <c r="Z3149" s="144"/>
      <c r="AA3149" s="148">
        <f t="shared" si="199"/>
        <v>0</v>
      </c>
      <c r="AB3149" s="336"/>
      <c r="AC3149" s="144"/>
    </row>
    <row r="3150" spans="2:29" s="134" customFormat="1" ht="20.100000000000001" customHeight="1" x14ac:dyDescent="0.25">
      <c r="B3150" s="390"/>
      <c r="C3150" s="391"/>
      <c r="D3150" s="392"/>
      <c r="E3150" s="393"/>
      <c r="F3150" s="393"/>
      <c r="G3150" s="394"/>
      <c r="H3150" s="395"/>
      <c r="N3150" s="144"/>
      <c r="O3150" s="147" t="str">
        <f>IFERROR(IF(LEN(B3150)=0,"",INDEX(Trainings!$C$6:$C$55,MATCH(Registration!$B3150,Trainings!$B$6:$B$55,0),1)),"")</f>
        <v/>
      </c>
      <c r="P3150" s="148" t="str">
        <f>IFERROR(IF(LEN(H3150)=0,"",INDEX(Dashboard!$I$17:$I$26,MATCH($H3150,Dashboard!$J$17:$J$26,0))),"")</f>
        <v/>
      </c>
      <c r="Q3150" s="144"/>
      <c r="R3150" s="148">
        <f>IF(LEN(O3150)=0,0,IF(OR(Summary!$D$5="All",Summary!$D$5=""),1,IF(Summary!$D$5=O3150,1,0)))</f>
        <v>0</v>
      </c>
      <c r="S3150" s="148">
        <f>IF(LEN(B3150)=0,0,IF(OR(Summary!$G$5="All",Summary!$G$5=""),1,IF(Summary!$G$5=B3150,1,0)))</f>
        <v>0</v>
      </c>
      <c r="T3150" s="148">
        <f t="shared" si="196"/>
        <v>0</v>
      </c>
      <c r="U3150" s="148">
        <f>IF(LEN(C3150)=0,0,IF(C3150=Summary!$K$5,1,0))</f>
        <v>0</v>
      </c>
      <c r="V3150" s="148">
        <f t="shared" si="197"/>
        <v>0</v>
      </c>
      <c r="W3150" s="333"/>
      <c r="X3150" s="148">
        <f t="shared" si="198"/>
        <v>0</v>
      </c>
      <c r="Y3150" s="333"/>
      <c r="Z3150" s="144"/>
      <c r="AA3150" s="148">
        <f t="shared" si="199"/>
        <v>0</v>
      </c>
      <c r="AB3150" s="336"/>
      <c r="AC3150" s="144"/>
    </row>
    <row r="3151" spans="2:29" s="134" customFormat="1" ht="20.100000000000001" customHeight="1" x14ac:dyDescent="0.25">
      <c r="B3151" s="390"/>
      <c r="C3151" s="391"/>
      <c r="D3151" s="392"/>
      <c r="E3151" s="393"/>
      <c r="F3151" s="393"/>
      <c r="G3151" s="394"/>
      <c r="H3151" s="395"/>
      <c r="N3151" s="144"/>
      <c r="O3151" s="147" t="str">
        <f>IFERROR(IF(LEN(B3151)=0,"",INDEX(Trainings!$C$6:$C$55,MATCH(Registration!$B3151,Trainings!$B$6:$B$55,0),1)),"")</f>
        <v/>
      </c>
      <c r="P3151" s="148" t="str">
        <f>IFERROR(IF(LEN(H3151)=0,"",INDEX(Dashboard!$I$17:$I$26,MATCH($H3151,Dashboard!$J$17:$J$26,0))),"")</f>
        <v/>
      </c>
      <c r="Q3151" s="144"/>
      <c r="R3151" s="148">
        <f>IF(LEN(O3151)=0,0,IF(OR(Summary!$D$5="All",Summary!$D$5=""),1,IF(Summary!$D$5=O3151,1,0)))</f>
        <v>0</v>
      </c>
      <c r="S3151" s="148">
        <f>IF(LEN(B3151)=0,0,IF(OR(Summary!$G$5="All",Summary!$G$5=""),1,IF(Summary!$G$5=B3151,1,0)))</f>
        <v>0</v>
      </c>
      <c r="T3151" s="148">
        <f t="shared" si="196"/>
        <v>0</v>
      </c>
      <c r="U3151" s="148">
        <f>IF(LEN(C3151)=0,0,IF(C3151=Summary!$K$5,1,0))</f>
        <v>0</v>
      </c>
      <c r="V3151" s="148">
        <f t="shared" si="197"/>
        <v>0</v>
      </c>
      <c r="W3151" s="333"/>
      <c r="X3151" s="148">
        <f t="shared" si="198"/>
        <v>0</v>
      </c>
      <c r="Y3151" s="333"/>
      <c r="Z3151" s="144"/>
      <c r="AA3151" s="148">
        <f t="shared" si="199"/>
        <v>0</v>
      </c>
      <c r="AB3151" s="336"/>
      <c r="AC3151" s="144"/>
    </row>
    <row r="3152" spans="2:29" s="134" customFormat="1" ht="20.100000000000001" customHeight="1" x14ac:dyDescent="0.25">
      <c r="B3152" s="390"/>
      <c r="C3152" s="391"/>
      <c r="D3152" s="392"/>
      <c r="E3152" s="393"/>
      <c r="F3152" s="393"/>
      <c r="G3152" s="394"/>
      <c r="H3152" s="395"/>
      <c r="N3152" s="144"/>
      <c r="O3152" s="147" t="str">
        <f>IFERROR(IF(LEN(B3152)=0,"",INDEX(Trainings!$C$6:$C$55,MATCH(Registration!$B3152,Trainings!$B$6:$B$55,0),1)),"")</f>
        <v/>
      </c>
      <c r="P3152" s="148" t="str">
        <f>IFERROR(IF(LEN(H3152)=0,"",INDEX(Dashboard!$I$17:$I$26,MATCH($H3152,Dashboard!$J$17:$J$26,0))),"")</f>
        <v/>
      </c>
      <c r="Q3152" s="144"/>
      <c r="R3152" s="148">
        <f>IF(LEN(O3152)=0,0,IF(OR(Summary!$D$5="All",Summary!$D$5=""),1,IF(Summary!$D$5=O3152,1,0)))</f>
        <v>0</v>
      </c>
      <c r="S3152" s="148">
        <f>IF(LEN(B3152)=0,0,IF(OR(Summary!$G$5="All",Summary!$G$5=""),1,IF(Summary!$G$5=B3152,1,0)))</f>
        <v>0</v>
      </c>
      <c r="T3152" s="148">
        <f t="shared" si="196"/>
        <v>0</v>
      </c>
      <c r="U3152" s="148">
        <f>IF(LEN(C3152)=0,0,IF(C3152=Summary!$K$5,1,0))</f>
        <v>0</v>
      </c>
      <c r="V3152" s="148">
        <f t="shared" si="197"/>
        <v>0</v>
      </c>
      <c r="W3152" s="333"/>
      <c r="X3152" s="148">
        <f t="shared" si="198"/>
        <v>0</v>
      </c>
      <c r="Y3152" s="333"/>
      <c r="Z3152" s="144"/>
      <c r="AA3152" s="148">
        <f t="shared" si="199"/>
        <v>0</v>
      </c>
      <c r="AB3152" s="336"/>
      <c r="AC3152" s="144"/>
    </row>
    <row r="3153" spans="2:29" s="134" customFormat="1" ht="20.100000000000001" customHeight="1" x14ac:dyDescent="0.25">
      <c r="B3153" s="390"/>
      <c r="C3153" s="391"/>
      <c r="D3153" s="392"/>
      <c r="E3153" s="393"/>
      <c r="F3153" s="393"/>
      <c r="G3153" s="394"/>
      <c r="H3153" s="395"/>
      <c r="N3153" s="144"/>
      <c r="O3153" s="147" t="str">
        <f>IFERROR(IF(LEN(B3153)=0,"",INDEX(Trainings!$C$6:$C$55,MATCH(Registration!$B3153,Trainings!$B$6:$B$55,0),1)),"")</f>
        <v/>
      </c>
      <c r="P3153" s="148" t="str">
        <f>IFERROR(IF(LEN(H3153)=0,"",INDEX(Dashboard!$I$17:$I$26,MATCH($H3153,Dashboard!$J$17:$J$26,0))),"")</f>
        <v/>
      </c>
      <c r="Q3153" s="144"/>
      <c r="R3153" s="148">
        <f>IF(LEN(O3153)=0,0,IF(OR(Summary!$D$5="All",Summary!$D$5=""),1,IF(Summary!$D$5=O3153,1,0)))</f>
        <v>0</v>
      </c>
      <c r="S3153" s="148">
        <f>IF(LEN(B3153)=0,0,IF(OR(Summary!$G$5="All",Summary!$G$5=""),1,IF(Summary!$G$5=B3153,1,0)))</f>
        <v>0</v>
      </c>
      <c r="T3153" s="148">
        <f t="shared" si="196"/>
        <v>0</v>
      </c>
      <c r="U3153" s="148">
        <f>IF(LEN(C3153)=0,0,IF(C3153=Summary!$K$5,1,0))</f>
        <v>0</v>
      </c>
      <c r="V3153" s="148">
        <f t="shared" si="197"/>
        <v>0</v>
      </c>
      <c r="W3153" s="333"/>
      <c r="X3153" s="148">
        <f t="shared" si="198"/>
        <v>0</v>
      </c>
      <c r="Y3153" s="333"/>
      <c r="Z3153" s="144"/>
      <c r="AA3153" s="148">
        <f t="shared" si="199"/>
        <v>0</v>
      </c>
      <c r="AB3153" s="336"/>
      <c r="AC3153" s="144"/>
    </row>
    <row r="3154" spans="2:29" s="134" customFormat="1" ht="20.100000000000001" customHeight="1" x14ac:dyDescent="0.25">
      <c r="B3154" s="390"/>
      <c r="C3154" s="391"/>
      <c r="D3154" s="392"/>
      <c r="E3154" s="393"/>
      <c r="F3154" s="393"/>
      <c r="G3154" s="394"/>
      <c r="H3154" s="395"/>
      <c r="N3154" s="144"/>
      <c r="O3154" s="147" t="str">
        <f>IFERROR(IF(LEN(B3154)=0,"",INDEX(Trainings!$C$6:$C$55,MATCH(Registration!$B3154,Trainings!$B$6:$B$55,0),1)),"")</f>
        <v/>
      </c>
      <c r="P3154" s="148" t="str">
        <f>IFERROR(IF(LEN(H3154)=0,"",INDEX(Dashboard!$I$17:$I$26,MATCH($H3154,Dashboard!$J$17:$J$26,0))),"")</f>
        <v/>
      </c>
      <c r="Q3154" s="144"/>
      <c r="R3154" s="148">
        <f>IF(LEN(O3154)=0,0,IF(OR(Summary!$D$5="All",Summary!$D$5=""),1,IF(Summary!$D$5=O3154,1,0)))</f>
        <v>0</v>
      </c>
      <c r="S3154" s="148">
        <f>IF(LEN(B3154)=0,0,IF(OR(Summary!$G$5="All",Summary!$G$5=""),1,IF(Summary!$G$5=B3154,1,0)))</f>
        <v>0</v>
      </c>
      <c r="T3154" s="148">
        <f t="shared" si="196"/>
        <v>0</v>
      </c>
      <c r="U3154" s="148">
        <f>IF(LEN(C3154)=0,0,IF(C3154=Summary!$K$5,1,0))</f>
        <v>0</v>
      </c>
      <c r="V3154" s="148">
        <f t="shared" si="197"/>
        <v>0</v>
      </c>
      <c r="W3154" s="333"/>
      <c r="X3154" s="148">
        <f t="shared" si="198"/>
        <v>0</v>
      </c>
      <c r="Y3154" s="333"/>
      <c r="Z3154" s="144"/>
      <c r="AA3154" s="148">
        <f t="shared" si="199"/>
        <v>0</v>
      </c>
      <c r="AB3154" s="336"/>
      <c r="AC3154" s="144"/>
    </row>
    <row r="3155" spans="2:29" s="134" customFormat="1" ht="20.100000000000001" customHeight="1" x14ac:dyDescent="0.25">
      <c r="B3155" s="390"/>
      <c r="C3155" s="391"/>
      <c r="D3155" s="392"/>
      <c r="E3155" s="393"/>
      <c r="F3155" s="393"/>
      <c r="G3155" s="394"/>
      <c r="H3155" s="395"/>
      <c r="N3155" s="144"/>
      <c r="O3155" s="147" t="str">
        <f>IFERROR(IF(LEN(B3155)=0,"",INDEX(Trainings!$C$6:$C$55,MATCH(Registration!$B3155,Trainings!$B$6:$B$55,0),1)),"")</f>
        <v/>
      </c>
      <c r="P3155" s="148" t="str">
        <f>IFERROR(IF(LEN(H3155)=0,"",INDEX(Dashboard!$I$17:$I$26,MATCH($H3155,Dashboard!$J$17:$J$26,0))),"")</f>
        <v/>
      </c>
      <c r="Q3155" s="144"/>
      <c r="R3155" s="148">
        <f>IF(LEN(O3155)=0,0,IF(OR(Summary!$D$5="All",Summary!$D$5=""),1,IF(Summary!$D$5=O3155,1,0)))</f>
        <v>0</v>
      </c>
      <c r="S3155" s="148">
        <f>IF(LEN(B3155)=0,0,IF(OR(Summary!$G$5="All",Summary!$G$5=""),1,IF(Summary!$G$5=B3155,1,0)))</f>
        <v>0</v>
      </c>
      <c r="T3155" s="148">
        <f t="shared" si="196"/>
        <v>0</v>
      </c>
      <c r="U3155" s="148">
        <f>IF(LEN(C3155)=0,0,IF(C3155=Summary!$K$5,1,0))</f>
        <v>0</v>
      </c>
      <c r="V3155" s="148">
        <f t="shared" si="197"/>
        <v>0</v>
      </c>
      <c r="W3155" s="333"/>
      <c r="X3155" s="148">
        <f t="shared" si="198"/>
        <v>0</v>
      </c>
      <c r="Y3155" s="333"/>
      <c r="Z3155" s="144"/>
      <c r="AA3155" s="148">
        <f t="shared" si="199"/>
        <v>0</v>
      </c>
      <c r="AB3155" s="336"/>
      <c r="AC3155" s="144"/>
    </row>
    <row r="3156" spans="2:29" s="134" customFormat="1" ht="20.100000000000001" customHeight="1" x14ac:dyDescent="0.25">
      <c r="B3156" s="390"/>
      <c r="C3156" s="391"/>
      <c r="D3156" s="392"/>
      <c r="E3156" s="393"/>
      <c r="F3156" s="393"/>
      <c r="G3156" s="394"/>
      <c r="H3156" s="395"/>
      <c r="N3156" s="144"/>
      <c r="O3156" s="147" t="str">
        <f>IFERROR(IF(LEN(B3156)=0,"",INDEX(Trainings!$C$6:$C$55,MATCH(Registration!$B3156,Trainings!$B$6:$B$55,0),1)),"")</f>
        <v/>
      </c>
      <c r="P3156" s="148" t="str">
        <f>IFERROR(IF(LEN(H3156)=0,"",INDEX(Dashboard!$I$17:$I$26,MATCH($H3156,Dashboard!$J$17:$J$26,0))),"")</f>
        <v/>
      </c>
      <c r="Q3156" s="144"/>
      <c r="R3156" s="148">
        <f>IF(LEN(O3156)=0,0,IF(OR(Summary!$D$5="All",Summary!$D$5=""),1,IF(Summary!$D$5=O3156,1,0)))</f>
        <v>0</v>
      </c>
      <c r="S3156" s="148">
        <f>IF(LEN(B3156)=0,0,IF(OR(Summary!$G$5="All",Summary!$G$5=""),1,IF(Summary!$G$5=B3156,1,0)))</f>
        <v>0</v>
      </c>
      <c r="T3156" s="148">
        <f t="shared" si="196"/>
        <v>0</v>
      </c>
      <c r="U3156" s="148">
        <f>IF(LEN(C3156)=0,0,IF(C3156=Summary!$K$5,1,0))</f>
        <v>0</v>
      </c>
      <c r="V3156" s="148">
        <f t="shared" si="197"/>
        <v>0</v>
      </c>
      <c r="W3156" s="333"/>
      <c r="X3156" s="148">
        <f t="shared" si="198"/>
        <v>0</v>
      </c>
      <c r="Y3156" s="333"/>
      <c r="Z3156" s="144"/>
      <c r="AA3156" s="148">
        <f t="shared" si="199"/>
        <v>0</v>
      </c>
      <c r="AB3156" s="336"/>
      <c r="AC3156" s="144"/>
    </row>
    <row r="3157" spans="2:29" s="134" customFormat="1" ht="20.100000000000001" customHeight="1" x14ac:dyDescent="0.25">
      <c r="B3157" s="390"/>
      <c r="C3157" s="391"/>
      <c r="D3157" s="392"/>
      <c r="E3157" s="393"/>
      <c r="F3157" s="393"/>
      <c r="G3157" s="394"/>
      <c r="H3157" s="395"/>
      <c r="N3157" s="144"/>
      <c r="O3157" s="147" t="str">
        <f>IFERROR(IF(LEN(B3157)=0,"",INDEX(Trainings!$C$6:$C$55,MATCH(Registration!$B3157,Trainings!$B$6:$B$55,0),1)),"")</f>
        <v/>
      </c>
      <c r="P3157" s="148" t="str">
        <f>IFERROR(IF(LEN(H3157)=0,"",INDEX(Dashboard!$I$17:$I$26,MATCH($H3157,Dashboard!$J$17:$J$26,0))),"")</f>
        <v/>
      </c>
      <c r="Q3157" s="144"/>
      <c r="R3157" s="148">
        <f>IF(LEN(O3157)=0,0,IF(OR(Summary!$D$5="All",Summary!$D$5=""),1,IF(Summary!$D$5=O3157,1,0)))</f>
        <v>0</v>
      </c>
      <c r="S3157" s="148">
        <f>IF(LEN(B3157)=0,0,IF(OR(Summary!$G$5="All",Summary!$G$5=""),1,IF(Summary!$G$5=B3157,1,0)))</f>
        <v>0</v>
      </c>
      <c r="T3157" s="148">
        <f t="shared" si="196"/>
        <v>0</v>
      </c>
      <c r="U3157" s="148">
        <f>IF(LEN(C3157)=0,0,IF(C3157=Summary!$K$5,1,0))</f>
        <v>0</v>
      </c>
      <c r="V3157" s="148">
        <f t="shared" si="197"/>
        <v>0</v>
      </c>
      <c r="W3157" s="333"/>
      <c r="X3157" s="148">
        <f t="shared" si="198"/>
        <v>0</v>
      </c>
      <c r="Y3157" s="333"/>
      <c r="Z3157" s="144"/>
      <c r="AA3157" s="148">
        <f t="shared" si="199"/>
        <v>0</v>
      </c>
      <c r="AB3157" s="336"/>
      <c r="AC3157" s="144"/>
    </row>
    <row r="3158" spans="2:29" s="134" customFormat="1" ht="20.100000000000001" customHeight="1" x14ac:dyDescent="0.25">
      <c r="B3158" s="390"/>
      <c r="C3158" s="391"/>
      <c r="D3158" s="392"/>
      <c r="E3158" s="393"/>
      <c r="F3158" s="393"/>
      <c r="G3158" s="394"/>
      <c r="H3158" s="395"/>
      <c r="N3158" s="144"/>
      <c r="O3158" s="147" t="str">
        <f>IFERROR(IF(LEN(B3158)=0,"",INDEX(Trainings!$C$6:$C$55,MATCH(Registration!$B3158,Trainings!$B$6:$B$55,0),1)),"")</f>
        <v/>
      </c>
      <c r="P3158" s="148" t="str">
        <f>IFERROR(IF(LEN(H3158)=0,"",INDEX(Dashboard!$I$17:$I$26,MATCH($H3158,Dashboard!$J$17:$J$26,0))),"")</f>
        <v/>
      </c>
      <c r="Q3158" s="144"/>
      <c r="R3158" s="148">
        <f>IF(LEN(O3158)=0,0,IF(OR(Summary!$D$5="All",Summary!$D$5=""),1,IF(Summary!$D$5=O3158,1,0)))</f>
        <v>0</v>
      </c>
      <c r="S3158" s="148">
        <f>IF(LEN(B3158)=0,0,IF(OR(Summary!$G$5="All",Summary!$G$5=""),1,IF(Summary!$G$5=B3158,1,0)))</f>
        <v>0</v>
      </c>
      <c r="T3158" s="148">
        <f t="shared" si="196"/>
        <v>0</v>
      </c>
      <c r="U3158" s="148">
        <f>IF(LEN(C3158)=0,0,IF(C3158=Summary!$K$5,1,0))</f>
        <v>0</v>
      </c>
      <c r="V3158" s="148">
        <f t="shared" si="197"/>
        <v>0</v>
      </c>
      <c r="W3158" s="333"/>
      <c r="X3158" s="148">
        <f t="shared" si="198"/>
        <v>0</v>
      </c>
      <c r="Y3158" s="333"/>
      <c r="Z3158" s="144"/>
      <c r="AA3158" s="148">
        <f t="shared" si="199"/>
        <v>0</v>
      </c>
      <c r="AB3158" s="336"/>
      <c r="AC3158" s="144"/>
    </row>
    <row r="3159" spans="2:29" s="134" customFormat="1" ht="20.100000000000001" customHeight="1" x14ac:dyDescent="0.25">
      <c r="B3159" s="390"/>
      <c r="C3159" s="391"/>
      <c r="D3159" s="392"/>
      <c r="E3159" s="393"/>
      <c r="F3159" s="393"/>
      <c r="G3159" s="394"/>
      <c r="H3159" s="395"/>
      <c r="N3159" s="144"/>
      <c r="O3159" s="147" t="str">
        <f>IFERROR(IF(LEN(B3159)=0,"",INDEX(Trainings!$C$6:$C$55,MATCH(Registration!$B3159,Trainings!$B$6:$B$55,0),1)),"")</f>
        <v/>
      </c>
      <c r="P3159" s="148" t="str">
        <f>IFERROR(IF(LEN(H3159)=0,"",INDEX(Dashboard!$I$17:$I$26,MATCH($H3159,Dashboard!$J$17:$J$26,0))),"")</f>
        <v/>
      </c>
      <c r="Q3159" s="144"/>
      <c r="R3159" s="148">
        <f>IF(LEN(O3159)=0,0,IF(OR(Summary!$D$5="All",Summary!$D$5=""),1,IF(Summary!$D$5=O3159,1,0)))</f>
        <v>0</v>
      </c>
      <c r="S3159" s="148">
        <f>IF(LEN(B3159)=0,0,IF(OR(Summary!$G$5="All",Summary!$G$5=""),1,IF(Summary!$G$5=B3159,1,0)))</f>
        <v>0</v>
      </c>
      <c r="T3159" s="148">
        <f t="shared" si="196"/>
        <v>0</v>
      </c>
      <c r="U3159" s="148">
        <f>IF(LEN(C3159)=0,0,IF(C3159=Summary!$K$5,1,0))</f>
        <v>0</v>
      </c>
      <c r="V3159" s="148">
        <f t="shared" si="197"/>
        <v>0</v>
      </c>
      <c r="W3159" s="333"/>
      <c r="X3159" s="148">
        <f t="shared" si="198"/>
        <v>0</v>
      </c>
      <c r="Y3159" s="333"/>
      <c r="Z3159" s="144"/>
      <c r="AA3159" s="148">
        <f t="shared" si="199"/>
        <v>0</v>
      </c>
      <c r="AB3159" s="336"/>
      <c r="AC3159" s="144"/>
    </row>
    <row r="3160" spans="2:29" s="134" customFormat="1" ht="20.100000000000001" customHeight="1" x14ac:dyDescent="0.25">
      <c r="B3160" s="390"/>
      <c r="C3160" s="391"/>
      <c r="D3160" s="392"/>
      <c r="E3160" s="393"/>
      <c r="F3160" s="393"/>
      <c r="G3160" s="394"/>
      <c r="H3160" s="395"/>
      <c r="N3160" s="144"/>
      <c r="O3160" s="147" t="str">
        <f>IFERROR(IF(LEN(B3160)=0,"",INDEX(Trainings!$C$6:$C$55,MATCH(Registration!$B3160,Trainings!$B$6:$B$55,0),1)),"")</f>
        <v/>
      </c>
      <c r="P3160" s="148" t="str">
        <f>IFERROR(IF(LEN(H3160)=0,"",INDEX(Dashboard!$I$17:$I$26,MATCH($H3160,Dashboard!$J$17:$J$26,0))),"")</f>
        <v/>
      </c>
      <c r="Q3160" s="144"/>
      <c r="R3160" s="148">
        <f>IF(LEN(O3160)=0,0,IF(OR(Summary!$D$5="All",Summary!$D$5=""),1,IF(Summary!$D$5=O3160,1,0)))</f>
        <v>0</v>
      </c>
      <c r="S3160" s="148">
        <f>IF(LEN(B3160)=0,0,IF(OR(Summary!$G$5="All",Summary!$G$5=""),1,IF(Summary!$G$5=B3160,1,0)))</f>
        <v>0</v>
      </c>
      <c r="T3160" s="148">
        <f t="shared" si="196"/>
        <v>0</v>
      </c>
      <c r="U3160" s="148">
        <f>IF(LEN(C3160)=0,0,IF(C3160=Summary!$K$5,1,0))</f>
        <v>0</v>
      </c>
      <c r="V3160" s="148">
        <f t="shared" si="197"/>
        <v>0</v>
      </c>
      <c r="W3160" s="333"/>
      <c r="X3160" s="148">
        <f t="shared" si="198"/>
        <v>0</v>
      </c>
      <c r="Y3160" s="333"/>
      <c r="Z3160" s="144"/>
      <c r="AA3160" s="148">
        <f t="shared" si="199"/>
        <v>0</v>
      </c>
      <c r="AB3160" s="336"/>
      <c r="AC3160" s="144"/>
    </row>
    <row r="3161" spans="2:29" s="134" customFormat="1" ht="20.100000000000001" customHeight="1" x14ac:dyDescent="0.25">
      <c r="B3161" s="390"/>
      <c r="C3161" s="391"/>
      <c r="D3161" s="392"/>
      <c r="E3161" s="393"/>
      <c r="F3161" s="393"/>
      <c r="G3161" s="394"/>
      <c r="H3161" s="395"/>
      <c r="N3161" s="144"/>
      <c r="O3161" s="147" t="str">
        <f>IFERROR(IF(LEN(B3161)=0,"",INDEX(Trainings!$C$6:$C$55,MATCH(Registration!$B3161,Trainings!$B$6:$B$55,0),1)),"")</f>
        <v/>
      </c>
      <c r="P3161" s="148" t="str">
        <f>IFERROR(IF(LEN(H3161)=0,"",INDEX(Dashboard!$I$17:$I$26,MATCH($H3161,Dashboard!$J$17:$J$26,0))),"")</f>
        <v/>
      </c>
      <c r="Q3161" s="144"/>
      <c r="R3161" s="148">
        <f>IF(LEN(O3161)=0,0,IF(OR(Summary!$D$5="All",Summary!$D$5=""),1,IF(Summary!$D$5=O3161,1,0)))</f>
        <v>0</v>
      </c>
      <c r="S3161" s="148">
        <f>IF(LEN(B3161)=0,0,IF(OR(Summary!$G$5="All",Summary!$G$5=""),1,IF(Summary!$G$5=B3161,1,0)))</f>
        <v>0</v>
      </c>
      <c r="T3161" s="148">
        <f t="shared" si="196"/>
        <v>0</v>
      </c>
      <c r="U3161" s="148">
        <f>IF(LEN(C3161)=0,0,IF(C3161=Summary!$K$5,1,0))</f>
        <v>0</v>
      </c>
      <c r="V3161" s="148">
        <f t="shared" si="197"/>
        <v>0</v>
      </c>
      <c r="W3161" s="333"/>
      <c r="X3161" s="148">
        <f t="shared" si="198"/>
        <v>0</v>
      </c>
      <c r="Y3161" s="333"/>
      <c r="Z3161" s="144"/>
      <c r="AA3161" s="148">
        <f t="shared" si="199"/>
        <v>0</v>
      </c>
      <c r="AB3161" s="336"/>
      <c r="AC3161" s="144"/>
    </row>
    <row r="3162" spans="2:29" s="134" customFormat="1" ht="20.100000000000001" customHeight="1" x14ac:dyDescent="0.25">
      <c r="B3162" s="390"/>
      <c r="C3162" s="391"/>
      <c r="D3162" s="392"/>
      <c r="E3162" s="393"/>
      <c r="F3162" s="393"/>
      <c r="G3162" s="394"/>
      <c r="H3162" s="395"/>
      <c r="N3162" s="144"/>
      <c r="O3162" s="147" t="str">
        <f>IFERROR(IF(LEN(B3162)=0,"",INDEX(Trainings!$C$6:$C$55,MATCH(Registration!$B3162,Trainings!$B$6:$B$55,0),1)),"")</f>
        <v/>
      </c>
      <c r="P3162" s="148" t="str">
        <f>IFERROR(IF(LEN(H3162)=0,"",INDEX(Dashboard!$I$17:$I$26,MATCH($H3162,Dashboard!$J$17:$J$26,0))),"")</f>
        <v/>
      </c>
      <c r="Q3162" s="144"/>
      <c r="R3162" s="148">
        <f>IF(LEN(O3162)=0,0,IF(OR(Summary!$D$5="All",Summary!$D$5=""),1,IF(Summary!$D$5=O3162,1,0)))</f>
        <v>0</v>
      </c>
      <c r="S3162" s="148">
        <f>IF(LEN(B3162)=0,0,IF(OR(Summary!$G$5="All",Summary!$G$5=""),1,IF(Summary!$G$5=B3162,1,0)))</f>
        <v>0</v>
      </c>
      <c r="T3162" s="148">
        <f t="shared" si="196"/>
        <v>0</v>
      </c>
      <c r="U3162" s="148">
        <f>IF(LEN(C3162)=0,0,IF(C3162=Summary!$K$5,1,0))</f>
        <v>0</v>
      </c>
      <c r="V3162" s="148">
        <f t="shared" si="197"/>
        <v>0</v>
      </c>
      <c r="W3162" s="333"/>
      <c r="X3162" s="148">
        <f t="shared" si="198"/>
        <v>0</v>
      </c>
      <c r="Y3162" s="333"/>
      <c r="Z3162" s="144"/>
      <c r="AA3162" s="148">
        <f t="shared" si="199"/>
        <v>0</v>
      </c>
      <c r="AB3162" s="336"/>
      <c r="AC3162" s="144"/>
    </row>
    <row r="3163" spans="2:29" s="134" customFormat="1" ht="20.100000000000001" customHeight="1" x14ac:dyDescent="0.25">
      <c r="B3163" s="390"/>
      <c r="C3163" s="391"/>
      <c r="D3163" s="392"/>
      <c r="E3163" s="393"/>
      <c r="F3163" s="393"/>
      <c r="G3163" s="394"/>
      <c r="H3163" s="395"/>
      <c r="N3163" s="144"/>
      <c r="O3163" s="147" t="str">
        <f>IFERROR(IF(LEN(B3163)=0,"",INDEX(Trainings!$C$6:$C$55,MATCH(Registration!$B3163,Trainings!$B$6:$B$55,0),1)),"")</f>
        <v/>
      </c>
      <c r="P3163" s="148" t="str">
        <f>IFERROR(IF(LEN(H3163)=0,"",INDEX(Dashboard!$I$17:$I$26,MATCH($H3163,Dashboard!$J$17:$J$26,0))),"")</f>
        <v/>
      </c>
      <c r="Q3163" s="144"/>
      <c r="R3163" s="148">
        <f>IF(LEN(O3163)=0,0,IF(OR(Summary!$D$5="All",Summary!$D$5=""),1,IF(Summary!$D$5=O3163,1,0)))</f>
        <v>0</v>
      </c>
      <c r="S3163" s="148">
        <f>IF(LEN(B3163)=0,0,IF(OR(Summary!$G$5="All",Summary!$G$5=""),1,IF(Summary!$G$5=B3163,1,0)))</f>
        <v>0</v>
      </c>
      <c r="T3163" s="148">
        <f t="shared" si="196"/>
        <v>0</v>
      </c>
      <c r="U3163" s="148">
        <f>IF(LEN(C3163)=0,0,IF(C3163=Summary!$K$5,1,0))</f>
        <v>0</v>
      </c>
      <c r="V3163" s="148">
        <f t="shared" si="197"/>
        <v>0</v>
      </c>
      <c r="W3163" s="333"/>
      <c r="X3163" s="148">
        <f t="shared" si="198"/>
        <v>0</v>
      </c>
      <c r="Y3163" s="333"/>
      <c r="Z3163" s="144"/>
      <c r="AA3163" s="148">
        <f t="shared" si="199"/>
        <v>0</v>
      </c>
      <c r="AB3163" s="336"/>
      <c r="AC3163" s="144"/>
    </row>
    <row r="3164" spans="2:29" s="134" customFormat="1" ht="20.100000000000001" customHeight="1" x14ac:dyDescent="0.25">
      <c r="B3164" s="390"/>
      <c r="C3164" s="391"/>
      <c r="D3164" s="392"/>
      <c r="E3164" s="393"/>
      <c r="F3164" s="393"/>
      <c r="G3164" s="394"/>
      <c r="H3164" s="395"/>
      <c r="N3164" s="144"/>
      <c r="O3164" s="147" t="str">
        <f>IFERROR(IF(LEN(B3164)=0,"",INDEX(Trainings!$C$6:$C$55,MATCH(Registration!$B3164,Trainings!$B$6:$B$55,0),1)),"")</f>
        <v/>
      </c>
      <c r="P3164" s="148" t="str">
        <f>IFERROR(IF(LEN(H3164)=0,"",INDEX(Dashboard!$I$17:$I$26,MATCH($H3164,Dashboard!$J$17:$J$26,0))),"")</f>
        <v/>
      </c>
      <c r="Q3164" s="144"/>
      <c r="R3164" s="148">
        <f>IF(LEN(O3164)=0,0,IF(OR(Summary!$D$5="All",Summary!$D$5=""),1,IF(Summary!$D$5=O3164,1,0)))</f>
        <v>0</v>
      </c>
      <c r="S3164" s="148">
        <f>IF(LEN(B3164)=0,0,IF(OR(Summary!$G$5="All",Summary!$G$5=""),1,IF(Summary!$G$5=B3164,1,0)))</f>
        <v>0</v>
      </c>
      <c r="T3164" s="148">
        <f t="shared" si="196"/>
        <v>0</v>
      </c>
      <c r="U3164" s="148">
        <f>IF(LEN(C3164)=0,0,IF(C3164=Summary!$K$5,1,0))</f>
        <v>0</v>
      </c>
      <c r="V3164" s="148">
        <f t="shared" si="197"/>
        <v>0</v>
      </c>
      <c r="W3164" s="333"/>
      <c r="X3164" s="148">
        <f t="shared" si="198"/>
        <v>0</v>
      </c>
      <c r="Y3164" s="333"/>
      <c r="Z3164" s="144"/>
      <c r="AA3164" s="148">
        <f t="shared" si="199"/>
        <v>0</v>
      </c>
      <c r="AB3164" s="336"/>
      <c r="AC3164" s="144"/>
    </row>
    <row r="3165" spans="2:29" s="134" customFormat="1" ht="20.100000000000001" customHeight="1" x14ac:dyDescent="0.25">
      <c r="B3165" s="390"/>
      <c r="C3165" s="391"/>
      <c r="D3165" s="392"/>
      <c r="E3165" s="393"/>
      <c r="F3165" s="393"/>
      <c r="G3165" s="394"/>
      <c r="H3165" s="395"/>
      <c r="N3165" s="144"/>
      <c r="O3165" s="147" t="str">
        <f>IFERROR(IF(LEN(B3165)=0,"",INDEX(Trainings!$C$6:$C$55,MATCH(Registration!$B3165,Trainings!$B$6:$B$55,0),1)),"")</f>
        <v/>
      </c>
      <c r="P3165" s="148" t="str">
        <f>IFERROR(IF(LEN(H3165)=0,"",INDEX(Dashboard!$I$17:$I$26,MATCH($H3165,Dashboard!$J$17:$J$26,0))),"")</f>
        <v/>
      </c>
      <c r="Q3165" s="144"/>
      <c r="R3165" s="148">
        <f>IF(LEN(O3165)=0,0,IF(OR(Summary!$D$5="All",Summary!$D$5=""),1,IF(Summary!$D$5=O3165,1,0)))</f>
        <v>0</v>
      </c>
      <c r="S3165" s="148">
        <f>IF(LEN(B3165)=0,0,IF(OR(Summary!$G$5="All",Summary!$G$5=""),1,IF(Summary!$G$5=B3165,1,0)))</f>
        <v>0</v>
      </c>
      <c r="T3165" s="148">
        <f t="shared" si="196"/>
        <v>0</v>
      </c>
      <c r="U3165" s="148">
        <f>IF(LEN(C3165)=0,0,IF(C3165=Summary!$K$5,1,0))</f>
        <v>0</v>
      </c>
      <c r="V3165" s="148">
        <f t="shared" si="197"/>
        <v>0</v>
      </c>
      <c r="W3165" s="333"/>
      <c r="X3165" s="148">
        <f t="shared" si="198"/>
        <v>0</v>
      </c>
      <c r="Y3165" s="333"/>
      <c r="Z3165" s="144"/>
      <c r="AA3165" s="148">
        <f t="shared" si="199"/>
        <v>0</v>
      </c>
      <c r="AB3165" s="336"/>
      <c r="AC3165" s="144"/>
    </row>
    <row r="3166" spans="2:29" s="134" customFormat="1" ht="20.100000000000001" customHeight="1" x14ac:dyDescent="0.25">
      <c r="B3166" s="390"/>
      <c r="C3166" s="391"/>
      <c r="D3166" s="392"/>
      <c r="E3166" s="393"/>
      <c r="F3166" s="393"/>
      <c r="G3166" s="394"/>
      <c r="H3166" s="395"/>
      <c r="N3166" s="144"/>
      <c r="O3166" s="147" t="str">
        <f>IFERROR(IF(LEN(B3166)=0,"",INDEX(Trainings!$C$6:$C$55,MATCH(Registration!$B3166,Trainings!$B$6:$B$55,0),1)),"")</f>
        <v/>
      </c>
      <c r="P3166" s="148" t="str">
        <f>IFERROR(IF(LEN(H3166)=0,"",INDEX(Dashboard!$I$17:$I$26,MATCH($H3166,Dashboard!$J$17:$J$26,0))),"")</f>
        <v/>
      </c>
      <c r="Q3166" s="144"/>
      <c r="R3166" s="148">
        <f>IF(LEN(O3166)=0,0,IF(OR(Summary!$D$5="All",Summary!$D$5=""),1,IF(Summary!$D$5=O3166,1,0)))</f>
        <v>0</v>
      </c>
      <c r="S3166" s="148">
        <f>IF(LEN(B3166)=0,0,IF(OR(Summary!$G$5="All",Summary!$G$5=""),1,IF(Summary!$G$5=B3166,1,0)))</f>
        <v>0</v>
      </c>
      <c r="T3166" s="148">
        <f t="shared" si="196"/>
        <v>0</v>
      </c>
      <c r="U3166" s="148">
        <f>IF(LEN(C3166)=0,0,IF(C3166=Summary!$K$5,1,0))</f>
        <v>0</v>
      </c>
      <c r="V3166" s="148">
        <f t="shared" si="197"/>
        <v>0</v>
      </c>
      <c r="W3166" s="333"/>
      <c r="X3166" s="148">
        <f t="shared" si="198"/>
        <v>0</v>
      </c>
      <c r="Y3166" s="333"/>
      <c r="Z3166" s="144"/>
      <c r="AA3166" s="148">
        <f t="shared" si="199"/>
        <v>0</v>
      </c>
      <c r="AB3166" s="336"/>
      <c r="AC3166" s="144"/>
    </row>
    <row r="3167" spans="2:29" s="134" customFormat="1" ht="20.100000000000001" customHeight="1" x14ac:dyDescent="0.25">
      <c r="B3167" s="390"/>
      <c r="C3167" s="391"/>
      <c r="D3167" s="392"/>
      <c r="E3167" s="393"/>
      <c r="F3167" s="393"/>
      <c r="G3167" s="394"/>
      <c r="H3167" s="395"/>
      <c r="N3167" s="144"/>
      <c r="O3167" s="147" t="str">
        <f>IFERROR(IF(LEN(B3167)=0,"",INDEX(Trainings!$C$6:$C$55,MATCH(Registration!$B3167,Trainings!$B$6:$B$55,0),1)),"")</f>
        <v/>
      </c>
      <c r="P3167" s="148" t="str">
        <f>IFERROR(IF(LEN(H3167)=0,"",INDEX(Dashboard!$I$17:$I$26,MATCH($H3167,Dashboard!$J$17:$J$26,0))),"")</f>
        <v/>
      </c>
      <c r="Q3167" s="144"/>
      <c r="R3167" s="148">
        <f>IF(LEN(O3167)=0,0,IF(OR(Summary!$D$5="All",Summary!$D$5=""),1,IF(Summary!$D$5=O3167,1,0)))</f>
        <v>0</v>
      </c>
      <c r="S3167" s="148">
        <f>IF(LEN(B3167)=0,0,IF(OR(Summary!$G$5="All",Summary!$G$5=""),1,IF(Summary!$G$5=B3167,1,0)))</f>
        <v>0</v>
      </c>
      <c r="T3167" s="148">
        <f t="shared" si="196"/>
        <v>0</v>
      </c>
      <c r="U3167" s="148">
        <f>IF(LEN(C3167)=0,0,IF(C3167=Summary!$K$5,1,0))</f>
        <v>0</v>
      </c>
      <c r="V3167" s="148">
        <f t="shared" si="197"/>
        <v>0</v>
      </c>
      <c r="W3167" s="333"/>
      <c r="X3167" s="148">
        <f t="shared" si="198"/>
        <v>0</v>
      </c>
      <c r="Y3167" s="333"/>
      <c r="Z3167" s="144"/>
      <c r="AA3167" s="148">
        <f t="shared" si="199"/>
        <v>0</v>
      </c>
      <c r="AB3167" s="336"/>
      <c r="AC3167" s="144"/>
    </row>
    <row r="3168" spans="2:29" s="134" customFormat="1" ht="20.100000000000001" customHeight="1" x14ac:dyDescent="0.25">
      <c r="B3168" s="390"/>
      <c r="C3168" s="391"/>
      <c r="D3168" s="392"/>
      <c r="E3168" s="393"/>
      <c r="F3168" s="393"/>
      <c r="G3168" s="394"/>
      <c r="H3168" s="395"/>
      <c r="N3168" s="144"/>
      <c r="O3168" s="147" t="str">
        <f>IFERROR(IF(LEN(B3168)=0,"",INDEX(Trainings!$C$6:$C$55,MATCH(Registration!$B3168,Trainings!$B$6:$B$55,0),1)),"")</f>
        <v/>
      </c>
      <c r="P3168" s="148" t="str">
        <f>IFERROR(IF(LEN(H3168)=0,"",INDEX(Dashboard!$I$17:$I$26,MATCH($H3168,Dashboard!$J$17:$J$26,0))),"")</f>
        <v/>
      </c>
      <c r="Q3168" s="144"/>
      <c r="R3168" s="148">
        <f>IF(LEN(O3168)=0,0,IF(OR(Summary!$D$5="All",Summary!$D$5=""),1,IF(Summary!$D$5=O3168,1,0)))</f>
        <v>0</v>
      </c>
      <c r="S3168" s="148">
        <f>IF(LEN(B3168)=0,0,IF(OR(Summary!$G$5="All",Summary!$G$5=""),1,IF(Summary!$G$5=B3168,1,0)))</f>
        <v>0</v>
      </c>
      <c r="T3168" s="148">
        <f t="shared" si="196"/>
        <v>0</v>
      </c>
      <c r="U3168" s="148">
        <f>IF(LEN(C3168)=0,0,IF(C3168=Summary!$K$5,1,0))</f>
        <v>0</v>
      </c>
      <c r="V3168" s="148">
        <f t="shared" si="197"/>
        <v>0</v>
      </c>
      <c r="W3168" s="333"/>
      <c r="X3168" s="148">
        <f t="shared" si="198"/>
        <v>0</v>
      </c>
      <c r="Y3168" s="333"/>
      <c r="Z3168" s="144"/>
      <c r="AA3168" s="148">
        <f t="shared" si="199"/>
        <v>0</v>
      </c>
      <c r="AB3168" s="336"/>
      <c r="AC3168" s="144"/>
    </row>
    <row r="3169" spans="2:29" s="134" customFormat="1" ht="20.100000000000001" customHeight="1" x14ac:dyDescent="0.25">
      <c r="B3169" s="390"/>
      <c r="C3169" s="391"/>
      <c r="D3169" s="392"/>
      <c r="E3169" s="393"/>
      <c r="F3169" s="393"/>
      <c r="G3169" s="394"/>
      <c r="H3169" s="395"/>
      <c r="N3169" s="144"/>
      <c r="O3169" s="147" t="str">
        <f>IFERROR(IF(LEN(B3169)=0,"",INDEX(Trainings!$C$6:$C$55,MATCH(Registration!$B3169,Trainings!$B$6:$B$55,0),1)),"")</f>
        <v/>
      </c>
      <c r="P3169" s="148" t="str">
        <f>IFERROR(IF(LEN(H3169)=0,"",INDEX(Dashboard!$I$17:$I$26,MATCH($H3169,Dashboard!$J$17:$J$26,0))),"")</f>
        <v/>
      </c>
      <c r="Q3169" s="144"/>
      <c r="R3169" s="148">
        <f>IF(LEN(O3169)=0,0,IF(OR(Summary!$D$5="All",Summary!$D$5=""),1,IF(Summary!$D$5=O3169,1,0)))</f>
        <v>0</v>
      </c>
      <c r="S3169" s="148">
        <f>IF(LEN(B3169)=0,0,IF(OR(Summary!$G$5="All",Summary!$G$5=""),1,IF(Summary!$G$5=B3169,1,0)))</f>
        <v>0</v>
      </c>
      <c r="T3169" s="148">
        <f t="shared" si="196"/>
        <v>0</v>
      </c>
      <c r="U3169" s="148">
        <f>IF(LEN(C3169)=0,0,IF(C3169=Summary!$K$5,1,0))</f>
        <v>0</v>
      </c>
      <c r="V3169" s="148">
        <f t="shared" si="197"/>
        <v>0</v>
      </c>
      <c r="W3169" s="333"/>
      <c r="X3169" s="148">
        <f t="shared" si="198"/>
        <v>0</v>
      </c>
      <c r="Y3169" s="333"/>
      <c r="Z3169" s="144"/>
      <c r="AA3169" s="148">
        <f t="shared" si="199"/>
        <v>0</v>
      </c>
      <c r="AB3169" s="336"/>
      <c r="AC3169" s="144"/>
    </row>
    <row r="3170" spans="2:29" s="134" customFormat="1" ht="20.100000000000001" customHeight="1" x14ac:dyDescent="0.25">
      <c r="B3170" s="390"/>
      <c r="C3170" s="391"/>
      <c r="D3170" s="392"/>
      <c r="E3170" s="393"/>
      <c r="F3170" s="393"/>
      <c r="G3170" s="394"/>
      <c r="H3170" s="395"/>
      <c r="N3170" s="144"/>
      <c r="O3170" s="147" t="str">
        <f>IFERROR(IF(LEN(B3170)=0,"",INDEX(Trainings!$C$6:$C$55,MATCH(Registration!$B3170,Trainings!$B$6:$B$55,0),1)),"")</f>
        <v/>
      </c>
      <c r="P3170" s="148" t="str">
        <f>IFERROR(IF(LEN(H3170)=0,"",INDEX(Dashboard!$I$17:$I$26,MATCH($H3170,Dashboard!$J$17:$J$26,0))),"")</f>
        <v/>
      </c>
      <c r="Q3170" s="144"/>
      <c r="R3170" s="148">
        <f>IF(LEN(O3170)=0,0,IF(OR(Summary!$D$5="All",Summary!$D$5=""),1,IF(Summary!$D$5=O3170,1,0)))</f>
        <v>0</v>
      </c>
      <c r="S3170" s="148">
        <f>IF(LEN(B3170)=0,0,IF(OR(Summary!$G$5="All",Summary!$G$5=""),1,IF(Summary!$G$5=B3170,1,0)))</f>
        <v>0</v>
      </c>
      <c r="T3170" s="148">
        <f t="shared" si="196"/>
        <v>0</v>
      </c>
      <c r="U3170" s="148">
        <f>IF(LEN(C3170)=0,0,IF(C3170=Summary!$K$5,1,0))</f>
        <v>0</v>
      </c>
      <c r="V3170" s="148">
        <f t="shared" si="197"/>
        <v>0</v>
      </c>
      <c r="W3170" s="333"/>
      <c r="X3170" s="148">
        <f t="shared" si="198"/>
        <v>0</v>
      </c>
      <c r="Y3170" s="333"/>
      <c r="Z3170" s="144"/>
      <c r="AA3170" s="148">
        <f t="shared" si="199"/>
        <v>0</v>
      </c>
      <c r="AB3170" s="336"/>
      <c r="AC3170" s="144"/>
    </row>
    <row r="3171" spans="2:29" s="134" customFormat="1" ht="20.100000000000001" customHeight="1" x14ac:dyDescent="0.25">
      <c r="B3171" s="390"/>
      <c r="C3171" s="391"/>
      <c r="D3171" s="392"/>
      <c r="E3171" s="393"/>
      <c r="F3171" s="393"/>
      <c r="G3171" s="394"/>
      <c r="H3171" s="395"/>
      <c r="N3171" s="144"/>
      <c r="O3171" s="147" t="str">
        <f>IFERROR(IF(LEN(B3171)=0,"",INDEX(Trainings!$C$6:$C$55,MATCH(Registration!$B3171,Trainings!$B$6:$B$55,0),1)),"")</f>
        <v/>
      </c>
      <c r="P3171" s="148" t="str">
        <f>IFERROR(IF(LEN(H3171)=0,"",INDEX(Dashboard!$I$17:$I$26,MATCH($H3171,Dashboard!$J$17:$J$26,0))),"")</f>
        <v/>
      </c>
      <c r="Q3171" s="144"/>
      <c r="R3171" s="148">
        <f>IF(LEN(O3171)=0,0,IF(OR(Summary!$D$5="All",Summary!$D$5=""),1,IF(Summary!$D$5=O3171,1,0)))</f>
        <v>0</v>
      </c>
      <c r="S3171" s="148">
        <f>IF(LEN(B3171)=0,0,IF(OR(Summary!$G$5="All",Summary!$G$5=""),1,IF(Summary!$G$5=B3171,1,0)))</f>
        <v>0</v>
      </c>
      <c r="T3171" s="148">
        <f t="shared" si="196"/>
        <v>0</v>
      </c>
      <c r="U3171" s="148">
        <f>IF(LEN(C3171)=0,0,IF(C3171=Summary!$K$5,1,0))</f>
        <v>0</v>
      </c>
      <c r="V3171" s="148">
        <f t="shared" si="197"/>
        <v>0</v>
      </c>
      <c r="W3171" s="333"/>
      <c r="X3171" s="148">
        <f t="shared" si="198"/>
        <v>0</v>
      </c>
      <c r="Y3171" s="333"/>
      <c r="Z3171" s="144"/>
      <c r="AA3171" s="148">
        <f t="shared" si="199"/>
        <v>0</v>
      </c>
      <c r="AB3171" s="336"/>
      <c r="AC3171" s="144"/>
    </row>
    <row r="3172" spans="2:29" s="134" customFormat="1" ht="20.100000000000001" customHeight="1" x14ac:dyDescent="0.25">
      <c r="B3172" s="390"/>
      <c r="C3172" s="391"/>
      <c r="D3172" s="392"/>
      <c r="E3172" s="393"/>
      <c r="F3172" s="393"/>
      <c r="G3172" s="394"/>
      <c r="H3172" s="395"/>
      <c r="N3172" s="144"/>
      <c r="O3172" s="147" t="str">
        <f>IFERROR(IF(LEN(B3172)=0,"",INDEX(Trainings!$C$6:$C$55,MATCH(Registration!$B3172,Trainings!$B$6:$B$55,0),1)),"")</f>
        <v/>
      </c>
      <c r="P3172" s="148" t="str">
        <f>IFERROR(IF(LEN(H3172)=0,"",INDEX(Dashboard!$I$17:$I$26,MATCH($H3172,Dashboard!$J$17:$J$26,0))),"")</f>
        <v/>
      </c>
      <c r="Q3172" s="144"/>
      <c r="R3172" s="148">
        <f>IF(LEN(O3172)=0,0,IF(OR(Summary!$D$5="All",Summary!$D$5=""),1,IF(Summary!$D$5=O3172,1,0)))</f>
        <v>0</v>
      </c>
      <c r="S3172" s="148">
        <f>IF(LEN(B3172)=0,0,IF(OR(Summary!$G$5="All",Summary!$G$5=""),1,IF(Summary!$G$5=B3172,1,0)))</f>
        <v>0</v>
      </c>
      <c r="T3172" s="148">
        <f t="shared" si="196"/>
        <v>0</v>
      </c>
      <c r="U3172" s="148">
        <f>IF(LEN(C3172)=0,0,IF(C3172=Summary!$K$5,1,0))</f>
        <v>0</v>
      </c>
      <c r="V3172" s="148">
        <f t="shared" si="197"/>
        <v>0</v>
      </c>
      <c r="W3172" s="333"/>
      <c r="X3172" s="148">
        <f t="shared" si="198"/>
        <v>0</v>
      </c>
      <c r="Y3172" s="333"/>
      <c r="Z3172" s="144"/>
      <c r="AA3172" s="148">
        <f t="shared" si="199"/>
        <v>0</v>
      </c>
      <c r="AB3172" s="336"/>
      <c r="AC3172" s="144"/>
    </row>
    <row r="3173" spans="2:29" s="134" customFormat="1" ht="20.100000000000001" customHeight="1" x14ac:dyDescent="0.25">
      <c r="B3173" s="390"/>
      <c r="C3173" s="391"/>
      <c r="D3173" s="392"/>
      <c r="E3173" s="393"/>
      <c r="F3173" s="393"/>
      <c r="G3173" s="394"/>
      <c r="H3173" s="395"/>
      <c r="N3173" s="144"/>
      <c r="O3173" s="147" t="str">
        <f>IFERROR(IF(LEN(B3173)=0,"",INDEX(Trainings!$C$6:$C$55,MATCH(Registration!$B3173,Trainings!$B$6:$B$55,0),1)),"")</f>
        <v/>
      </c>
      <c r="P3173" s="148" t="str">
        <f>IFERROR(IF(LEN(H3173)=0,"",INDEX(Dashboard!$I$17:$I$26,MATCH($H3173,Dashboard!$J$17:$J$26,0))),"")</f>
        <v/>
      </c>
      <c r="Q3173" s="144"/>
      <c r="R3173" s="148">
        <f>IF(LEN(O3173)=0,0,IF(OR(Summary!$D$5="All",Summary!$D$5=""),1,IF(Summary!$D$5=O3173,1,0)))</f>
        <v>0</v>
      </c>
      <c r="S3173" s="148">
        <f>IF(LEN(B3173)=0,0,IF(OR(Summary!$G$5="All",Summary!$G$5=""),1,IF(Summary!$G$5=B3173,1,0)))</f>
        <v>0</v>
      </c>
      <c r="T3173" s="148">
        <f t="shared" si="196"/>
        <v>0</v>
      </c>
      <c r="U3173" s="148">
        <f>IF(LEN(C3173)=0,0,IF(C3173=Summary!$K$5,1,0))</f>
        <v>0</v>
      </c>
      <c r="V3173" s="148">
        <f t="shared" si="197"/>
        <v>0</v>
      </c>
      <c r="W3173" s="333"/>
      <c r="X3173" s="148">
        <f t="shared" si="198"/>
        <v>0</v>
      </c>
      <c r="Y3173" s="333"/>
      <c r="Z3173" s="144"/>
      <c r="AA3173" s="148">
        <f t="shared" si="199"/>
        <v>0</v>
      </c>
      <c r="AB3173" s="336"/>
      <c r="AC3173" s="144"/>
    </row>
    <row r="3174" spans="2:29" s="134" customFormat="1" ht="20.100000000000001" customHeight="1" x14ac:dyDescent="0.25">
      <c r="B3174" s="390"/>
      <c r="C3174" s="391"/>
      <c r="D3174" s="392"/>
      <c r="E3174" s="393"/>
      <c r="F3174" s="393"/>
      <c r="G3174" s="394"/>
      <c r="H3174" s="395"/>
      <c r="N3174" s="144"/>
      <c r="O3174" s="147" t="str">
        <f>IFERROR(IF(LEN(B3174)=0,"",INDEX(Trainings!$C$6:$C$55,MATCH(Registration!$B3174,Trainings!$B$6:$B$55,0),1)),"")</f>
        <v/>
      </c>
      <c r="P3174" s="148" t="str">
        <f>IFERROR(IF(LEN(H3174)=0,"",INDEX(Dashboard!$I$17:$I$26,MATCH($H3174,Dashboard!$J$17:$J$26,0))),"")</f>
        <v/>
      </c>
      <c r="Q3174" s="144"/>
      <c r="R3174" s="148">
        <f>IF(LEN(O3174)=0,0,IF(OR(Summary!$D$5="All",Summary!$D$5=""),1,IF(Summary!$D$5=O3174,1,0)))</f>
        <v>0</v>
      </c>
      <c r="S3174" s="148">
        <f>IF(LEN(B3174)=0,0,IF(OR(Summary!$G$5="All",Summary!$G$5=""),1,IF(Summary!$G$5=B3174,1,0)))</f>
        <v>0</v>
      </c>
      <c r="T3174" s="148">
        <f t="shared" si="196"/>
        <v>0</v>
      </c>
      <c r="U3174" s="148">
        <f>IF(LEN(C3174)=0,0,IF(C3174=Summary!$K$5,1,0))</f>
        <v>0</v>
      </c>
      <c r="V3174" s="148">
        <f t="shared" si="197"/>
        <v>0</v>
      </c>
      <c r="W3174" s="333"/>
      <c r="X3174" s="148">
        <f t="shared" si="198"/>
        <v>0</v>
      </c>
      <c r="Y3174" s="333"/>
      <c r="Z3174" s="144"/>
      <c r="AA3174" s="148">
        <f t="shared" si="199"/>
        <v>0</v>
      </c>
      <c r="AB3174" s="336"/>
      <c r="AC3174" s="144"/>
    </row>
    <row r="3175" spans="2:29" s="134" customFormat="1" ht="20.100000000000001" customHeight="1" x14ac:dyDescent="0.25">
      <c r="B3175" s="390"/>
      <c r="C3175" s="391"/>
      <c r="D3175" s="392"/>
      <c r="E3175" s="393"/>
      <c r="F3175" s="393"/>
      <c r="G3175" s="394"/>
      <c r="H3175" s="395"/>
      <c r="N3175" s="144"/>
      <c r="O3175" s="147" t="str">
        <f>IFERROR(IF(LEN(B3175)=0,"",INDEX(Trainings!$C$6:$C$55,MATCH(Registration!$B3175,Trainings!$B$6:$B$55,0),1)),"")</f>
        <v/>
      </c>
      <c r="P3175" s="148" t="str">
        <f>IFERROR(IF(LEN(H3175)=0,"",INDEX(Dashboard!$I$17:$I$26,MATCH($H3175,Dashboard!$J$17:$J$26,0))),"")</f>
        <v/>
      </c>
      <c r="Q3175" s="144"/>
      <c r="R3175" s="148">
        <f>IF(LEN(O3175)=0,0,IF(OR(Summary!$D$5="All",Summary!$D$5=""),1,IF(Summary!$D$5=O3175,1,0)))</f>
        <v>0</v>
      </c>
      <c r="S3175" s="148">
        <f>IF(LEN(B3175)=0,0,IF(OR(Summary!$G$5="All",Summary!$G$5=""),1,IF(Summary!$G$5=B3175,1,0)))</f>
        <v>0</v>
      </c>
      <c r="T3175" s="148">
        <f t="shared" si="196"/>
        <v>0</v>
      </c>
      <c r="U3175" s="148">
        <f>IF(LEN(C3175)=0,0,IF(C3175=Summary!$K$5,1,0))</f>
        <v>0</v>
      </c>
      <c r="V3175" s="148">
        <f t="shared" si="197"/>
        <v>0</v>
      </c>
      <c r="W3175" s="333"/>
      <c r="X3175" s="148">
        <f t="shared" si="198"/>
        <v>0</v>
      </c>
      <c r="Y3175" s="333"/>
      <c r="Z3175" s="144"/>
      <c r="AA3175" s="148">
        <f t="shared" si="199"/>
        <v>0</v>
      </c>
      <c r="AB3175" s="336"/>
      <c r="AC3175" s="144"/>
    </row>
    <row r="3176" spans="2:29" s="134" customFormat="1" ht="20.100000000000001" customHeight="1" x14ac:dyDescent="0.25">
      <c r="B3176" s="390"/>
      <c r="C3176" s="391"/>
      <c r="D3176" s="392"/>
      <c r="E3176" s="393"/>
      <c r="F3176" s="393"/>
      <c r="G3176" s="394"/>
      <c r="H3176" s="395"/>
      <c r="N3176" s="144"/>
      <c r="O3176" s="147" t="str">
        <f>IFERROR(IF(LEN(B3176)=0,"",INDEX(Trainings!$C$6:$C$55,MATCH(Registration!$B3176,Trainings!$B$6:$B$55,0),1)),"")</f>
        <v/>
      </c>
      <c r="P3176" s="148" t="str">
        <f>IFERROR(IF(LEN(H3176)=0,"",INDEX(Dashboard!$I$17:$I$26,MATCH($H3176,Dashboard!$J$17:$J$26,0))),"")</f>
        <v/>
      </c>
      <c r="Q3176" s="144"/>
      <c r="R3176" s="148">
        <f>IF(LEN(O3176)=0,0,IF(OR(Summary!$D$5="All",Summary!$D$5=""),1,IF(Summary!$D$5=O3176,1,0)))</f>
        <v>0</v>
      </c>
      <c r="S3176" s="148">
        <f>IF(LEN(B3176)=0,0,IF(OR(Summary!$G$5="All",Summary!$G$5=""),1,IF(Summary!$G$5=B3176,1,0)))</f>
        <v>0</v>
      </c>
      <c r="T3176" s="148">
        <f t="shared" si="196"/>
        <v>0</v>
      </c>
      <c r="U3176" s="148">
        <f>IF(LEN(C3176)=0,0,IF(C3176=Summary!$K$5,1,0))</f>
        <v>0</v>
      </c>
      <c r="V3176" s="148">
        <f t="shared" si="197"/>
        <v>0</v>
      </c>
      <c r="W3176" s="333"/>
      <c r="X3176" s="148">
        <f t="shared" si="198"/>
        <v>0</v>
      </c>
      <c r="Y3176" s="333"/>
      <c r="Z3176" s="144"/>
      <c r="AA3176" s="148">
        <f t="shared" si="199"/>
        <v>0</v>
      </c>
      <c r="AB3176" s="336"/>
      <c r="AC3176" s="144"/>
    </row>
    <row r="3177" spans="2:29" s="134" customFormat="1" ht="20.100000000000001" customHeight="1" x14ac:dyDescent="0.25">
      <c r="B3177" s="390"/>
      <c r="C3177" s="391"/>
      <c r="D3177" s="392"/>
      <c r="E3177" s="393"/>
      <c r="F3177" s="393"/>
      <c r="G3177" s="394"/>
      <c r="H3177" s="395"/>
      <c r="N3177" s="144"/>
      <c r="O3177" s="147" t="str">
        <f>IFERROR(IF(LEN(B3177)=0,"",INDEX(Trainings!$C$6:$C$55,MATCH(Registration!$B3177,Trainings!$B$6:$B$55,0),1)),"")</f>
        <v/>
      </c>
      <c r="P3177" s="148" t="str">
        <f>IFERROR(IF(LEN(H3177)=0,"",INDEX(Dashboard!$I$17:$I$26,MATCH($H3177,Dashboard!$J$17:$J$26,0))),"")</f>
        <v/>
      </c>
      <c r="Q3177" s="144"/>
      <c r="R3177" s="148">
        <f>IF(LEN(O3177)=0,0,IF(OR(Summary!$D$5="All",Summary!$D$5=""),1,IF(Summary!$D$5=O3177,1,0)))</f>
        <v>0</v>
      </c>
      <c r="S3177" s="148">
        <f>IF(LEN(B3177)=0,0,IF(OR(Summary!$G$5="All",Summary!$G$5=""),1,IF(Summary!$G$5=B3177,1,0)))</f>
        <v>0</v>
      </c>
      <c r="T3177" s="148">
        <f t="shared" si="196"/>
        <v>0</v>
      </c>
      <c r="U3177" s="148">
        <f>IF(LEN(C3177)=0,0,IF(C3177=Summary!$K$5,1,0))</f>
        <v>0</v>
      </c>
      <c r="V3177" s="148">
        <f t="shared" si="197"/>
        <v>0</v>
      </c>
      <c r="W3177" s="333"/>
      <c r="X3177" s="148">
        <f t="shared" si="198"/>
        <v>0</v>
      </c>
      <c r="Y3177" s="333"/>
      <c r="Z3177" s="144"/>
      <c r="AA3177" s="148">
        <f t="shared" si="199"/>
        <v>0</v>
      </c>
      <c r="AB3177" s="336"/>
      <c r="AC3177" s="144"/>
    </row>
    <row r="3178" spans="2:29" s="134" customFormat="1" ht="20.100000000000001" customHeight="1" x14ac:dyDescent="0.25">
      <c r="B3178" s="390"/>
      <c r="C3178" s="391"/>
      <c r="D3178" s="392"/>
      <c r="E3178" s="393"/>
      <c r="F3178" s="393"/>
      <c r="G3178" s="394"/>
      <c r="H3178" s="395"/>
      <c r="N3178" s="144"/>
      <c r="O3178" s="147" t="str">
        <f>IFERROR(IF(LEN(B3178)=0,"",INDEX(Trainings!$C$6:$C$55,MATCH(Registration!$B3178,Trainings!$B$6:$B$55,0),1)),"")</f>
        <v/>
      </c>
      <c r="P3178" s="148" t="str">
        <f>IFERROR(IF(LEN(H3178)=0,"",INDEX(Dashboard!$I$17:$I$26,MATCH($H3178,Dashboard!$J$17:$J$26,0))),"")</f>
        <v/>
      </c>
      <c r="Q3178" s="144"/>
      <c r="R3178" s="148">
        <f>IF(LEN(O3178)=0,0,IF(OR(Summary!$D$5="All",Summary!$D$5=""),1,IF(Summary!$D$5=O3178,1,0)))</f>
        <v>0</v>
      </c>
      <c r="S3178" s="148">
        <f>IF(LEN(B3178)=0,0,IF(OR(Summary!$G$5="All",Summary!$G$5=""),1,IF(Summary!$G$5=B3178,1,0)))</f>
        <v>0</v>
      </c>
      <c r="T3178" s="148">
        <f t="shared" si="196"/>
        <v>0</v>
      </c>
      <c r="U3178" s="148">
        <f>IF(LEN(C3178)=0,0,IF(C3178=Summary!$K$5,1,0))</f>
        <v>0</v>
      </c>
      <c r="V3178" s="148">
        <f t="shared" si="197"/>
        <v>0</v>
      </c>
      <c r="W3178" s="333"/>
      <c r="X3178" s="148">
        <f t="shared" si="198"/>
        <v>0</v>
      </c>
      <c r="Y3178" s="333"/>
      <c r="Z3178" s="144"/>
      <c r="AA3178" s="148">
        <f t="shared" si="199"/>
        <v>0</v>
      </c>
      <c r="AB3178" s="336"/>
      <c r="AC3178" s="144"/>
    </row>
    <row r="3179" spans="2:29" s="134" customFormat="1" ht="20.100000000000001" customHeight="1" x14ac:dyDescent="0.25">
      <c r="B3179" s="390"/>
      <c r="C3179" s="391"/>
      <c r="D3179" s="392"/>
      <c r="E3179" s="393"/>
      <c r="F3179" s="393"/>
      <c r="G3179" s="394"/>
      <c r="H3179" s="395"/>
      <c r="N3179" s="144"/>
      <c r="O3179" s="147" t="str">
        <f>IFERROR(IF(LEN(B3179)=0,"",INDEX(Trainings!$C$6:$C$55,MATCH(Registration!$B3179,Trainings!$B$6:$B$55,0),1)),"")</f>
        <v/>
      </c>
      <c r="P3179" s="148" t="str">
        <f>IFERROR(IF(LEN(H3179)=0,"",INDEX(Dashboard!$I$17:$I$26,MATCH($H3179,Dashboard!$J$17:$J$26,0))),"")</f>
        <v/>
      </c>
      <c r="Q3179" s="144"/>
      <c r="R3179" s="148">
        <f>IF(LEN(O3179)=0,0,IF(OR(Summary!$D$5="All",Summary!$D$5=""),1,IF(Summary!$D$5=O3179,1,0)))</f>
        <v>0</v>
      </c>
      <c r="S3179" s="148">
        <f>IF(LEN(B3179)=0,0,IF(OR(Summary!$G$5="All",Summary!$G$5=""),1,IF(Summary!$G$5=B3179,1,0)))</f>
        <v>0</v>
      </c>
      <c r="T3179" s="148">
        <f t="shared" si="196"/>
        <v>0</v>
      </c>
      <c r="U3179" s="148">
        <f>IF(LEN(C3179)=0,0,IF(C3179=Summary!$K$5,1,0))</f>
        <v>0</v>
      </c>
      <c r="V3179" s="148">
        <f t="shared" si="197"/>
        <v>0</v>
      </c>
      <c r="W3179" s="333"/>
      <c r="X3179" s="148">
        <f t="shared" si="198"/>
        <v>0</v>
      </c>
      <c r="Y3179" s="333"/>
      <c r="Z3179" s="144"/>
      <c r="AA3179" s="148">
        <f t="shared" si="199"/>
        <v>0</v>
      </c>
      <c r="AB3179" s="336"/>
      <c r="AC3179" s="144"/>
    </row>
    <row r="3180" spans="2:29" s="134" customFormat="1" ht="20.100000000000001" customHeight="1" x14ac:dyDescent="0.25">
      <c r="B3180" s="390"/>
      <c r="C3180" s="391"/>
      <c r="D3180" s="392"/>
      <c r="E3180" s="393"/>
      <c r="F3180" s="393"/>
      <c r="G3180" s="394"/>
      <c r="H3180" s="395"/>
      <c r="N3180" s="144"/>
      <c r="O3180" s="147" t="str">
        <f>IFERROR(IF(LEN(B3180)=0,"",INDEX(Trainings!$C$6:$C$55,MATCH(Registration!$B3180,Trainings!$B$6:$B$55,0),1)),"")</f>
        <v/>
      </c>
      <c r="P3180" s="148" t="str">
        <f>IFERROR(IF(LEN(H3180)=0,"",INDEX(Dashboard!$I$17:$I$26,MATCH($H3180,Dashboard!$J$17:$J$26,0))),"")</f>
        <v/>
      </c>
      <c r="Q3180" s="144"/>
      <c r="R3180" s="148">
        <f>IF(LEN(O3180)=0,0,IF(OR(Summary!$D$5="All",Summary!$D$5=""),1,IF(Summary!$D$5=O3180,1,0)))</f>
        <v>0</v>
      </c>
      <c r="S3180" s="148">
        <f>IF(LEN(B3180)=0,0,IF(OR(Summary!$G$5="All",Summary!$G$5=""),1,IF(Summary!$G$5=B3180,1,0)))</f>
        <v>0</v>
      </c>
      <c r="T3180" s="148">
        <f t="shared" si="196"/>
        <v>0</v>
      </c>
      <c r="U3180" s="148">
        <f>IF(LEN(C3180)=0,0,IF(C3180=Summary!$K$5,1,0))</f>
        <v>0</v>
      </c>
      <c r="V3180" s="148">
        <f t="shared" si="197"/>
        <v>0</v>
      </c>
      <c r="W3180" s="333"/>
      <c r="X3180" s="148">
        <f t="shared" si="198"/>
        <v>0</v>
      </c>
      <c r="Y3180" s="333"/>
      <c r="Z3180" s="144"/>
      <c r="AA3180" s="148">
        <f t="shared" si="199"/>
        <v>0</v>
      </c>
      <c r="AB3180" s="336"/>
      <c r="AC3180" s="144"/>
    </row>
    <row r="3181" spans="2:29" s="134" customFormat="1" ht="20.100000000000001" customHeight="1" x14ac:dyDescent="0.25">
      <c r="B3181" s="390"/>
      <c r="C3181" s="391"/>
      <c r="D3181" s="392"/>
      <c r="E3181" s="393"/>
      <c r="F3181" s="393"/>
      <c r="G3181" s="394"/>
      <c r="H3181" s="395"/>
      <c r="N3181" s="144"/>
      <c r="O3181" s="147" t="str">
        <f>IFERROR(IF(LEN(B3181)=0,"",INDEX(Trainings!$C$6:$C$55,MATCH(Registration!$B3181,Trainings!$B$6:$B$55,0),1)),"")</f>
        <v/>
      </c>
      <c r="P3181" s="148" t="str">
        <f>IFERROR(IF(LEN(H3181)=0,"",INDEX(Dashboard!$I$17:$I$26,MATCH($H3181,Dashboard!$J$17:$J$26,0))),"")</f>
        <v/>
      </c>
      <c r="Q3181" s="144"/>
      <c r="R3181" s="148">
        <f>IF(LEN(O3181)=0,0,IF(OR(Summary!$D$5="All",Summary!$D$5=""),1,IF(Summary!$D$5=O3181,1,0)))</f>
        <v>0</v>
      </c>
      <c r="S3181" s="148">
        <f>IF(LEN(B3181)=0,0,IF(OR(Summary!$G$5="All",Summary!$G$5=""),1,IF(Summary!$G$5=B3181,1,0)))</f>
        <v>0</v>
      </c>
      <c r="T3181" s="148">
        <f t="shared" si="196"/>
        <v>0</v>
      </c>
      <c r="U3181" s="148">
        <f>IF(LEN(C3181)=0,0,IF(C3181=Summary!$K$5,1,0))</f>
        <v>0</v>
      </c>
      <c r="V3181" s="148">
        <f t="shared" si="197"/>
        <v>0</v>
      </c>
      <c r="W3181" s="333"/>
      <c r="X3181" s="148">
        <f t="shared" si="198"/>
        <v>0</v>
      </c>
      <c r="Y3181" s="333"/>
      <c r="Z3181" s="144"/>
      <c r="AA3181" s="148">
        <f t="shared" si="199"/>
        <v>0</v>
      </c>
      <c r="AB3181" s="336"/>
      <c r="AC3181" s="144"/>
    </row>
    <row r="3182" spans="2:29" s="134" customFormat="1" ht="20.100000000000001" customHeight="1" x14ac:dyDescent="0.25">
      <c r="B3182" s="390"/>
      <c r="C3182" s="391"/>
      <c r="D3182" s="392"/>
      <c r="E3182" s="393"/>
      <c r="F3182" s="393"/>
      <c r="G3182" s="394"/>
      <c r="H3182" s="395"/>
      <c r="N3182" s="144"/>
      <c r="O3182" s="147" t="str">
        <f>IFERROR(IF(LEN(B3182)=0,"",INDEX(Trainings!$C$6:$C$55,MATCH(Registration!$B3182,Trainings!$B$6:$B$55,0),1)),"")</f>
        <v/>
      </c>
      <c r="P3182" s="148" t="str">
        <f>IFERROR(IF(LEN(H3182)=0,"",INDEX(Dashboard!$I$17:$I$26,MATCH($H3182,Dashboard!$J$17:$J$26,0))),"")</f>
        <v/>
      </c>
      <c r="Q3182" s="144"/>
      <c r="R3182" s="148">
        <f>IF(LEN(O3182)=0,0,IF(OR(Summary!$D$5="All",Summary!$D$5=""),1,IF(Summary!$D$5=O3182,1,0)))</f>
        <v>0</v>
      </c>
      <c r="S3182" s="148">
        <f>IF(LEN(B3182)=0,0,IF(OR(Summary!$G$5="All",Summary!$G$5=""),1,IF(Summary!$G$5=B3182,1,0)))</f>
        <v>0</v>
      </c>
      <c r="T3182" s="148">
        <f t="shared" si="196"/>
        <v>0</v>
      </c>
      <c r="U3182" s="148">
        <f>IF(LEN(C3182)=0,0,IF(C3182=Summary!$K$5,1,0))</f>
        <v>0</v>
      </c>
      <c r="V3182" s="148">
        <f t="shared" si="197"/>
        <v>0</v>
      </c>
      <c r="W3182" s="333"/>
      <c r="X3182" s="148">
        <f t="shared" si="198"/>
        <v>0</v>
      </c>
      <c r="Y3182" s="333"/>
      <c r="Z3182" s="144"/>
      <c r="AA3182" s="148">
        <f t="shared" si="199"/>
        <v>0</v>
      </c>
      <c r="AB3182" s="336"/>
      <c r="AC3182" s="144"/>
    </row>
    <row r="3183" spans="2:29" s="134" customFormat="1" ht="20.100000000000001" customHeight="1" x14ac:dyDescent="0.25">
      <c r="B3183" s="390"/>
      <c r="C3183" s="391"/>
      <c r="D3183" s="392"/>
      <c r="E3183" s="393"/>
      <c r="F3183" s="393"/>
      <c r="G3183" s="394"/>
      <c r="H3183" s="395"/>
      <c r="N3183" s="144"/>
      <c r="O3183" s="147" t="str">
        <f>IFERROR(IF(LEN(B3183)=0,"",INDEX(Trainings!$C$6:$C$55,MATCH(Registration!$B3183,Trainings!$B$6:$B$55,0),1)),"")</f>
        <v/>
      </c>
      <c r="P3183" s="148" t="str">
        <f>IFERROR(IF(LEN(H3183)=0,"",INDEX(Dashboard!$I$17:$I$26,MATCH($H3183,Dashboard!$J$17:$J$26,0))),"")</f>
        <v/>
      </c>
      <c r="Q3183" s="144"/>
      <c r="R3183" s="148">
        <f>IF(LEN(O3183)=0,0,IF(OR(Summary!$D$5="All",Summary!$D$5=""),1,IF(Summary!$D$5=O3183,1,0)))</f>
        <v>0</v>
      </c>
      <c r="S3183" s="148">
        <f>IF(LEN(B3183)=0,0,IF(OR(Summary!$G$5="All",Summary!$G$5=""),1,IF(Summary!$G$5=B3183,1,0)))</f>
        <v>0</v>
      </c>
      <c r="T3183" s="148">
        <f t="shared" si="196"/>
        <v>0</v>
      </c>
      <c r="U3183" s="148">
        <f>IF(LEN(C3183)=0,0,IF(C3183=Summary!$K$5,1,0))</f>
        <v>0</v>
      </c>
      <c r="V3183" s="148">
        <f t="shared" si="197"/>
        <v>0</v>
      </c>
      <c r="W3183" s="333"/>
      <c r="X3183" s="148">
        <f t="shared" si="198"/>
        <v>0</v>
      </c>
      <c r="Y3183" s="333"/>
      <c r="Z3183" s="144"/>
      <c r="AA3183" s="148">
        <f t="shared" si="199"/>
        <v>0</v>
      </c>
      <c r="AB3183" s="336"/>
      <c r="AC3183" s="144"/>
    </row>
    <row r="3184" spans="2:29" s="134" customFormat="1" ht="20.100000000000001" customHeight="1" x14ac:dyDescent="0.25">
      <c r="B3184" s="390"/>
      <c r="C3184" s="391"/>
      <c r="D3184" s="392"/>
      <c r="E3184" s="393"/>
      <c r="F3184" s="393"/>
      <c r="G3184" s="394"/>
      <c r="H3184" s="395"/>
      <c r="N3184" s="144"/>
      <c r="O3184" s="147" t="str">
        <f>IFERROR(IF(LEN(B3184)=0,"",INDEX(Trainings!$C$6:$C$55,MATCH(Registration!$B3184,Trainings!$B$6:$B$55,0),1)),"")</f>
        <v/>
      </c>
      <c r="P3184" s="148" t="str">
        <f>IFERROR(IF(LEN(H3184)=0,"",INDEX(Dashboard!$I$17:$I$26,MATCH($H3184,Dashboard!$J$17:$J$26,0))),"")</f>
        <v/>
      </c>
      <c r="Q3184" s="144"/>
      <c r="R3184" s="148">
        <f>IF(LEN(O3184)=0,0,IF(OR(Summary!$D$5="All",Summary!$D$5=""),1,IF(Summary!$D$5=O3184,1,0)))</f>
        <v>0</v>
      </c>
      <c r="S3184" s="148">
        <f>IF(LEN(B3184)=0,0,IF(OR(Summary!$G$5="All",Summary!$G$5=""),1,IF(Summary!$G$5=B3184,1,0)))</f>
        <v>0</v>
      </c>
      <c r="T3184" s="148">
        <f t="shared" si="196"/>
        <v>0</v>
      </c>
      <c r="U3184" s="148">
        <f>IF(LEN(C3184)=0,0,IF(C3184=Summary!$K$5,1,0))</f>
        <v>0</v>
      </c>
      <c r="V3184" s="148">
        <f t="shared" si="197"/>
        <v>0</v>
      </c>
      <c r="W3184" s="333"/>
      <c r="X3184" s="148">
        <f t="shared" si="198"/>
        <v>0</v>
      </c>
      <c r="Y3184" s="333"/>
      <c r="Z3184" s="144"/>
      <c r="AA3184" s="148">
        <f t="shared" si="199"/>
        <v>0</v>
      </c>
      <c r="AB3184" s="336"/>
      <c r="AC3184" s="144"/>
    </row>
    <row r="3185" spans="2:29" s="134" customFormat="1" ht="20.100000000000001" customHeight="1" x14ac:dyDescent="0.25">
      <c r="B3185" s="390"/>
      <c r="C3185" s="391"/>
      <c r="D3185" s="392"/>
      <c r="E3185" s="393"/>
      <c r="F3185" s="393"/>
      <c r="G3185" s="394"/>
      <c r="H3185" s="395"/>
      <c r="N3185" s="144"/>
      <c r="O3185" s="147" t="str">
        <f>IFERROR(IF(LEN(B3185)=0,"",INDEX(Trainings!$C$6:$C$55,MATCH(Registration!$B3185,Trainings!$B$6:$B$55,0),1)),"")</f>
        <v/>
      </c>
      <c r="P3185" s="148" t="str">
        <f>IFERROR(IF(LEN(H3185)=0,"",INDEX(Dashboard!$I$17:$I$26,MATCH($H3185,Dashboard!$J$17:$J$26,0))),"")</f>
        <v/>
      </c>
      <c r="Q3185" s="144"/>
      <c r="R3185" s="148">
        <f>IF(LEN(O3185)=0,0,IF(OR(Summary!$D$5="All",Summary!$D$5=""),1,IF(Summary!$D$5=O3185,1,0)))</f>
        <v>0</v>
      </c>
      <c r="S3185" s="148">
        <f>IF(LEN(B3185)=0,0,IF(OR(Summary!$G$5="All",Summary!$G$5=""),1,IF(Summary!$G$5=B3185,1,0)))</f>
        <v>0</v>
      </c>
      <c r="T3185" s="148">
        <f t="shared" si="196"/>
        <v>0</v>
      </c>
      <c r="U3185" s="148">
        <f>IF(LEN(C3185)=0,0,IF(C3185=Summary!$K$5,1,0))</f>
        <v>0</v>
      </c>
      <c r="V3185" s="148">
        <f t="shared" si="197"/>
        <v>0</v>
      </c>
      <c r="W3185" s="333"/>
      <c r="X3185" s="148">
        <f t="shared" si="198"/>
        <v>0</v>
      </c>
      <c r="Y3185" s="333"/>
      <c r="Z3185" s="144"/>
      <c r="AA3185" s="148">
        <f t="shared" si="199"/>
        <v>0</v>
      </c>
      <c r="AB3185" s="336"/>
      <c r="AC3185" s="144"/>
    </row>
    <row r="3186" spans="2:29" s="134" customFormat="1" ht="20.100000000000001" customHeight="1" x14ac:dyDescent="0.25">
      <c r="B3186" s="390"/>
      <c r="C3186" s="391"/>
      <c r="D3186" s="392"/>
      <c r="E3186" s="393"/>
      <c r="F3186" s="393"/>
      <c r="G3186" s="394"/>
      <c r="H3186" s="395"/>
      <c r="N3186" s="144"/>
      <c r="O3186" s="147" t="str">
        <f>IFERROR(IF(LEN(B3186)=0,"",INDEX(Trainings!$C$6:$C$55,MATCH(Registration!$B3186,Trainings!$B$6:$B$55,0),1)),"")</f>
        <v/>
      </c>
      <c r="P3186" s="148" t="str">
        <f>IFERROR(IF(LEN(H3186)=0,"",INDEX(Dashboard!$I$17:$I$26,MATCH($H3186,Dashboard!$J$17:$J$26,0))),"")</f>
        <v/>
      </c>
      <c r="Q3186" s="144"/>
      <c r="R3186" s="148">
        <f>IF(LEN(O3186)=0,0,IF(OR(Summary!$D$5="All",Summary!$D$5=""),1,IF(Summary!$D$5=O3186,1,0)))</f>
        <v>0</v>
      </c>
      <c r="S3186" s="148">
        <f>IF(LEN(B3186)=0,0,IF(OR(Summary!$G$5="All",Summary!$G$5=""),1,IF(Summary!$G$5=B3186,1,0)))</f>
        <v>0</v>
      </c>
      <c r="T3186" s="148">
        <f t="shared" si="196"/>
        <v>0</v>
      </c>
      <c r="U3186" s="148">
        <f>IF(LEN(C3186)=0,0,IF(C3186=Summary!$K$5,1,0))</f>
        <v>0</v>
      </c>
      <c r="V3186" s="148">
        <f t="shared" si="197"/>
        <v>0</v>
      </c>
      <c r="W3186" s="333"/>
      <c r="X3186" s="148">
        <f t="shared" si="198"/>
        <v>0</v>
      </c>
      <c r="Y3186" s="333"/>
      <c r="Z3186" s="144"/>
      <c r="AA3186" s="148">
        <f t="shared" si="199"/>
        <v>0</v>
      </c>
      <c r="AB3186" s="336"/>
      <c r="AC3186" s="144"/>
    </row>
    <row r="3187" spans="2:29" s="134" customFormat="1" ht="20.100000000000001" customHeight="1" x14ac:dyDescent="0.25">
      <c r="B3187" s="390"/>
      <c r="C3187" s="391"/>
      <c r="D3187" s="392"/>
      <c r="E3187" s="393"/>
      <c r="F3187" s="393"/>
      <c r="G3187" s="394"/>
      <c r="H3187" s="395"/>
      <c r="N3187" s="144"/>
      <c r="O3187" s="147" t="str">
        <f>IFERROR(IF(LEN(B3187)=0,"",INDEX(Trainings!$C$6:$C$55,MATCH(Registration!$B3187,Trainings!$B$6:$B$55,0),1)),"")</f>
        <v/>
      </c>
      <c r="P3187" s="148" t="str">
        <f>IFERROR(IF(LEN(H3187)=0,"",INDEX(Dashboard!$I$17:$I$26,MATCH($H3187,Dashboard!$J$17:$J$26,0))),"")</f>
        <v/>
      </c>
      <c r="Q3187" s="144"/>
      <c r="R3187" s="148">
        <f>IF(LEN(O3187)=0,0,IF(OR(Summary!$D$5="All",Summary!$D$5=""),1,IF(Summary!$D$5=O3187,1,0)))</f>
        <v>0</v>
      </c>
      <c r="S3187" s="148">
        <f>IF(LEN(B3187)=0,0,IF(OR(Summary!$G$5="All",Summary!$G$5=""),1,IF(Summary!$G$5=B3187,1,0)))</f>
        <v>0</v>
      </c>
      <c r="T3187" s="148">
        <f t="shared" si="196"/>
        <v>0</v>
      </c>
      <c r="U3187" s="148">
        <f>IF(LEN(C3187)=0,0,IF(C3187=Summary!$K$5,1,0))</f>
        <v>0</v>
      </c>
      <c r="V3187" s="148">
        <f t="shared" si="197"/>
        <v>0</v>
      </c>
      <c r="W3187" s="333"/>
      <c r="X3187" s="148">
        <f t="shared" si="198"/>
        <v>0</v>
      </c>
      <c r="Y3187" s="333"/>
      <c r="Z3187" s="144"/>
      <c r="AA3187" s="148">
        <f t="shared" si="199"/>
        <v>0</v>
      </c>
      <c r="AB3187" s="336"/>
      <c r="AC3187" s="144"/>
    </row>
    <row r="3188" spans="2:29" s="134" customFormat="1" ht="20.100000000000001" customHeight="1" x14ac:dyDescent="0.25">
      <c r="B3188" s="390"/>
      <c r="C3188" s="391"/>
      <c r="D3188" s="392"/>
      <c r="E3188" s="393"/>
      <c r="F3188" s="393"/>
      <c r="G3188" s="394"/>
      <c r="H3188" s="395"/>
      <c r="N3188" s="144"/>
      <c r="O3188" s="147" t="str">
        <f>IFERROR(IF(LEN(B3188)=0,"",INDEX(Trainings!$C$6:$C$55,MATCH(Registration!$B3188,Trainings!$B$6:$B$55,0),1)),"")</f>
        <v/>
      </c>
      <c r="P3188" s="148" t="str">
        <f>IFERROR(IF(LEN(H3188)=0,"",INDEX(Dashboard!$I$17:$I$26,MATCH($H3188,Dashboard!$J$17:$J$26,0))),"")</f>
        <v/>
      </c>
      <c r="Q3188" s="144"/>
      <c r="R3188" s="148">
        <f>IF(LEN(O3188)=0,0,IF(OR(Summary!$D$5="All",Summary!$D$5=""),1,IF(Summary!$D$5=O3188,1,0)))</f>
        <v>0</v>
      </c>
      <c r="S3188" s="148">
        <f>IF(LEN(B3188)=0,0,IF(OR(Summary!$G$5="All",Summary!$G$5=""),1,IF(Summary!$G$5=B3188,1,0)))</f>
        <v>0</v>
      </c>
      <c r="T3188" s="148">
        <f t="shared" si="196"/>
        <v>0</v>
      </c>
      <c r="U3188" s="148">
        <f>IF(LEN(C3188)=0,0,IF(C3188=Summary!$K$5,1,0))</f>
        <v>0</v>
      </c>
      <c r="V3188" s="148">
        <f t="shared" si="197"/>
        <v>0</v>
      </c>
      <c r="W3188" s="333"/>
      <c r="X3188" s="148">
        <f t="shared" si="198"/>
        <v>0</v>
      </c>
      <c r="Y3188" s="333"/>
      <c r="Z3188" s="144"/>
      <c r="AA3188" s="148">
        <f t="shared" si="199"/>
        <v>0</v>
      </c>
      <c r="AB3188" s="336"/>
      <c r="AC3188" s="144"/>
    </row>
    <row r="3189" spans="2:29" s="134" customFormat="1" ht="20.100000000000001" customHeight="1" x14ac:dyDescent="0.25">
      <c r="B3189" s="390"/>
      <c r="C3189" s="391"/>
      <c r="D3189" s="392"/>
      <c r="E3189" s="393"/>
      <c r="F3189" s="393"/>
      <c r="G3189" s="394"/>
      <c r="H3189" s="395"/>
      <c r="N3189" s="144"/>
      <c r="O3189" s="147" t="str">
        <f>IFERROR(IF(LEN(B3189)=0,"",INDEX(Trainings!$C$6:$C$55,MATCH(Registration!$B3189,Trainings!$B$6:$B$55,0),1)),"")</f>
        <v/>
      </c>
      <c r="P3189" s="148" t="str">
        <f>IFERROR(IF(LEN(H3189)=0,"",INDEX(Dashboard!$I$17:$I$26,MATCH($H3189,Dashboard!$J$17:$J$26,0))),"")</f>
        <v/>
      </c>
      <c r="Q3189" s="144"/>
      <c r="R3189" s="148">
        <f>IF(LEN(O3189)=0,0,IF(OR(Summary!$D$5="All",Summary!$D$5=""),1,IF(Summary!$D$5=O3189,1,0)))</f>
        <v>0</v>
      </c>
      <c r="S3189" s="148">
        <f>IF(LEN(B3189)=0,0,IF(OR(Summary!$G$5="All",Summary!$G$5=""),1,IF(Summary!$G$5=B3189,1,0)))</f>
        <v>0</v>
      </c>
      <c r="T3189" s="148">
        <f t="shared" si="196"/>
        <v>0</v>
      </c>
      <c r="U3189" s="148">
        <f>IF(LEN(C3189)=0,0,IF(C3189=Summary!$K$5,1,0))</f>
        <v>0</v>
      </c>
      <c r="V3189" s="148">
        <f t="shared" si="197"/>
        <v>0</v>
      </c>
      <c r="W3189" s="333"/>
      <c r="X3189" s="148">
        <f t="shared" si="198"/>
        <v>0</v>
      </c>
      <c r="Y3189" s="333"/>
      <c r="Z3189" s="144"/>
      <c r="AA3189" s="148">
        <f t="shared" si="199"/>
        <v>0</v>
      </c>
      <c r="AB3189" s="336"/>
      <c r="AC3189" s="144"/>
    </row>
    <row r="3190" spans="2:29" s="134" customFormat="1" ht="20.100000000000001" customHeight="1" x14ac:dyDescent="0.25">
      <c r="B3190" s="390"/>
      <c r="C3190" s="391"/>
      <c r="D3190" s="392"/>
      <c r="E3190" s="393"/>
      <c r="F3190" s="393"/>
      <c r="G3190" s="394"/>
      <c r="H3190" s="395"/>
      <c r="N3190" s="144"/>
      <c r="O3190" s="147" t="str">
        <f>IFERROR(IF(LEN(B3190)=0,"",INDEX(Trainings!$C$6:$C$55,MATCH(Registration!$B3190,Trainings!$B$6:$B$55,0),1)),"")</f>
        <v/>
      </c>
      <c r="P3190" s="148" t="str">
        <f>IFERROR(IF(LEN(H3190)=0,"",INDEX(Dashboard!$I$17:$I$26,MATCH($H3190,Dashboard!$J$17:$J$26,0))),"")</f>
        <v/>
      </c>
      <c r="Q3190" s="144"/>
      <c r="R3190" s="148">
        <f>IF(LEN(O3190)=0,0,IF(OR(Summary!$D$5="All",Summary!$D$5=""),1,IF(Summary!$D$5=O3190,1,0)))</f>
        <v>0</v>
      </c>
      <c r="S3190" s="148">
        <f>IF(LEN(B3190)=0,0,IF(OR(Summary!$G$5="All",Summary!$G$5=""),1,IF(Summary!$G$5=B3190,1,0)))</f>
        <v>0</v>
      </c>
      <c r="T3190" s="148">
        <f t="shared" si="196"/>
        <v>0</v>
      </c>
      <c r="U3190" s="148">
        <f>IF(LEN(C3190)=0,0,IF(C3190=Summary!$K$5,1,0))</f>
        <v>0</v>
      </c>
      <c r="V3190" s="148">
        <f t="shared" si="197"/>
        <v>0</v>
      </c>
      <c r="W3190" s="333"/>
      <c r="X3190" s="148">
        <f t="shared" si="198"/>
        <v>0</v>
      </c>
      <c r="Y3190" s="333"/>
      <c r="Z3190" s="144"/>
      <c r="AA3190" s="148">
        <f t="shared" si="199"/>
        <v>0</v>
      </c>
      <c r="AB3190" s="336"/>
      <c r="AC3190" s="144"/>
    </row>
    <row r="3191" spans="2:29" s="134" customFormat="1" ht="20.100000000000001" customHeight="1" x14ac:dyDescent="0.25">
      <c r="B3191" s="390"/>
      <c r="C3191" s="391"/>
      <c r="D3191" s="392"/>
      <c r="E3191" s="393"/>
      <c r="F3191" s="393"/>
      <c r="G3191" s="394"/>
      <c r="H3191" s="395"/>
      <c r="N3191" s="144"/>
      <c r="O3191" s="147" t="str">
        <f>IFERROR(IF(LEN(B3191)=0,"",INDEX(Trainings!$C$6:$C$55,MATCH(Registration!$B3191,Trainings!$B$6:$B$55,0),1)),"")</f>
        <v/>
      </c>
      <c r="P3191" s="148" t="str">
        <f>IFERROR(IF(LEN(H3191)=0,"",INDEX(Dashboard!$I$17:$I$26,MATCH($H3191,Dashboard!$J$17:$J$26,0))),"")</f>
        <v/>
      </c>
      <c r="Q3191" s="144"/>
      <c r="R3191" s="148">
        <f>IF(LEN(O3191)=0,0,IF(OR(Summary!$D$5="All",Summary!$D$5=""),1,IF(Summary!$D$5=O3191,1,0)))</f>
        <v>0</v>
      </c>
      <c r="S3191" s="148">
        <f>IF(LEN(B3191)=0,0,IF(OR(Summary!$G$5="All",Summary!$G$5=""),1,IF(Summary!$G$5=B3191,1,0)))</f>
        <v>0</v>
      </c>
      <c r="T3191" s="148">
        <f t="shared" si="196"/>
        <v>0</v>
      </c>
      <c r="U3191" s="148">
        <f>IF(LEN(C3191)=0,0,IF(C3191=Summary!$K$5,1,0))</f>
        <v>0</v>
      </c>
      <c r="V3191" s="148">
        <f t="shared" si="197"/>
        <v>0</v>
      </c>
      <c r="W3191" s="333"/>
      <c r="X3191" s="148">
        <f t="shared" si="198"/>
        <v>0</v>
      </c>
      <c r="Y3191" s="333"/>
      <c r="Z3191" s="144"/>
      <c r="AA3191" s="148">
        <f t="shared" si="199"/>
        <v>0</v>
      </c>
      <c r="AB3191" s="336"/>
      <c r="AC3191" s="144"/>
    </row>
    <row r="3192" spans="2:29" s="134" customFormat="1" ht="20.100000000000001" customHeight="1" x14ac:dyDescent="0.25">
      <c r="B3192" s="390"/>
      <c r="C3192" s="391"/>
      <c r="D3192" s="392"/>
      <c r="E3192" s="393"/>
      <c r="F3192" s="393"/>
      <c r="G3192" s="394"/>
      <c r="H3192" s="395"/>
      <c r="N3192" s="144"/>
      <c r="O3192" s="147" t="str">
        <f>IFERROR(IF(LEN(B3192)=0,"",INDEX(Trainings!$C$6:$C$55,MATCH(Registration!$B3192,Trainings!$B$6:$B$55,0),1)),"")</f>
        <v/>
      </c>
      <c r="P3192" s="148" t="str">
        <f>IFERROR(IF(LEN(H3192)=0,"",INDEX(Dashboard!$I$17:$I$26,MATCH($H3192,Dashboard!$J$17:$J$26,0))),"")</f>
        <v/>
      </c>
      <c r="Q3192" s="144"/>
      <c r="R3192" s="148">
        <f>IF(LEN(O3192)=0,0,IF(OR(Summary!$D$5="All",Summary!$D$5=""),1,IF(Summary!$D$5=O3192,1,0)))</f>
        <v>0</v>
      </c>
      <c r="S3192" s="148">
        <f>IF(LEN(B3192)=0,0,IF(OR(Summary!$G$5="All",Summary!$G$5=""),1,IF(Summary!$G$5=B3192,1,0)))</f>
        <v>0</v>
      </c>
      <c r="T3192" s="148">
        <f t="shared" si="196"/>
        <v>0</v>
      </c>
      <c r="U3192" s="148">
        <f>IF(LEN(C3192)=0,0,IF(C3192=Summary!$K$5,1,0))</f>
        <v>0</v>
      </c>
      <c r="V3192" s="148">
        <f t="shared" si="197"/>
        <v>0</v>
      </c>
      <c r="W3192" s="333"/>
      <c r="X3192" s="148">
        <f t="shared" si="198"/>
        <v>0</v>
      </c>
      <c r="Y3192" s="333"/>
      <c r="Z3192" s="144"/>
      <c r="AA3192" s="148">
        <f t="shared" si="199"/>
        <v>0</v>
      </c>
      <c r="AB3192" s="336"/>
      <c r="AC3192" s="144"/>
    </row>
    <row r="3193" spans="2:29" s="134" customFormat="1" ht="20.100000000000001" customHeight="1" x14ac:dyDescent="0.25">
      <c r="B3193" s="390"/>
      <c r="C3193" s="391"/>
      <c r="D3193" s="392"/>
      <c r="E3193" s="393"/>
      <c r="F3193" s="393"/>
      <c r="G3193" s="394"/>
      <c r="H3193" s="395"/>
      <c r="N3193" s="144"/>
      <c r="O3193" s="147" t="str">
        <f>IFERROR(IF(LEN(B3193)=0,"",INDEX(Trainings!$C$6:$C$55,MATCH(Registration!$B3193,Trainings!$B$6:$B$55,0),1)),"")</f>
        <v/>
      </c>
      <c r="P3193" s="148" t="str">
        <f>IFERROR(IF(LEN(H3193)=0,"",INDEX(Dashboard!$I$17:$I$26,MATCH($H3193,Dashboard!$J$17:$J$26,0))),"")</f>
        <v/>
      </c>
      <c r="Q3193" s="144"/>
      <c r="R3193" s="148">
        <f>IF(LEN(O3193)=0,0,IF(OR(Summary!$D$5="All",Summary!$D$5=""),1,IF(Summary!$D$5=O3193,1,0)))</f>
        <v>0</v>
      </c>
      <c r="S3193" s="148">
        <f>IF(LEN(B3193)=0,0,IF(OR(Summary!$G$5="All",Summary!$G$5=""),1,IF(Summary!$G$5=B3193,1,0)))</f>
        <v>0</v>
      </c>
      <c r="T3193" s="148">
        <f t="shared" si="196"/>
        <v>0</v>
      </c>
      <c r="U3193" s="148">
        <f>IF(LEN(C3193)=0,0,IF(C3193=Summary!$K$5,1,0))</f>
        <v>0</v>
      </c>
      <c r="V3193" s="148">
        <f t="shared" si="197"/>
        <v>0</v>
      </c>
      <c r="W3193" s="333"/>
      <c r="X3193" s="148">
        <f t="shared" si="198"/>
        <v>0</v>
      </c>
      <c r="Y3193" s="333"/>
      <c r="Z3193" s="144"/>
      <c r="AA3193" s="148">
        <f t="shared" si="199"/>
        <v>0</v>
      </c>
      <c r="AB3193" s="336"/>
      <c r="AC3193" s="144"/>
    </row>
    <row r="3194" spans="2:29" s="134" customFormat="1" ht="20.100000000000001" customHeight="1" x14ac:dyDescent="0.25">
      <c r="B3194" s="390"/>
      <c r="C3194" s="391"/>
      <c r="D3194" s="392"/>
      <c r="E3194" s="393"/>
      <c r="F3194" s="393"/>
      <c r="G3194" s="394"/>
      <c r="H3194" s="395"/>
      <c r="N3194" s="144"/>
      <c r="O3194" s="147" t="str">
        <f>IFERROR(IF(LEN(B3194)=0,"",INDEX(Trainings!$C$6:$C$55,MATCH(Registration!$B3194,Trainings!$B$6:$B$55,0),1)),"")</f>
        <v/>
      </c>
      <c r="P3194" s="148" t="str">
        <f>IFERROR(IF(LEN(H3194)=0,"",INDEX(Dashboard!$I$17:$I$26,MATCH($H3194,Dashboard!$J$17:$J$26,0))),"")</f>
        <v/>
      </c>
      <c r="Q3194" s="144"/>
      <c r="R3194" s="148">
        <f>IF(LEN(O3194)=0,0,IF(OR(Summary!$D$5="All",Summary!$D$5=""),1,IF(Summary!$D$5=O3194,1,0)))</f>
        <v>0</v>
      </c>
      <c r="S3194" s="148">
        <f>IF(LEN(B3194)=0,0,IF(OR(Summary!$G$5="All",Summary!$G$5=""),1,IF(Summary!$G$5=B3194,1,0)))</f>
        <v>0</v>
      </c>
      <c r="T3194" s="148">
        <f t="shared" si="196"/>
        <v>0</v>
      </c>
      <c r="U3194" s="148">
        <f>IF(LEN(C3194)=0,0,IF(C3194=Summary!$K$5,1,0))</f>
        <v>0</v>
      </c>
      <c r="V3194" s="148">
        <f t="shared" si="197"/>
        <v>0</v>
      </c>
      <c r="W3194" s="333"/>
      <c r="X3194" s="148">
        <f t="shared" si="198"/>
        <v>0</v>
      </c>
      <c r="Y3194" s="333"/>
      <c r="Z3194" s="144"/>
      <c r="AA3194" s="148">
        <f t="shared" si="199"/>
        <v>0</v>
      </c>
      <c r="AB3194" s="336"/>
      <c r="AC3194" s="144"/>
    </row>
    <row r="3195" spans="2:29" s="134" customFormat="1" ht="20.100000000000001" customHeight="1" x14ac:dyDescent="0.25">
      <c r="B3195" s="390"/>
      <c r="C3195" s="391"/>
      <c r="D3195" s="392"/>
      <c r="E3195" s="393"/>
      <c r="F3195" s="393"/>
      <c r="G3195" s="394"/>
      <c r="H3195" s="395"/>
      <c r="N3195" s="144"/>
      <c r="O3195" s="147" t="str">
        <f>IFERROR(IF(LEN(B3195)=0,"",INDEX(Trainings!$C$6:$C$55,MATCH(Registration!$B3195,Trainings!$B$6:$B$55,0),1)),"")</f>
        <v/>
      </c>
      <c r="P3195" s="148" t="str">
        <f>IFERROR(IF(LEN(H3195)=0,"",INDEX(Dashboard!$I$17:$I$26,MATCH($H3195,Dashboard!$J$17:$J$26,0))),"")</f>
        <v/>
      </c>
      <c r="Q3195" s="144"/>
      <c r="R3195" s="148">
        <f>IF(LEN(O3195)=0,0,IF(OR(Summary!$D$5="All",Summary!$D$5=""),1,IF(Summary!$D$5=O3195,1,0)))</f>
        <v>0</v>
      </c>
      <c r="S3195" s="148">
        <f>IF(LEN(B3195)=0,0,IF(OR(Summary!$G$5="All",Summary!$G$5=""),1,IF(Summary!$G$5=B3195,1,0)))</f>
        <v>0</v>
      </c>
      <c r="T3195" s="148">
        <f t="shared" si="196"/>
        <v>0</v>
      </c>
      <c r="U3195" s="148">
        <f>IF(LEN(C3195)=0,0,IF(C3195=Summary!$K$5,1,0))</f>
        <v>0</v>
      </c>
      <c r="V3195" s="148">
        <f t="shared" si="197"/>
        <v>0</v>
      </c>
      <c r="W3195" s="333"/>
      <c r="X3195" s="148">
        <f t="shared" si="198"/>
        <v>0</v>
      </c>
      <c r="Y3195" s="333"/>
      <c r="Z3195" s="144"/>
      <c r="AA3195" s="148">
        <f t="shared" si="199"/>
        <v>0</v>
      </c>
      <c r="AB3195" s="336"/>
      <c r="AC3195" s="144"/>
    </row>
    <row r="3196" spans="2:29" s="134" customFormat="1" ht="20.100000000000001" customHeight="1" x14ac:dyDescent="0.25">
      <c r="B3196" s="390"/>
      <c r="C3196" s="391"/>
      <c r="D3196" s="392"/>
      <c r="E3196" s="393"/>
      <c r="F3196" s="393"/>
      <c r="G3196" s="394"/>
      <c r="H3196" s="395"/>
      <c r="N3196" s="144"/>
      <c r="O3196" s="147" t="str">
        <f>IFERROR(IF(LEN(B3196)=0,"",INDEX(Trainings!$C$6:$C$55,MATCH(Registration!$B3196,Trainings!$B$6:$B$55,0),1)),"")</f>
        <v/>
      </c>
      <c r="P3196" s="148" t="str">
        <f>IFERROR(IF(LEN(H3196)=0,"",INDEX(Dashboard!$I$17:$I$26,MATCH($H3196,Dashboard!$J$17:$J$26,0))),"")</f>
        <v/>
      </c>
      <c r="Q3196" s="144"/>
      <c r="R3196" s="148">
        <f>IF(LEN(O3196)=0,0,IF(OR(Summary!$D$5="All",Summary!$D$5=""),1,IF(Summary!$D$5=O3196,1,0)))</f>
        <v>0</v>
      </c>
      <c r="S3196" s="148">
        <f>IF(LEN(B3196)=0,0,IF(OR(Summary!$G$5="All",Summary!$G$5=""),1,IF(Summary!$G$5=B3196,1,0)))</f>
        <v>0</v>
      </c>
      <c r="T3196" s="148">
        <f t="shared" si="196"/>
        <v>0</v>
      </c>
      <c r="U3196" s="148">
        <f>IF(LEN(C3196)=0,0,IF(C3196=Summary!$K$5,1,0))</f>
        <v>0</v>
      </c>
      <c r="V3196" s="148">
        <f t="shared" si="197"/>
        <v>0</v>
      </c>
      <c r="W3196" s="333"/>
      <c r="X3196" s="148">
        <f t="shared" si="198"/>
        <v>0</v>
      </c>
      <c r="Y3196" s="333"/>
      <c r="Z3196" s="144"/>
      <c r="AA3196" s="148">
        <f t="shared" si="199"/>
        <v>0</v>
      </c>
      <c r="AB3196" s="336"/>
      <c r="AC3196" s="144"/>
    </row>
    <row r="3197" spans="2:29" s="134" customFormat="1" ht="20.100000000000001" customHeight="1" x14ac:dyDescent="0.25">
      <c r="B3197" s="390"/>
      <c r="C3197" s="391"/>
      <c r="D3197" s="392"/>
      <c r="E3197" s="393"/>
      <c r="F3197" s="393"/>
      <c r="G3197" s="394"/>
      <c r="H3197" s="395"/>
      <c r="N3197" s="144"/>
      <c r="O3197" s="147" t="str">
        <f>IFERROR(IF(LEN(B3197)=0,"",INDEX(Trainings!$C$6:$C$55,MATCH(Registration!$B3197,Trainings!$B$6:$B$55,0),1)),"")</f>
        <v/>
      </c>
      <c r="P3197" s="148" t="str">
        <f>IFERROR(IF(LEN(H3197)=0,"",INDEX(Dashboard!$I$17:$I$26,MATCH($H3197,Dashboard!$J$17:$J$26,0))),"")</f>
        <v/>
      </c>
      <c r="Q3197" s="144"/>
      <c r="R3197" s="148">
        <f>IF(LEN(O3197)=0,0,IF(OR(Summary!$D$5="All",Summary!$D$5=""),1,IF(Summary!$D$5=O3197,1,0)))</f>
        <v>0</v>
      </c>
      <c r="S3197" s="148">
        <f>IF(LEN(B3197)=0,0,IF(OR(Summary!$G$5="All",Summary!$G$5=""),1,IF(Summary!$G$5=B3197,1,0)))</f>
        <v>0</v>
      </c>
      <c r="T3197" s="148">
        <f t="shared" si="196"/>
        <v>0</v>
      </c>
      <c r="U3197" s="148">
        <f>IF(LEN(C3197)=0,0,IF(C3197=Summary!$K$5,1,0))</f>
        <v>0</v>
      </c>
      <c r="V3197" s="148">
        <f t="shared" si="197"/>
        <v>0</v>
      </c>
      <c r="W3197" s="333"/>
      <c r="X3197" s="148">
        <f t="shared" si="198"/>
        <v>0</v>
      </c>
      <c r="Y3197" s="333"/>
      <c r="Z3197" s="144"/>
      <c r="AA3197" s="148">
        <f t="shared" si="199"/>
        <v>0</v>
      </c>
      <c r="AB3197" s="336"/>
      <c r="AC3197" s="144"/>
    </row>
    <row r="3198" spans="2:29" s="134" customFormat="1" ht="20.100000000000001" customHeight="1" x14ac:dyDescent="0.25">
      <c r="B3198" s="390"/>
      <c r="C3198" s="391"/>
      <c r="D3198" s="392"/>
      <c r="E3198" s="393"/>
      <c r="F3198" s="393"/>
      <c r="G3198" s="394"/>
      <c r="H3198" s="395"/>
      <c r="N3198" s="144"/>
      <c r="O3198" s="147" t="str">
        <f>IFERROR(IF(LEN(B3198)=0,"",INDEX(Trainings!$C$6:$C$55,MATCH(Registration!$B3198,Trainings!$B$6:$B$55,0),1)),"")</f>
        <v/>
      </c>
      <c r="P3198" s="148" t="str">
        <f>IFERROR(IF(LEN(H3198)=0,"",INDEX(Dashboard!$I$17:$I$26,MATCH($H3198,Dashboard!$J$17:$J$26,0))),"")</f>
        <v/>
      </c>
      <c r="Q3198" s="144"/>
      <c r="R3198" s="148">
        <f>IF(LEN(O3198)=0,0,IF(OR(Summary!$D$5="All",Summary!$D$5=""),1,IF(Summary!$D$5=O3198,1,0)))</f>
        <v>0</v>
      </c>
      <c r="S3198" s="148">
        <f>IF(LEN(B3198)=0,0,IF(OR(Summary!$G$5="All",Summary!$G$5=""),1,IF(Summary!$G$5=B3198,1,0)))</f>
        <v>0</v>
      </c>
      <c r="T3198" s="148">
        <f t="shared" si="196"/>
        <v>0</v>
      </c>
      <c r="U3198" s="148">
        <f>IF(LEN(C3198)=0,0,IF(C3198=Summary!$K$5,1,0))</f>
        <v>0</v>
      </c>
      <c r="V3198" s="148">
        <f t="shared" si="197"/>
        <v>0</v>
      </c>
      <c r="W3198" s="333"/>
      <c r="X3198" s="148">
        <f t="shared" si="198"/>
        <v>0</v>
      </c>
      <c r="Y3198" s="333"/>
      <c r="Z3198" s="144"/>
      <c r="AA3198" s="148">
        <f t="shared" si="199"/>
        <v>0</v>
      </c>
      <c r="AB3198" s="336"/>
      <c r="AC3198" s="144"/>
    </row>
    <row r="3199" spans="2:29" s="134" customFormat="1" ht="20.100000000000001" customHeight="1" x14ac:dyDescent="0.25">
      <c r="B3199" s="390"/>
      <c r="C3199" s="391"/>
      <c r="D3199" s="392"/>
      <c r="E3199" s="393"/>
      <c r="F3199" s="393"/>
      <c r="G3199" s="394"/>
      <c r="H3199" s="395"/>
      <c r="N3199" s="144"/>
      <c r="O3199" s="147" t="str">
        <f>IFERROR(IF(LEN(B3199)=0,"",INDEX(Trainings!$C$6:$C$55,MATCH(Registration!$B3199,Trainings!$B$6:$B$55,0),1)),"")</f>
        <v/>
      </c>
      <c r="P3199" s="148" t="str">
        <f>IFERROR(IF(LEN(H3199)=0,"",INDEX(Dashboard!$I$17:$I$26,MATCH($H3199,Dashboard!$J$17:$J$26,0))),"")</f>
        <v/>
      </c>
      <c r="Q3199" s="144"/>
      <c r="R3199" s="148">
        <f>IF(LEN(O3199)=0,0,IF(OR(Summary!$D$5="All",Summary!$D$5=""),1,IF(Summary!$D$5=O3199,1,0)))</f>
        <v>0</v>
      </c>
      <c r="S3199" s="148">
        <f>IF(LEN(B3199)=0,0,IF(OR(Summary!$G$5="All",Summary!$G$5=""),1,IF(Summary!$G$5=B3199,1,0)))</f>
        <v>0</v>
      </c>
      <c r="T3199" s="148">
        <f t="shared" si="196"/>
        <v>0</v>
      </c>
      <c r="U3199" s="148">
        <f>IF(LEN(C3199)=0,0,IF(C3199=Summary!$K$5,1,0))</f>
        <v>0</v>
      </c>
      <c r="V3199" s="148">
        <f t="shared" si="197"/>
        <v>0</v>
      </c>
      <c r="W3199" s="333"/>
      <c r="X3199" s="148">
        <f t="shared" si="198"/>
        <v>0</v>
      </c>
      <c r="Y3199" s="333"/>
      <c r="Z3199" s="144"/>
      <c r="AA3199" s="148">
        <f t="shared" si="199"/>
        <v>0</v>
      </c>
      <c r="AB3199" s="336"/>
      <c r="AC3199" s="144"/>
    </row>
    <row r="3200" spans="2:29" s="134" customFormat="1" ht="20.100000000000001" customHeight="1" x14ac:dyDescent="0.25">
      <c r="B3200" s="390"/>
      <c r="C3200" s="391"/>
      <c r="D3200" s="392"/>
      <c r="E3200" s="393"/>
      <c r="F3200" s="393"/>
      <c r="G3200" s="394"/>
      <c r="H3200" s="395"/>
      <c r="N3200" s="144"/>
      <c r="O3200" s="147" t="str">
        <f>IFERROR(IF(LEN(B3200)=0,"",INDEX(Trainings!$C$6:$C$55,MATCH(Registration!$B3200,Trainings!$B$6:$B$55,0),1)),"")</f>
        <v/>
      </c>
      <c r="P3200" s="148" t="str">
        <f>IFERROR(IF(LEN(H3200)=0,"",INDEX(Dashboard!$I$17:$I$26,MATCH($H3200,Dashboard!$J$17:$J$26,0))),"")</f>
        <v/>
      </c>
      <c r="Q3200" s="144"/>
      <c r="R3200" s="148">
        <f>IF(LEN(O3200)=0,0,IF(OR(Summary!$D$5="All",Summary!$D$5=""),1,IF(Summary!$D$5=O3200,1,0)))</f>
        <v>0</v>
      </c>
      <c r="S3200" s="148">
        <f>IF(LEN(B3200)=0,0,IF(OR(Summary!$G$5="All",Summary!$G$5=""),1,IF(Summary!$G$5=B3200,1,0)))</f>
        <v>0</v>
      </c>
      <c r="T3200" s="148">
        <f t="shared" si="196"/>
        <v>0</v>
      </c>
      <c r="U3200" s="148">
        <f>IF(LEN(C3200)=0,0,IF(C3200=Summary!$K$5,1,0))</f>
        <v>0</v>
      </c>
      <c r="V3200" s="148">
        <f t="shared" si="197"/>
        <v>0</v>
      </c>
      <c r="W3200" s="333"/>
      <c r="X3200" s="148">
        <f t="shared" si="198"/>
        <v>0</v>
      </c>
      <c r="Y3200" s="333"/>
      <c r="Z3200" s="144"/>
      <c r="AA3200" s="148">
        <f t="shared" si="199"/>
        <v>0</v>
      </c>
      <c r="AB3200" s="336"/>
      <c r="AC3200" s="144"/>
    </row>
    <row r="3201" spans="2:29" s="134" customFormat="1" ht="20.100000000000001" customHeight="1" x14ac:dyDescent="0.25">
      <c r="B3201" s="390"/>
      <c r="C3201" s="391"/>
      <c r="D3201" s="392"/>
      <c r="E3201" s="393"/>
      <c r="F3201" s="393"/>
      <c r="G3201" s="394"/>
      <c r="H3201" s="395"/>
      <c r="N3201" s="144"/>
      <c r="O3201" s="147" t="str">
        <f>IFERROR(IF(LEN(B3201)=0,"",INDEX(Trainings!$C$6:$C$55,MATCH(Registration!$B3201,Trainings!$B$6:$B$55,0),1)),"")</f>
        <v/>
      </c>
      <c r="P3201" s="148" t="str">
        <f>IFERROR(IF(LEN(H3201)=0,"",INDEX(Dashboard!$I$17:$I$26,MATCH($H3201,Dashboard!$J$17:$J$26,0))),"")</f>
        <v/>
      </c>
      <c r="Q3201" s="144"/>
      <c r="R3201" s="148">
        <f>IF(LEN(O3201)=0,0,IF(OR(Summary!$D$5="All",Summary!$D$5=""),1,IF(Summary!$D$5=O3201,1,0)))</f>
        <v>0</v>
      </c>
      <c r="S3201" s="148">
        <f>IF(LEN(B3201)=0,0,IF(OR(Summary!$G$5="All",Summary!$G$5=""),1,IF(Summary!$G$5=B3201,1,0)))</f>
        <v>0</v>
      </c>
      <c r="T3201" s="148">
        <f t="shared" si="196"/>
        <v>0</v>
      </c>
      <c r="U3201" s="148">
        <f>IF(LEN(C3201)=0,0,IF(C3201=Summary!$K$5,1,0))</f>
        <v>0</v>
      </c>
      <c r="V3201" s="148">
        <f t="shared" si="197"/>
        <v>0</v>
      </c>
      <c r="W3201" s="333"/>
      <c r="X3201" s="148">
        <f t="shared" si="198"/>
        <v>0</v>
      </c>
      <c r="Y3201" s="333"/>
      <c r="Z3201" s="144"/>
      <c r="AA3201" s="148">
        <f t="shared" si="199"/>
        <v>0</v>
      </c>
      <c r="AB3201" s="336"/>
      <c r="AC3201" s="144"/>
    </row>
    <row r="3202" spans="2:29" s="134" customFormat="1" ht="20.100000000000001" customHeight="1" x14ac:dyDescent="0.25">
      <c r="B3202" s="390"/>
      <c r="C3202" s="391"/>
      <c r="D3202" s="392"/>
      <c r="E3202" s="393"/>
      <c r="F3202" s="393"/>
      <c r="G3202" s="394"/>
      <c r="H3202" s="395"/>
      <c r="N3202" s="144"/>
      <c r="O3202" s="147" t="str">
        <f>IFERROR(IF(LEN(B3202)=0,"",INDEX(Trainings!$C$6:$C$55,MATCH(Registration!$B3202,Trainings!$B$6:$B$55,0),1)),"")</f>
        <v/>
      </c>
      <c r="P3202" s="148" t="str">
        <f>IFERROR(IF(LEN(H3202)=0,"",INDEX(Dashboard!$I$17:$I$26,MATCH($H3202,Dashboard!$J$17:$J$26,0))),"")</f>
        <v/>
      </c>
      <c r="Q3202" s="144"/>
      <c r="R3202" s="148">
        <f>IF(LEN(O3202)=0,0,IF(OR(Summary!$D$5="All",Summary!$D$5=""),1,IF(Summary!$D$5=O3202,1,0)))</f>
        <v>0</v>
      </c>
      <c r="S3202" s="148">
        <f>IF(LEN(B3202)=0,0,IF(OR(Summary!$G$5="All",Summary!$G$5=""),1,IF(Summary!$G$5=B3202,1,0)))</f>
        <v>0</v>
      </c>
      <c r="T3202" s="148">
        <f t="shared" si="196"/>
        <v>0</v>
      </c>
      <c r="U3202" s="148">
        <f>IF(LEN(C3202)=0,0,IF(C3202=Summary!$K$5,1,0))</f>
        <v>0</v>
      </c>
      <c r="V3202" s="148">
        <f t="shared" si="197"/>
        <v>0</v>
      </c>
      <c r="W3202" s="333"/>
      <c r="X3202" s="148">
        <f t="shared" si="198"/>
        <v>0</v>
      </c>
      <c r="Y3202" s="333"/>
      <c r="Z3202" s="144"/>
      <c r="AA3202" s="148">
        <f t="shared" si="199"/>
        <v>0</v>
      </c>
      <c r="AB3202" s="336"/>
      <c r="AC3202" s="144"/>
    </row>
    <row r="3203" spans="2:29" s="134" customFormat="1" ht="20.100000000000001" customHeight="1" x14ac:dyDescent="0.25">
      <c r="B3203" s="390"/>
      <c r="C3203" s="391"/>
      <c r="D3203" s="392"/>
      <c r="E3203" s="393"/>
      <c r="F3203" s="393"/>
      <c r="G3203" s="394"/>
      <c r="H3203" s="395"/>
      <c r="N3203" s="144"/>
      <c r="O3203" s="147" t="str">
        <f>IFERROR(IF(LEN(B3203)=0,"",INDEX(Trainings!$C$6:$C$55,MATCH(Registration!$B3203,Trainings!$B$6:$B$55,0),1)),"")</f>
        <v/>
      </c>
      <c r="P3203" s="148" t="str">
        <f>IFERROR(IF(LEN(H3203)=0,"",INDEX(Dashboard!$I$17:$I$26,MATCH($H3203,Dashboard!$J$17:$J$26,0))),"")</f>
        <v/>
      </c>
      <c r="Q3203" s="144"/>
      <c r="R3203" s="148">
        <f>IF(LEN(O3203)=0,0,IF(OR(Summary!$D$5="All",Summary!$D$5=""),1,IF(Summary!$D$5=O3203,1,0)))</f>
        <v>0</v>
      </c>
      <c r="S3203" s="148">
        <f>IF(LEN(B3203)=0,0,IF(OR(Summary!$G$5="All",Summary!$G$5=""),1,IF(Summary!$G$5=B3203,1,0)))</f>
        <v>0</v>
      </c>
      <c r="T3203" s="148">
        <f t="shared" si="196"/>
        <v>0</v>
      </c>
      <c r="U3203" s="148">
        <f>IF(LEN(C3203)=0,0,IF(C3203=Summary!$K$5,1,0))</f>
        <v>0</v>
      </c>
      <c r="V3203" s="148">
        <f t="shared" si="197"/>
        <v>0</v>
      </c>
      <c r="W3203" s="333"/>
      <c r="X3203" s="148">
        <f t="shared" si="198"/>
        <v>0</v>
      </c>
      <c r="Y3203" s="333"/>
      <c r="Z3203" s="144"/>
      <c r="AA3203" s="148">
        <f t="shared" si="199"/>
        <v>0</v>
      </c>
      <c r="AB3203" s="336"/>
      <c r="AC3203" s="144"/>
    </row>
    <row r="3204" spans="2:29" s="134" customFormat="1" ht="20.100000000000001" customHeight="1" x14ac:dyDescent="0.25">
      <c r="B3204" s="390"/>
      <c r="C3204" s="391"/>
      <c r="D3204" s="392"/>
      <c r="E3204" s="393"/>
      <c r="F3204" s="393"/>
      <c r="G3204" s="394"/>
      <c r="H3204" s="395"/>
      <c r="N3204" s="144"/>
      <c r="O3204" s="147" t="str">
        <f>IFERROR(IF(LEN(B3204)=0,"",INDEX(Trainings!$C$6:$C$55,MATCH(Registration!$B3204,Trainings!$B$6:$B$55,0),1)),"")</f>
        <v/>
      </c>
      <c r="P3204" s="148" t="str">
        <f>IFERROR(IF(LEN(H3204)=0,"",INDEX(Dashboard!$I$17:$I$26,MATCH($H3204,Dashboard!$J$17:$J$26,0))),"")</f>
        <v/>
      </c>
      <c r="Q3204" s="144"/>
      <c r="R3204" s="148">
        <f>IF(LEN(O3204)=0,0,IF(OR(Summary!$D$5="All",Summary!$D$5=""),1,IF(Summary!$D$5=O3204,1,0)))</f>
        <v>0</v>
      </c>
      <c r="S3204" s="148">
        <f>IF(LEN(B3204)=0,0,IF(OR(Summary!$G$5="All",Summary!$G$5=""),1,IF(Summary!$G$5=B3204,1,0)))</f>
        <v>0</v>
      </c>
      <c r="T3204" s="148">
        <f t="shared" si="196"/>
        <v>0</v>
      </c>
      <c r="U3204" s="148">
        <f>IF(LEN(C3204)=0,0,IF(C3204=Summary!$K$5,1,0))</f>
        <v>0</v>
      </c>
      <c r="V3204" s="148">
        <f t="shared" si="197"/>
        <v>0</v>
      </c>
      <c r="W3204" s="333"/>
      <c r="X3204" s="148">
        <f t="shared" si="198"/>
        <v>0</v>
      </c>
      <c r="Y3204" s="333"/>
      <c r="Z3204" s="144"/>
      <c r="AA3204" s="148">
        <f t="shared" si="199"/>
        <v>0</v>
      </c>
      <c r="AB3204" s="336"/>
      <c r="AC3204" s="144"/>
    </row>
    <row r="3205" spans="2:29" s="134" customFormat="1" ht="20.100000000000001" customHeight="1" x14ac:dyDescent="0.25">
      <c r="B3205" s="390"/>
      <c r="C3205" s="391"/>
      <c r="D3205" s="392"/>
      <c r="E3205" s="393"/>
      <c r="F3205" s="393"/>
      <c r="G3205" s="394"/>
      <c r="H3205" s="395"/>
      <c r="N3205" s="144"/>
      <c r="O3205" s="147" t="str">
        <f>IFERROR(IF(LEN(B3205)=0,"",INDEX(Trainings!$C$6:$C$55,MATCH(Registration!$B3205,Trainings!$B$6:$B$55,0),1)),"")</f>
        <v/>
      </c>
      <c r="P3205" s="148" t="str">
        <f>IFERROR(IF(LEN(H3205)=0,"",INDEX(Dashboard!$I$17:$I$26,MATCH($H3205,Dashboard!$J$17:$J$26,0))),"")</f>
        <v/>
      </c>
      <c r="Q3205" s="144"/>
      <c r="R3205" s="148">
        <f>IF(LEN(O3205)=0,0,IF(OR(Summary!$D$5="All",Summary!$D$5=""),1,IF(Summary!$D$5=O3205,1,0)))</f>
        <v>0</v>
      </c>
      <c r="S3205" s="148">
        <f>IF(LEN(B3205)=0,0,IF(OR(Summary!$G$5="All",Summary!$G$5=""),1,IF(Summary!$G$5=B3205,1,0)))</f>
        <v>0</v>
      </c>
      <c r="T3205" s="148">
        <f t="shared" si="196"/>
        <v>0</v>
      </c>
      <c r="U3205" s="148">
        <f>IF(LEN(C3205)=0,0,IF(C3205=Summary!$K$5,1,0))</f>
        <v>0</v>
      </c>
      <c r="V3205" s="148">
        <f t="shared" si="197"/>
        <v>0</v>
      </c>
      <c r="W3205" s="333"/>
      <c r="X3205" s="148">
        <f t="shared" si="198"/>
        <v>0</v>
      </c>
      <c r="Y3205" s="333"/>
      <c r="Z3205" s="144"/>
      <c r="AA3205" s="148">
        <f t="shared" si="199"/>
        <v>0</v>
      </c>
      <c r="AB3205" s="336"/>
      <c r="AC3205" s="144"/>
    </row>
    <row r="3206" spans="2:29" s="134" customFormat="1" ht="20.100000000000001" customHeight="1" x14ac:dyDescent="0.25">
      <c r="B3206" s="390"/>
      <c r="C3206" s="391"/>
      <c r="D3206" s="392"/>
      <c r="E3206" s="393"/>
      <c r="F3206" s="393"/>
      <c r="G3206" s="394"/>
      <c r="H3206" s="395"/>
      <c r="N3206" s="144"/>
      <c r="O3206" s="147" t="str">
        <f>IFERROR(IF(LEN(B3206)=0,"",INDEX(Trainings!$C$6:$C$55,MATCH(Registration!$B3206,Trainings!$B$6:$B$55,0),1)),"")</f>
        <v/>
      </c>
      <c r="P3206" s="148" t="str">
        <f>IFERROR(IF(LEN(H3206)=0,"",INDEX(Dashboard!$I$17:$I$26,MATCH($H3206,Dashboard!$J$17:$J$26,0))),"")</f>
        <v/>
      </c>
      <c r="Q3206" s="144"/>
      <c r="R3206" s="148">
        <f>IF(LEN(O3206)=0,0,IF(OR(Summary!$D$5="All",Summary!$D$5=""),1,IF(Summary!$D$5=O3206,1,0)))</f>
        <v>0</v>
      </c>
      <c r="S3206" s="148">
        <f>IF(LEN(B3206)=0,0,IF(OR(Summary!$G$5="All",Summary!$G$5=""),1,IF(Summary!$G$5=B3206,1,0)))</f>
        <v>0</v>
      </c>
      <c r="T3206" s="148">
        <f t="shared" ref="T3206:T3269" si="200">IF(G3206="Yes",1,0)</f>
        <v>0</v>
      </c>
      <c r="U3206" s="148">
        <f>IF(LEN(C3206)=0,0,IF(C3206=Summary!$K$5,1,0))</f>
        <v>0</v>
      </c>
      <c r="V3206" s="148">
        <f t="shared" si="197"/>
        <v>0</v>
      </c>
      <c r="W3206" s="333"/>
      <c r="X3206" s="148">
        <f t="shared" si="198"/>
        <v>0</v>
      </c>
      <c r="Y3206" s="333"/>
      <c r="Z3206" s="144"/>
      <c r="AA3206" s="148">
        <f t="shared" si="199"/>
        <v>0</v>
      </c>
      <c r="AB3206" s="336"/>
      <c r="AC3206" s="144"/>
    </row>
    <row r="3207" spans="2:29" s="134" customFormat="1" ht="20.100000000000001" customHeight="1" x14ac:dyDescent="0.25">
      <c r="B3207" s="390"/>
      <c r="C3207" s="391"/>
      <c r="D3207" s="392"/>
      <c r="E3207" s="393"/>
      <c r="F3207" s="393"/>
      <c r="G3207" s="394"/>
      <c r="H3207" s="395"/>
      <c r="N3207" s="144"/>
      <c r="O3207" s="147" t="str">
        <f>IFERROR(IF(LEN(B3207)=0,"",INDEX(Trainings!$C$6:$C$55,MATCH(Registration!$B3207,Trainings!$B$6:$B$55,0),1)),"")</f>
        <v/>
      </c>
      <c r="P3207" s="148" t="str">
        <f>IFERROR(IF(LEN(H3207)=0,"",INDEX(Dashboard!$I$17:$I$26,MATCH($H3207,Dashboard!$J$17:$J$26,0))),"")</f>
        <v/>
      </c>
      <c r="Q3207" s="144"/>
      <c r="R3207" s="148">
        <f>IF(LEN(O3207)=0,0,IF(OR(Summary!$D$5="All",Summary!$D$5=""),1,IF(Summary!$D$5=O3207,1,0)))</f>
        <v>0</v>
      </c>
      <c r="S3207" s="148">
        <f>IF(LEN(B3207)=0,0,IF(OR(Summary!$G$5="All",Summary!$G$5=""),1,IF(Summary!$G$5=B3207,1,0)))</f>
        <v>0</v>
      </c>
      <c r="T3207" s="148">
        <f t="shared" si="200"/>
        <v>0</v>
      </c>
      <c r="U3207" s="148">
        <f>IF(LEN(C3207)=0,0,IF(C3207=Summary!$K$5,1,0))</f>
        <v>0</v>
      </c>
      <c r="V3207" s="148">
        <f t="shared" ref="V3207:V3270" si="201">R3207*S3207*T3207*U3207</f>
        <v>0</v>
      </c>
      <c r="W3207" s="333"/>
      <c r="X3207" s="148">
        <f t="shared" ref="X3207:X3270" si="202">V3207*(IF(LEN(P3207)=0,0,1))</f>
        <v>0</v>
      </c>
      <c r="Y3207" s="333"/>
      <c r="Z3207" s="144"/>
      <c r="AA3207" s="148">
        <f t="shared" ref="AA3207:AA3270" si="203">IF(G3207="Yes",1,0)</f>
        <v>0</v>
      </c>
      <c r="AB3207" s="336"/>
      <c r="AC3207" s="144"/>
    </row>
    <row r="3208" spans="2:29" s="134" customFormat="1" ht="20.100000000000001" customHeight="1" x14ac:dyDescent="0.25">
      <c r="B3208" s="390"/>
      <c r="C3208" s="391"/>
      <c r="D3208" s="392"/>
      <c r="E3208" s="393"/>
      <c r="F3208" s="393"/>
      <c r="G3208" s="394"/>
      <c r="H3208" s="395"/>
      <c r="N3208" s="144"/>
      <c r="O3208" s="147" t="str">
        <f>IFERROR(IF(LEN(B3208)=0,"",INDEX(Trainings!$C$6:$C$55,MATCH(Registration!$B3208,Trainings!$B$6:$B$55,0),1)),"")</f>
        <v/>
      </c>
      <c r="P3208" s="148" t="str">
        <f>IFERROR(IF(LEN(H3208)=0,"",INDEX(Dashboard!$I$17:$I$26,MATCH($H3208,Dashboard!$J$17:$J$26,0))),"")</f>
        <v/>
      </c>
      <c r="Q3208" s="144"/>
      <c r="R3208" s="148">
        <f>IF(LEN(O3208)=0,0,IF(OR(Summary!$D$5="All",Summary!$D$5=""),1,IF(Summary!$D$5=O3208,1,0)))</f>
        <v>0</v>
      </c>
      <c r="S3208" s="148">
        <f>IF(LEN(B3208)=0,0,IF(OR(Summary!$G$5="All",Summary!$G$5=""),1,IF(Summary!$G$5=B3208,1,0)))</f>
        <v>0</v>
      </c>
      <c r="T3208" s="148">
        <f t="shared" si="200"/>
        <v>0</v>
      </c>
      <c r="U3208" s="148">
        <f>IF(LEN(C3208)=0,0,IF(C3208=Summary!$K$5,1,0))</f>
        <v>0</v>
      </c>
      <c r="V3208" s="148">
        <f t="shared" si="201"/>
        <v>0</v>
      </c>
      <c r="W3208" s="333"/>
      <c r="X3208" s="148">
        <f t="shared" si="202"/>
        <v>0</v>
      </c>
      <c r="Y3208" s="333"/>
      <c r="Z3208" s="144"/>
      <c r="AA3208" s="148">
        <f t="shared" si="203"/>
        <v>0</v>
      </c>
      <c r="AB3208" s="336"/>
      <c r="AC3208" s="144"/>
    </row>
    <row r="3209" spans="2:29" s="134" customFormat="1" ht="20.100000000000001" customHeight="1" x14ac:dyDescent="0.25">
      <c r="B3209" s="390"/>
      <c r="C3209" s="391"/>
      <c r="D3209" s="392"/>
      <c r="E3209" s="393"/>
      <c r="F3209" s="393"/>
      <c r="G3209" s="394"/>
      <c r="H3209" s="395"/>
      <c r="N3209" s="144"/>
      <c r="O3209" s="147" t="str">
        <f>IFERROR(IF(LEN(B3209)=0,"",INDEX(Trainings!$C$6:$C$55,MATCH(Registration!$B3209,Trainings!$B$6:$B$55,0),1)),"")</f>
        <v/>
      </c>
      <c r="P3209" s="148" t="str">
        <f>IFERROR(IF(LEN(H3209)=0,"",INDEX(Dashboard!$I$17:$I$26,MATCH($H3209,Dashboard!$J$17:$J$26,0))),"")</f>
        <v/>
      </c>
      <c r="Q3209" s="144"/>
      <c r="R3209" s="148">
        <f>IF(LEN(O3209)=0,0,IF(OR(Summary!$D$5="All",Summary!$D$5=""),1,IF(Summary!$D$5=O3209,1,0)))</f>
        <v>0</v>
      </c>
      <c r="S3209" s="148">
        <f>IF(LEN(B3209)=0,0,IF(OR(Summary!$G$5="All",Summary!$G$5=""),1,IF(Summary!$G$5=B3209,1,0)))</f>
        <v>0</v>
      </c>
      <c r="T3209" s="148">
        <f t="shared" si="200"/>
        <v>0</v>
      </c>
      <c r="U3209" s="148">
        <f>IF(LEN(C3209)=0,0,IF(C3209=Summary!$K$5,1,0))</f>
        <v>0</v>
      </c>
      <c r="V3209" s="148">
        <f t="shared" si="201"/>
        <v>0</v>
      </c>
      <c r="W3209" s="333"/>
      <c r="X3209" s="148">
        <f t="shared" si="202"/>
        <v>0</v>
      </c>
      <c r="Y3209" s="333"/>
      <c r="Z3209" s="144"/>
      <c r="AA3209" s="148">
        <f t="shared" si="203"/>
        <v>0</v>
      </c>
      <c r="AB3209" s="336"/>
      <c r="AC3209" s="144"/>
    </row>
    <row r="3210" spans="2:29" s="134" customFormat="1" ht="20.100000000000001" customHeight="1" x14ac:dyDescent="0.25">
      <c r="B3210" s="390"/>
      <c r="C3210" s="391"/>
      <c r="D3210" s="392"/>
      <c r="E3210" s="393"/>
      <c r="F3210" s="393"/>
      <c r="G3210" s="394"/>
      <c r="H3210" s="395"/>
      <c r="N3210" s="144"/>
      <c r="O3210" s="147" t="str">
        <f>IFERROR(IF(LEN(B3210)=0,"",INDEX(Trainings!$C$6:$C$55,MATCH(Registration!$B3210,Trainings!$B$6:$B$55,0),1)),"")</f>
        <v/>
      </c>
      <c r="P3210" s="148" t="str">
        <f>IFERROR(IF(LEN(H3210)=0,"",INDEX(Dashboard!$I$17:$I$26,MATCH($H3210,Dashboard!$J$17:$J$26,0))),"")</f>
        <v/>
      </c>
      <c r="Q3210" s="144"/>
      <c r="R3210" s="148">
        <f>IF(LEN(O3210)=0,0,IF(OR(Summary!$D$5="All",Summary!$D$5=""),1,IF(Summary!$D$5=O3210,1,0)))</f>
        <v>0</v>
      </c>
      <c r="S3210" s="148">
        <f>IF(LEN(B3210)=0,0,IF(OR(Summary!$G$5="All",Summary!$G$5=""),1,IF(Summary!$G$5=B3210,1,0)))</f>
        <v>0</v>
      </c>
      <c r="T3210" s="148">
        <f t="shared" si="200"/>
        <v>0</v>
      </c>
      <c r="U3210" s="148">
        <f>IF(LEN(C3210)=0,0,IF(C3210=Summary!$K$5,1,0))</f>
        <v>0</v>
      </c>
      <c r="V3210" s="148">
        <f t="shared" si="201"/>
        <v>0</v>
      </c>
      <c r="W3210" s="333"/>
      <c r="X3210" s="148">
        <f t="shared" si="202"/>
        <v>0</v>
      </c>
      <c r="Y3210" s="333"/>
      <c r="Z3210" s="144"/>
      <c r="AA3210" s="148">
        <f t="shared" si="203"/>
        <v>0</v>
      </c>
      <c r="AB3210" s="336"/>
      <c r="AC3210" s="144"/>
    </row>
    <row r="3211" spans="2:29" s="134" customFormat="1" ht="20.100000000000001" customHeight="1" x14ac:dyDescent="0.25">
      <c r="B3211" s="390"/>
      <c r="C3211" s="391"/>
      <c r="D3211" s="392"/>
      <c r="E3211" s="393"/>
      <c r="F3211" s="393"/>
      <c r="G3211" s="394"/>
      <c r="H3211" s="395"/>
      <c r="N3211" s="144"/>
      <c r="O3211" s="147" t="str">
        <f>IFERROR(IF(LEN(B3211)=0,"",INDEX(Trainings!$C$6:$C$55,MATCH(Registration!$B3211,Trainings!$B$6:$B$55,0),1)),"")</f>
        <v/>
      </c>
      <c r="P3211" s="148" t="str">
        <f>IFERROR(IF(LEN(H3211)=0,"",INDEX(Dashboard!$I$17:$I$26,MATCH($H3211,Dashboard!$J$17:$J$26,0))),"")</f>
        <v/>
      </c>
      <c r="Q3211" s="144"/>
      <c r="R3211" s="148">
        <f>IF(LEN(O3211)=0,0,IF(OR(Summary!$D$5="All",Summary!$D$5=""),1,IF(Summary!$D$5=O3211,1,0)))</f>
        <v>0</v>
      </c>
      <c r="S3211" s="148">
        <f>IF(LEN(B3211)=0,0,IF(OR(Summary!$G$5="All",Summary!$G$5=""),1,IF(Summary!$G$5=B3211,1,0)))</f>
        <v>0</v>
      </c>
      <c r="T3211" s="148">
        <f t="shared" si="200"/>
        <v>0</v>
      </c>
      <c r="U3211" s="148">
        <f>IF(LEN(C3211)=0,0,IF(C3211=Summary!$K$5,1,0))</f>
        <v>0</v>
      </c>
      <c r="V3211" s="148">
        <f t="shared" si="201"/>
        <v>0</v>
      </c>
      <c r="W3211" s="333"/>
      <c r="X3211" s="148">
        <f t="shared" si="202"/>
        <v>0</v>
      </c>
      <c r="Y3211" s="333"/>
      <c r="Z3211" s="144"/>
      <c r="AA3211" s="148">
        <f t="shared" si="203"/>
        <v>0</v>
      </c>
      <c r="AB3211" s="336"/>
      <c r="AC3211" s="144"/>
    </row>
    <row r="3212" spans="2:29" s="134" customFormat="1" ht="20.100000000000001" customHeight="1" x14ac:dyDescent="0.25">
      <c r="B3212" s="390"/>
      <c r="C3212" s="391"/>
      <c r="D3212" s="392"/>
      <c r="E3212" s="393"/>
      <c r="F3212" s="393"/>
      <c r="G3212" s="394"/>
      <c r="H3212" s="395"/>
      <c r="N3212" s="144"/>
      <c r="O3212" s="147" t="str">
        <f>IFERROR(IF(LEN(B3212)=0,"",INDEX(Trainings!$C$6:$C$55,MATCH(Registration!$B3212,Trainings!$B$6:$B$55,0),1)),"")</f>
        <v/>
      </c>
      <c r="P3212" s="148" t="str">
        <f>IFERROR(IF(LEN(H3212)=0,"",INDEX(Dashboard!$I$17:$I$26,MATCH($H3212,Dashboard!$J$17:$J$26,0))),"")</f>
        <v/>
      </c>
      <c r="Q3212" s="144"/>
      <c r="R3212" s="148">
        <f>IF(LEN(O3212)=0,0,IF(OR(Summary!$D$5="All",Summary!$D$5=""),1,IF(Summary!$D$5=O3212,1,0)))</f>
        <v>0</v>
      </c>
      <c r="S3212" s="148">
        <f>IF(LEN(B3212)=0,0,IF(OR(Summary!$G$5="All",Summary!$G$5=""),1,IF(Summary!$G$5=B3212,1,0)))</f>
        <v>0</v>
      </c>
      <c r="T3212" s="148">
        <f t="shared" si="200"/>
        <v>0</v>
      </c>
      <c r="U3212" s="148">
        <f>IF(LEN(C3212)=0,0,IF(C3212=Summary!$K$5,1,0))</f>
        <v>0</v>
      </c>
      <c r="V3212" s="148">
        <f t="shared" si="201"/>
        <v>0</v>
      </c>
      <c r="W3212" s="333"/>
      <c r="X3212" s="148">
        <f t="shared" si="202"/>
        <v>0</v>
      </c>
      <c r="Y3212" s="333"/>
      <c r="Z3212" s="144"/>
      <c r="AA3212" s="148">
        <f t="shared" si="203"/>
        <v>0</v>
      </c>
      <c r="AB3212" s="336"/>
      <c r="AC3212" s="144"/>
    </row>
    <row r="3213" spans="2:29" s="134" customFormat="1" ht="20.100000000000001" customHeight="1" x14ac:dyDescent="0.25">
      <c r="B3213" s="390"/>
      <c r="C3213" s="391"/>
      <c r="D3213" s="392"/>
      <c r="E3213" s="393"/>
      <c r="F3213" s="393"/>
      <c r="G3213" s="394"/>
      <c r="H3213" s="395"/>
      <c r="N3213" s="144"/>
      <c r="O3213" s="147" t="str">
        <f>IFERROR(IF(LEN(B3213)=0,"",INDEX(Trainings!$C$6:$C$55,MATCH(Registration!$B3213,Trainings!$B$6:$B$55,0),1)),"")</f>
        <v/>
      </c>
      <c r="P3213" s="148" t="str">
        <f>IFERROR(IF(LEN(H3213)=0,"",INDEX(Dashboard!$I$17:$I$26,MATCH($H3213,Dashboard!$J$17:$J$26,0))),"")</f>
        <v/>
      </c>
      <c r="Q3213" s="144"/>
      <c r="R3213" s="148">
        <f>IF(LEN(O3213)=0,0,IF(OR(Summary!$D$5="All",Summary!$D$5=""),1,IF(Summary!$D$5=O3213,1,0)))</f>
        <v>0</v>
      </c>
      <c r="S3213" s="148">
        <f>IF(LEN(B3213)=0,0,IF(OR(Summary!$G$5="All",Summary!$G$5=""),1,IF(Summary!$G$5=B3213,1,0)))</f>
        <v>0</v>
      </c>
      <c r="T3213" s="148">
        <f t="shared" si="200"/>
        <v>0</v>
      </c>
      <c r="U3213" s="148">
        <f>IF(LEN(C3213)=0,0,IF(C3213=Summary!$K$5,1,0))</f>
        <v>0</v>
      </c>
      <c r="V3213" s="148">
        <f t="shared" si="201"/>
        <v>0</v>
      </c>
      <c r="W3213" s="333"/>
      <c r="X3213" s="148">
        <f t="shared" si="202"/>
        <v>0</v>
      </c>
      <c r="Y3213" s="333"/>
      <c r="Z3213" s="144"/>
      <c r="AA3213" s="148">
        <f t="shared" si="203"/>
        <v>0</v>
      </c>
      <c r="AB3213" s="336"/>
      <c r="AC3213" s="144"/>
    </row>
    <row r="3214" spans="2:29" s="134" customFormat="1" ht="20.100000000000001" customHeight="1" x14ac:dyDescent="0.25">
      <c r="B3214" s="390"/>
      <c r="C3214" s="391"/>
      <c r="D3214" s="392"/>
      <c r="E3214" s="393"/>
      <c r="F3214" s="393"/>
      <c r="G3214" s="394"/>
      <c r="H3214" s="395"/>
      <c r="N3214" s="144"/>
      <c r="O3214" s="147" t="str">
        <f>IFERROR(IF(LEN(B3214)=0,"",INDEX(Trainings!$C$6:$C$55,MATCH(Registration!$B3214,Trainings!$B$6:$B$55,0),1)),"")</f>
        <v/>
      </c>
      <c r="P3214" s="148" t="str">
        <f>IFERROR(IF(LEN(H3214)=0,"",INDEX(Dashboard!$I$17:$I$26,MATCH($H3214,Dashboard!$J$17:$J$26,0))),"")</f>
        <v/>
      </c>
      <c r="Q3214" s="144"/>
      <c r="R3214" s="148">
        <f>IF(LEN(O3214)=0,0,IF(OR(Summary!$D$5="All",Summary!$D$5=""),1,IF(Summary!$D$5=O3214,1,0)))</f>
        <v>0</v>
      </c>
      <c r="S3214" s="148">
        <f>IF(LEN(B3214)=0,0,IF(OR(Summary!$G$5="All",Summary!$G$5=""),1,IF(Summary!$G$5=B3214,1,0)))</f>
        <v>0</v>
      </c>
      <c r="T3214" s="148">
        <f t="shared" si="200"/>
        <v>0</v>
      </c>
      <c r="U3214" s="148">
        <f>IF(LEN(C3214)=0,0,IF(C3214=Summary!$K$5,1,0))</f>
        <v>0</v>
      </c>
      <c r="V3214" s="148">
        <f t="shared" si="201"/>
        <v>0</v>
      </c>
      <c r="W3214" s="333"/>
      <c r="X3214" s="148">
        <f t="shared" si="202"/>
        <v>0</v>
      </c>
      <c r="Y3214" s="333"/>
      <c r="Z3214" s="144"/>
      <c r="AA3214" s="148">
        <f t="shared" si="203"/>
        <v>0</v>
      </c>
      <c r="AB3214" s="336"/>
      <c r="AC3214" s="144"/>
    </row>
    <row r="3215" spans="2:29" s="134" customFormat="1" ht="20.100000000000001" customHeight="1" x14ac:dyDescent="0.25">
      <c r="B3215" s="390"/>
      <c r="C3215" s="391"/>
      <c r="D3215" s="392"/>
      <c r="E3215" s="393"/>
      <c r="F3215" s="393"/>
      <c r="G3215" s="394"/>
      <c r="H3215" s="395"/>
      <c r="N3215" s="144"/>
      <c r="O3215" s="147" t="str">
        <f>IFERROR(IF(LEN(B3215)=0,"",INDEX(Trainings!$C$6:$C$55,MATCH(Registration!$B3215,Trainings!$B$6:$B$55,0),1)),"")</f>
        <v/>
      </c>
      <c r="P3215" s="148" t="str">
        <f>IFERROR(IF(LEN(H3215)=0,"",INDEX(Dashboard!$I$17:$I$26,MATCH($H3215,Dashboard!$J$17:$J$26,0))),"")</f>
        <v/>
      </c>
      <c r="Q3215" s="144"/>
      <c r="R3215" s="148">
        <f>IF(LEN(O3215)=0,0,IF(OR(Summary!$D$5="All",Summary!$D$5=""),1,IF(Summary!$D$5=O3215,1,0)))</f>
        <v>0</v>
      </c>
      <c r="S3215" s="148">
        <f>IF(LEN(B3215)=0,0,IF(OR(Summary!$G$5="All",Summary!$G$5=""),1,IF(Summary!$G$5=B3215,1,0)))</f>
        <v>0</v>
      </c>
      <c r="T3215" s="148">
        <f t="shared" si="200"/>
        <v>0</v>
      </c>
      <c r="U3215" s="148">
        <f>IF(LEN(C3215)=0,0,IF(C3215=Summary!$K$5,1,0))</f>
        <v>0</v>
      </c>
      <c r="V3215" s="148">
        <f t="shared" si="201"/>
        <v>0</v>
      </c>
      <c r="W3215" s="333"/>
      <c r="X3215" s="148">
        <f t="shared" si="202"/>
        <v>0</v>
      </c>
      <c r="Y3215" s="333"/>
      <c r="Z3215" s="144"/>
      <c r="AA3215" s="148">
        <f t="shared" si="203"/>
        <v>0</v>
      </c>
      <c r="AB3215" s="336"/>
      <c r="AC3215" s="144"/>
    </row>
    <row r="3216" spans="2:29" s="134" customFormat="1" ht="20.100000000000001" customHeight="1" x14ac:dyDescent="0.25">
      <c r="B3216" s="390"/>
      <c r="C3216" s="391"/>
      <c r="D3216" s="392"/>
      <c r="E3216" s="393"/>
      <c r="F3216" s="393"/>
      <c r="G3216" s="394"/>
      <c r="H3216" s="395"/>
      <c r="N3216" s="144"/>
      <c r="O3216" s="147" t="str">
        <f>IFERROR(IF(LEN(B3216)=0,"",INDEX(Trainings!$C$6:$C$55,MATCH(Registration!$B3216,Trainings!$B$6:$B$55,0),1)),"")</f>
        <v/>
      </c>
      <c r="P3216" s="148" t="str">
        <f>IFERROR(IF(LEN(H3216)=0,"",INDEX(Dashboard!$I$17:$I$26,MATCH($H3216,Dashboard!$J$17:$J$26,0))),"")</f>
        <v/>
      </c>
      <c r="Q3216" s="144"/>
      <c r="R3216" s="148">
        <f>IF(LEN(O3216)=0,0,IF(OR(Summary!$D$5="All",Summary!$D$5=""),1,IF(Summary!$D$5=O3216,1,0)))</f>
        <v>0</v>
      </c>
      <c r="S3216" s="148">
        <f>IF(LEN(B3216)=0,0,IF(OR(Summary!$G$5="All",Summary!$G$5=""),1,IF(Summary!$G$5=B3216,1,0)))</f>
        <v>0</v>
      </c>
      <c r="T3216" s="148">
        <f t="shared" si="200"/>
        <v>0</v>
      </c>
      <c r="U3216" s="148">
        <f>IF(LEN(C3216)=0,0,IF(C3216=Summary!$K$5,1,0))</f>
        <v>0</v>
      </c>
      <c r="V3216" s="148">
        <f t="shared" si="201"/>
        <v>0</v>
      </c>
      <c r="W3216" s="333"/>
      <c r="X3216" s="148">
        <f t="shared" si="202"/>
        <v>0</v>
      </c>
      <c r="Y3216" s="333"/>
      <c r="Z3216" s="144"/>
      <c r="AA3216" s="148">
        <f t="shared" si="203"/>
        <v>0</v>
      </c>
      <c r="AB3216" s="336"/>
      <c r="AC3216" s="144"/>
    </row>
    <row r="3217" spans="2:29" s="134" customFormat="1" ht="20.100000000000001" customHeight="1" x14ac:dyDescent="0.25">
      <c r="B3217" s="390"/>
      <c r="C3217" s="391"/>
      <c r="D3217" s="392"/>
      <c r="E3217" s="393"/>
      <c r="F3217" s="393"/>
      <c r="G3217" s="394"/>
      <c r="H3217" s="395"/>
      <c r="N3217" s="144"/>
      <c r="O3217" s="147" t="str">
        <f>IFERROR(IF(LEN(B3217)=0,"",INDEX(Trainings!$C$6:$C$55,MATCH(Registration!$B3217,Trainings!$B$6:$B$55,0),1)),"")</f>
        <v/>
      </c>
      <c r="P3217" s="148" t="str">
        <f>IFERROR(IF(LEN(H3217)=0,"",INDEX(Dashboard!$I$17:$I$26,MATCH($H3217,Dashboard!$J$17:$J$26,0))),"")</f>
        <v/>
      </c>
      <c r="Q3217" s="144"/>
      <c r="R3217" s="148">
        <f>IF(LEN(O3217)=0,0,IF(OR(Summary!$D$5="All",Summary!$D$5=""),1,IF(Summary!$D$5=O3217,1,0)))</f>
        <v>0</v>
      </c>
      <c r="S3217" s="148">
        <f>IF(LEN(B3217)=0,0,IF(OR(Summary!$G$5="All",Summary!$G$5=""),1,IF(Summary!$G$5=B3217,1,0)))</f>
        <v>0</v>
      </c>
      <c r="T3217" s="148">
        <f t="shared" si="200"/>
        <v>0</v>
      </c>
      <c r="U3217" s="148">
        <f>IF(LEN(C3217)=0,0,IF(C3217=Summary!$K$5,1,0))</f>
        <v>0</v>
      </c>
      <c r="V3217" s="148">
        <f t="shared" si="201"/>
        <v>0</v>
      </c>
      <c r="W3217" s="333"/>
      <c r="X3217" s="148">
        <f t="shared" si="202"/>
        <v>0</v>
      </c>
      <c r="Y3217" s="333"/>
      <c r="Z3217" s="144"/>
      <c r="AA3217" s="148">
        <f t="shared" si="203"/>
        <v>0</v>
      </c>
      <c r="AB3217" s="336"/>
      <c r="AC3217" s="144"/>
    </row>
    <row r="3218" spans="2:29" s="134" customFormat="1" ht="20.100000000000001" customHeight="1" x14ac:dyDescent="0.25">
      <c r="B3218" s="390"/>
      <c r="C3218" s="391"/>
      <c r="D3218" s="392"/>
      <c r="E3218" s="393"/>
      <c r="F3218" s="393"/>
      <c r="G3218" s="394"/>
      <c r="H3218" s="395"/>
      <c r="N3218" s="144"/>
      <c r="O3218" s="147" t="str">
        <f>IFERROR(IF(LEN(B3218)=0,"",INDEX(Trainings!$C$6:$C$55,MATCH(Registration!$B3218,Trainings!$B$6:$B$55,0),1)),"")</f>
        <v/>
      </c>
      <c r="P3218" s="148" t="str">
        <f>IFERROR(IF(LEN(H3218)=0,"",INDEX(Dashboard!$I$17:$I$26,MATCH($H3218,Dashboard!$J$17:$J$26,0))),"")</f>
        <v/>
      </c>
      <c r="Q3218" s="144"/>
      <c r="R3218" s="148">
        <f>IF(LEN(O3218)=0,0,IF(OR(Summary!$D$5="All",Summary!$D$5=""),1,IF(Summary!$D$5=O3218,1,0)))</f>
        <v>0</v>
      </c>
      <c r="S3218" s="148">
        <f>IF(LEN(B3218)=0,0,IF(OR(Summary!$G$5="All",Summary!$G$5=""),1,IF(Summary!$G$5=B3218,1,0)))</f>
        <v>0</v>
      </c>
      <c r="T3218" s="148">
        <f t="shared" si="200"/>
        <v>0</v>
      </c>
      <c r="U3218" s="148">
        <f>IF(LEN(C3218)=0,0,IF(C3218=Summary!$K$5,1,0))</f>
        <v>0</v>
      </c>
      <c r="V3218" s="148">
        <f t="shared" si="201"/>
        <v>0</v>
      </c>
      <c r="W3218" s="333"/>
      <c r="X3218" s="148">
        <f t="shared" si="202"/>
        <v>0</v>
      </c>
      <c r="Y3218" s="333"/>
      <c r="Z3218" s="144"/>
      <c r="AA3218" s="148">
        <f t="shared" si="203"/>
        <v>0</v>
      </c>
      <c r="AB3218" s="336"/>
      <c r="AC3218" s="144"/>
    </row>
    <row r="3219" spans="2:29" s="134" customFormat="1" ht="20.100000000000001" customHeight="1" x14ac:dyDescent="0.25">
      <c r="B3219" s="390"/>
      <c r="C3219" s="391"/>
      <c r="D3219" s="392"/>
      <c r="E3219" s="393"/>
      <c r="F3219" s="393"/>
      <c r="G3219" s="394"/>
      <c r="H3219" s="395"/>
      <c r="N3219" s="144"/>
      <c r="O3219" s="147" t="str">
        <f>IFERROR(IF(LEN(B3219)=0,"",INDEX(Trainings!$C$6:$C$55,MATCH(Registration!$B3219,Trainings!$B$6:$B$55,0),1)),"")</f>
        <v/>
      </c>
      <c r="P3219" s="148" t="str">
        <f>IFERROR(IF(LEN(H3219)=0,"",INDEX(Dashboard!$I$17:$I$26,MATCH($H3219,Dashboard!$J$17:$J$26,0))),"")</f>
        <v/>
      </c>
      <c r="Q3219" s="144"/>
      <c r="R3219" s="148">
        <f>IF(LEN(O3219)=0,0,IF(OR(Summary!$D$5="All",Summary!$D$5=""),1,IF(Summary!$D$5=O3219,1,0)))</f>
        <v>0</v>
      </c>
      <c r="S3219" s="148">
        <f>IF(LEN(B3219)=0,0,IF(OR(Summary!$G$5="All",Summary!$G$5=""),1,IF(Summary!$G$5=B3219,1,0)))</f>
        <v>0</v>
      </c>
      <c r="T3219" s="148">
        <f t="shared" si="200"/>
        <v>0</v>
      </c>
      <c r="U3219" s="148">
        <f>IF(LEN(C3219)=0,0,IF(C3219=Summary!$K$5,1,0))</f>
        <v>0</v>
      </c>
      <c r="V3219" s="148">
        <f t="shared" si="201"/>
        <v>0</v>
      </c>
      <c r="W3219" s="333"/>
      <c r="X3219" s="148">
        <f t="shared" si="202"/>
        <v>0</v>
      </c>
      <c r="Y3219" s="333"/>
      <c r="Z3219" s="144"/>
      <c r="AA3219" s="148">
        <f t="shared" si="203"/>
        <v>0</v>
      </c>
      <c r="AB3219" s="336"/>
      <c r="AC3219" s="144"/>
    </row>
    <row r="3220" spans="2:29" s="134" customFormat="1" ht="20.100000000000001" customHeight="1" x14ac:dyDescent="0.25">
      <c r="B3220" s="390"/>
      <c r="C3220" s="391"/>
      <c r="D3220" s="392"/>
      <c r="E3220" s="393"/>
      <c r="F3220" s="393"/>
      <c r="G3220" s="394"/>
      <c r="H3220" s="395"/>
      <c r="N3220" s="144"/>
      <c r="O3220" s="147" t="str">
        <f>IFERROR(IF(LEN(B3220)=0,"",INDEX(Trainings!$C$6:$C$55,MATCH(Registration!$B3220,Trainings!$B$6:$B$55,0),1)),"")</f>
        <v/>
      </c>
      <c r="P3220" s="148" t="str">
        <f>IFERROR(IF(LEN(H3220)=0,"",INDEX(Dashboard!$I$17:$I$26,MATCH($H3220,Dashboard!$J$17:$J$26,0))),"")</f>
        <v/>
      </c>
      <c r="Q3220" s="144"/>
      <c r="R3220" s="148">
        <f>IF(LEN(O3220)=0,0,IF(OR(Summary!$D$5="All",Summary!$D$5=""),1,IF(Summary!$D$5=O3220,1,0)))</f>
        <v>0</v>
      </c>
      <c r="S3220" s="148">
        <f>IF(LEN(B3220)=0,0,IF(OR(Summary!$G$5="All",Summary!$G$5=""),1,IF(Summary!$G$5=B3220,1,0)))</f>
        <v>0</v>
      </c>
      <c r="T3220" s="148">
        <f t="shared" si="200"/>
        <v>0</v>
      </c>
      <c r="U3220" s="148">
        <f>IF(LEN(C3220)=0,0,IF(C3220=Summary!$K$5,1,0))</f>
        <v>0</v>
      </c>
      <c r="V3220" s="148">
        <f t="shared" si="201"/>
        <v>0</v>
      </c>
      <c r="W3220" s="333"/>
      <c r="X3220" s="148">
        <f t="shared" si="202"/>
        <v>0</v>
      </c>
      <c r="Y3220" s="333"/>
      <c r="Z3220" s="144"/>
      <c r="AA3220" s="148">
        <f t="shared" si="203"/>
        <v>0</v>
      </c>
      <c r="AB3220" s="336"/>
      <c r="AC3220" s="144"/>
    </row>
    <row r="3221" spans="2:29" s="134" customFormat="1" ht="20.100000000000001" customHeight="1" x14ac:dyDescent="0.25">
      <c r="B3221" s="390"/>
      <c r="C3221" s="391"/>
      <c r="D3221" s="392"/>
      <c r="E3221" s="393"/>
      <c r="F3221" s="393"/>
      <c r="G3221" s="394"/>
      <c r="H3221" s="395"/>
      <c r="N3221" s="144"/>
      <c r="O3221" s="147" t="str">
        <f>IFERROR(IF(LEN(B3221)=0,"",INDEX(Trainings!$C$6:$C$55,MATCH(Registration!$B3221,Trainings!$B$6:$B$55,0),1)),"")</f>
        <v/>
      </c>
      <c r="P3221" s="148" t="str">
        <f>IFERROR(IF(LEN(H3221)=0,"",INDEX(Dashboard!$I$17:$I$26,MATCH($H3221,Dashboard!$J$17:$J$26,0))),"")</f>
        <v/>
      </c>
      <c r="Q3221" s="144"/>
      <c r="R3221" s="148">
        <f>IF(LEN(O3221)=0,0,IF(OR(Summary!$D$5="All",Summary!$D$5=""),1,IF(Summary!$D$5=O3221,1,0)))</f>
        <v>0</v>
      </c>
      <c r="S3221" s="148">
        <f>IF(LEN(B3221)=0,0,IF(OR(Summary!$G$5="All",Summary!$G$5=""),1,IF(Summary!$G$5=B3221,1,0)))</f>
        <v>0</v>
      </c>
      <c r="T3221" s="148">
        <f t="shared" si="200"/>
        <v>0</v>
      </c>
      <c r="U3221" s="148">
        <f>IF(LEN(C3221)=0,0,IF(C3221=Summary!$K$5,1,0))</f>
        <v>0</v>
      </c>
      <c r="V3221" s="148">
        <f t="shared" si="201"/>
        <v>0</v>
      </c>
      <c r="W3221" s="333"/>
      <c r="X3221" s="148">
        <f t="shared" si="202"/>
        <v>0</v>
      </c>
      <c r="Y3221" s="333"/>
      <c r="Z3221" s="144"/>
      <c r="AA3221" s="148">
        <f t="shared" si="203"/>
        <v>0</v>
      </c>
      <c r="AB3221" s="336"/>
      <c r="AC3221" s="144"/>
    </row>
    <row r="3222" spans="2:29" s="134" customFormat="1" ht="20.100000000000001" customHeight="1" x14ac:dyDescent="0.25">
      <c r="B3222" s="390"/>
      <c r="C3222" s="391"/>
      <c r="D3222" s="392"/>
      <c r="E3222" s="393"/>
      <c r="F3222" s="393"/>
      <c r="G3222" s="394"/>
      <c r="H3222" s="395"/>
      <c r="N3222" s="144"/>
      <c r="O3222" s="147" t="str">
        <f>IFERROR(IF(LEN(B3222)=0,"",INDEX(Trainings!$C$6:$C$55,MATCH(Registration!$B3222,Trainings!$B$6:$B$55,0),1)),"")</f>
        <v/>
      </c>
      <c r="P3222" s="148" t="str">
        <f>IFERROR(IF(LEN(H3222)=0,"",INDEX(Dashboard!$I$17:$I$26,MATCH($H3222,Dashboard!$J$17:$J$26,0))),"")</f>
        <v/>
      </c>
      <c r="Q3222" s="144"/>
      <c r="R3222" s="148">
        <f>IF(LEN(O3222)=0,0,IF(OR(Summary!$D$5="All",Summary!$D$5=""),1,IF(Summary!$D$5=O3222,1,0)))</f>
        <v>0</v>
      </c>
      <c r="S3222" s="148">
        <f>IF(LEN(B3222)=0,0,IF(OR(Summary!$G$5="All",Summary!$G$5=""),1,IF(Summary!$G$5=B3222,1,0)))</f>
        <v>0</v>
      </c>
      <c r="T3222" s="148">
        <f t="shared" si="200"/>
        <v>0</v>
      </c>
      <c r="U3222" s="148">
        <f>IF(LEN(C3222)=0,0,IF(C3222=Summary!$K$5,1,0))</f>
        <v>0</v>
      </c>
      <c r="V3222" s="148">
        <f t="shared" si="201"/>
        <v>0</v>
      </c>
      <c r="W3222" s="333"/>
      <c r="X3222" s="148">
        <f t="shared" si="202"/>
        <v>0</v>
      </c>
      <c r="Y3222" s="333"/>
      <c r="Z3222" s="144"/>
      <c r="AA3222" s="148">
        <f t="shared" si="203"/>
        <v>0</v>
      </c>
      <c r="AB3222" s="336"/>
      <c r="AC3222" s="144"/>
    </row>
    <row r="3223" spans="2:29" s="134" customFormat="1" ht="20.100000000000001" customHeight="1" x14ac:dyDescent="0.25">
      <c r="B3223" s="390"/>
      <c r="C3223" s="391"/>
      <c r="D3223" s="392"/>
      <c r="E3223" s="393"/>
      <c r="F3223" s="393"/>
      <c r="G3223" s="394"/>
      <c r="H3223" s="395"/>
      <c r="N3223" s="144"/>
      <c r="O3223" s="147" t="str">
        <f>IFERROR(IF(LEN(B3223)=0,"",INDEX(Trainings!$C$6:$C$55,MATCH(Registration!$B3223,Trainings!$B$6:$B$55,0),1)),"")</f>
        <v/>
      </c>
      <c r="P3223" s="148" t="str">
        <f>IFERROR(IF(LEN(H3223)=0,"",INDEX(Dashboard!$I$17:$I$26,MATCH($H3223,Dashboard!$J$17:$J$26,0))),"")</f>
        <v/>
      </c>
      <c r="Q3223" s="144"/>
      <c r="R3223" s="148">
        <f>IF(LEN(O3223)=0,0,IF(OR(Summary!$D$5="All",Summary!$D$5=""),1,IF(Summary!$D$5=O3223,1,0)))</f>
        <v>0</v>
      </c>
      <c r="S3223" s="148">
        <f>IF(LEN(B3223)=0,0,IF(OR(Summary!$G$5="All",Summary!$G$5=""),1,IF(Summary!$G$5=B3223,1,0)))</f>
        <v>0</v>
      </c>
      <c r="T3223" s="148">
        <f t="shared" si="200"/>
        <v>0</v>
      </c>
      <c r="U3223" s="148">
        <f>IF(LEN(C3223)=0,0,IF(C3223=Summary!$K$5,1,0))</f>
        <v>0</v>
      </c>
      <c r="V3223" s="148">
        <f t="shared" si="201"/>
        <v>0</v>
      </c>
      <c r="W3223" s="333"/>
      <c r="X3223" s="148">
        <f t="shared" si="202"/>
        <v>0</v>
      </c>
      <c r="Y3223" s="333"/>
      <c r="Z3223" s="144"/>
      <c r="AA3223" s="148">
        <f t="shared" si="203"/>
        <v>0</v>
      </c>
      <c r="AB3223" s="336"/>
      <c r="AC3223" s="144"/>
    </row>
    <row r="3224" spans="2:29" s="134" customFormat="1" ht="20.100000000000001" customHeight="1" x14ac:dyDescent="0.25">
      <c r="B3224" s="390"/>
      <c r="C3224" s="391"/>
      <c r="D3224" s="392"/>
      <c r="E3224" s="393"/>
      <c r="F3224" s="393"/>
      <c r="G3224" s="394"/>
      <c r="H3224" s="395"/>
      <c r="N3224" s="144"/>
      <c r="O3224" s="147" t="str">
        <f>IFERROR(IF(LEN(B3224)=0,"",INDEX(Trainings!$C$6:$C$55,MATCH(Registration!$B3224,Trainings!$B$6:$B$55,0),1)),"")</f>
        <v/>
      </c>
      <c r="P3224" s="148" t="str">
        <f>IFERROR(IF(LEN(H3224)=0,"",INDEX(Dashboard!$I$17:$I$26,MATCH($H3224,Dashboard!$J$17:$J$26,0))),"")</f>
        <v/>
      </c>
      <c r="Q3224" s="144"/>
      <c r="R3224" s="148">
        <f>IF(LEN(O3224)=0,0,IF(OR(Summary!$D$5="All",Summary!$D$5=""),1,IF(Summary!$D$5=O3224,1,0)))</f>
        <v>0</v>
      </c>
      <c r="S3224" s="148">
        <f>IF(LEN(B3224)=0,0,IF(OR(Summary!$G$5="All",Summary!$G$5=""),1,IF(Summary!$G$5=B3224,1,0)))</f>
        <v>0</v>
      </c>
      <c r="T3224" s="148">
        <f t="shared" si="200"/>
        <v>0</v>
      </c>
      <c r="U3224" s="148">
        <f>IF(LEN(C3224)=0,0,IF(C3224=Summary!$K$5,1,0))</f>
        <v>0</v>
      </c>
      <c r="V3224" s="148">
        <f t="shared" si="201"/>
        <v>0</v>
      </c>
      <c r="W3224" s="333"/>
      <c r="X3224" s="148">
        <f t="shared" si="202"/>
        <v>0</v>
      </c>
      <c r="Y3224" s="333"/>
      <c r="Z3224" s="144"/>
      <c r="AA3224" s="148">
        <f t="shared" si="203"/>
        <v>0</v>
      </c>
      <c r="AB3224" s="336"/>
      <c r="AC3224" s="144"/>
    </row>
    <row r="3225" spans="2:29" s="134" customFormat="1" ht="20.100000000000001" customHeight="1" x14ac:dyDescent="0.25">
      <c r="B3225" s="390"/>
      <c r="C3225" s="391"/>
      <c r="D3225" s="392"/>
      <c r="E3225" s="393"/>
      <c r="F3225" s="393"/>
      <c r="G3225" s="394"/>
      <c r="H3225" s="395"/>
      <c r="N3225" s="144"/>
      <c r="O3225" s="147" t="str">
        <f>IFERROR(IF(LEN(B3225)=0,"",INDEX(Trainings!$C$6:$C$55,MATCH(Registration!$B3225,Trainings!$B$6:$B$55,0),1)),"")</f>
        <v/>
      </c>
      <c r="P3225" s="148" t="str">
        <f>IFERROR(IF(LEN(H3225)=0,"",INDEX(Dashboard!$I$17:$I$26,MATCH($H3225,Dashboard!$J$17:$J$26,0))),"")</f>
        <v/>
      </c>
      <c r="Q3225" s="144"/>
      <c r="R3225" s="148">
        <f>IF(LEN(O3225)=0,0,IF(OR(Summary!$D$5="All",Summary!$D$5=""),1,IF(Summary!$D$5=O3225,1,0)))</f>
        <v>0</v>
      </c>
      <c r="S3225" s="148">
        <f>IF(LEN(B3225)=0,0,IF(OR(Summary!$G$5="All",Summary!$G$5=""),1,IF(Summary!$G$5=B3225,1,0)))</f>
        <v>0</v>
      </c>
      <c r="T3225" s="148">
        <f t="shared" si="200"/>
        <v>0</v>
      </c>
      <c r="U3225" s="148">
        <f>IF(LEN(C3225)=0,0,IF(C3225=Summary!$K$5,1,0))</f>
        <v>0</v>
      </c>
      <c r="V3225" s="148">
        <f t="shared" si="201"/>
        <v>0</v>
      </c>
      <c r="W3225" s="333"/>
      <c r="X3225" s="148">
        <f t="shared" si="202"/>
        <v>0</v>
      </c>
      <c r="Y3225" s="333"/>
      <c r="Z3225" s="144"/>
      <c r="AA3225" s="148">
        <f t="shared" si="203"/>
        <v>0</v>
      </c>
      <c r="AB3225" s="336"/>
      <c r="AC3225" s="144"/>
    </row>
    <row r="3226" spans="2:29" s="134" customFormat="1" ht="20.100000000000001" customHeight="1" x14ac:dyDescent="0.25">
      <c r="B3226" s="390"/>
      <c r="C3226" s="391"/>
      <c r="D3226" s="392"/>
      <c r="E3226" s="393"/>
      <c r="F3226" s="393"/>
      <c r="G3226" s="394"/>
      <c r="H3226" s="395"/>
      <c r="N3226" s="144"/>
      <c r="O3226" s="147" t="str">
        <f>IFERROR(IF(LEN(B3226)=0,"",INDEX(Trainings!$C$6:$C$55,MATCH(Registration!$B3226,Trainings!$B$6:$B$55,0),1)),"")</f>
        <v/>
      </c>
      <c r="P3226" s="148" t="str">
        <f>IFERROR(IF(LEN(H3226)=0,"",INDEX(Dashboard!$I$17:$I$26,MATCH($H3226,Dashboard!$J$17:$J$26,0))),"")</f>
        <v/>
      </c>
      <c r="Q3226" s="144"/>
      <c r="R3226" s="148">
        <f>IF(LEN(O3226)=0,0,IF(OR(Summary!$D$5="All",Summary!$D$5=""),1,IF(Summary!$D$5=O3226,1,0)))</f>
        <v>0</v>
      </c>
      <c r="S3226" s="148">
        <f>IF(LEN(B3226)=0,0,IF(OR(Summary!$G$5="All",Summary!$G$5=""),1,IF(Summary!$G$5=B3226,1,0)))</f>
        <v>0</v>
      </c>
      <c r="T3226" s="148">
        <f t="shared" si="200"/>
        <v>0</v>
      </c>
      <c r="U3226" s="148">
        <f>IF(LEN(C3226)=0,0,IF(C3226=Summary!$K$5,1,0))</f>
        <v>0</v>
      </c>
      <c r="V3226" s="148">
        <f t="shared" si="201"/>
        <v>0</v>
      </c>
      <c r="W3226" s="333"/>
      <c r="X3226" s="148">
        <f t="shared" si="202"/>
        <v>0</v>
      </c>
      <c r="Y3226" s="333"/>
      <c r="Z3226" s="144"/>
      <c r="AA3226" s="148">
        <f t="shared" si="203"/>
        <v>0</v>
      </c>
      <c r="AB3226" s="336"/>
      <c r="AC3226" s="144"/>
    </row>
    <row r="3227" spans="2:29" s="134" customFormat="1" ht="20.100000000000001" customHeight="1" x14ac:dyDescent="0.25">
      <c r="B3227" s="390"/>
      <c r="C3227" s="391"/>
      <c r="D3227" s="392"/>
      <c r="E3227" s="393"/>
      <c r="F3227" s="393"/>
      <c r="G3227" s="394"/>
      <c r="H3227" s="395"/>
      <c r="N3227" s="144"/>
      <c r="O3227" s="147" t="str">
        <f>IFERROR(IF(LEN(B3227)=0,"",INDEX(Trainings!$C$6:$C$55,MATCH(Registration!$B3227,Trainings!$B$6:$B$55,0),1)),"")</f>
        <v/>
      </c>
      <c r="P3227" s="148" t="str">
        <f>IFERROR(IF(LEN(H3227)=0,"",INDEX(Dashboard!$I$17:$I$26,MATCH($H3227,Dashboard!$J$17:$J$26,0))),"")</f>
        <v/>
      </c>
      <c r="Q3227" s="144"/>
      <c r="R3227" s="148">
        <f>IF(LEN(O3227)=0,0,IF(OR(Summary!$D$5="All",Summary!$D$5=""),1,IF(Summary!$D$5=O3227,1,0)))</f>
        <v>0</v>
      </c>
      <c r="S3227" s="148">
        <f>IF(LEN(B3227)=0,0,IF(OR(Summary!$G$5="All",Summary!$G$5=""),1,IF(Summary!$G$5=B3227,1,0)))</f>
        <v>0</v>
      </c>
      <c r="T3227" s="148">
        <f t="shared" si="200"/>
        <v>0</v>
      </c>
      <c r="U3227" s="148">
        <f>IF(LEN(C3227)=0,0,IF(C3227=Summary!$K$5,1,0))</f>
        <v>0</v>
      </c>
      <c r="V3227" s="148">
        <f t="shared" si="201"/>
        <v>0</v>
      </c>
      <c r="W3227" s="333"/>
      <c r="X3227" s="148">
        <f t="shared" si="202"/>
        <v>0</v>
      </c>
      <c r="Y3227" s="333"/>
      <c r="Z3227" s="144"/>
      <c r="AA3227" s="148">
        <f t="shared" si="203"/>
        <v>0</v>
      </c>
      <c r="AB3227" s="336"/>
      <c r="AC3227" s="144"/>
    </row>
    <row r="3228" spans="2:29" s="134" customFormat="1" ht="20.100000000000001" customHeight="1" x14ac:dyDescent="0.25">
      <c r="B3228" s="390"/>
      <c r="C3228" s="391"/>
      <c r="D3228" s="392"/>
      <c r="E3228" s="393"/>
      <c r="F3228" s="393"/>
      <c r="G3228" s="394"/>
      <c r="H3228" s="395"/>
      <c r="N3228" s="144"/>
      <c r="O3228" s="147" t="str">
        <f>IFERROR(IF(LEN(B3228)=0,"",INDEX(Trainings!$C$6:$C$55,MATCH(Registration!$B3228,Trainings!$B$6:$B$55,0),1)),"")</f>
        <v/>
      </c>
      <c r="P3228" s="148" t="str">
        <f>IFERROR(IF(LEN(H3228)=0,"",INDEX(Dashboard!$I$17:$I$26,MATCH($H3228,Dashboard!$J$17:$J$26,0))),"")</f>
        <v/>
      </c>
      <c r="Q3228" s="144"/>
      <c r="R3228" s="148">
        <f>IF(LEN(O3228)=0,0,IF(OR(Summary!$D$5="All",Summary!$D$5=""),1,IF(Summary!$D$5=O3228,1,0)))</f>
        <v>0</v>
      </c>
      <c r="S3228" s="148">
        <f>IF(LEN(B3228)=0,0,IF(OR(Summary!$G$5="All",Summary!$G$5=""),1,IF(Summary!$G$5=B3228,1,0)))</f>
        <v>0</v>
      </c>
      <c r="T3228" s="148">
        <f t="shared" si="200"/>
        <v>0</v>
      </c>
      <c r="U3228" s="148">
        <f>IF(LEN(C3228)=0,0,IF(C3228=Summary!$K$5,1,0))</f>
        <v>0</v>
      </c>
      <c r="V3228" s="148">
        <f t="shared" si="201"/>
        <v>0</v>
      </c>
      <c r="W3228" s="333"/>
      <c r="X3228" s="148">
        <f t="shared" si="202"/>
        <v>0</v>
      </c>
      <c r="Y3228" s="333"/>
      <c r="Z3228" s="144"/>
      <c r="AA3228" s="148">
        <f t="shared" si="203"/>
        <v>0</v>
      </c>
      <c r="AB3228" s="336"/>
      <c r="AC3228" s="144"/>
    </row>
    <row r="3229" spans="2:29" s="134" customFormat="1" ht="20.100000000000001" customHeight="1" x14ac:dyDescent="0.25">
      <c r="B3229" s="390"/>
      <c r="C3229" s="391"/>
      <c r="D3229" s="392"/>
      <c r="E3229" s="393"/>
      <c r="F3229" s="393"/>
      <c r="G3229" s="394"/>
      <c r="H3229" s="395"/>
      <c r="N3229" s="144"/>
      <c r="O3229" s="147" t="str">
        <f>IFERROR(IF(LEN(B3229)=0,"",INDEX(Trainings!$C$6:$C$55,MATCH(Registration!$B3229,Trainings!$B$6:$B$55,0),1)),"")</f>
        <v/>
      </c>
      <c r="P3229" s="148" t="str">
        <f>IFERROR(IF(LEN(H3229)=0,"",INDEX(Dashboard!$I$17:$I$26,MATCH($H3229,Dashboard!$J$17:$J$26,0))),"")</f>
        <v/>
      </c>
      <c r="Q3229" s="144"/>
      <c r="R3229" s="148">
        <f>IF(LEN(O3229)=0,0,IF(OR(Summary!$D$5="All",Summary!$D$5=""),1,IF(Summary!$D$5=O3229,1,0)))</f>
        <v>0</v>
      </c>
      <c r="S3229" s="148">
        <f>IF(LEN(B3229)=0,0,IF(OR(Summary!$G$5="All",Summary!$G$5=""),1,IF(Summary!$G$5=B3229,1,0)))</f>
        <v>0</v>
      </c>
      <c r="T3229" s="148">
        <f t="shared" si="200"/>
        <v>0</v>
      </c>
      <c r="U3229" s="148">
        <f>IF(LEN(C3229)=0,0,IF(C3229=Summary!$K$5,1,0))</f>
        <v>0</v>
      </c>
      <c r="V3229" s="148">
        <f t="shared" si="201"/>
        <v>0</v>
      </c>
      <c r="W3229" s="333"/>
      <c r="X3229" s="148">
        <f t="shared" si="202"/>
        <v>0</v>
      </c>
      <c r="Y3229" s="333"/>
      <c r="Z3229" s="144"/>
      <c r="AA3229" s="148">
        <f t="shared" si="203"/>
        <v>0</v>
      </c>
      <c r="AB3229" s="336"/>
      <c r="AC3229" s="144"/>
    </row>
    <row r="3230" spans="2:29" s="134" customFormat="1" ht="20.100000000000001" customHeight="1" x14ac:dyDescent="0.25">
      <c r="B3230" s="390"/>
      <c r="C3230" s="391"/>
      <c r="D3230" s="392"/>
      <c r="E3230" s="393"/>
      <c r="F3230" s="393"/>
      <c r="G3230" s="394"/>
      <c r="H3230" s="395"/>
      <c r="N3230" s="144"/>
      <c r="O3230" s="147" t="str">
        <f>IFERROR(IF(LEN(B3230)=0,"",INDEX(Trainings!$C$6:$C$55,MATCH(Registration!$B3230,Trainings!$B$6:$B$55,0),1)),"")</f>
        <v/>
      </c>
      <c r="P3230" s="148" t="str">
        <f>IFERROR(IF(LEN(H3230)=0,"",INDEX(Dashboard!$I$17:$I$26,MATCH($H3230,Dashboard!$J$17:$J$26,0))),"")</f>
        <v/>
      </c>
      <c r="Q3230" s="144"/>
      <c r="R3230" s="148">
        <f>IF(LEN(O3230)=0,0,IF(OR(Summary!$D$5="All",Summary!$D$5=""),1,IF(Summary!$D$5=O3230,1,0)))</f>
        <v>0</v>
      </c>
      <c r="S3230" s="148">
        <f>IF(LEN(B3230)=0,0,IF(OR(Summary!$G$5="All",Summary!$G$5=""),1,IF(Summary!$G$5=B3230,1,0)))</f>
        <v>0</v>
      </c>
      <c r="T3230" s="148">
        <f t="shared" si="200"/>
        <v>0</v>
      </c>
      <c r="U3230" s="148">
        <f>IF(LEN(C3230)=0,0,IF(C3230=Summary!$K$5,1,0))</f>
        <v>0</v>
      </c>
      <c r="V3230" s="148">
        <f t="shared" si="201"/>
        <v>0</v>
      </c>
      <c r="W3230" s="333"/>
      <c r="X3230" s="148">
        <f t="shared" si="202"/>
        <v>0</v>
      </c>
      <c r="Y3230" s="333"/>
      <c r="Z3230" s="144"/>
      <c r="AA3230" s="148">
        <f t="shared" si="203"/>
        <v>0</v>
      </c>
      <c r="AB3230" s="336"/>
      <c r="AC3230" s="144"/>
    </row>
    <row r="3231" spans="2:29" s="134" customFormat="1" ht="20.100000000000001" customHeight="1" x14ac:dyDescent="0.25">
      <c r="B3231" s="390"/>
      <c r="C3231" s="391"/>
      <c r="D3231" s="392"/>
      <c r="E3231" s="393"/>
      <c r="F3231" s="393"/>
      <c r="G3231" s="394"/>
      <c r="H3231" s="395"/>
      <c r="N3231" s="144"/>
      <c r="O3231" s="147" t="str">
        <f>IFERROR(IF(LEN(B3231)=0,"",INDEX(Trainings!$C$6:$C$55,MATCH(Registration!$B3231,Trainings!$B$6:$B$55,0),1)),"")</f>
        <v/>
      </c>
      <c r="P3231" s="148" t="str">
        <f>IFERROR(IF(LEN(H3231)=0,"",INDEX(Dashboard!$I$17:$I$26,MATCH($H3231,Dashboard!$J$17:$J$26,0))),"")</f>
        <v/>
      </c>
      <c r="Q3231" s="144"/>
      <c r="R3231" s="148">
        <f>IF(LEN(O3231)=0,0,IF(OR(Summary!$D$5="All",Summary!$D$5=""),1,IF(Summary!$D$5=O3231,1,0)))</f>
        <v>0</v>
      </c>
      <c r="S3231" s="148">
        <f>IF(LEN(B3231)=0,0,IF(OR(Summary!$G$5="All",Summary!$G$5=""),1,IF(Summary!$G$5=B3231,1,0)))</f>
        <v>0</v>
      </c>
      <c r="T3231" s="148">
        <f t="shared" si="200"/>
        <v>0</v>
      </c>
      <c r="U3231" s="148">
        <f>IF(LEN(C3231)=0,0,IF(C3231=Summary!$K$5,1,0))</f>
        <v>0</v>
      </c>
      <c r="V3231" s="148">
        <f t="shared" si="201"/>
        <v>0</v>
      </c>
      <c r="W3231" s="333"/>
      <c r="X3231" s="148">
        <f t="shared" si="202"/>
        <v>0</v>
      </c>
      <c r="Y3231" s="333"/>
      <c r="Z3231" s="144"/>
      <c r="AA3231" s="148">
        <f t="shared" si="203"/>
        <v>0</v>
      </c>
      <c r="AB3231" s="336"/>
      <c r="AC3231" s="144"/>
    </row>
    <row r="3232" spans="2:29" s="134" customFormat="1" ht="20.100000000000001" customHeight="1" x14ac:dyDescent="0.25">
      <c r="B3232" s="390"/>
      <c r="C3232" s="391"/>
      <c r="D3232" s="392"/>
      <c r="E3232" s="393"/>
      <c r="F3232" s="393"/>
      <c r="G3232" s="394"/>
      <c r="H3232" s="395"/>
      <c r="N3232" s="144"/>
      <c r="O3232" s="147" t="str">
        <f>IFERROR(IF(LEN(B3232)=0,"",INDEX(Trainings!$C$6:$C$55,MATCH(Registration!$B3232,Trainings!$B$6:$B$55,0),1)),"")</f>
        <v/>
      </c>
      <c r="P3232" s="148" t="str">
        <f>IFERROR(IF(LEN(H3232)=0,"",INDEX(Dashboard!$I$17:$I$26,MATCH($H3232,Dashboard!$J$17:$J$26,0))),"")</f>
        <v/>
      </c>
      <c r="Q3232" s="144"/>
      <c r="R3232" s="148">
        <f>IF(LEN(O3232)=0,0,IF(OR(Summary!$D$5="All",Summary!$D$5=""),1,IF(Summary!$D$5=O3232,1,0)))</f>
        <v>0</v>
      </c>
      <c r="S3232" s="148">
        <f>IF(LEN(B3232)=0,0,IF(OR(Summary!$G$5="All",Summary!$G$5=""),1,IF(Summary!$G$5=B3232,1,0)))</f>
        <v>0</v>
      </c>
      <c r="T3232" s="148">
        <f t="shared" si="200"/>
        <v>0</v>
      </c>
      <c r="U3232" s="148">
        <f>IF(LEN(C3232)=0,0,IF(C3232=Summary!$K$5,1,0))</f>
        <v>0</v>
      </c>
      <c r="V3232" s="148">
        <f t="shared" si="201"/>
        <v>0</v>
      </c>
      <c r="W3232" s="333"/>
      <c r="X3232" s="148">
        <f t="shared" si="202"/>
        <v>0</v>
      </c>
      <c r="Y3232" s="333"/>
      <c r="Z3232" s="144"/>
      <c r="AA3232" s="148">
        <f t="shared" si="203"/>
        <v>0</v>
      </c>
      <c r="AB3232" s="336"/>
      <c r="AC3232" s="144"/>
    </row>
    <row r="3233" spans="2:29" s="134" customFormat="1" ht="20.100000000000001" customHeight="1" x14ac:dyDescent="0.25">
      <c r="B3233" s="390"/>
      <c r="C3233" s="391"/>
      <c r="D3233" s="392"/>
      <c r="E3233" s="393"/>
      <c r="F3233" s="393"/>
      <c r="G3233" s="394"/>
      <c r="H3233" s="395"/>
      <c r="N3233" s="144"/>
      <c r="O3233" s="147" t="str">
        <f>IFERROR(IF(LEN(B3233)=0,"",INDEX(Trainings!$C$6:$C$55,MATCH(Registration!$B3233,Trainings!$B$6:$B$55,0),1)),"")</f>
        <v/>
      </c>
      <c r="P3233" s="148" t="str">
        <f>IFERROR(IF(LEN(H3233)=0,"",INDEX(Dashboard!$I$17:$I$26,MATCH($H3233,Dashboard!$J$17:$J$26,0))),"")</f>
        <v/>
      </c>
      <c r="Q3233" s="144"/>
      <c r="R3233" s="148">
        <f>IF(LEN(O3233)=0,0,IF(OR(Summary!$D$5="All",Summary!$D$5=""),1,IF(Summary!$D$5=O3233,1,0)))</f>
        <v>0</v>
      </c>
      <c r="S3233" s="148">
        <f>IF(LEN(B3233)=0,0,IF(OR(Summary!$G$5="All",Summary!$G$5=""),1,IF(Summary!$G$5=B3233,1,0)))</f>
        <v>0</v>
      </c>
      <c r="T3233" s="148">
        <f t="shared" si="200"/>
        <v>0</v>
      </c>
      <c r="U3233" s="148">
        <f>IF(LEN(C3233)=0,0,IF(C3233=Summary!$K$5,1,0))</f>
        <v>0</v>
      </c>
      <c r="V3233" s="148">
        <f t="shared" si="201"/>
        <v>0</v>
      </c>
      <c r="W3233" s="333"/>
      <c r="X3233" s="148">
        <f t="shared" si="202"/>
        <v>0</v>
      </c>
      <c r="Y3233" s="333"/>
      <c r="Z3233" s="144"/>
      <c r="AA3233" s="148">
        <f t="shared" si="203"/>
        <v>0</v>
      </c>
      <c r="AB3233" s="336"/>
      <c r="AC3233" s="144"/>
    </row>
    <row r="3234" spans="2:29" s="134" customFormat="1" ht="20.100000000000001" customHeight="1" x14ac:dyDescent="0.25">
      <c r="B3234" s="390"/>
      <c r="C3234" s="391"/>
      <c r="D3234" s="392"/>
      <c r="E3234" s="393"/>
      <c r="F3234" s="393"/>
      <c r="G3234" s="394"/>
      <c r="H3234" s="395"/>
      <c r="N3234" s="144"/>
      <c r="O3234" s="147" t="str">
        <f>IFERROR(IF(LEN(B3234)=0,"",INDEX(Trainings!$C$6:$C$55,MATCH(Registration!$B3234,Trainings!$B$6:$B$55,0),1)),"")</f>
        <v/>
      </c>
      <c r="P3234" s="148" t="str">
        <f>IFERROR(IF(LEN(H3234)=0,"",INDEX(Dashboard!$I$17:$I$26,MATCH($H3234,Dashboard!$J$17:$J$26,0))),"")</f>
        <v/>
      </c>
      <c r="Q3234" s="144"/>
      <c r="R3234" s="148">
        <f>IF(LEN(O3234)=0,0,IF(OR(Summary!$D$5="All",Summary!$D$5=""),1,IF(Summary!$D$5=O3234,1,0)))</f>
        <v>0</v>
      </c>
      <c r="S3234" s="148">
        <f>IF(LEN(B3234)=0,0,IF(OR(Summary!$G$5="All",Summary!$G$5=""),1,IF(Summary!$G$5=B3234,1,0)))</f>
        <v>0</v>
      </c>
      <c r="T3234" s="148">
        <f t="shared" si="200"/>
        <v>0</v>
      </c>
      <c r="U3234" s="148">
        <f>IF(LEN(C3234)=0,0,IF(C3234=Summary!$K$5,1,0))</f>
        <v>0</v>
      </c>
      <c r="V3234" s="148">
        <f t="shared" si="201"/>
        <v>0</v>
      </c>
      <c r="W3234" s="333"/>
      <c r="X3234" s="148">
        <f t="shared" si="202"/>
        <v>0</v>
      </c>
      <c r="Y3234" s="333"/>
      <c r="Z3234" s="144"/>
      <c r="AA3234" s="148">
        <f t="shared" si="203"/>
        <v>0</v>
      </c>
      <c r="AB3234" s="336"/>
      <c r="AC3234" s="144"/>
    </row>
    <row r="3235" spans="2:29" s="134" customFormat="1" ht="20.100000000000001" customHeight="1" x14ac:dyDescent="0.25">
      <c r="B3235" s="390"/>
      <c r="C3235" s="391"/>
      <c r="D3235" s="392"/>
      <c r="E3235" s="393"/>
      <c r="F3235" s="393"/>
      <c r="G3235" s="394"/>
      <c r="H3235" s="395"/>
      <c r="N3235" s="144"/>
      <c r="O3235" s="147" t="str">
        <f>IFERROR(IF(LEN(B3235)=0,"",INDEX(Trainings!$C$6:$C$55,MATCH(Registration!$B3235,Trainings!$B$6:$B$55,0),1)),"")</f>
        <v/>
      </c>
      <c r="P3235" s="148" t="str">
        <f>IFERROR(IF(LEN(H3235)=0,"",INDEX(Dashboard!$I$17:$I$26,MATCH($H3235,Dashboard!$J$17:$J$26,0))),"")</f>
        <v/>
      </c>
      <c r="Q3235" s="144"/>
      <c r="R3235" s="148">
        <f>IF(LEN(O3235)=0,0,IF(OR(Summary!$D$5="All",Summary!$D$5=""),1,IF(Summary!$D$5=O3235,1,0)))</f>
        <v>0</v>
      </c>
      <c r="S3235" s="148">
        <f>IF(LEN(B3235)=0,0,IF(OR(Summary!$G$5="All",Summary!$G$5=""),1,IF(Summary!$G$5=B3235,1,0)))</f>
        <v>0</v>
      </c>
      <c r="T3235" s="148">
        <f t="shared" si="200"/>
        <v>0</v>
      </c>
      <c r="U3235" s="148">
        <f>IF(LEN(C3235)=0,0,IF(C3235=Summary!$K$5,1,0))</f>
        <v>0</v>
      </c>
      <c r="V3235" s="148">
        <f t="shared" si="201"/>
        <v>0</v>
      </c>
      <c r="W3235" s="333"/>
      <c r="X3235" s="148">
        <f t="shared" si="202"/>
        <v>0</v>
      </c>
      <c r="Y3235" s="333"/>
      <c r="Z3235" s="144"/>
      <c r="AA3235" s="148">
        <f t="shared" si="203"/>
        <v>0</v>
      </c>
      <c r="AB3235" s="336"/>
      <c r="AC3235" s="144"/>
    </row>
    <row r="3236" spans="2:29" s="134" customFormat="1" ht="20.100000000000001" customHeight="1" x14ac:dyDescent="0.25">
      <c r="B3236" s="390"/>
      <c r="C3236" s="391"/>
      <c r="D3236" s="392"/>
      <c r="E3236" s="393"/>
      <c r="F3236" s="393"/>
      <c r="G3236" s="394"/>
      <c r="H3236" s="395"/>
      <c r="N3236" s="144"/>
      <c r="O3236" s="147" t="str">
        <f>IFERROR(IF(LEN(B3236)=0,"",INDEX(Trainings!$C$6:$C$55,MATCH(Registration!$B3236,Trainings!$B$6:$B$55,0),1)),"")</f>
        <v/>
      </c>
      <c r="P3236" s="148" t="str">
        <f>IFERROR(IF(LEN(H3236)=0,"",INDEX(Dashboard!$I$17:$I$26,MATCH($H3236,Dashboard!$J$17:$J$26,0))),"")</f>
        <v/>
      </c>
      <c r="Q3236" s="144"/>
      <c r="R3236" s="148">
        <f>IF(LEN(O3236)=0,0,IF(OR(Summary!$D$5="All",Summary!$D$5=""),1,IF(Summary!$D$5=O3236,1,0)))</f>
        <v>0</v>
      </c>
      <c r="S3236" s="148">
        <f>IF(LEN(B3236)=0,0,IF(OR(Summary!$G$5="All",Summary!$G$5=""),1,IF(Summary!$G$5=B3236,1,0)))</f>
        <v>0</v>
      </c>
      <c r="T3236" s="148">
        <f t="shared" si="200"/>
        <v>0</v>
      </c>
      <c r="U3236" s="148">
        <f>IF(LEN(C3236)=0,0,IF(C3236=Summary!$K$5,1,0))</f>
        <v>0</v>
      </c>
      <c r="V3236" s="148">
        <f t="shared" si="201"/>
        <v>0</v>
      </c>
      <c r="W3236" s="333"/>
      <c r="X3236" s="148">
        <f t="shared" si="202"/>
        <v>0</v>
      </c>
      <c r="Y3236" s="333"/>
      <c r="Z3236" s="144"/>
      <c r="AA3236" s="148">
        <f t="shared" si="203"/>
        <v>0</v>
      </c>
      <c r="AB3236" s="336"/>
      <c r="AC3236" s="144"/>
    </row>
    <row r="3237" spans="2:29" s="134" customFormat="1" ht="20.100000000000001" customHeight="1" x14ac:dyDescent="0.25">
      <c r="B3237" s="390"/>
      <c r="C3237" s="391"/>
      <c r="D3237" s="392"/>
      <c r="E3237" s="393"/>
      <c r="F3237" s="393"/>
      <c r="G3237" s="394"/>
      <c r="H3237" s="395"/>
      <c r="N3237" s="144"/>
      <c r="O3237" s="147" t="str">
        <f>IFERROR(IF(LEN(B3237)=0,"",INDEX(Trainings!$C$6:$C$55,MATCH(Registration!$B3237,Trainings!$B$6:$B$55,0),1)),"")</f>
        <v/>
      </c>
      <c r="P3237" s="148" t="str">
        <f>IFERROR(IF(LEN(H3237)=0,"",INDEX(Dashboard!$I$17:$I$26,MATCH($H3237,Dashboard!$J$17:$J$26,0))),"")</f>
        <v/>
      </c>
      <c r="Q3237" s="144"/>
      <c r="R3237" s="148">
        <f>IF(LEN(O3237)=0,0,IF(OR(Summary!$D$5="All",Summary!$D$5=""),1,IF(Summary!$D$5=O3237,1,0)))</f>
        <v>0</v>
      </c>
      <c r="S3237" s="148">
        <f>IF(LEN(B3237)=0,0,IF(OR(Summary!$G$5="All",Summary!$G$5=""),1,IF(Summary!$G$5=B3237,1,0)))</f>
        <v>0</v>
      </c>
      <c r="T3237" s="148">
        <f t="shared" si="200"/>
        <v>0</v>
      </c>
      <c r="U3237" s="148">
        <f>IF(LEN(C3237)=0,0,IF(C3237=Summary!$K$5,1,0))</f>
        <v>0</v>
      </c>
      <c r="V3237" s="148">
        <f t="shared" si="201"/>
        <v>0</v>
      </c>
      <c r="W3237" s="333"/>
      <c r="X3237" s="148">
        <f t="shared" si="202"/>
        <v>0</v>
      </c>
      <c r="Y3237" s="333"/>
      <c r="Z3237" s="144"/>
      <c r="AA3237" s="148">
        <f t="shared" si="203"/>
        <v>0</v>
      </c>
      <c r="AB3237" s="336"/>
      <c r="AC3237" s="144"/>
    </row>
    <row r="3238" spans="2:29" s="134" customFormat="1" ht="20.100000000000001" customHeight="1" x14ac:dyDescent="0.25">
      <c r="B3238" s="390"/>
      <c r="C3238" s="391"/>
      <c r="D3238" s="392"/>
      <c r="E3238" s="393"/>
      <c r="F3238" s="393"/>
      <c r="G3238" s="394"/>
      <c r="H3238" s="395"/>
      <c r="N3238" s="144"/>
      <c r="O3238" s="147" t="str">
        <f>IFERROR(IF(LEN(B3238)=0,"",INDEX(Trainings!$C$6:$C$55,MATCH(Registration!$B3238,Trainings!$B$6:$B$55,0),1)),"")</f>
        <v/>
      </c>
      <c r="P3238" s="148" t="str">
        <f>IFERROR(IF(LEN(H3238)=0,"",INDEX(Dashboard!$I$17:$I$26,MATCH($H3238,Dashboard!$J$17:$J$26,0))),"")</f>
        <v/>
      </c>
      <c r="Q3238" s="144"/>
      <c r="R3238" s="148">
        <f>IF(LEN(O3238)=0,0,IF(OR(Summary!$D$5="All",Summary!$D$5=""),1,IF(Summary!$D$5=O3238,1,0)))</f>
        <v>0</v>
      </c>
      <c r="S3238" s="148">
        <f>IF(LEN(B3238)=0,0,IF(OR(Summary!$G$5="All",Summary!$G$5=""),1,IF(Summary!$G$5=B3238,1,0)))</f>
        <v>0</v>
      </c>
      <c r="T3238" s="148">
        <f t="shared" si="200"/>
        <v>0</v>
      </c>
      <c r="U3238" s="148">
        <f>IF(LEN(C3238)=0,0,IF(C3238=Summary!$K$5,1,0))</f>
        <v>0</v>
      </c>
      <c r="V3238" s="148">
        <f t="shared" si="201"/>
        <v>0</v>
      </c>
      <c r="W3238" s="333"/>
      <c r="X3238" s="148">
        <f t="shared" si="202"/>
        <v>0</v>
      </c>
      <c r="Y3238" s="333"/>
      <c r="Z3238" s="144"/>
      <c r="AA3238" s="148">
        <f t="shared" si="203"/>
        <v>0</v>
      </c>
      <c r="AB3238" s="336"/>
      <c r="AC3238" s="144"/>
    </row>
    <row r="3239" spans="2:29" s="134" customFormat="1" ht="20.100000000000001" customHeight="1" x14ac:dyDescent="0.25">
      <c r="B3239" s="390"/>
      <c r="C3239" s="391"/>
      <c r="D3239" s="392"/>
      <c r="E3239" s="393"/>
      <c r="F3239" s="393"/>
      <c r="G3239" s="394"/>
      <c r="H3239" s="395"/>
      <c r="N3239" s="144"/>
      <c r="O3239" s="147" t="str">
        <f>IFERROR(IF(LEN(B3239)=0,"",INDEX(Trainings!$C$6:$C$55,MATCH(Registration!$B3239,Trainings!$B$6:$B$55,0),1)),"")</f>
        <v/>
      </c>
      <c r="P3239" s="148" t="str">
        <f>IFERROR(IF(LEN(H3239)=0,"",INDEX(Dashboard!$I$17:$I$26,MATCH($H3239,Dashboard!$J$17:$J$26,0))),"")</f>
        <v/>
      </c>
      <c r="Q3239" s="144"/>
      <c r="R3239" s="148">
        <f>IF(LEN(O3239)=0,0,IF(OR(Summary!$D$5="All",Summary!$D$5=""),1,IF(Summary!$D$5=O3239,1,0)))</f>
        <v>0</v>
      </c>
      <c r="S3239" s="148">
        <f>IF(LEN(B3239)=0,0,IF(OR(Summary!$G$5="All",Summary!$G$5=""),1,IF(Summary!$G$5=B3239,1,0)))</f>
        <v>0</v>
      </c>
      <c r="T3239" s="148">
        <f t="shared" si="200"/>
        <v>0</v>
      </c>
      <c r="U3239" s="148">
        <f>IF(LEN(C3239)=0,0,IF(C3239=Summary!$K$5,1,0))</f>
        <v>0</v>
      </c>
      <c r="V3239" s="148">
        <f t="shared" si="201"/>
        <v>0</v>
      </c>
      <c r="W3239" s="333"/>
      <c r="X3239" s="148">
        <f t="shared" si="202"/>
        <v>0</v>
      </c>
      <c r="Y3239" s="333"/>
      <c r="Z3239" s="144"/>
      <c r="AA3239" s="148">
        <f t="shared" si="203"/>
        <v>0</v>
      </c>
      <c r="AB3239" s="336"/>
      <c r="AC3239" s="144"/>
    </row>
    <row r="3240" spans="2:29" s="134" customFormat="1" ht="20.100000000000001" customHeight="1" x14ac:dyDescent="0.25">
      <c r="B3240" s="390"/>
      <c r="C3240" s="391"/>
      <c r="D3240" s="392"/>
      <c r="E3240" s="393"/>
      <c r="F3240" s="393"/>
      <c r="G3240" s="394"/>
      <c r="H3240" s="395"/>
      <c r="N3240" s="144"/>
      <c r="O3240" s="147" t="str">
        <f>IFERROR(IF(LEN(B3240)=0,"",INDEX(Trainings!$C$6:$C$55,MATCH(Registration!$B3240,Trainings!$B$6:$B$55,0),1)),"")</f>
        <v/>
      </c>
      <c r="P3240" s="148" t="str">
        <f>IFERROR(IF(LEN(H3240)=0,"",INDEX(Dashboard!$I$17:$I$26,MATCH($H3240,Dashboard!$J$17:$J$26,0))),"")</f>
        <v/>
      </c>
      <c r="Q3240" s="144"/>
      <c r="R3240" s="148">
        <f>IF(LEN(O3240)=0,0,IF(OR(Summary!$D$5="All",Summary!$D$5=""),1,IF(Summary!$D$5=O3240,1,0)))</f>
        <v>0</v>
      </c>
      <c r="S3240" s="148">
        <f>IF(LEN(B3240)=0,0,IF(OR(Summary!$G$5="All",Summary!$G$5=""),1,IF(Summary!$G$5=B3240,1,0)))</f>
        <v>0</v>
      </c>
      <c r="T3240" s="148">
        <f t="shared" si="200"/>
        <v>0</v>
      </c>
      <c r="U3240" s="148">
        <f>IF(LEN(C3240)=0,0,IF(C3240=Summary!$K$5,1,0))</f>
        <v>0</v>
      </c>
      <c r="V3240" s="148">
        <f t="shared" si="201"/>
        <v>0</v>
      </c>
      <c r="W3240" s="333"/>
      <c r="X3240" s="148">
        <f t="shared" si="202"/>
        <v>0</v>
      </c>
      <c r="Y3240" s="333"/>
      <c r="Z3240" s="144"/>
      <c r="AA3240" s="148">
        <f t="shared" si="203"/>
        <v>0</v>
      </c>
      <c r="AB3240" s="336"/>
      <c r="AC3240" s="144"/>
    </row>
    <row r="3241" spans="2:29" s="134" customFormat="1" ht="20.100000000000001" customHeight="1" x14ac:dyDescent="0.25">
      <c r="B3241" s="390"/>
      <c r="C3241" s="391"/>
      <c r="D3241" s="392"/>
      <c r="E3241" s="393"/>
      <c r="F3241" s="393"/>
      <c r="G3241" s="394"/>
      <c r="H3241" s="395"/>
      <c r="N3241" s="144"/>
      <c r="O3241" s="147" t="str">
        <f>IFERROR(IF(LEN(B3241)=0,"",INDEX(Trainings!$C$6:$C$55,MATCH(Registration!$B3241,Trainings!$B$6:$B$55,0),1)),"")</f>
        <v/>
      </c>
      <c r="P3241" s="148" t="str">
        <f>IFERROR(IF(LEN(H3241)=0,"",INDEX(Dashboard!$I$17:$I$26,MATCH($H3241,Dashboard!$J$17:$J$26,0))),"")</f>
        <v/>
      </c>
      <c r="Q3241" s="144"/>
      <c r="R3241" s="148">
        <f>IF(LEN(O3241)=0,0,IF(OR(Summary!$D$5="All",Summary!$D$5=""),1,IF(Summary!$D$5=O3241,1,0)))</f>
        <v>0</v>
      </c>
      <c r="S3241" s="148">
        <f>IF(LEN(B3241)=0,0,IF(OR(Summary!$G$5="All",Summary!$G$5=""),1,IF(Summary!$G$5=B3241,1,0)))</f>
        <v>0</v>
      </c>
      <c r="T3241" s="148">
        <f t="shared" si="200"/>
        <v>0</v>
      </c>
      <c r="U3241" s="148">
        <f>IF(LEN(C3241)=0,0,IF(C3241=Summary!$K$5,1,0))</f>
        <v>0</v>
      </c>
      <c r="V3241" s="148">
        <f t="shared" si="201"/>
        <v>0</v>
      </c>
      <c r="W3241" s="333"/>
      <c r="X3241" s="148">
        <f t="shared" si="202"/>
        <v>0</v>
      </c>
      <c r="Y3241" s="333"/>
      <c r="Z3241" s="144"/>
      <c r="AA3241" s="148">
        <f t="shared" si="203"/>
        <v>0</v>
      </c>
      <c r="AB3241" s="336"/>
      <c r="AC3241" s="144"/>
    </row>
    <row r="3242" spans="2:29" s="134" customFormat="1" ht="20.100000000000001" customHeight="1" x14ac:dyDescent="0.25">
      <c r="B3242" s="390"/>
      <c r="C3242" s="391"/>
      <c r="D3242" s="392"/>
      <c r="E3242" s="393"/>
      <c r="F3242" s="393"/>
      <c r="G3242" s="394"/>
      <c r="H3242" s="395"/>
      <c r="N3242" s="144"/>
      <c r="O3242" s="147" t="str">
        <f>IFERROR(IF(LEN(B3242)=0,"",INDEX(Trainings!$C$6:$C$55,MATCH(Registration!$B3242,Trainings!$B$6:$B$55,0),1)),"")</f>
        <v/>
      </c>
      <c r="P3242" s="148" t="str">
        <f>IFERROR(IF(LEN(H3242)=0,"",INDEX(Dashboard!$I$17:$I$26,MATCH($H3242,Dashboard!$J$17:$J$26,0))),"")</f>
        <v/>
      </c>
      <c r="Q3242" s="144"/>
      <c r="R3242" s="148">
        <f>IF(LEN(O3242)=0,0,IF(OR(Summary!$D$5="All",Summary!$D$5=""),1,IF(Summary!$D$5=O3242,1,0)))</f>
        <v>0</v>
      </c>
      <c r="S3242" s="148">
        <f>IF(LEN(B3242)=0,0,IF(OR(Summary!$G$5="All",Summary!$G$5=""),1,IF(Summary!$G$5=B3242,1,0)))</f>
        <v>0</v>
      </c>
      <c r="T3242" s="148">
        <f t="shared" si="200"/>
        <v>0</v>
      </c>
      <c r="U3242" s="148">
        <f>IF(LEN(C3242)=0,0,IF(C3242=Summary!$K$5,1,0))</f>
        <v>0</v>
      </c>
      <c r="V3242" s="148">
        <f t="shared" si="201"/>
        <v>0</v>
      </c>
      <c r="W3242" s="333"/>
      <c r="X3242" s="148">
        <f t="shared" si="202"/>
        <v>0</v>
      </c>
      <c r="Y3242" s="333"/>
      <c r="Z3242" s="144"/>
      <c r="AA3242" s="148">
        <f t="shared" si="203"/>
        <v>0</v>
      </c>
      <c r="AB3242" s="336"/>
      <c r="AC3242" s="144"/>
    </row>
    <row r="3243" spans="2:29" s="134" customFormat="1" ht="20.100000000000001" customHeight="1" x14ac:dyDescent="0.25">
      <c r="B3243" s="390"/>
      <c r="C3243" s="391"/>
      <c r="D3243" s="392"/>
      <c r="E3243" s="393"/>
      <c r="F3243" s="393"/>
      <c r="G3243" s="394"/>
      <c r="H3243" s="395"/>
      <c r="N3243" s="144"/>
      <c r="O3243" s="147" t="str">
        <f>IFERROR(IF(LEN(B3243)=0,"",INDEX(Trainings!$C$6:$C$55,MATCH(Registration!$B3243,Trainings!$B$6:$B$55,0),1)),"")</f>
        <v/>
      </c>
      <c r="P3243" s="148" t="str">
        <f>IFERROR(IF(LEN(H3243)=0,"",INDEX(Dashboard!$I$17:$I$26,MATCH($H3243,Dashboard!$J$17:$J$26,0))),"")</f>
        <v/>
      </c>
      <c r="Q3243" s="144"/>
      <c r="R3243" s="148">
        <f>IF(LEN(O3243)=0,0,IF(OR(Summary!$D$5="All",Summary!$D$5=""),1,IF(Summary!$D$5=O3243,1,0)))</f>
        <v>0</v>
      </c>
      <c r="S3243" s="148">
        <f>IF(LEN(B3243)=0,0,IF(OR(Summary!$G$5="All",Summary!$G$5=""),1,IF(Summary!$G$5=B3243,1,0)))</f>
        <v>0</v>
      </c>
      <c r="T3243" s="148">
        <f t="shared" si="200"/>
        <v>0</v>
      </c>
      <c r="U3243" s="148">
        <f>IF(LEN(C3243)=0,0,IF(C3243=Summary!$K$5,1,0))</f>
        <v>0</v>
      </c>
      <c r="V3243" s="148">
        <f t="shared" si="201"/>
        <v>0</v>
      </c>
      <c r="W3243" s="333"/>
      <c r="X3243" s="148">
        <f t="shared" si="202"/>
        <v>0</v>
      </c>
      <c r="Y3243" s="333"/>
      <c r="Z3243" s="144"/>
      <c r="AA3243" s="148">
        <f t="shared" si="203"/>
        <v>0</v>
      </c>
      <c r="AB3243" s="336"/>
      <c r="AC3243" s="144"/>
    </row>
    <row r="3244" spans="2:29" s="134" customFormat="1" ht="20.100000000000001" customHeight="1" x14ac:dyDescent="0.25">
      <c r="B3244" s="390"/>
      <c r="C3244" s="391"/>
      <c r="D3244" s="392"/>
      <c r="E3244" s="393"/>
      <c r="F3244" s="393"/>
      <c r="G3244" s="394"/>
      <c r="H3244" s="395"/>
      <c r="N3244" s="144"/>
      <c r="O3244" s="147" t="str">
        <f>IFERROR(IF(LEN(B3244)=0,"",INDEX(Trainings!$C$6:$C$55,MATCH(Registration!$B3244,Trainings!$B$6:$B$55,0),1)),"")</f>
        <v/>
      </c>
      <c r="P3244" s="148" t="str">
        <f>IFERROR(IF(LEN(H3244)=0,"",INDEX(Dashboard!$I$17:$I$26,MATCH($H3244,Dashboard!$J$17:$J$26,0))),"")</f>
        <v/>
      </c>
      <c r="Q3244" s="144"/>
      <c r="R3244" s="148">
        <f>IF(LEN(O3244)=0,0,IF(OR(Summary!$D$5="All",Summary!$D$5=""),1,IF(Summary!$D$5=O3244,1,0)))</f>
        <v>0</v>
      </c>
      <c r="S3244" s="148">
        <f>IF(LEN(B3244)=0,0,IF(OR(Summary!$G$5="All",Summary!$G$5=""),1,IF(Summary!$G$5=B3244,1,0)))</f>
        <v>0</v>
      </c>
      <c r="T3244" s="148">
        <f t="shared" si="200"/>
        <v>0</v>
      </c>
      <c r="U3244" s="148">
        <f>IF(LEN(C3244)=0,0,IF(C3244=Summary!$K$5,1,0))</f>
        <v>0</v>
      </c>
      <c r="V3244" s="148">
        <f t="shared" si="201"/>
        <v>0</v>
      </c>
      <c r="W3244" s="333"/>
      <c r="X3244" s="148">
        <f t="shared" si="202"/>
        <v>0</v>
      </c>
      <c r="Y3244" s="333"/>
      <c r="Z3244" s="144"/>
      <c r="AA3244" s="148">
        <f t="shared" si="203"/>
        <v>0</v>
      </c>
      <c r="AB3244" s="336"/>
      <c r="AC3244" s="144"/>
    </row>
    <row r="3245" spans="2:29" s="134" customFormat="1" ht="20.100000000000001" customHeight="1" x14ac:dyDescent="0.25">
      <c r="B3245" s="390"/>
      <c r="C3245" s="391"/>
      <c r="D3245" s="392"/>
      <c r="E3245" s="393"/>
      <c r="F3245" s="393"/>
      <c r="G3245" s="394"/>
      <c r="H3245" s="395"/>
      <c r="N3245" s="144"/>
      <c r="O3245" s="147" t="str">
        <f>IFERROR(IF(LEN(B3245)=0,"",INDEX(Trainings!$C$6:$C$55,MATCH(Registration!$B3245,Trainings!$B$6:$B$55,0),1)),"")</f>
        <v/>
      </c>
      <c r="P3245" s="148" t="str">
        <f>IFERROR(IF(LEN(H3245)=0,"",INDEX(Dashboard!$I$17:$I$26,MATCH($H3245,Dashboard!$J$17:$J$26,0))),"")</f>
        <v/>
      </c>
      <c r="Q3245" s="144"/>
      <c r="R3245" s="148">
        <f>IF(LEN(O3245)=0,0,IF(OR(Summary!$D$5="All",Summary!$D$5=""),1,IF(Summary!$D$5=O3245,1,0)))</f>
        <v>0</v>
      </c>
      <c r="S3245" s="148">
        <f>IF(LEN(B3245)=0,0,IF(OR(Summary!$G$5="All",Summary!$G$5=""),1,IF(Summary!$G$5=B3245,1,0)))</f>
        <v>0</v>
      </c>
      <c r="T3245" s="148">
        <f t="shared" si="200"/>
        <v>0</v>
      </c>
      <c r="U3245" s="148">
        <f>IF(LEN(C3245)=0,0,IF(C3245=Summary!$K$5,1,0))</f>
        <v>0</v>
      </c>
      <c r="V3245" s="148">
        <f t="shared" si="201"/>
        <v>0</v>
      </c>
      <c r="W3245" s="333"/>
      <c r="X3245" s="148">
        <f t="shared" si="202"/>
        <v>0</v>
      </c>
      <c r="Y3245" s="333"/>
      <c r="Z3245" s="144"/>
      <c r="AA3245" s="148">
        <f t="shared" si="203"/>
        <v>0</v>
      </c>
      <c r="AB3245" s="336"/>
      <c r="AC3245" s="144"/>
    </row>
    <row r="3246" spans="2:29" s="134" customFormat="1" ht="20.100000000000001" customHeight="1" x14ac:dyDescent="0.25">
      <c r="B3246" s="390"/>
      <c r="C3246" s="391"/>
      <c r="D3246" s="392"/>
      <c r="E3246" s="393"/>
      <c r="F3246" s="393"/>
      <c r="G3246" s="394"/>
      <c r="H3246" s="395"/>
      <c r="N3246" s="144"/>
      <c r="O3246" s="147" t="str">
        <f>IFERROR(IF(LEN(B3246)=0,"",INDEX(Trainings!$C$6:$C$55,MATCH(Registration!$B3246,Trainings!$B$6:$B$55,0),1)),"")</f>
        <v/>
      </c>
      <c r="P3246" s="148" t="str">
        <f>IFERROR(IF(LEN(H3246)=0,"",INDEX(Dashboard!$I$17:$I$26,MATCH($H3246,Dashboard!$J$17:$J$26,0))),"")</f>
        <v/>
      </c>
      <c r="Q3246" s="144"/>
      <c r="R3246" s="148">
        <f>IF(LEN(O3246)=0,0,IF(OR(Summary!$D$5="All",Summary!$D$5=""),1,IF(Summary!$D$5=O3246,1,0)))</f>
        <v>0</v>
      </c>
      <c r="S3246" s="148">
        <f>IF(LEN(B3246)=0,0,IF(OR(Summary!$G$5="All",Summary!$G$5=""),1,IF(Summary!$G$5=B3246,1,0)))</f>
        <v>0</v>
      </c>
      <c r="T3246" s="148">
        <f t="shared" si="200"/>
        <v>0</v>
      </c>
      <c r="U3246" s="148">
        <f>IF(LEN(C3246)=0,0,IF(C3246=Summary!$K$5,1,0))</f>
        <v>0</v>
      </c>
      <c r="V3246" s="148">
        <f t="shared" si="201"/>
        <v>0</v>
      </c>
      <c r="W3246" s="333"/>
      <c r="X3246" s="148">
        <f t="shared" si="202"/>
        <v>0</v>
      </c>
      <c r="Y3246" s="333"/>
      <c r="Z3246" s="144"/>
      <c r="AA3246" s="148">
        <f t="shared" si="203"/>
        <v>0</v>
      </c>
      <c r="AB3246" s="336"/>
      <c r="AC3246" s="144"/>
    </row>
    <row r="3247" spans="2:29" s="134" customFormat="1" ht="20.100000000000001" customHeight="1" x14ac:dyDescent="0.25">
      <c r="B3247" s="390"/>
      <c r="C3247" s="391"/>
      <c r="D3247" s="392"/>
      <c r="E3247" s="393"/>
      <c r="F3247" s="393"/>
      <c r="G3247" s="394"/>
      <c r="H3247" s="395"/>
      <c r="N3247" s="144"/>
      <c r="O3247" s="147" t="str">
        <f>IFERROR(IF(LEN(B3247)=0,"",INDEX(Trainings!$C$6:$C$55,MATCH(Registration!$B3247,Trainings!$B$6:$B$55,0),1)),"")</f>
        <v/>
      </c>
      <c r="P3247" s="148" t="str">
        <f>IFERROR(IF(LEN(H3247)=0,"",INDEX(Dashboard!$I$17:$I$26,MATCH($H3247,Dashboard!$J$17:$J$26,0))),"")</f>
        <v/>
      </c>
      <c r="Q3247" s="144"/>
      <c r="R3247" s="148">
        <f>IF(LEN(O3247)=0,0,IF(OR(Summary!$D$5="All",Summary!$D$5=""),1,IF(Summary!$D$5=O3247,1,0)))</f>
        <v>0</v>
      </c>
      <c r="S3247" s="148">
        <f>IF(LEN(B3247)=0,0,IF(OR(Summary!$G$5="All",Summary!$G$5=""),1,IF(Summary!$G$5=B3247,1,0)))</f>
        <v>0</v>
      </c>
      <c r="T3247" s="148">
        <f t="shared" si="200"/>
        <v>0</v>
      </c>
      <c r="U3247" s="148">
        <f>IF(LEN(C3247)=0,0,IF(C3247=Summary!$K$5,1,0))</f>
        <v>0</v>
      </c>
      <c r="V3247" s="148">
        <f t="shared" si="201"/>
        <v>0</v>
      </c>
      <c r="W3247" s="333"/>
      <c r="X3247" s="148">
        <f t="shared" si="202"/>
        <v>0</v>
      </c>
      <c r="Y3247" s="333"/>
      <c r="Z3247" s="144"/>
      <c r="AA3247" s="148">
        <f t="shared" si="203"/>
        <v>0</v>
      </c>
      <c r="AB3247" s="336"/>
      <c r="AC3247" s="144"/>
    </row>
    <row r="3248" spans="2:29" s="134" customFormat="1" ht="20.100000000000001" customHeight="1" x14ac:dyDescent="0.25">
      <c r="B3248" s="390"/>
      <c r="C3248" s="391"/>
      <c r="D3248" s="392"/>
      <c r="E3248" s="393"/>
      <c r="F3248" s="393"/>
      <c r="G3248" s="394"/>
      <c r="H3248" s="395"/>
      <c r="N3248" s="144"/>
      <c r="O3248" s="147" t="str">
        <f>IFERROR(IF(LEN(B3248)=0,"",INDEX(Trainings!$C$6:$C$55,MATCH(Registration!$B3248,Trainings!$B$6:$B$55,0),1)),"")</f>
        <v/>
      </c>
      <c r="P3248" s="148" t="str">
        <f>IFERROR(IF(LEN(H3248)=0,"",INDEX(Dashboard!$I$17:$I$26,MATCH($H3248,Dashboard!$J$17:$J$26,0))),"")</f>
        <v/>
      </c>
      <c r="Q3248" s="144"/>
      <c r="R3248" s="148">
        <f>IF(LEN(O3248)=0,0,IF(OR(Summary!$D$5="All",Summary!$D$5=""),1,IF(Summary!$D$5=O3248,1,0)))</f>
        <v>0</v>
      </c>
      <c r="S3248" s="148">
        <f>IF(LEN(B3248)=0,0,IF(OR(Summary!$G$5="All",Summary!$G$5=""),1,IF(Summary!$G$5=B3248,1,0)))</f>
        <v>0</v>
      </c>
      <c r="T3248" s="148">
        <f t="shared" si="200"/>
        <v>0</v>
      </c>
      <c r="U3248" s="148">
        <f>IF(LEN(C3248)=0,0,IF(C3248=Summary!$K$5,1,0))</f>
        <v>0</v>
      </c>
      <c r="V3248" s="148">
        <f t="shared" si="201"/>
        <v>0</v>
      </c>
      <c r="W3248" s="333"/>
      <c r="X3248" s="148">
        <f t="shared" si="202"/>
        <v>0</v>
      </c>
      <c r="Y3248" s="333"/>
      <c r="Z3248" s="144"/>
      <c r="AA3248" s="148">
        <f t="shared" si="203"/>
        <v>0</v>
      </c>
      <c r="AB3248" s="336"/>
      <c r="AC3248" s="144"/>
    </row>
    <row r="3249" spans="2:29" s="134" customFormat="1" ht="20.100000000000001" customHeight="1" x14ac:dyDescent="0.25">
      <c r="B3249" s="390"/>
      <c r="C3249" s="391"/>
      <c r="D3249" s="392"/>
      <c r="E3249" s="393"/>
      <c r="F3249" s="393"/>
      <c r="G3249" s="394"/>
      <c r="H3249" s="395"/>
      <c r="N3249" s="144"/>
      <c r="O3249" s="147" t="str">
        <f>IFERROR(IF(LEN(B3249)=0,"",INDEX(Trainings!$C$6:$C$55,MATCH(Registration!$B3249,Trainings!$B$6:$B$55,0),1)),"")</f>
        <v/>
      </c>
      <c r="P3249" s="148" t="str">
        <f>IFERROR(IF(LEN(H3249)=0,"",INDEX(Dashboard!$I$17:$I$26,MATCH($H3249,Dashboard!$J$17:$J$26,0))),"")</f>
        <v/>
      </c>
      <c r="Q3249" s="144"/>
      <c r="R3249" s="148">
        <f>IF(LEN(O3249)=0,0,IF(OR(Summary!$D$5="All",Summary!$D$5=""),1,IF(Summary!$D$5=O3249,1,0)))</f>
        <v>0</v>
      </c>
      <c r="S3249" s="148">
        <f>IF(LEN(B3249)=0,0,IF(OR(Summary!$G$5="All",Summary!$G$5=""),1,IF(Summary!$G$5=B3249,1,0)))</f>
        <v>0</v>
      </c>
      <c r="T3249" s="148">
        <f t="shared" si="200"/>
        <v>0</v>
      </c>
      <c r="U3249" s="148">
        <f>IF(LEN(C3249)=0,0,IF(C3249=Summary!$K$5,1,0))</f>
        <v>0</v>
      </c>
      <c r="V3249" s="148">
        <f t="shared" si="201"/>
        <v>0</v>
      </c>
      <c r="W3249" s="333"/>
      <c r="X3249" s="148">
        <f t="shared" si="202"/>
        <v>0</v>
      </c>
      <c r="Y3249" s="333"/>
      <c r="Z3249" s="144"/>
      <c r="AA3249" s="148">
        <f t="shared" si="203"/>
        <v>0</v>
      </c>
      <c r="AB3249" s="336"/>
      <c r="AC3249" s="144"/>
    </row>
    <row r="3250" spans="2:29" s="134" customFormat="1" ht="20.100000000000001" customHeight="1" x14ac:dyDescent="0.25">
      <c r="B3250" s="390"/>
      <c r="C3250" s="391"/>
      <c r="D3250" s="392"/>
      <c r="E3250" s="393"/>
      <c r="F3250" s="393"/>
      <c r="G3250" s="394"/>
      <c r="H3250" s="395"/>
      <c r="N3250" s="144"/>
      <c r="O3250" s="147" t="str">
        <f>IFERROR(IF(LEN(B3250)=0,"",INDEX(Trainings!$C$6:$C$55,MATCH(Registration!$B3250,Trainings!$B$6:$B$55,0),1)),"")</f>
        <v/>
      </c>
      <c r="P3250" s="148" t="str">
        <f>IFERROR(IF(LEN(H3250)=0,"",INDEX(Dashboard!$I$17:$I$26,MATCH($H3250,Dashboard!$J$17:$J$26,0))),"")</f>
        <v/>
      </c>
      <c r="Q3250" s="144"/>
      <c r="R3250" s="148">
        <f>IF(LEN(O3250)=0,0,IF(OR(Summary!$D$5="All",Summary!$D$5=""),1,IF(Summary!$D$5=O3250,1,0)))</f>
        <v>0</v>
      </c>
      <c r="S3250" s="148">
        <f>IF(LEN(B3250)=0,0,IF(OR(Summary!$G$5="All",Summary!$G$5=""),1,IF(Summary!$G$5=B3250,1,0)))</f>
        <v>0</v>
      </c>
      <c r="T3250" s="148">
        <f t="shared" si="200"/>
        <v>0</v>
      </c>
      <c r="U3250" s="148">
        <f>IF(LEN(C3250)=0,0,IF(C3250=Summary!$K$5,1,0))</f>
        <v>0</v>
      </c>
      <c r="V3250" s="148">
        <f t="shared" si="201"/>
        <v>0</v>
      </c>
      <c r="W3250" s="333"/>
      <c r="X3250" s="148">
        <f t="shared" si="202"/>
        <v>0</v>
      </c>
      <c r="Y3250" s="333"/>
      <c r="Z3250" s="144"/>
      <c r="AA3250" s="148">
        <f t="shared" si="203"/>
        <v>0</v>
      </c>
      <c r="AB3250" s="336"/>
      <c r="AC3250" s="144"/>
    </row>
    <row r="3251" spans="2:29" s="134" customFormat="1" ht="20.100000000000001" customHeight="1" x14ac:dyDescent="0.25">
      <c r="B3251" s="390"/>
      <c r="C3251" s="391"/>
      <c r="D3251" s="392"/>
      <c r="E3251" s="393"/>
      <c r="F3251" s="393"/>
      <c r="G3251" s="394"/>
      <c r="H3251" s="395"/>
      <c r="N3251" s="144"/>
      <c r="O3251" s="147" t="str">
        <f>IFERROR(IF(LEN(B3251)=0,"",INDEX(Trainings!$C$6:$C$55,MATCH(Registration!$B3251,Trainings!$B$6:$B$55,0),1)),"")</f>
        <v/>
      </c>
      <c r="P3251" s="148" t="str">
        <f>IFERROR(IF(LEN(H3251)=0,"",INDEX(Dashboard!$I$17:$I$26,MATCH($H3251,Dashboard!$J$17:$J$26,0))),"")</f>
        <v/>
      </c>
      <c r="Q3251" s="144"/>
      <c r="R3251" s="148">
        <f>IF(LEN(O3251)=0,0,IF(OR(Summary!$D$5="All",Summary!$D$5=""),1,IF(Summary!$D$5=O3251,1,0)))</f>
        <v>0</v>
      </c>
      <c r="S3251" s="148">
        <f>IF(LEN(B3251)=0,0,IF(OR(Summary!$G$5="All",Summary!$G$5=""),1,IF(Summary!$G$5=B3251,1,0)))</f>
        <v>0</v>
      </c>
      <c r="T3251" s="148">
        <f t="shared" si="200"/>
        <v>0</v>
      </c>
      <c r="U3251" s="148">
        <f>IF(LEN(C3251)=0,0,IF(C3251=Summary!$K$5,1,0))</f>
        <v>0</v>
      </c>
      <c r="V3251" s="148">
        <f t="shared" si="201"/>
        <v>0</v>
      </c>
      <c r="W3251" s="333"/>
      <c r="X3251" s="148">
        <f t="shared" si="202"/>
        <v>0</v>
      </c>
      <c r="Y3251" s="333"/>
      <c r="Z3251" s="144"/>
      <c r="AA3251" s="148">
        <f t="shared" si="203"/>
        <v>0</v>
      </c>
      <c r="AB3251" s="336"/>
      <c r="AC3251" s="144"/>
    </row>
    <row r="3252" spans="2:29" s="134" customFormat="1" ht="20.100000000000001" customHeight="1" x14ac:dyDescent="0.25">
      <c r="B3252" s="390"/>
      <c r="C3252" s="391"/>
      <c r="D3252" s="392"/>
      <c r="E3252" s="393"/>
      <c r="F3252" s="393"/>
      <c r="G3252" s="394"/>
      <c r="H3252" s="395"/>
      <c r="N3252" s="144"/>
      <c r="O3252" s="147" t="str">
        <f>IFERROR(IF(LEN(B3252)=0,"",INDEX(Trainings!$C$6:$C$55,MATCH(Registration!$B3252,Trainings!$B$6:$B$55,0),1)),"")</f>
        <v/>
      </c>
      <c r="P3252" s="148" t="str">
        <f>IFERROR(IF(LEN(H3252)=0,"",INDEX(Dashboard!$I$17:$I$26,MATCH($H3252,Dashboard!$J$17:$J$26,0))),"")</f>
        <v/>
      </c>
      <c r="Q3252" s="144"/>
      <c r="R3252" s="148">
        <f>IF(LEN(O3252)=0,0,IF(OR(Summary!$D$5="All",Summary!$D$5=""),1,IF(Summary!$D$5=O3252,1,0)))</f>
        <v>0</v>
      </c>
      <c r="S3252" s="148">
        <f>IF(LEN(B3252)=0,0,IF(OR(Summary!$G$5="All",Summary!$G$5=""),1,IF(Summary!$G$5=B3252,1,0)))</f>
        <v>0</v>
      </c>
      <c r="T3252" s="148">
        <f t="shared" si="200"/>
        <v>0</v>
      </c>
      <c r="U3252" s="148">
        <f>IF(LEN(C3252)=0,0,IF(C3252=Summary!$K$5,1,0))</f>
        <v>0</v>
      </c>
      <c r="V3252" s="148">
        <f t="shared" si="201"/>
        <v>0</v>
      </c>
      <c r="W3252" s="333"/>
      <c r="X3252" s="148">
        <f t="shared" si="202"/>
        <v>0</v>
      </c>
      <c r="Y3252" s="333"/>
      <c r="Z3252" s="144"/>
      <c r="AA3252" s="148">
        <f t="shared" si="203"/>
        <v>0</v>
      </c>
      <c r="AB3252" s="336"/>
      <c r="AC3252" s="144"/>
    </row>
    <row r="3253" spans="2:29" s="134" customFormat="1" ht="20.100000000000001" customHeight="1" x14ac:dyDescent="0.25">
      <c r="B3253" s="390"/>
      <c r="C3253" s="391"/>
      <c r="D3253" s="392"/>
      <c r="E3253" s="393"/>
      <c r="F3253" s="393"/>
      <c r="G3253" s="394"/>
      <c r="H3253" s="395"/>
      <c r="N3253" s="144"/>
      <c r="O3253" s="147" t="str">
        <f>IFERROR(IF(LEN(B3253)=0,"",INDEX(Trainings!$C$6:$C$55,MATCH(Registration!$B3253,Trainings!$B$6:$B$55,0),1)),"")</f>
        <v/>
      </c>
      <c r="P3253" s="148" t="str">
        <f>IFERROR(IF(LEN(H3253)=0,"",INDEX(Dashboard!$I$17:$I$26,MATCH($H3253,Dashboard!$J$17:$J$26,0))),"")</f>
        <v/>
      </c>
      <c r="Q3253" s="144"/>
      <c r="R3253" s="148">
        <f>IF(LEN(O3253)=0,0,IF(OR(Summary!$D$5="All",Summary!$D$5=""),1,IF(Summary!$D$5=O3253,1,0)))</f>
        <v>0</v>
      </c>
      <c r="S3253" s="148">
        <f>IF(LEN(B3253)=0,0,IF(OR(Summary!$G$5="All",Summary!$G$5=""),1,IF(Summary!$G$5=B3253,1,0)))</f>
        <v>0</v>
      </c>
      <c r="T3253" s="148">
        <f t="shared" si="200"/>
        <v>0</v>
      </c>
      <c r="U3253" s="148">
        <f>IF(LEN(C3253)=0,0,IF(C3253=Summary!$K$5,1,0))</f>
        <v>0</v>
      </c>
      <c r="V3253" s="148">
        <f t="shared" si="201"/>
        <v>0</v>
      </c>
      <c r="W3253" s="333"/>
      <c r="X3253" s="148">
        <f t="shared" si="202"/>
        <v>0</v>
      </c>
      <c r="Y3253" s="333"/>
      <c r="Z3253" s="144"/>
      <c r="AA3253" s="148">
        <f t="shared" si="203"/>
        <v>0</v>
      </c>
      <c r="AB3253" s="336"/>
      <c r="AC3253" s="144"/>
    </row>
    <row r="3254" spans="2:29" s="134" customFormat="1" ht="20.100000000000001" customHeight="1" x14ac:dyDescent="0.25">
      <c r="B3254" s="390"/>
      <c r="C3254" s="391"/>
      <c r="D3254" s="392"/>
      <c r="E3254" s="393"/>
      <c r="F3254" s="393"/>
      <c r="G3254" s="394"/>
      <c r="H3254" s="395"/>
      <c r="N3254" s="144"/>
      <c r="O3254" s="147" t="str">
        <f>IFERROR(IF(LEN(B3254)=0,"",INDEX(Trainings!$C$6:$C$55,MATCH(Registration!$B3254,Trainings!$B$6:$B$55,0),1)),"")</f>
        <v/>
      </c>
      <c r="P3254" s="148" t="str">
        <f>IFERROR(IF(LEN(H3254)=0,"",INDEX(Dashboard!$I$17:$I$26,MATCH($H3254,Dashboard!$J$17:$J$26,0))),"")</f>
        <v/>
      </c>
      <c r="Q3254" s="144"/>
      <c r="R3254" s="148">
        <f>IF(LEN(O3254)=0,0,IF(OR(Summary!$D$5="All",Summary!$D$5=""),1,IF(Summary!$D$5=O3254,1,0)))</f>
        <v>0</v>
      </c>
      <c r="S3254" s="148">
        <f>IF(LEN(B3254)=0,0,IF(OR(Summary!$G$5="All",Summary!$G$5=""),1,IF(Summary!$G$5=B3254,1,0)))</f>
        <v>0</v>
      </c>
      <c r="T3254" s="148">
        <f t="shared" si="200"/>
        <v>0</v>
      </c>
      <c r="U3254" s="148">
        <f>IF(LEN(C3254)=0,0,IF(C3254=Summary!$K$5,1,0))</f>
        <v>0</v>
      </c>
      <c r="V3254" s="148">
        <f t="shared" si="201"/>
        <v>0</v>
      </c>
      <c r="W3254" s="333"/>
      <c r="X3254" s="148">
        <f t="shared" si="202"/>
        <v>0</v>
      </c>
      <c r="Y3254" s="333"/>
      <c r="Z3254" s="144"/>
      <c r="AA3254" s="148">
        <f t="shared" si="203"/>
        <v>0</v>
      </c>
      <c r="AB3254" s="336"/>
      <c r="AC3254" s="144"/>
    </row>
    <row r="3255" spans="2:29" s="134" customFormat="1" ht="20.100000000000001" customHeight="1" x14ac:dyDescent="0.25">
      <c r="B3255" s="390"/>
      <c r="C3255" s="391"/>
      <c r="D3255" s="392"/>
      <c r="E3255" s="393"/>
      <c r="F3255" s="393"/>
      <c r="G3255" s="394"/>
      <c r="H3255" s="395"/>
      <c r="N3255" s="144"/>
      <c r="O3255" s="147" t="str">
        <f>IFERROR(IF(LEN(B3255)=0,"",INDEX(Trainings!$C$6:$C$55,MATCH(Registration!$B3255,Trainings!$B$6:$B$55,0),1)),"")</f>
        <v/>
      </c>
      <c r="P3255" s="148" t="str">
        <f>IFERROR(IF(LEN(H3255)=0,"",INDEX(Dashboard!$I$17:$I$26,MATCH($H3255,Dashboard!$J$17:$J$26,0))),"")</f>
        <v/>
      </c>
      <c r="Q3255" s="144"/>
      <c r="R3255" s="148">
        <f>IF(LEN(O3255)=0,0,IF(OR(Summary!$D$5="All",Summary!$D$5=""),1,IF(Summary!$D$5=O3255,1,0)))</f>
        <v>0</v>
      </c>
      <c r="S3255" s="148">
        <f>IF(LEN(B3255)=0,0,IF(OR(Summary!$G$5="All",Summary!$G$5=""),1,IF(Summary!$G$5=B3255,1,0)))</f>
        <v>0</v>
      </c>
      <c r="T3255" s="148">
        <f t="shared" si="200"/>
        <v>0</v>
      </c>
      <c r="U3255" s="148">
        <f>IF(LEN(C3255)=0,0,IF(C3255=Summary!$K$5,1,0))</f>
        <v>0</v>
      </c>
      <c r="V3255" s="148">
        <f t="shared" si="201"/>
        <v>0</v>
      </c>
      <c r="W3255" s="333"/>
      <c r="X3255" s="148">
        <f t="shared" si="202"/>
        <v>0</v>
      </c>
      <c r="Y3255" s="333"/>
      <c r="Z3255" s="144"/>
      <c r="AA3255" s="148">
        <f t="shared" si="203"/>
        <v>0</v>
      </c>
      <c r="AB3255" s="336"/>
      <c r="AC3255" s="144"/>
    </row>
    <row r="3256" spans="2:29" s="134" customFormat="1" ht="20.100000000000001" customHeight="1" x14ac:dyDescent="0.25">
      <c r="B3256" s="390"/>
      <c r="C3256" s="391"/>
      <c r="D3256" s="392"/>
      <c r="E3256" s="393"/>
      <c r="F3256" s="393"/>
      <c r="G3256" s="394"/>
      <c r="H3256" s="395"/>
      <c r="N3256" s="144"/>
      <c r="O3256" s="147" t="str">
        <f>IFERROR(IF(LEN(B3256)=0,"",INDEX(Trainings!$C$6:$C$55,MATCH(Registration!$B3256,Trainings!$B$6:$B$55,0),1)),"")</f>
        <v/>
      </c>
      <c r="P3256" s="148" t="str">
        <f>IFERROR(IF(LEN(H3256)=0,"",INDEX(Dashboard!$I$17:$I$26,MATCH($H3256,Dashboard!$J$17:$J$26,0))),"")</f>
        <v/>
      </c>
      <c r="Q3256" s="144"/>
      <c r="R3256" s="148">
        <f>IF(LEN(O3256)=0,0,IF(OR(Summary!$D$5="All",Summary!$D$5=""),1,IF(Summary!$D$5=O3256,1,0)))</f>
        <v>0</v>
      </c>
      <c r="S3256" s="148">
        <f>IF(LEN(B3256)=0,0,IF(OR(Summary!$G$5="All",Summary!$G$5=""),1,IF(Summary!$G$5=B3256,1,0)))</f>
        <v>0</v>
      </c>
      <c r="T3256" s="148">
        <f t="shared" si="200"/>
        <v>0</v>
      </c>
      <c r="U3256" s="148">
        <f>IF(LEN(C3256)=0,0,IF(C3256=Summary!$K$5,1,0))</f>
        <v>0</v>
      </c>
      <c r="V3256" s="148">
        <f t="shared" si="201"/>
        <v>0</v>
      </c>
      <c r="W3256" s="333"/>
      <c r="X3256" s="148">
        <f t="shared" si="202"/>
        <v>0</v>
      </c>
      <c r="Y3256" s="333"/>
      <c r="Z3256" s="144"/>
      <c r="AA3256" s="148">
        <f t="shared" si="203"/>
        <v>0</v>
      </c>
      <c r="AB3256" s="336"/>
      <c r="AC3256" s="144"/>
    </row>
    <row r="3257" spans="2:29" s="134" customFormat="1" ht="20.100000000000001" customHeight="1" x14ac:dyDescent="0.25">
      <c r="B3257" s="390"/>
      <c r="C3257" s="391"/>
      <c r="D3257" s="392"/>
      <c r="E3257" s="393"/>
      <c r="F3257" s="393"/>
      <c r="G3257" s="394"/>
      <c r="H3257" s="395"/>
      <c r="N3257" s="144"/>
      <c r="O3257" s="147" t="str">
        <f>IFERROR(IF(LEN(B3257)=0,"",INDEX(Trainings!$C$6:$C$55,MATCH(Registration!$B3257,Trainings!$B$6:$B$55,0),1)),"")</f>
        <v/>
      </c>
      <c r="P3257" s="148" t="str">
        <f>IFERROR(IF(LEN(H3257)=0,"",INDEX(Dashboard!$I$17:$I$26,MATCH($H3257,Dashboard!$J$17:$J$26,0))),"")</f>
        <v/>
      </c>
      <c r="Q3257" s="144"/>
      <c r="R3257" s="148">
        <f>IF(LEN(O3257)=0,0,IF(OR(Summary!$D$5="All",Summary!$D$5=""),1,IF(Summary!$D$5=O3257,1,0)))</f>
        <v>0</v>
      </c>
      <c r="S3257" s="148">
        <f>IF(LEN(B3257)=0,0,IF(OR(Summary!$G$5="All",Summary!$G$5=""),1,IF(Summary!$G$5=B3257,1,0)))</f>
        <v>0</v>
      </c>
      <c r="T3257" s="148">
        <f t="shared" si="200"/>
        <v>0</v>
      </c>
      <c r="U3257" s="148">
        <f>IF(LEN(C3257)=0,0,IF(C3257=Summary!$K$5,1,0))</f>
        <v>0</v>
      </c>
      <c r="V3257" s="148">
        <f t="shared" si="201"/>
        <v>0</v>
      </c>
      <c r="W3257" s="333"/>
      <c r="X3257" s="148">
        <f t="shared" si="202"/>
        <v>0</v>
      </c>
      <c r="Y3257" s="333"/>
      <c r="Z3257" s="144"/>
      <c r="AA3257" s="148">
        <f t="shared" si="203"/>
        <v>0</v>
      </c>
      <c r="AB3257" s="336"/>
      <c r="AC3257" s="144"/>
    </row>
    <row r="3258" spans="2:29" s="134" customFormat="1" ht="20.100000000000001" customHeight="1" x14ac:dyDescent="0.25">
      <c r="B3258" s="390"/>
      <c r="C3258" s="391"/>
      <c r="D3258" s="392"/>
      <c r="E3258" s="393"/>
      <c r="F3258" s="393"/>
      <c r="G3258" s="394"/>
      <c r="H3258" s="395"/>
      <c r="N3258" s="144"/>
      <c r="O3258" s="147" t="str">
        <f>IFERROR(IF(LEN(B3258)=0,"",INDEX(Trainings!$C$6:$C$55,MATCH(Registration!$B3258,Trainings!$B$6:$B$55,0),1)),"")</f>
        <v/>
      </c>
      <c r="P3258" s="148" t="str">
        <f>IFERROR(IF(LEN(H3258)=0,"",INDEX(Dashboard!$I$17:$I$26,MATCH($H3258,Dashboard!$J$17:$J$26,0))),"")</f>
        <v/>
      </c>
      <c r="Q3258" s="144"/>
      <c r="R3258" s="148">
        <f>IF(LEN(O3258)=0,0,IF(OR(Summary!$D$5="All",Summary!$D$5=""),1,IF(Summary!$D$5=O3258,1,0)))</f>
        <v>0</v>
      </c>
      <c r="S3258" s="148">
        <f>IF(LEN(B3258)=0,0,IF(OR(Summary!$G$5="All",Summary!$G$5=""),1,IF(Summary!$G$5=B3258,1,0)))</f>
        <v>0</v>
      </c>
      <c r="T3258" s="148">
        <f t="shared" si="200"/>
        <v>0</v>
      </c>
      <c r="U3258" s="148">
        <f>IF(LEN(C3258)=0,0,IF(C3258=Summary!$K$5,1,0))</f>
        <v>0</v>
      </c>
      <c r="V3258" s="148">
        <f t="shared" si="201"/>
        <v>0</v>
      </c>
      <c r="W3258" s="333"/>
      <c r="X3258" s="148">
        <f t="shared" si="202"/>
        <v>0</v>
      </c>
      <c r="Y3258" s="333"/>
      <c r="Z3258" s="144"/>
      <c r="AA3258" s="148">
        <f t="shared" si="203"/>
        <v>0</v>
      </c>
      <c r="AB3258" s="336"/>
      <c r="AC3258" s="144"/>
    </row>
    <row r="3259" spans="2:29" s="134" customFormat="1" ht="20.100000000000001" customHeight="1" x14ac:dyDescent="0.25">
      <c r="B3259" s="390"/>
      <c r="C3259" s="391"/>
      <c r="D3259" s="392"/>
      <c r="E3259" s="393"/>
      <c r="F3259" s="393"/>
      <c r="G3259" s="394"/>
      <c r="H3259" s="395"/>
      <c r="N3259" s="144"/>
      <c r="O3259" s="147" t="str">
        <f>IFERROR(IF(LEN(B3259)=0,"",INDEX(Trainings!$C$6:$C$55,MATCH(Registration!$B3259,Trainings!$B$6:$B$55,0),1)),"")</f>
        <v/>
      </c>
      <c r="P3259" s="148" t="str">
        <f>IFERROR(IF(LEN(H3259)=0,"",INDEX(Dashboard!$I$17:$I$26,MATCH($H3259,Dashboard!$J$17:$J$26,0))),"")</f>
        <v/>
      </c>
      <c r="Q3259" s="144"/>
      <c r="R3259" s="148">
        <f>IF(LEN(O3259)=0,0,IF(OR(Summary!$D$5="All",Summary!$D$5=""),1,IF(Summary!$D$5=O3259,1,0)))</f>
        <v>0</v>
      </c>
      <c r="S3259" s="148">
        <f>IF(LEN(B3259)=0,0,IF(OR(Summary!$G$5="All",Summary!$G$5=""),1,IF(Summary!$G$5=B3259,1,0)))</f>
        <v>0</v>
      </c>
      <c r="T3259" s="148">
        <f t="shared" si="200"/>
        <v>0</v>
      </c>
      <c r="U3259" s="148">
        <f>IF(LEN(C3259)=0,0,IF(C3259=Summary!$K$5,1,0))</f>
        <v>0</v>
      </c>
      <c r="V3259" s="148">
        <f t="shared" si="201"/>
        <v>0</v>
      </c>
      <c r="W3259" s="333"/>
      <c r="X3259" s="148">
        <f t="shared" si="202"/>
        <v>0</v>
      </c>
      <c r="Y3259" s="333"/>
      <c r="Z3259" s="144"/>
      <c r="AA3259" s="148">
        <f t="shared" si="203"/>
        <v>0</v>
      </c>
      <c r="AB3259" s="336"/>
      <c r="AC3259" s="144"/>
    </row>
    <row r="3260" spans="2:29" s="134" customFormat="1" ht="20.100000000000001" customHeight="1" x14ac:dyDescent="0.25">
      <c r="B3260" s="390"/>
      <c r="C3260" s="391"/>
      <c r="D3260" s="392"/>
      <c r="E3260" s="393"/>
      <c r="F3260" s="393"/>
      <c r="G3260" s="394"/>
      <c r="H3260" s="395"/>
      <c r="N3260" s="144"/>
      <c r="O3260" s="147" t="str">
        <f>IFERROR(IF(LEN(B3260)=0,"",INDEX(Trainings!$C$6:$C$55,MATCH(Registration!$B3260,Trainings!$B$6:$B$55,0),1)),"")</f>
        <v/>
      </c>
      <c r="P3260" s="148" t="str">
        <f>IFERROR(IF(LEN(H3260)=0,"",INDEX(Dashboard!$I$17:$I$26,MATCH($H3260,Dashboard!$J$17:$J$26,0))),"")</f>
        <v/>
      </c>
      <c r="Q3260" s="144"/>
      <c r="R3260" s="148">
        <f>IF(LEN(O3260)=0,0,IF(OR(Summary!$D$5="All",Summary!$D$5=""),1,IF(Summary!$D$5=O3260,1,0)))</f>
        <v>0</v>
      </c>
      <c r="S3260" s="148">
        <f>IF(LEN(B3260)=0,0,IF(OR(Summary!$G$5="All",Summary!$G$5=""),1,IF(Summary!$G$5=B3260,1,0)))</f>
        <v>0</v>
      </c>
      <c r="T3260" s="148">
        <f t="shared" si="200"/>
        <v>0</v>
      </c>
      <c r="U3260" s="148">
        <f>IF(LEN(C3260)=0,0,IF(C3260=Summary!$K$5,1,0))</f>
        <v>0</v>
      </c>
      <c r="V3260" s="148">
        <f t="shared" si="201"/>
        <v>0</v>
      </c>
      <c r="W3260" s="333"/>
      <c r="X3260" s="148">
        <f t="shared" si="202"/>
        <v>0</v>
      </c>
      <c r="Y3260" s="333"/>
      <c r="Z3260" s="144"/>
      <c r="AA3260" s="148">
        <f t="shared" si="203"/>
        <v>0</v>
      </c>
      <c r="AB3260" s="336"/>
      <c r="AC3260" s="144"/>
    </row>
    <row r="3261" spans="2:29" s="134" customFormat="1" ht="20.100000000000001" customHeight="1" x14ac:dyDescent="0.25">
      <c r="B3261" s="390"/>
      <c r="C3261" s="391"/>
      <c r="D3261" s="392"/>
      <c r="E3261" s="393"/>
      <c r="F3261" s="393"/>
      <c r="G3261" s="394"/>
      <c r="H3261" s="395"/>
      <c r="N3261" s="144"/>
      <c r="O3261" s="147" t="str">
        <f>IFERROR(IF(LEN(B3261)=0,"",INDEX(Trainings!$C$6:$C$55,MATCH(Registration!$B3261,Trainings!$B$6:$B$55,0),1)),"")</f>
        <v/>
      </c>
      <c r="P3261" s="148" t="str">
        <f>IFERROR(IF(LEN(H3261)=0,"",INDEX(Dashboard!$I$17:$I$26,MATCH($H3261,Dashboard!$J$17:$J$26,0))),"")</f>
        <v/>
      </c>
      <c r="Q3261" s="144"/>
      <c r="R3261" s="148">
        <f>IF(LEN(O3261)=0,0,IF(OR(Summary!$D$5="All",Summary!$D$5=""),1,IF(Summary!$D$5=O3261,1,0)))</f>
        <v>0</v>
      </c>
      <c r="S3261" s="148">
        <f>IF(LEN(B3261)=0,0,IF(OR(Summary!$G$5="All",Summary!$G$5=""),1,IF(Summary!$G$5=B3261,1,0)))</f>
        <v>0</v>
      </c>
      <c r="T3261" s="148">
        <f t="shared" si="200"/>
        <v>0</v>
      </c>
      <c r="U3261" s="148">
        <f>IF(LEN(C3261)=0,0,IF(C3261=Summary!$K$5,1,0))</f>
        <v>0</v>
      </c>
      <c r="V3261" s="148">
        <f t="shared" si="201"/>
        <v>0</v>
      </c>
      <c r="W3261" s="333"/>
      <c r="X3261" s="148">
        <f t="shared" si="202"/>
        <v>0</v>
      </c>
      <c r="Y3261" s="333"/>
      <c r="Z3261" s="144"/>
      <c r="AA3261" s="148">
        <f t="shared" si="203"/>
        <v>0</v>
      </c>
      <c r="AB3261" s="336"/>
      <c r="AC3261" s="144"/>
    </row>
    <row r="3262" spans="2:29" s="134" customFormat="1" ht="20.100000000000001" customHeight="1" x14ac:dyDescent="0.25">
      <c r="B3262" s="390"/>
      <c r="C3262" s="391"/>
      <c r="D3262" s="392"/>
      <c r="E3262" s="393"/>
      <c r="F3262" s="393"/>
      <c r="G3262" s="394"/>
      <c r="H3262" s="395"/>
      <c r="N3262" s="144"/>
      <c r="O3262" s="147" t="str">
        <f>IFERROR(IF(LEN(B3262)=0,"",INDEX(Trainings!$C$6:$C$55,MATCH(Registration!$B3262,Trainings!$B$6:$B$55,0),1)),"")</f>
        <v/>
      </c>
      <c r="P3262" s="148" t="str">
        <f>IFERROR(IF(LEN(H3262)=0,"",INDEX(Dashboard!$I$17:$I$26,MATCH($H3262,Dashboard!$J$17:$J$26,0))),"")</f>
        <v/>
      </c>
      <c r="Q3262" s="144"/>
      <c r="R3262" s="148">
        <f>IF(LEN(O3262)=0,0,IF(OR(Summary!$D$5="All",Summary!$D$5=""),1,IF(Summary!$D$5=O3262,1,0)))</f>
        <v>0</v>
      </c>
      <c r="S3262" s="148">
        <f>IF(LEN(B3262)=0,0,IF(OR(Summary!$G$5="All",Summary!$G$5=""),1,IF(Summary!$G$5=B3262,1,0)))</f>
        <v>0</v>
      </c>
      <c r="T3262" s="148">
        <f t="shared" si="200"/>
        <v>0</v>
      </c>
      <c r="U3262" s="148">
        <f>IF(LEN(C3262)=0,0,IF(C3262=Summary!$K$5,1,0))</f>
        <v>0</v>
      </c>
      <c r="V3262" s="148">
        <f t="shared" si="201"/>
        <v>0</v>
      </c>
      <c r="W3262" s="333"/>
      <c r="X3262" s="148">
        <f t="shared" si="202"/>
        <v>0</v>
      </c>
      <c r="Y3262" s="333"/>
      <c r="Z3262" s="144"/>
      <c r="AA3262" s="148">
        <f t="shared" si="203"/>
        <v>0</v>
      </c>
      <c r="AB3262" s="336"/>
      <c r="AC3262" s="144"/>
    </row>
    <row r="3263" spans="2:29" s="134" customFormat="1" ht="20.100000000000001" customHeight="1" x14ac:dyDescent="0.25">
      <c r="B3263" s="390"/>
      <c r="C3263" s="391"/>
      <c r="D3263" s="392"/>
      <c r="E3263" s="393"/>
      <c r="F3263" s="393"/>
      <c r="G3263" s="394"/>
      <c r="H3263" s="395"/>
      <c r="N3263" s="144"/>
      <c r="O3263" s="147" t="str">
        <f>IFERROR(IF(LEN(B3263)=0,"",INDEX(Trainings!$C$6:$C$55,MATCH(Registration!$B3263,Trainings!$B$6:$B$55,0),1)),"")</f>
        <v/>
      </c>
      <c r="P3263" s="148" t="str">
        <f>IFERROR(IF(LEN(H3263)=0,"",INDEX(Dashboard!$I$17:$I$26,MATCH($H3263,Dashboard!$J$17:$J$26,0))),"")</f>
        <v/>
      </c>
      <c r="Q3263" s="144"/>
      <c r="R3263" s="148">
        <f>IF(LEN(O3263)=0,0,IF(OR(Summary!$D$5="All",Summary!$D$5=""),1,IF(Summary!$D$5=O3263,1,0)))</f>
        <v>0</v>
      </c>
      <c r="S3263" s="148">
        <f>IF(LEN(B3263)=0,0,IF(OR(Summary!$G$5="All",Summary!$G$5=""),1,IF(Summary!$G$5=B3263,1,0)))</f>
        <v>0</v>
      </c>
      <c r="T3263" s="148">
        <f t="shared" si="200"/>
        <v>0</v>
      </c>
      <c r="U3263" s="148">
        <f>IF(LEN(C3263)=0,0,IF(C3263=Summary!$K$5,1,0))</f>
        <v>0</v>
      </c>
      <c r="V3263" s="148">
        <f t="shared" si="201"/>
        <v>0</v>
      </c>
      <c r="W3263" s="333"/>
      <c r="X3263" s="148">
        <f t="shared" si="202"/>
        <v>0</v>
      </c>
      <c r="Y3263" s="333"/>
      <c r="Z3263" s="144"/>
      <c r="AA3263" s="148">
        <f t="shared" si="203"/>
        <v>0</v>
      </c>
      <c r="AB3263" s="336"/>
      <c r="AC3263" s="144"/>
    </row>
    <row r="3264" spans="2:29" s="134" customFormat="1" ht="20.100000000000001" customHeight="1" x14ac:dyDescent="0.25">
      <c r="B3264" s="390"/>
      <c r="C3264" s="391"/>
      <c r="D3264" s="392"/>
      <c r="E3264" s="393"/>
      <c r="F3264" s="393"/>
      <c r="G3264" s="394"/>
      <c r="H3264" s="395"/>
      <c r="N3264" s="144"/>
      <c r="O3264" s="147" t="str">
        <f>IFERROR(IF(LEN(B3264)=0,"",INDEX(Trainings!$C$6:$C$55,MATCH(Registration!$B3264,Trainings!$B$6:$B$55,0),1)),"")</f>
        <v/>
      </c>
      <c r="P3264" s="148" t="str">
        <f>IFERROR(IF(LEN(H3264)=0,"",INDEX(Dashboard!$I$17:$I$26,MATCH($H3264,Dashboard!$J$17:$J$26,0))),"")</f>
        <v/>
      </c>
      <c r="Q3264" s="144"/>
      <c r="R3264" s="148">
        <f>IF(LEN(O3264)=0,0,IF(OR(Summary!$D$5="All",Summary!$D$5=""),1,IF(Summary!$D$5=O3264,1,0)))</f>
        <v>0</v>
      </c>
      <c r="S3264" s="148">
        <f>IF(LEN(B3264)=0,0,IF(OR(Summary!$G$5="All",Summary!$G$5=""),1,IF(Summary!$G$5=B3264,1,0)))</f>
        <v>0</v>
      </c>
      <c r="T3264" s="148">
        <f t="shared" si="200"/>
        <v>0</v>
      </c>
      <c r="U3264" s="148">
        <f>IF(LEN(C3264)=0,0,IF(C3264=Summary!$K$5,1,0))</f>
        <v>0</v>
      </c>
      <c r="V3264" s="148">
        <f t="shared" si="201"/>
        <v>0</v>
      </c>
      <c r="W3264" s="333"/>
      <c r="X3264" s="148">
        <f t="shared" si="202"/>
        <v>0</v>
      </c>
      <c r="Y3264" s="333"/>
      <c r="Z3264" s="144"/>
      <c r="AA3264" s="148">
        <f t="shared" si="203"/>
        <v>0</v>
      </c>
      <c r="AB3264" s="336"/>
      <c r="AC3264" s="144"/>
    </row>
    <row r="3265" spans="2:29" s="134" customFormat="1" ht="20.100000000000001" customHeight="1" x14ac:dyDescent="0.25">
      <c r="B3265" s="390"/>
      <c r="C3265" s="391"/>
      <c r="D3265" s="392"/>
      <c r="E3265" s="393"/>
      <c r="F3265" s="393"/>
      <c r="G3265" s="394"/>
      <c r="H3265" s="395"/>
      <c r="N3265" s="144"/>
      <c r="O3265" s="147" t="str">
        <f>IFERROR(IF(LEN(B3265)=0,"",INDEX(Trainings!$C$6:$C$55,MATCH(Registration!$B3265,Trainings!$B$6:$B$55,0),1)),"")</f>
        <v/>
      </c>
      <c r="P3265" s="148" t="str">
        <f>IFERROR(IF(LEN(H3265)=0,"",INDEX(Dashboard!$I$17:$I$26,MATCH($H3265,Dashboard!$J$17:$J$26,0))),"")</f>
        <v/>
      </c>
      <c r="Q3265" s="144"/>
      <c r="R3265" s="148">
        <f>IF(LEN(O3265)=0,0,IF(OR(Summary!$D$5="All",Summary!$D$5=""),1,IF(Summary!$D$5=O3265,1,0)))</f>
        <v>0</v>
      </c>
      <c r="S3265" s="148">
        <f>IF(LEN(B3265)=0,0,IF(OR(Summary!$G$5="All",Summary!$G$5=""),1,IF(Summary!$G$5=B3265,1,0)))</f>
        <v>0</v>
      </c>
      <c r="T3265" s="148">
        <f t="shared" si="200"/>
        <v>0</v>
      </c>
      <c r="U3265" s="148">
        <f>IF(LEN(C3265)=0,0,IF(C3265=Summary!$K$5,1,0))</f>
        <v>0</v>
      </c>
      <c r="V3265" s="148">
        <f t="shared" si="201"/>
        <v>0</v>
      </c>
      <c r="W3265" s="333"/>
      <c r="X3265" s="148">
        <f t="shared" si="202"/>
        <v>0</v>
      </c>
      <c r="Y3265" s="333"/>
      <c r="Z3265" s="144"/>
      <c r="AA3265" s="148">
        <f t="shared" si="203"/>
        <v>0</v>
      </c>
      <c r="AB3265" s="336"/>
      <c r="AC3265" s="144"/>
    </row>
    <row r="3266" spans="2:29" s="134" customFormat="1" ht="20.100000000000001" customHeight="1" x14ac:dyDescent="0.25">
      <c r="B3266" s="390"/>
      <c r="C3266" s="391"/>
      <c r="D3266" s="392"/>
      <c r="E3266" s="393"/>
      <c r="F3266" s="393"/>
      <c r="G3266" s="394"/>
      <c r="H3266" s="395"/>
      <c r="N3266" s="144"/>
      <c r="O3266" s="147" t="str">
        <f>IFERROR(IF(LEN(B3266)=0,"",INDEX(Trainings!$C$6:$C$55,MATCH(Registration!$B3266,Trainings!$B$6:$B$55,0),1)),"")</f>
        <v/>
      </c>
      <c r="P3266" s="148" t="str">
        <f>IFERROR(IF(LEN(H3266)=0,"",INDEX(Dashboard!$I$17:$I$26,MATCH($H3266,Dashboard!$J$17:$J$26,0))),"")</f>
        <v/>
      </c>
      <c r="Q3266" s="144"/>
      <c r="R3266" s="148">
        <f>IF(LEN(O3266)=0,0,IF(OR(Summary!$D$5="All",Summary!$D$5=""),1,IF(Summary!$D$5=O3266,1,0)))</f>
        <v>0</v>
      </c>
      <c r="S3266" s="148">
        <f>IF(LEN(B3266)=0,0,IF(OR(Summary!$G$5="All",Summary!$G$5=""),1,IF(Summary!$G$5=B3266,1,0)))</f>
        <v>0</v>
      </c>
      <c r="T3266" s="148">
        <f t="shared" si="200"/>
        <v>0</v>
      </c>
      <c r="U3266" s="148">
        <f>IF(LEN(C3266)=0,0,IF(C3266=Summary!$K$5,1,0))</f>
        <v>0</v>
      </c>
      <c r="V3266" s="148">
        <f t="shared" si="201"/>
        <v>0</v>
      </c>
      <c r="W3266" s="333"/>
      <c r="X3266" s="148">
        <f t="shared" si="202"/>
        <v>0</v>
      </c>
      <c r="Y3266" s="333"/>
      <c r="Z3266" s="144"/>
      <c r="AA3266" s="148">
        <f t="shared" si="203"/>
        <v>0</v>
      </c>
      <c r="AB3266" s="336"/>
      <c r="AC3266" s="144"/>
    </row>
    <row r="3267" spans="2:29" s="134" customFormat="1" ht="20.100000000000001" customHeight="1" x14ac:dyDescent="0.25">
      <c r="B3267" s="390"/>
      <c r="C3267" s="391"/>
      <c r="D3267" s="392"/>
      <c r="E3267" s="393"/>
      <c r="F3267" s="393"/>
      <c r="G3267" s="394"/>
      <c r="H3267" s="395"/>
      <c r="N3267" s="144"/>
      <c r="O3267" s="147" t="str">
        <f>IFERROR(IF(LEN(B3267)=0,"",INDEX(Trainings!$C$6:$C$55,MATCH(Registration!$B3267,Trainings!$B$6:$B$55,0),1)),"")</f>
        <v/>
      </c>
      <c r="P3267" s="148" t="str">
        <f>IFERROR(IF(LEN(H3267)=0,"",INDEX(Dashboard!$I$17:$I$26,MATCH($H3267,Dashboard!$J$17:$J$26,0))),"")</f>
        <v/>
      </c>
      <c r="Q3267" s="144"/>
      <c r="R3267" s="148">
        <f>IF(LEN(O3267)=0,0,IF(OR(Summary!$D$5="All",Summary!$D$5=""),1,IF(Summary!$D$5=O3267,1,0)))</f>
        <v>0</v>
      </c>
      <c r="S3267" s="148">
        <f>IF(LEN(B3267)=0,0,IF(OR(Summary!$G$5="All",Summary!$G$5=""),1,IF(Summary!$G$5=B3267,1,0)))</f>
        <v>0</v>
      </c>
      <c r="T3267" s="148">
        <f t="shared" si="200"/>
        <v>0</v>
      </c>
      <c r="U3267" s="148">
        <f>IF(LEN(C3267)=0,0,IF(C3267=Summary!$K$5,1,0))</f>
        <v>0</v>
      </c>
      <c r="V3267" s="148">
        <f t="shared" si="201"/>
        <v>0</v>
      </c>
      <c r="W3267" s="333"/>
      <c r="X3267" s="148">
        <f t="shared" si="202"/>
        <v>0</v>
      </c>
      <c r="Y3267" s="333"/>
      <c r="Z3267" s="144"/>
      <c r="AA3267" s="148">
        <f t="shared" si="203"/>
        <v>0</v>
      </c>
      <c r="AB3267" s="336"/>
      <c r="AC3267" s="144"/>
    </row>
    <row r="3268" spans="2:29" s="134" customFormat="1" ht="20.100000000000001" customHeight="1" x14ac:dyDescent="0.25">
      <c r="B3268" s="390"/>
      <c r="C3268" s="391"/>
      <c r="D3268" s="392"/>
      <c r="E3268" s="393"/>
      <c r="F3268" s="393"/>
      <c r="G3268" s="394"/>
      <c r="H3268" s="395"/>
      <c r="N3268" s="144"/>
      <c r="O3268" s="147" t="str">
        <f>IFERROR(IF(LEN(B3268)=0,"",INDEX(Trainings!$C$6:$C$55,MATCH(Registration!$B3268,Trainings!$B$6:$B$55,0),1)),"")</f>
        <v/>
      </c>
      <c r="P3268" s="148" t="str">
        <f>IFERROR(IF(LEN(H3268)=0,"",INDEX(Dashboard!$I$17:$I$26,MATCH($H3268,Dashboard!$J$17:$J$26,0))),"")</f>
        <v/>
      </c>
      <c r="Q3268" s="144"/>
      <c r="R3268" s="148">
        <f>IF(LEN(O3268)=0,0,IF(OR(Summary!$D$5="All",Summary!$D$5=""),1,IF(Summary!$D$5=O3268,1,0)))</f>
        <v>0</v>
      </c>
      <c r="S3268" s="148">
        <f>IF(LEN(B3268)=0,0,IF(OR(Summary!$G$5="All",Summary!$G$5=""),1,IF(Summary!$G$5=B3268,1,0)))</f>
        <v>0</v>
      </c>
      <c r="T3268" s="148">
        <f t="shared" si="200"/>
        <v>0</v>
      </c>
      <c r="U3268" s="148">
        <f>IF(LEN(C3268)=0,0,IF(C3268=Summary!$K$5,1,0))</f>
        <v>0</v>
      </c>
      <c r="V3268" s="148">
        <f t="shared" si="201"/>
        <v>0</v>
      </c>
      <c r="W3268" s="333"/>
      <c r="X3268" s="148">
        <f t="shared" si="202"/>
        <v>0</v>
      </c>
      <c r="Y3268" s="333"/>
      <c r="Z3268" s="144"/>
      <c r="AA3268" s="148">
        <f t="shared" si="203"/>
        <v>0</v>
      </c>
      <c r="AB3268" s="336"/>
      <c r="AC3268" s="144"/>
    </row>
    <row r="3269" spans="2:29" s="134" customFormat="1" ht="20.100000000000001" customHeight="1" x14ac:dyDescent="0.25">
      <c r="B3269" s="390"/>
      <c r="C3269" s="391"/>
      <c r="D3269" s="392"/>
      <c r="E3269" s="393"/>
      <c r="F3269" s="393"/>
      <c r="G3269" s="394"/>
      <c r="H3269" s="395"/>
      <c r="N3269" s="144"/>
      <c r="O3269" s="147" t="str">
        <f>IFERROR(IF(LEN(B3269)=0,"",INDEX(Trainings!$C$6:$C$55,MATCH(Registration!$B3269,Trainings!$B$6:$B$55,0),1)),"")</f>
        <v/>
      </c>
      <c r="P3269" s="148" t="str">
        <f>IFERROR(IF(LEN(H3269)=0,"",INDEX(Dashboard!$I$17:$I$26,MATCH($H3269,Dashboard!$J$17:$J$26,0))),"")</f>
        <v/>
      </c>
      <c r="Q3269" s="144"/>
      <c r="R3269" s="148">
        <f>IF(LEN(O3269)=0,0,IF(OR(Summary!$D$5="All",Summary!$D$5=""),1,IF(Summary!$D$5=O3269,1,0)))</f>
        <v>0</v>
      </c>
      <c r="S3269" s="148">
        <f>IF(LEN(B3269)=0,0,IF(OR(Summary!$G$5="All",Summary!$G$5=""),1,IF(Summary!$G$5=B3269,1,0)))</f>
        <v>0</v>
      </c>
      <c r="T3269" s="148">
        <f t="shared" si="200"/>
        <v>0</v>
      </c>
      <c r="U3269" s="148">
        <f>IF(LEN(C3269)=0,0,IF(C3269=Summary!$K$5,1,0))</f>
        <v>0</v>
      </c>
      <c r="V3269" s="148">
        <f t="shared" si="201"/>
        <v>0</v>
      </c>
      <c r="W3269" s="333"/>
      <c r="X3269" s="148">
        <f t="shared" si="202"/>
        <v>0</v>
      </c>
      <c r="Y3269" s="333"/>
      <c r="Z3269" s="144"/>
      <c r="AA3269" s="148">
        <f t="shared" si="203"/>
        <v>0</v>
      </c>
      <c r="AB3269" s="336"/>
      <c r="AC3269" s="144"/>
    </row>
    <row r="3270" spans="2:29" s="134" customFormat="1" ht="20.100000000000001" customHeight="1" x14ac:dyDescent="0.25">
      <c r="B3270" s="390"/>
      <c r="C3270" s="391"/>
      <c r="D3270" s="392"/>
      <c r="E3270" s="393"/>
      <c r="F3270" s="393"/>
      <c r="G3270" s="394"/>
      <c r="H3270" s="395"/>
      <c r="N3270" s="144"/>
      <c r="O3270" s="147" t="str">
        <f>IFERROR(IF(LEN(B3270)=0,"",INDEX(Trainings!$C$6:$C$55,MATCH(Registration!$B3270,Trainings!$B$6:$B$55,0),1)),"")</f>
        <v/>
      </c>
      <c r="P3270" s="148" t="str">
        <f>IFERROR(IF(LEN(H3270)=0,"",INDEX(Dashboard!$I$17:$I$26,MATCH($H3270,Dashboard!$J$17:$J$26,0))),"")</f>
        <v/>
      </c>
      <c r="Q3270" s="144"/>
      <c r="R3270" s="148">
        <f>IF(LEN(O3270)=0,0,IF(OR(Summary!$D$5="All",Summary!$D$5=""),1,IF(Summary!$D$5=O3270,1,0)))</f>
        <v>0</v>
      </c>
      <c r="S3270" s="148">
        <f>IF(LEN(B3270)=0,0,IF(OR(Summary!$G$5="All",Summary!$G$5=""),1,IF(Summary!$G$5=B3270,1,0)))</f>
        <v>0</v>
      </c>
      <c r="T3270" s="148">
        <f t="shared" ref="T3270:T3333" si="204">IF(G3270="Yes",1,0)</f>
        <v>0</v>
      </c>
      <c r="U3270" s="148">
        <f>IF(LEN(C3270)=0,0,IF(C3270=Summary!$K$5,1,0))</f>
        <v>0</v>
      </c>
      <c r="V3270" s="148">
        <f t="shared" si="201"/>
        <v>0</v>
      </c>
      <c r="W3270" s="333"/>
      <c r="X3270" s="148">
        <f t="shared" si="202"/>
        <v>0</v>
      </c>
      <c r="Y3270" s="333"/>
      <c r="Z3270" s="144"/>
      <c r="AA3270" s="148">
        <f t="shared" si="203"/>
        <v>0</v>
      </c>
      <c r="AB3270" s="336"/>
      <c r="AC3270" s="144"/>
    </row>
    <row r="3271" spans="2:29" s="134" customFormat="1" ht="20.100000000000001" customHeight="1" x14ac:dyDescent="0.25">
      <c r="B3271" s="390"/>
      <c r="C3271" s="391"/>
      <c r="D3271" s="392"/>
      <c r="E3271" s="393"/>
      <c r="F3271" s="393"/>
      <c r="G3271" s="394"/>
      <c r="H3271" s="395"/>
      <c r="N3271" s="144"/>
      <c r="O3271" s="147" t="str">
        <f>IFERROR(IF(LEN(B3271)=0,"",INDEX(Trainings!$C$6:$C$55,MATCH(Registration!$B3271,Trainings!$B$6:$B$55,0),1)),"")</f>
        <v/>
      </c>
      <c r="P3271" s="148" t="str">
        <f>IFERROR(IF(LEN(H3271)=0,"",INDEX(Dashboard!$I$17:$I$26,MATCH($H3271,Dashboard!$J$17:$J$26,0))),"")</f>
        <v/>
      </c>
      <c r="Q3271" s="144"/>
      <c r="R3271" s="148">
        <f>IF(LEN(O3271)=0,0,IF(OR(Summary!$D$5="All",Summary!$D$5=""),1,IF(Summary!$D$5=O3271,1,0)))</f>
        <v>0</v>
      </c>
      <c r="S3271" s="148">
        <f>IF(LEN(B3271)=0,0,IF(OR(Summary!$G$5="All",Summary!$G$5=""),1,IF(Summary!$G$5=B3271,1,0)))</f>
        <v>0</v>
      </c>
      <c r="T3271" s="148">
        <f t="shared" si="204"/>
        <v>0</v>
      </c>
      <c r="U3271" s="148">
        <f>IF(LEN(C3271)=0,0,IF(C3271=Summary!$K$5,1,0))</f>
        <v>0</v>
      </c>
      <c r="V3271" s="148">
        <f t="shared" ref="V3271:V3334" si="205">R3271*S3271*T3271*U3271</f>
        <v>0</v>
      </c>
      <c r="W3271" s="333"/>
      <c r="X3271" s="148">
        <f t="shared" ref="X3271:X3334" si="206">V3271*(IF(LEN(P3271)=0,0,1))</f>
        <v>0</v>
      </c>
      <c r="Y3271" s="333"/>
      <c r="Z3271" s="144"/>
      <c r="AA3271" s="148">
        <f t="shared" ref="AA3271:AA3334" si="207">IF(G3271="Yes",1,0)</f>
        <v>0</v>
      </c>
      <c r="AB3271" s="336"/>
      <c r="AC3271" s="144"/>
    </row>
    <row r="3272" spans="2:29" s="134" customFormat="1" ht="20.100000000000001" customHeight="1" x14ac:dyDescent="0.25">
      <c r="B3272" s="390"/>
      <c r="C3272" s="391"/>
      <c r="D3272" s="392"/>
      <c r="E3272" s="393"/>
      <c r="F3272" s="393"/>
      <c r="G3272" s="394"/>
      <c r="H3272" s="395"/>
      <c r="N3272" s="144"/>
      <c r="O3272" s="147" t="str">
        <f>IFERROR(IF(LEN(B3272)=0,"",INDEX(Trainings!$C$6:$C$55,MATCH(Registration!$B3272,Trainings!$B$6:$B$55,0),1)),"")</f>
        <v/>
      </c>
      <c r="P3272" s="148" t="str">
        <f>IFERROR(IF(LEN(H3272)=0,"",INDEX(Dashboard!$I$17:$I$26,MATCH($H3272,Dashboard!$J$17:$J$26,0))),"")</f>
        <v/>
      </c>
      <c r="Q3272" s="144"/>
      <c r="R3272" s="148">
        <f>IF(LEN(O3272)=0,0,IF(OR(Summary!$D$5="All",Summary!$D$5=""),1,IF(Summary!$D$5=O3272,1,0)))</f>
        <v>0</v>
      </c>
      <c r="S3272" s="148">
        <f>IF(LEN(B3272)=0,0,IF(OR(Summary!$G$5="All",Summary!$G$5=""),1,IF(Summary!$G$5=B3272,1,0)))</f>
        <v>0</v>
      </c>
      <c r="T3272" s="148">
        <f t="shared" si="204"/>
        <v>0</v>
      </c>
      <c r="U3272" s="148">
        <f>IF(LEN(C3272)=0,0,IF(C3272=Summary!$K$5,1,0))</f>
        <v>0</v>
      </c>
      <c r="V3272" s="148">
        <f t="shared" si="205"/>
        <v>0</v>
      </c>
      <c r="W3272" s="333"/>
      <c r="X3272" s="148">
        <f t="shared" si="206"/>
        <v>0</v>
      </c>
      <c r="Y3272" s="333"/>
      <c r="Z3272" s="144"/>
      <c r="AA3272" s="148">
        <f t="shared" si="207"/>
        <v>0</v>
      </c>
      <c r="AB3272" s="336"/>
      <c r="AC3272" s="144"/>
    </row>
    <row r="3273" spans="2:29" s="134" customFormat="1" ht="20.100000000000001" customHeight="1" x14ac:dyDescent="0.25">
      <c r="B3273" s="390"/>
      <c r="C3273" s="391"/>
      <c r="D3273" s="392"/>
      <c r="E3273" s="393"/>
      <c r="F3273" s="393"/>
      <c r="G3273" s="394"/>
      <c r="H3273" s="395"/>
      <c r="N3273" s="144"/>
      <c r="O3273" s="147" t="str">
        <f>IFERROR(IF(LEN(B3273)=0,"",INDEX(Trainings!$C$6:$C$55,MATCH(Registration!$B3273,Trainings!$B$6:$B$55,0),1)),"")</f>
        <v/>
      </c>
      <c r="P3273" s="148" t="str">
        <f>IFERROR(IF(LEN(H3273)=0,"",INDEX(Dashboard!$I$17:$I$26,MATCH($H3273,Dashboard!$J$17:$J$26,0))),"")</f>
        <v/>
      </c>
      <c r="Q3273" s="144"/>
      <c r="R3273" s="148">
        <f>IF(LEN(O3273)=0,0,IF(OR(Summary!$D$5="All",Summary!$D$5=""),1,IF(Summary!$D$5=O3273,1,0)))</f>
        <v>0</v>
      </c>
      <c r="S3273" s="148">
        <f>IF(LEN(B3273)=0,0,IF(OR(Summary!$G$5="All",Summary!$G$5=""),1,IF(Summary!$G$5=B3273,1,0)))</f>
        <v>0</v>
      </c>
      <c r="T3273" s="148">
        <f t="shared" si="204"/>
        <v>0</v>
      </c>
      <c r="U3273" s="148">
        <f>IF(LEN(C3273)=0,0,IF(C3273=Summary!$K$5,1,0))</f>
        <v>0</v>
      </c>
      <c r="V3273" s="148">
        <f t="shared" si="205"/>
        <v>0</v>
      </c>
      <c r="W3273" s="333"/>
      <c r="X3273" s="148">
        <f t="shared" si="206"/>
        <v>0</v>
      </c>
      <c r="Y3273" s="333"/>
      <c r="Z3273" s="144"/>
      <c r="AA3273" s="148">
        <f t="shared" si="207"/>
        <v>0</v>
      </c>
      <c r="AB3273" s="336"/>
      <c r="AC3273" s="144"/>
    </row>
    <row r="3274" spans="2:29" s="134" customFormat="1" ht="20.100000000000001" customHeight="1" x14ac:dyDescent="0.25">
      <c r="B3274" s="390"/>
      <c r="C3274" s="391"/>
      <c r="D3274" s="392"/>
      <c r="E3274" s="393"/>
      <c r="F3274" s="393"/>
      <c r="G3274" s="394"/>
      <c r="H3274" s="395"/>
      <c r="N3274" s="144"/>
      <c r="O3274" s="147" t="str">
        <f>IFERROR(IF(LEN(B3274)=0,"",INDEX(Trainings!$C$6:$C$55,MATCH(Registration!$B3274,Trainings!$B$6:$B$55,0),1)),"")</f>
        <v/>
      </c>
      <c r="P3274" s="148" t="str">
        <f>IFERROR(IF(LEN(H3274)=0,"",INDEX(Dashboard!$I$17:$I$26,MATCH($H3274,Dashboard!$J$17:$J$26,0))),"")</f>
        <v/>
      </c>
      <c r="Q3274" s="144"/>
      <c r="R3274" s="148">
        <f>IF(LEN(O3274)=0,0,IF(OR(Summary!$D$5="All",Summary!$D$5=""),1,IF(Summary!$D$5=O3274,1,0)))</f>
        <v>0</v>
      </c>
      <c r="S3274" s="148">
        <f>IF(LEN(B3274)=0,0,IF(OR(Summary!$G$5="All",Summary!$G$5=""),1,IF(Summary!$G$5=B3274,1,0)))</f>
        <v>0</v>
      </c>
      <c r="T3274" s="148">
        <f t="shared" si="204"/>
        <v>0</v>
      </c>
      <c r="U3274" s="148">
        <f>IF(LEN(C3274)=0,0,IF(C3274=Summary!$K$5,1,0))</f>
        <v>0</v>
      </c>
      <c r="V3274" s="148">
        <f t="shared" si="205"/>
        <v>0</v>
      </c>
      <c r="W3274" s="333"/>
      <c r="X3274" s="148">
        <f t="shared" si="206"/>
        <v>0</v>
      </c>
      <c r="Y3274" s="333"/>
      <c r="Z3274" s="144"/>
      <c r="AA3274" s="148">
        <f t="shared" si="207"/>
        <v>0</v>
      </c>
      <c r="AB3274" s="336"/>
      <c r="AC3274" s="144"/>
    </row>
    <row r="3275" spans="2:29" s="134" customFormat="1" ht="20.100000000000001" customHeight="1" x14ac:dyDescent="0.25">
      <c r="B3275" s="390"/>
      <c r="C3275" s="391"/>
      <c r="D3275" s="392"/>
      <c r="E3275" s="393"/>
      <c r="F3275" s="393"/>
      <c r="G3275" s="394"/>
      <c r="H3275" s="395"/>
      <c r="N3275" s="144"/>
      <c r="O3275" s="147" t="str">
        <f>IFERROR(IF(LEN(B3275)=0,"",INDEX(Trainings!$C$6:$C$55,MATCH(Registration!$B3275,Trainings!$B$6:$B$55,0),1)),"")</f>
        <v/>
      </c>
      <c r="P3275" s="148" t="str">
        <f>IFERROR(IF(LEN(H3275)=0,"",INDEX(Dashboard!$I$17:$I$26,MATCH($H3275,Dashboard!$J$17:$J$26,0))),"")</f>
        <v/>
      </c>
      <c r="Q3275" s="144"/>
      <c r="R3275" s="148">
        <f>IF(LEN(O3275)=0,0,IF(OR(Summary!$D$5="All",Summary!$D$5=""),1,IF(Summary!$D$5=O3275,1,0)))</f>
        <v>0</v>
      </c>
      <c r="S3275" s="148">
        <f>IF(LEN(B3275)=0,0,IF(OR(Summary!$G$5="All",Summary!$G$5=""),1,IF(Summary!$G$5=B3275,1,0)))</f>
        <v>0</v>
      </c>
      <c r="T3275" s="148">
        <f t="shared" si="204"/>
        <v>0</v>
      </c>
      <c r="U3275" s="148">
        <f>IF(LEN(C3275)=0,0,IF(C3275=Summary!$K$5,1,0))</f>
        <v>0</v>
      </c>
      <c r="V3275" s="148">
        <f t="shared" si="205"/>
        <v>0</v>
      </c>
      <c r="W3275" s="333"/>
      <c r="X3275" s="148">
        <f t="shared" si="206"/>
        <v>0</v>
      </c>
      <c r="Y3275" s="333"/>
      <c r="Z3275" s="144"/>
      <c r="AA3275" s="148">
        <f t="shared" si="207"/>
        <v>0</v>
      </c>
      <c r="AB3275" s="336"/>
      <c r="AC3275" s="144"/>
    </row>
    <row r="3276" spans="2:29" s="134" customFormat="1" ht="20.100000000000001" customHeight="1" x14ac:dyDescent="0.25">
      <c r="B3276" s="390"/>
      <c r="C3276" s="391"/>
      <c r="D3276" s="392"/>
      <c r="E3276" s="393"/>
      <c r="F3276" s="393"/>
      <c r="G3276" s="394"/>
      <c r="H3276" s="395"/>
      <c r="N3276" s="144"/>
      <c r="O3276" s="147" t="str">
        <f>IFERROR(IF(LEN(B3276)=0,"",INDEX(Trainings!$C$6:$C$55,MATCH(Registration!$B3276,Trainings!$B$6:$B$55,0),1)),"")</f>
        <v/>
      </c>
      <c r="P3276" s="148" t="str">
        <f>IFERROR(IF(LEN(H3276)=0,"",INDEX(Dashboard!$I$17:$I$26,MATCH($H3276,Dashboard!$J$17:$J$26,0))),"")</f>
        <v/>
      </c>
      <c r="Q3276" s="144"/>
      <c r="R3276" s="148">
        <f>IF(LEN(O3276)=0,0,IF(OR(Summary!$D$5="All",Summary!$D$5=""),1,IF(Summary!$D$5=O3276,1,0)))</f>
        <v>0</v>
      </c>
      <c r="S3276" s="148">
        <f>IF(LEN(B3276)=0,0,IF(OR(Summary!$G$5="All",Summary!$G$5=""),1,IF(Summary!$G$5=B3276,1,0)))</f>
        <v>0</v>
      </c>
      <c r="T3276" s="148">
        <f t="shared" si="204"/>
        <v>0</v>
      </c>
      <c r="U3276" s="148">
        <f>IF(LEN(C3276)=0,0,IF(C3276=Summary!$K$5,1,0))</f>
        <v>0</v>
      </c>
      <c r="V3276" s="148">
        <f t="shared" si="205"/>
        <v>0</v>
      </c>
      <c r="W3276" s="333"/>
      <c r="X3276" s="148">
        <f t="shared" si="206"/>
        <v>0</v>
      </c>
      <c r="Y3276" s="333"/>
      <c r="Z3276" s="144"/>
      <c r="AA3276" s="148">
        <f t="shared" si="207"/>
        <v>0</v>
      </c>
      <c r="AB3276" s="336"/>
      <c r="AC3276" s="144"/>
    </row>
    <row r="3277" spans="2:29" s="134" customFormat="1" ht="20.100000000000001" customHeight="1" x14ac:dyDescent="0.25">
      <c r="B3277" s="390"/>
      <c r="C3277" s="391"/>
      <c r="D3277" s="392"/>
      <c r="E3277" s="393"/>
      <c r="F3277" s="393"/>
      <c r="G3277" s="394"/>
      <c r="H3277" s="395"/>
      <c r="N3277" s="144"/>
      <c r="O3277" s="147" t="str">
        <f>IFERROR(IF(LEN(B3277)=0,"",INDEX(Trainings!$C$6:$C$55,MATCH(Registration!$B3277,Trainings!$B$6:$B$55,0),1)),"")</f>
        <v/>
      </c>
      <c r="P3277" s="148" t="str">
        <f>IFERROR(IF(LEN(H3277)=0,"",INDEX(Dashboard!$I$17:$I$26,MATCH($H3277,Dashboard!$J$17:$J$26,0))),"")</f>
        <v/>
      </c>
      <c r="Q3277" s="144"/>
      <c r="R3277" s="148">
        <f>IF(LEN(O3277)=0,0,IF(OR(Summary!$D$5="All",Summary!$D$5=""),1,IF(Summary!$D$5=O3277,1,0)))</f>
        <v>0</v>
      </c>
      <c r="S3277" s="148">
        <f>IF(LEN(B3277)=0,0,IF(OR(Summary!$G$5="All",Summary!$G$5=""),1,IF(Summary!$G$5=B3277,1,0)))</f>
        <v>0</v>
      </c>
      <c r="T3277" s="148">
        <f t="shared" si="204"/>
        <v>0</v>
      </c>
      <c r="U3277" s="148">
        <f>IF(LEN(C3277)=0,0,IF(C3277=Summary!$K$5,1,0))</f>
        <v>0</v>
      </c>
      <c r="V3277" s="148">
        <f t="shared" si="205"/>
        <v>0</v>
      </c>
      <c r="W3277" s="333"/>
      <c r="X3277" s="148">
        <f t="shared" si="206"/>
        <v>0</v>
      </c>
      <c r="Y3277" s="333"/>
      <c r="Z3277" s="144"/>
      <c r="AA3277" s="148">
        <f t="shared" si="207"/>
        <v>0</v>
      </c>
      <c r="AB3277" s="336"/>
      <c r="AC3277" s="144"/>
    </row>
    <row r="3278" spans="2:29" s="134" customFormat="1" ht="20.100000000000001" customHeight="1" x14ac:dyDescent="0.25">
      <c r="B3278" s="390"/>
      <c r="C3278" s="391"/>
      <c r="D3278" s="392"/>
      <c r="E3278" s="393"/>
      <c r="F3278" s="393"/>
      <c r="G3278" s="394"/>
      <c r="H3278" s="395"/>
      <c r="N3278" s="144"/>
      <c r="O3278" s="147" t="str">
        <f>IFERROR(IF(LEN(B3278)=0,"",INDEX(Trainings!$C$6:$C$55,MATCH(Registration!$B3278,Trainings!$B$6:$B$55,0),1)),"")</f>
        <v/>
      </c>
      <c r="P3278" s="148" t="str">
        <f>IFERROR(IF(LEN(H3278)=0,"",INDEX(Dashboard!$I$17:$I$26,MATCH($H3278,Dashboard!$J$17:$J$26,0))),"")</f>
        <v/>
      </c>
      <c r="Q3278" s="144"/>
      <c r="R3278" s="148">
        <f>IF(LEN(O3278)=0,0,IF(OR(Summary!$D$5="All",Summary!$D$5=""),1,IF(Summary!$D$5=O3278,1,0)))</f>
        <v>0</v>
      </c>
      <c r="S3278" s="148">
        <f>IF(LEN(B3278)=0,0,IF(OR(Summary!$G$5="All",Summary!$G$5=""),1,IF(Summary!$G$5=B3278,1,0)))</f>
        <v>0</v>
      </c>
      <c r="T3278" s="148">
        <f t="shared" si="204"/>
        <v>0</v>
      </c>
      <c r="U3278" s="148">
        <f>IF(LEN(C3278)=0,0,IF(C3278=Summary!$K$5,1,0))</f>
        <v>0</v>
      </c>
      <c r="V3278" s="148">
        <f t="shared" si="205"/>
        <v>0</v>
      </c>
      <c r="W3278" s="333"/>
      <c r="X3278" s="148">
        <f t="shared" si="206"/>
        <v>0</v>
      </c>
      <c r="Y3278" s="333"/>
      <c r="Z3278" s="144"/>
      <c r="AA3278" s="148">
        <f t="shared" si="207"/>
        <v>0</v>
      </c>
      <c r="AB3278" s="336"/>
      <c r="AC3278" s="144"/>
    </row>
    <row r="3279" spans="2:29" s="134" customFormat="1" ht="20.100000000000001" customHeight="1" x14ac:dyDescent="0.25">
      <c r="B3279" s="390"/>
      <c r="C3279" s="391"/>
      <c r="D3279" s="392"/>
      <c r="E3279" s="393"/>
      <c r="F3279" s="393"/>
      <c r="G3279" s="394"/>
      <c r="H3279" s="395"/>
      <c r="N3279" s="144"/>
      <c r="O3279" s="147" t="str">
        <f>IFERROR(IF(LEN(B3279)=0,"",INDEX(Trainings!$C$6:$C$55,MATCH(Registration!$B3279,Trainings!$B$6:$B$55,0),1)),"")</f>
        <v/>
      </c>
      <c r="P3279" s="148" t="str">
        <f>IFERROR(IF(LEN(H3279)=0,"",INDEX(Dashboard!$I$17:$I$26,MATCH($H3279,Dashboard!$J$17:$J$26,0))),"")</f>
        <v/>
      </c>
      <c r="Q3279" s="144"/>
      <c r="R3279" s="148">
        <f>IF(LEN(O3279)=0,0,IF(OR(Summary!$D$5="All",Summary!$D$5=""),1,IF(Summary!$D$5=O3279,1,0)))</f>
        <v>0</v>
      </c>
      <c r="S3279" s="148">
        <f>IF(LEN(B3279)=0,0,IF(OR(Summary!$G$5="All",Summary!$G$5=""),1,IF(Summary!$G$5=B3279,1,0)))</f>
        <v>0</v>
      </c>
      <c r="T3279" s="148">
        <f t="shared" si="204"/>
        <v>0</v>
      </c>
      <c r="U3279" s="148">
        <f>IF(LEN(C3279)=0,0,IF(C3279=Summary!$K$5,1,0))</f>
        <v>0</v>
      </c>
      <c r="V3279" s="148">
        <f t="shared" si="205"/>
        <v>0</v>
      </c>
      <c r="W3279" s="333"/>
      <c r="X3279" s="148">
        <f t="shared" si="206"/>
        <v>0</v>
      </c>
      <c r="Y3279" s="333"/>
      <c r="Z3279" s="144"/>
      <c r="AA3279" s="148">
        <f t="shared" si="207"/>
        <v>0</v>
      </c>
      <c r="AB3279" s="336"/>
      <c r="AC3279" s="144"/>
    </row>
    <row r="3280" spans="2:29" s="134" customFormat="1" ht="20.100000000000001" customHeight="1" x14ac:dyDescent="0.25">
      <c r="B3280" s="390"/>
      <c r="C3280" s="391"/>
      <c r="D3280" s="392"/>
      <c r="E3280" s="393"/>
      <c r="F3280" s="393"/>
      <c r="G3280" s="394"/>
      <c r="H3280" s="395"/>
      <c r="N3280" s="144"/>
      <c r="O3280" s="147" t="str">
        <f>IFERROR(IF(LEN(B3280)=0,"",INDEX(Trainings!$C$6:$C$55,MATCH(Registration!$B3280,Trainings!$B$6:$B$55,0),1)),"")</f>
        <v/>
      </c>
      <c r="P3280" s="148" t="str">
        <f>IFERROR(IF(LEN(H3280)=0,"",INDEX(Dashboard!$I$17:$I$26,MATCH($H3280,Dashboard!$J$17:$J$26,0))),"")</f>
        <v/>
      </c>
      <c r="Q3280" s="144"/>
      <c r="R3280" s="148">
        <f>IF(LEN(O3280)=0,0,IF(OR(Summary!$D$5="All",Summary!$D$5=""),1,IF(Summary!$D$5=O3280,1,0)))</f>
        <v>0</v>
      </c>
      <c r="S3280" s="148">
        <f>IF(LEN(B3280)=0,0,IF(OR(Summary!$G$5="All",Summary!$G$5=""),1,IF(Summary!$G$5=B3280,1,0)))</f>
        <v>0</v>
      </c>
      <c r="T3280" s="148">
        <f t="shared" si="204"/>
        <v>0</v>
      </c>
      <c r="U3280" s="148">
        <f>IF(LEN(C3280)=0,0,IF(C3280=Summary!$K$5,1,0))</f>
        <v>0</v>
      </c>
      <c r="V3280" s="148">
        <f t="shared" si="205"/>
        <v>0</v>
      </c>
      <c r="W3280" s="333"/>
      <c r="X3280" s="148">
        <f t="shared" si="206"/>
        <v>0</v>
      </c>
      <c r="Y3280" s="333"/>
      <c r="Z3280" s="144"/>
      <c r="AA3280" s="148">
        <f t="shared" si="207"/>
        <v>0</v>
      </c>
      <c r="AB3280" s="336"/>
      <c r="AC3280" s="144"/>
    </row>
    <row r="3281" spans="2:29" s="134" customFormat="1" ht="20.100000000000001" customHeight="1" x14ac:dyDescent="0.25">
      <c r="B3281" s="390"/>
      <c r="C3281" s="391"/>
      <c r="D3281" s="392"/>
      <c r="E3281" s="393"/>
      <c r="F3281" s="393"/>
      <c r="G3281" s="394"/>
      <c r="H3281" s="395"/>
      <c r="N3281" s="144"/>
      <c r="O3281" s="147" t="str">
        <f>IFERROR(IF(LEN(B3281)=0,"",INDEX(Trainings!$C$6:$C$55,MATCH(Registration!$B3281,Trainings!$B$6:$B$55,0),1)),"")</f>
        <v/>
      </c>
      <c r="P3281" s="148" t="str">
        <f>IFERROR(IF(LEN(H3281)=0,"",INDEX(Dashboard!$I$17:$I$26,MATCH($H3281,Dashboard!$J$17:$J$26,0))),"")</f>
        <v/>
      </c>
      <c r="Q3281" s="144"/>
      <c r="R3281" s="148">
        <f>IF(LEN(O3281)=0,0,IF(OR(Summary!$D$5="All",Summary!$D$5=""),1,IF(Summary!$D$5=O3281,1,0)))</f>
        <v>0</v>
      </c>
      <c r="S3281" s="148">
        <f>IF(LEN(B3281)=0,0,IF(OR(Summary!$G$5="All",Summary!$G$5=""),1,IF(Summary!$G$5=B3281,1,0)))</f>
        <v>0</v>
      </c>
      <c r="T3281" s="148">
        <f t="shared" si="204"/>
        <v>0</v>
      </c>
      <c r="U3281" s="148">
        <f>IF(LEN(C3281)=0,0,IF(C3281=Summary!$K$5,1,0))</f>
        <v>0</v>
      </c>
      <c r="V3281" s="148">
        <f t="shared" si="205"/>
        <v>0</v>
      </c>
      <c r="W3281" s="333"/>
      <c r="X3281" s="148">
        <f t="shared" si="206"/>
        <v>0</v>
      </c>
      <c r="Y3281" s="333"/>
      <c r="Z3281" s="144"/>
      <c r="AA3281" s="148">
        <f t="shared" si="207"/>
        <v>0</v>
      </c>
      <c r="AB3281" s="336"/>
      <c r="AC3281" s="144"/>
    </row>
    <row r="3282" spans="2:29" s="134" customFormat="1" ht="20.100000000000001" customHeight="1" x14ac:dyDescent="0.25">
      <c r="B3282" s="390"/>
      <c r="C3282" s="391"/>
      <c r="D3282" s="392"/>
      <c r="E3282" s="393"/>
      <c r="F3282" s="393"/>
      <c r="G3282" s="394"/>
      <c r="H3282" s="395"/>
      <c r="N3282" s="144"/>
      <c r="O3282" s="147" t="str">
        <f>IFERROR(IF(LEN(B3282)=0,"",INDEX(Trainings!$C$6:$C$55,MATCH(Registration!$B3282,Trainings!$B$6:$B$55,0),1)),"")</f>
        <v/>
      </c>
      <c r="P3282" s="148" t="str">
        <f>IFERROR(IF(LEN(H3282)=0,"",INDEX(Dashboard!$I$17:$I$26,MATCH($H3282,Dashboard!$J$17:$J$26,0))),"")</f>
        <v/>
      </c>
      <c r="Q3282" s="144"/>
      <c r="R3282" s="148">
        <f>IF(LEN(O3282)=0,0,IF(OR(Summary!$D$5="All",Summary!$D$5=""),1,IF(Summary!$D$5=O3282,1,0)))</f>
        <v>0</v>
      </c>
      <c r="S3282" s="148">
        <f>IF(LEN(B3282)=0,0,IF(OR(Summary!$G$5="All",Summary!$G$5=""),1,IF(Summary!$G$5=B3282,1,0)))</f>
        <v>0</v>
      </c>
      <c r="T3282" s="148">
        <f t="shared" si="204"/>
        <v>0</v>
      </c>
      <c r="U3282" s="148">
        <f>IF(LEN(C3282)=0,0,IF(C3282=Summary!$K$5,1,0))</f>
        <v>0</v>
      </c>
      <c r="V3282" s="148">
        <f t="shared" si="205"/>
        <v>0</v>
      </c>
      <c r="W3282" s="333"/>
      <c r="X3282" s="148">
        <f t="shared" si="206"/>
        <v>0</v>
      </c>
      <c r="Y3282" s="333"/>
      <c r="Z3282" s="144"/>
      <c r="AA3282" s="148">
        <f t="shared" si="207"/>
        <v>0</v>
      </c>
      <c r="AB3282" s="336"/>
      <c r="AC3282" s="144"/>
    </row>
    <row r="3283" spans="2:29" s="134" customFormat="1" ht="20.100000000000001" customHeight="1" x14ac:dyDescent="0.25">
      <c r="B3283" s="390"/>
      <c r="C3283" s="391"/>
      <c r="D3283" s="392"/>
      <c r="E3283" s="393"/>
      <c r="F3283" s="393"/>
      <c r="G3283" s="394"/>
      <c r="H3283" s="395"/>
      <c r="N3283" s="144"/>
      <c r="O3283" s="147" t="str">
        <f>IFERROR(IF(LEN(B3283)=0,"",INDEX(Trainings!$C$6:$C$55,MATCH(Registration!$B3283,Trainings!$B$6:$B$55,0),1)),"")</f>
        <v/>
      </c>
      <c r="P3283" s="148" t="str">
        <f>IFERROR(IF(LEN(H3283)=0,"",INDEX(Dashboard!$I$17:$I$26,MATCH($H3283,Dashboard!$J$17:$J$26,0))),"")</f>
        <v/>
      </c>
      <c r="Q3283" s="144"/>
      <c r="R3283" s="148">
        <f>IF(LEN(O3283)=0,0,IF(OR(Summary!$D$5="All",Summary!$D$5=""),1,IF(Summary!$D$5=O3283,1,0)))</f>
        <v>0</v>
      </c>
      <c r="S3283" s="148">
        <f>IF(LEN(B3283)=0,0,IF(OR(Summary!$G$5="All",Summary!$G$5=""),1,IF(Summary!$G$5=B3283,1,0)))</f>
        <v>0</v>
      </c>
      <c r="T3283" s="148">
        <f t="shared" si="204"/>
        <v>0</v>
      </c>
      <c r="U3283" s="148">
        <f>IF(LEN(C3283)=0,0,IF(C3283=Summary!$K$5,1,0))</f>
        <v>0</v>
      </c>
      <c r="V3283" s="148">
        <f t="shared" si="205"/>
        <v>0</v>
      </c>
      <c r="W3283" s="333"/>
      <c r="X3283" s="148">
        <f t="shared" si="206"/>
        <v>0</v>
      </c>
      <c r="Y3283" s="333"/>
      <c r="Z3283" s="144"/>
      <c r="AA3283" s="148">
        <f t="shared" si="207"/>
        <v>0</v>
      </c>
      <c r="AB3283" s="336"/>
      <c r="AC3283" s="144"/>
    </row>
    <row r="3284" spans="2:29" s="134" customFormat="1" ht="20.100000000000001" customHeight="1" x14ac:dyDescent="0.25">
      <c r="B3284" s="390"/>
      <c r="C3284" s="391"/>
      <c r="D3284" s="392"/>
      <c r="E3284" s="393"/>
      <c r="F3284" s="393"/>
      <c r="G3284" s="394"/>
      <c r="H3284" s="395"/>
      <c r="N3284" s="144"/>
      <c r="O3284" s="147" t="str">
        <f>IFERROR(IF(LEN(B3284)=0,"",INDEX(Trainings!$C$6:$C$55,MATCH(Registration!$B3284,Trainings!$B$6:$B$55,0),1)),"")</f>
        <v/>
      </c>
      <c r="P3284" s="148" t="str">
        <f>IFERROR(IF(LEN(H3284)=0,"",INDEX(Dashboard!$I$17:$I$26,MATCH($H3284,Dashboard!$J$17:$J$26,0))),"")</f>
        <v/>
      </c>
      <c r="Q3284" s="144"/>
      <c r="R3284" s="148">
        <f>IF(LEN(O3284)=0,0,IF(OR(Summary!$D$5="All",Summary!$D$5=""),1,IF(Summary!$D$5=O3284,1,0)))</f>
        <v>0</v>
      </c>
      <c r="S3284" s="148">
        <f>IF(LEN(B3284)=0,0,IF(OR(Summary!$G$5="All",Summary!$G$5=""),1,IF(Summary!$G$5=B3284,1,0)))</f>
        <v>0</v>
      </c>
      <c r="T3284" s="148">
        <f t="shared" si="204"/>
        <v>0</v>
      </c>
      <c r="U3284" s="148">
        <f>IF(LEN(C3284)=0,0,IF(C3284=Summary!$K$5,1,0))</f>
        <v>0</v>
      </c>
      <c r="V3284" s="148">
        <f t="shared" si="205"/>
        <v>0</v>
      </c>
      <c r="W3284" s="333"/>
      <c r="X3284" s="148">
        <f t="shared" si="206"/>
        <v>0</v>
      </c>
      <c r="Y3284" s="333"/>
      <c r="Z3284" s="144"/>
      <c r="AA3284" s="148">
        <f t="shared" si="207"/>
        <v>0</v>
      </c>
      <c r="AB3284" s="336"/>
      <c r="AC3284" s="144"/>
    </row>
    <row r="3285" spans="2:29" s="134" customFormat="1" ht="20.100000000000001" customHeight="1" x14ac:dyDescent="0.25">
      <c r="B3285" s="390"/>
      <c r="C3285" s="391"/>
      <c r="D3285" s="392"/>
      <c r="E3285" s="393"/>
      <c r="F3285" s="393"/>
      <c r="G3285" s="394"/>
      <c r="H3285" s="395"/>
      <c r="N3285" s="144"/>
      <c r="O3285" s="147" t="str">
        <f>IFERROR(IF(LEN(B3285)=0,"",INDEX(Trainings!$C$6:$C$55,MATCH(Registration!$B3285,Trainings!$B$6:$B$55,0),1)),"")</f>
        <v/>
      </c>
      <c r="P3285" s="148" t="str">
        <f>IFERROR(IF(LEN(H3285)=0,"",INDEX(Dashboard!$I$17:$I$26,MATCH($H3285,Dashboard!$J$17:$J$26,0))),"")</f>
        <v/>
      </c>
      <c r="Q3285" s="144"/>
      <c r="R3285" s="148">
        <f>IF(LEN(O3285)=0,0,IF(OR(Summary!$D$5="All",Summary!$D$5=""),1,IF(Summary!$D$5=O3285,1,0)))</f>
        <v>0</v>
      </c>
      <c r="S3285" s="148">
        <f>IF(LEN(B3285)=0,0,IF(OR(Summary!$G$5="All",Summary!$G$5=""),1,IF(Summary!$G$5=B3285,1,0)))</f>
        <v>0</v>
      </c>
      <c r="T3285" s="148">
        <f t="shared" si="204"/>
        <v>0</v>
      </c>
      <c r="U3285" s="148">
        <f>IF(LEN(C3285)=0,0,IF(C3285=Summary!$K$5,1,0))</f>
        <v>0</v>
      </c>
      <c r="V3285" s="148">
        <f t="shared" si="205"/>
        <v>0</v>
      </c>
      <c r="W3285" s="333"/>
      <c r="X3285" s="148">
        <f t="shared" si="206"/>
        <v>0</v>
      </c>
      <c r="Y3285" s="333"/>
      <c r="Z3285" s="144"/>
      <c r="AA3285" s="148">
        <f t="shared" si="207"/>
        <v>0</v>
      </c>
      <c r="AB3285" s="336"/>
      <c r="AC3285" s="144"/>
    </row>
    <row r="3286" spans="2:29" s="134" customFormat="1" ht="20.100000000000001" customHeight="1" x14ac:dyDescent="0.25">
      <c r="B3286" s="390"/>
      <c r="C3286" s="391"/>
      <c r="D3286" s="392"/>
      <c r="E3286" s="393"/>
      <c r="F3286" s="393"/>
      <c r="G3286" s="394"/>
      <c r="H3286" s="395"/>
      <c r="N3286" s="144"/>
      <c r="O3286" s="147" t="str">
        <f>IFERROR(IF(LEN(B3286)=0,"",INDEX(Trainings!$C$6:$C$55,MATCH(Registration!$B3286,Trainings!$B$6:$B$55,0),1)),"")</f>
        <v/>
      </c>
      <c r="P3286" s="148" t="str">
        <f>IFERROR(IF(LEN(H3286)=0,"",INDEX(Dashboard!$I$17:$I$26,MATCH($H3286,Dashboard!$J$17:$J$26,0))),"")</f>
        <v/>
      </c>
      <c r="Q3286" s="144"/>
      <c r="R3286" s="148">
        <f>IF(LEN(O3286)=0,0,IF(OR(Summary!$D$5="All",Summary!$D$5=""),1,IF(Summary!$D$5=O3286,1,0)))</f>
        <v>0</v>
      </c>
      <c r="S3286" s="148">
        <f>IF(LEN(B3286)=0,0,IF(OR(Summary!$G$5="All",Summary!$G$5=""),1,IF(Summary!$G$5=B3286,1,0)))</f>
        <v>0</v>
      </c>
      <c r="T3286" s="148">
        <f t="shared" si="204"/>
        <v>0</v>
      </c>
      <c r="U3286" s="148">
        <f>IF(LEN(C3286)=0,0,IF(C3286=Summary!$K$5,1,0))</f>
        <v>0</v>
      </c>
      <c r="V3286" s="148">
        <f t="shared" si="205"/>
        <v>0</v>
      </c>
      <c r="W3286" s="333"/>
      <c r="X3286" s="148">
        <f t="shared" si="206"/>
        <v>0</v>
      </c>
      <c r="Y3286" s="333"/>
      <c r="Z3286" s="144"/>
      <c r="AA3286" s="148">
        <f t="shared" si="207"/>
        <v>0</v>
      </c>
      <c r="AB3286" s="336"/>
      <c r="AC3286" s="144"/>
    </row>
    <row r="3287" spans="2:29" s="134" customFormat="1" ht="20.100000000000001" customHeight="1" x14ac:dyDescent="0.25">
      <c r="B3287" s="390"/>
      <c r="C3287" s="391"/>
      <c r="D3287" s="392"/>
      <c r="E3287" s="393"/>
      <c r="F3287" s="393"/>
      <c r="G3287" s="394"/>
      <c r="H3287" s="395"/>
      <c r="N3287" s="144"/>
      <c r="O3287" s="147" t="str">
        <f>IFERROR(IF(LEN(B3287)=0,"",INDEX(Trainings!$C$6:$C$55,MATCH(Registration!$B3287,Trainings!$B$6:$B$55,0),1)),"")</f>
        <v/>
      </c>
      <c r="P3287" s="148" t="str">
        <f>IFERROR(IF(LEN(H3287)=0,"",INDEX(Dashboard!$I$17:$I$26,MATCH($H3287,Dashboard!$J$17:$J$26,0))),"")</f>
        <v/>
      </c>
      <c r="Q3287" s="144"/>
      <c r="R3287" s="148">
        <f>IF(LEN(O3287)=0,0,IF(OR(Summary!$D$5="All",Summary!$D$5=""),1,IF(Summary!$D$5=O3287,1,0)))</f>
        <v>0</v>
      </c>
      <c r="S3287" s="148">
        <f>IF(LEN(B3287)=0,0,IF(OR(Summary!$G$5="All",Summary!$G$5=""),1,IF(Summary!$G$5=B3287,1,0)))</f>
        <v>0</v>
      </c>
      <c r="T3287" s="148">
        <f t="shared" si="204"/>
        <v>0</v>
      </c>
      <c r="U3287" s="148">
        <f>IF(LEN(C3287)=0,0,IF(C3287=Summary!$K$5,1,0))</f>
        <v>0</v>
      </c>
      <c r="V3287" s="148">
        <f t="shared" si="205"/>
        <v>0</v>
      </c>
      <c r="W3287" s="333"/>
      <c r="X3287" s="148">
        <f t="shared" si="206"/>
        <v>0</v>
      </c>
      <c r="Y3287" s="333"/>
      <c r="Z3287" s="144"/>
      <c r="AA3287" s="148">
        <f t="shared" si="207"/>
        <v>0</v>
      </c>
      <c r="AB3287" s="336"/>
      <c r="AC3287" s="144"/>
    </row>
    <row r="3288" spans="2:29" s="134" customFormat="1" ht="20.100000000000001" customHeight="1" x14ac:dyDescent="0.25">
      <c r="B3288" s="390"/>
      <c r="C3288" s="391"/>
      <c r="D3288" s="392"/>
      <c r="E3288" s="393"/>
      <c r="F3288" s="393"/>
      <c r="G3288" s="394"/>
      <c r="H3288" s="395"/>
      <c r="N3288" s="144"/>
      <c r="O3288" s="147" t="str">
        <f>IFERROR(IF(LEN(B3288)=0,"",INDEX(Trainings!$C$6:$C$55,MATCH(Registration!$B3288,Trainings!$B$6:$B$55,0),1)),"")</f>
        <v/>
      </c>
      <c r="P3288" s="148" t="str">
        <f>IFERROR(IF(LEN(H3288)=0,"",INDEX(Dashboard!$I$17:$I$26,MATCH($H3288,Dashboard!$J$17:$J$26,0))),"")</f>
        <v/>
      </c>
      <c r="Q3288" s="144"/>
      <c r="R3288" s="148">
        <f>IF(LEN(O3288)=0,0,IF(OR(Summary!$D$5="All",Summary!$D$5=""),1,IF(Summary!$D$5=O3288,1,0)))</f>
        <v>0</v>
      </c>
      <c r="S3288" s="148">
        <f>IF(LEN(B3288)=0,0,IF(OR(Summary!$G$5="All",Summary!$G$5=""),1,IF(Summary!$G$5=B3288,1,0)))</f>
        <v>0</v>
      </c>
      <c r="T3288" s="148">
        <f t="shared" si="204"/>
        <v>0</v>
      </c>
      <c r="U3288" s="148">
        <f>IF(LEN(C3288)=0,0,IF(C3288=Summary!$K$5,1,0))</f>
        <v>0</v>
      </c>
      <c r="V3288" s="148">
        <f t="shared" si="205"/>
        <v>0</v>
      </c>
      <c r="W3288" s="333"/>
      <c r="X3288" s="148">
        <f t="shared" si="206"/>
        <v>0</v>
      </c>
      <c r="Y3288" s="333"/>
      <c r="Z3288" s="144"/>
      <c r="AA3288" s="148">
        <f t="shared" si="207"/>
        <v>0</v>
      </c>
      <c r="AB3288" s="336"/>
      <c r="AC3288" s="144"/>
    </row>
    <row r="3289" spans="2:29" s="134" customFormat="1" ht="20.100000000000001" customHeight="1" x14ac:dyDescent="0.25">
      <c r="B3289" s="390"/>
      <c r="C3289" s="391"/>
      <c r="D3289" s="392"/>
      <c r="E3289" s="393"/>
      <c r="F3289" s="393"/>
      <c r="G3289" s="394"/>
      <c r="H3289" s="395"/>
      <c r="N3289" s="144"/>
      <c r="O3289" s="147" t="str">
        <f>IFERROR(IF(LEN(B3289)=0,"",INDEX(Trainings!$C$6:$C$55,MATCH(Registration!$B3289,Trainings!$B$6:$B$55,0),1)),"")</f>
        <v/>
      </c>
      <c r="P3289" s="148" t="str">
        <f>IFERROR(IF(LEN(H3289)=0,"",INDEX(Dashboard!$I$17:$I$26,MATCH($H3289,Dashboard!$J$17:$J$26,0))),"")</f>
        <v/>
      </c>
      <c r="Q3289" s="144"/>
      <c r="R3289" s="148">
        <f>IF(LEN(O3289)=0,0,IF(OR(Summary!$D$5="All",Summary!$D$5=""),1,IF(Summary!$D$5=O3289,1,0)))</f>
        <v>0</v>
      </c>
      <c r="S3289" s="148">
        <f>IF(LEN(B3289)=0,0,IF(OR(Summary!$G$5="All",Summary!$G$5=""),1,IF(Summary!$G$5=B3289,1,0)))</f>
        <v>0</v>
      </c>
      <c r="T3289" s="148">
        <f t="shared" si="204"/>
        <v>0</v>
      </c>
      <c r="U3289" s="148">
        <f>IF(LEN(C3289)=0,0,IF(C3289=Summary!$K$5,1,0))</f>
        <v>0</v>
      </c>
      <c r="V3289" s="148">
        <f t="shared" si="205"/>
        <v>0</v>
      </c>
      <c r="W3289" s="333"/>
      <c r="X3289" s="148">
        <f t="shared" si="206"/>
        <v>0</v>
      </c>
      <c r="Y3289" s="333"/>
      <c r="Z3289" s="144"/>
      <c r="AA3289" s="148">
        <f t="shared" si="207"/>
        <v>0</v>
      </c>
      <c r="AB3289" s="336"/>
      <c r="AC3289" s="144"/>
    </row>
    <row r="3290" spans="2:29" s="134" customFormat="1" ht="20.100000000000001" customHeight="1" x14ac:dyDescent="0.25">
      <c r="B3290" s="390"/>
      <c r="C3290" s="391"/>
      <c r="D3290" s="392"/>
      <c r="E3290" s="393"/>
      <c r="F3290" s="393"/>
      <c r="G3290" s="394"/>
      <c r="H3290" s="395"/>
      <c r="N3290" s="144"/>
      <c r="O3290" s="147" t="str">
        <f>IFERROR(IF(LEN(B3290)=0,"",INDEX(Trainings!$C$6:$C$55,MATCH(Registration!$B3290,Trainings!$B$6:$B$55,0),1)),"")</f>
        <v/>
      </c>
      <c r="P3290" s="148" t="str">
        <f>IFERROR(IF(LEN(H3290)=0,"",INDEX(Dashboard!$I$17:$I$26,MATCH($H3290,Dashboard!$J$17:$J$26,0))),"")</f>
        <v/>
      </c>
      <c r="Q3290" s="144"/>
      <c r="R3290" s="148">
        <f>IF(LEN(O3290)=0,0,IF(OR(Summary!$D$5="All",Summary!$D$5=""),1,IF(Summary!$D$5=O3290,1,0)))</f>
        <v>0</v>
      </c>
      <c r="S3290" s="148">
        <f>IF(LEN(B3290)=0,0,IF(OR(Summary!$G$5="All",Summary!$G$5=""),1,IF(Summary!$G$5=B3290,1,0)))</f>
        <v>0</v>
      </c>
      <c r="T3290" s="148">
        <f t="shared" si="204"/>
        <v>0</v>
      </c>
      <c r="U3290" s="148">
        <f>IF(LEN(C3290)=0,0,IF(C3290=Summary!$K$5,1,0))</f>
        <v>0</v>
      </c>
      <c r="V3290" s="148">
        <f t="shared" si="205"/>
        <v>0</v>
      </c>
      <c r="W3290" s="333"/>
      <c r="X3290" s="148">
        <f t="shared" si="206"/>
        <v>0</v>
      </c>
      <c r="Y3290" s="333"/>
      <c r="Z3290" s="144"/>
      <c r="AA3290" s="148">
        <f t="shared" si="207"/>
        <v>0</v>
      </c>
      <c r="AB3290" s="336"/>
      <c r="AC3290" s="144"/>
    </row>
    <row r="3291" spans="2:29" s="134" customFormat="1" ht="20.100000000000001" customHeight="1" x14ac:dyDescent="0.25">
      <c r="B3291" s="390"/>
      <c r="C3291" s="391"/>
      <c r="D3291" s="392"/>
      <c r="E3291" s="393"/>
      <c r="F3291" s="393"/>
      <c r="G3291" s="394"/>
      <c r="H3291" s="395"/>
      <c r="N3291" s="144"/>
      <c r="O3291" s="147" t="str">
        <f>IFERROR(IF(LEN(B3291)=0,"",INDEX(Trainings!$C$6:$C$55,MATCH(Registration!$B3291,Trainings!$B$6:$B$55,0),1)),"")</f>
        <v/>
      </c>
      <c r="P3291" s="148" t="str">
        <f>IFERROR(IF(LEN(H3291)=0,"",INDEX(Dashboard!$I$17:$I$26,MATCH($H3291,Dashboard!$J$17:$J$26,0))),"")</f>
        <v/>
      </c>
      <c r="Q3291" s="144"/>
      <c r="R3291" s="148">
        <f>IF(LEN(O3291)=0,0,IF(OR(Summary!$D$5="All",Summary!$D$5=""),1,IF(Summary!$D$5=O3291,1,0)))</f>
        <v>0</v>
      </c>
      <c r="S3291" s="148">
        <f>IF(LEN(B3291)=0,0,IF(OR(Summary!$G$5="All",Summary!$G$5=""),1,IF(Summary!$G$5=B3291,1,0)))</f>
        <v>0</v>
      </c>
      <c r="T3291" s="148">
        <f t="shared" si="204"/>
        <v>0</v>
      </c>
      <c r="U3291" s="148">
        <f>IF(LEN(C3291)=0,0,IF(C3291=Summary!$K$5,1,0))</f>
        <v>0</v>
      </c>
      <c r="V3291" s="148">
        <f t="shared" si="205"/>
        <v>0</v>
      </c>
      <c r="W3291" s="333"/>
      <c r="X3291" s="148">
        <f t="shared" si="206"/>
        <v>0</v>
      </c>
      <c r="Y3291" s="333"/>
      <c r="Z3291" s="144"/>
      <c r="AA3291" s="148">
        <f t="shared" si="207"/>
        <v>0</v>
      </c>
      <c r="AB3291" s="336"/>
      <c r="AC3291" s="144"/>
    </row>
    <row r="3292" spans="2:29" s="134" customFormat="1" ht="20.100000000000001" customHeight="1" x14ac:dyDescent="0.25">
      <c r="B3292" s="390"/>
      <c r="C3292" s="391"/>
      <c r="D3292" s="392"/>
      <c r="E3292" s="393"/>
      <c r="F3292" s="393"/>
      <c r="G3292" s="394"/>
      <c r="H3292" s="395"/>
      <c r="N3292" s="144"/>
      <c r="O3292" s="147" t="str">
        <f>IFERROR(IF(LEN(B3292)=0,"",INDEX(Trainings!$C$6:$C$55,MATCH(Registration!$B3292,Trainings!$B$6:$B$55,0),1)),"")</f>
        <v/>
      </c>
      <c r="P3292" s="148" t="str">
        <f>IFERROR(IF(LEN(H3292)=0,"",INDEX(Dashboard!$I$17:$I$26,MATCH($H3292,Dashboard!$J$17:$J$26,0))),"")</f>
        <v/>
      </c>
      <c r="Q3292" s="144"/>
      <c r="R3292" s="148">
        <f>IF(LEN(O3292)=0,0,IF(OR(Summary!$D$5="All",Summary!$D$5=""),1,IF(Summary!$D$5=O3292,1,0)))</f>
        <v>0</v>
      </c>
      <c r="S3292" s="148">
        <f>IF(LEN(B3292)=0,0,IF(OR(Summary!$G$5="All",Summary!$G$5=""),1,IF(Summary!$G$5=B3292,1,0)))</f>
        <v>0</v>
      </c>
      <c r="T3292" s="148">
        <f t="shared" si="204"/>
        <v>0</v>
      </c>
      <c r="U3292" s="148">
        <f>IF(LEN(C3292)=0,0,IF(C3292=Summary!$K$5,1,0))</f>
        <v>0</v>
      </c>
      <c r="V3292" s="148">
        <f t="shared" si="205"/>
        <v>0</v>
      </c>
      <c r="W3292" s="333"/>
      <c r="X3292" s="148">
        <f t="shared" si="206"/>
        <v>0</v>
      </c>
      <c r="Y3292" s="333"/>
      <c r="Z3292" s="144"/>
      <c r="AA3292" s="148">
        <f t="shared" si="207"/>
        <v>0</v>
      </c>
      <c r="AB3292" s="336"/>
      <c r="AC3292" s="144"/>
    </row>
    <row r="3293" spans="2:29" s="134" customFormat="1" ht="20.100000000000001" customHeight="1" x14ac:dyDescent="0.25">
      <c r="B3293" s="390"/>
      <c r="C3293" s="391"/>
      <c r="D3293" s="392"/>
      <c r="E3293" s="393"/>
      <c r="F3293" s="393"/>
      <c r="G3293" s="394"/>
      <c r="H3293" s="395"/>
      <c r="N3293" s="144"/>
      <c r="O3293" s="147" t="str">
        <f>IFERROR(IF(LEN(B3293)=0,"",INDEX(Trainings!$C$6:$C$55,MATCH(Registration!$B3293,Trainings!$B$6:$B$55,0),1)),"")</f>
        <v/>
      </c>
      <c r="P3293" s="148" t="str">
        <f>IFERROR(IF(LEN(H3293)=0,"",INDEX(Dashboard!$I$17:$I$26,MATCH($H3293,Dashboard!$J$17:$J$26,0))),"")</f>
        <v/>
      </c>
      <c r="Q3293" s="144"/>
      <c r="R3293" s="148">
        <f>IF(LEN(O3293)=0,0,IF(OR(Summary!$D$5="All",Summary!$D$5=""),1,IF(Summary!$D$5=O3293,1,0)))</f>
        <v>0</v>
      </c>
      <c r="S3293" s="148">
        <f>IF(LEN(B3293)=0,0,IF(OR(Summary!$G$5="All",Summary!$G$5=""),1,IF(Summary!$G$5=B3293,1,0)))</f>
        <v>0</v>
      </c>
      <c r="T3293" s="148">
        <f t="shared" si="204"/>
        <v>0</v>
      </c>
      <c r="U3293" s="148">
        <f>IF(LEN(C3293)=0,0,IF(C3293=Summary!$K$5,1,0))</f>
        <v>0</v>
      </c>
      <c r="V3293" s="148">
        <f t="shared" si="205"/>
        <v>0</v>
      </c>
      <c r="W3293" s="333"/>
      <c r="X3293" s="148">
        <f t="shared" si="206"/>
        <v>0</v>
      </c>
      <c r="Y3293" s="333"/>
      <c r="Z3293" s="144"/>
      <c r="AA3293" s="148">
        <f t="shared" si="207"/>
        <v>0</v>
      </c>
      <c r="AB3293" s="336"/>
      <c r="AC3293" s="144"/>
    </row>
    <row r="3294" spans="2:29" s="134" customFormat="1" ht="20.100000000000001" customHeight="1" x14ac:dyDescent="0.25">
      <c r="B3294" s="390"/>
      <c r="C3294" s="391"/>
      <c r="D3294" s="392"/>
      <c r="E3294" s="393"/>
      <c r="F3294" s="393"/>
      <c r="G3294" s="394"/>
      <c r="H3294" s="395"/>
      <c r="N3294" s="144"/>
      <c r="O3294" s="147" t="str">
        <f>IFERROR(IF(LEN(B3294)=0,"",INDEX(Trainings!$C$6:$C$55,MATCH(Registration!$B3294,Trainings!$B$6:$B$55,0),1)),"")</f>
        <v/>
      </c>
      <c r="P3294" s="148" t="str">
        <f>IFERROR(IF(LEN(H3294)=0,"",INDEX(Dashboard!$I$17:$I$26,MATCH($H3294,Dashboard!$J$17:$J$26,0))),"")</f>
        <v/>
      </c>
      <c r="Q3294" s="144"/>
      <c r="R3294" s="148">
        <f>IF(LEN(O3294)=0,0,IF(OR(Summary!$D$5="All",Summary!$D$5=""),1,IF(Summary!$D$5=O3294,1,0)))</f>
        <v>0</v>
      </c>
      <c r="S3294" s="148">
        <f>IF(LEN(B3294)=0,0,IF(OR(Summary!$G$5="All",Summary!$G$5=""),1,IF(Summary!$G$5=B3294,1,0)))</f>
        <v>0</v>
      </c>
      <c r="T3294" s="148">
        <f t="shared" si="204"/>
        <v>0</v>
      </c>
      <c r="U3294" s="148">
        <f>IF(LEN(C3294)=0,0,IF(C3294=Summary!$K$5,1,0))</f>
        <v>0</v>
      </c>
      <c r="V3294" s="148">
        <f t="shared" si="205"/>
        <v>0</v>
      </c>
      <c r="W3294" s="333"/>
      <c r="X3294" s="148">
        <f t="shared" si="206"/>
        <v>0</v>
      </c>
      <c r="Y3294" s="333"/>
      <c r="Z3294" s="144"/>
      <c r="AA3294" s="148">
        <f t="shared" si="207"/>
        <v>0</v>
      </c>
      <c r="AB3294" s="336"/>
      <c r="AC3294" s="144"/>
    </row>
    <row r="3295" spans="2:29" s="134" customFormat="1" ht="20.100000000000001" customHeight="1" x14ac:dyDescent="0.25">
      <c r="B3295" s="390"/>
      <c r="C3295" s="391"/>
      <c r="D3295" s="392"/>
      <c r="E3295" s="393"/>
      <c r="F3295" s="393"/>
      <c r="G3295" s="394"/>
      <c r="H3295" s="395"/>
      <c r="N3295" s="144"/>
      <c r="O3295" s="147" t="str">
        <f>IFERROR(IF(LEN(B3295)=0,"",INDEX(Trainings!$C$6:$C$55,MATCH(Registration!$B3295,Trainings!$B$6:$B$55,0),1)),"")</f>
        <v/>
      </c>
      <c r="P3295" s="148" t="str">
        <f>IFERROR(IF(LEN(H3295)=0,"",INDEX(Dashboard!$I$17:$I$26,MATCH($H3295,Dashboard!$J$17:$J$26,0))),"")</f>
        <v/>
      </c>
      <c r="Q3295" s="144"/>
      <c r="R3295" s="148">
        <f>IF(LEN(O3295)=0,0,IF(OR(Summary!$D$5="All",Summary!$D$5=""),1,IF(Summary!$D$5=O3295,1,0)))</f>
        <v>0</v>
      </c>
      <c r="S3295" s="148">
        <f>IF(LEN(B3295)=0,0,IF(OR(Summary!$G$5="All",Summary!$G$5=""),1,IF(Summary!$G$5=B3295,1,0)))</f>
        <v>0</v>
      </c>
      <c r="T3295" s="148">
        <f t="shared" si="204"/>
        <v>0</v>
      </c>
      <c r="U3295" s="148">
        <f>IF(LEN(C3295)=0,0,IF(C3295=Summary!$K$5,1,0))</f>
        <v>0</v>
      </c>
      <c r="V3295" s="148">
        <f t="shared" si="205"/>
        <v>0</v>
      </c>
      <c r="W3295" s="333"/>
      <c r="X3295" s="148">
        <f t="shared" si="206"/>
        <v>0</v>
      </c>
      <c r="Y3295" s="333"/>
      <c r="Z3295" s="144"/>
      <c r="AA3295" s="148">
        <f t="shared" si="207"/>
        <v>0</v>
      </c>
      <c r="AB3295" s="336"/>
      <c r="AC3295" s="144"/>
    </row>
    <row r="3296" spans="2:29" s="134" customFormat="1" ht="20.100000000000001" customHeight="1" x14ac:dyDescent="0.25">
      <c r="B3296" s="390"/>
      <c r="C3296" s="391"/>
      <c r="D3296" s="392"/>
      <c r="E3296" s="393"/>
      <c r="F3296" s="393"/>
      <c r="G3296" s="394"/>
      <c r="H3296" s="395"/>
      <c r="N3296" s="144"/>
      <c r="O3296" s="147" t="str">
        <f>IFERROR(IF(LEN(B3296)=0,"",INDEX(Trainings!$C$6:$C$55,MATCH(Registration!$B3296,Trainings!$B$6:$B$55,0),1)),"")</f>
        <v/>
      </c>
      <c r="P3296" s="148" t="str">
        <f>IFERROR(IF(LEN(H3296)=0,"",INDEX(Dashboard!$I$17:$I$26,MATCH($H3296,Dashboard!$J$17:$J$26,0))),"")</f>
        <v/>
      </c>
      <c r="Q3296" s="144"/>
      <c r="R3296" s="148">
        <f>IF(LEN(O3296)=0,0,IF(OR(Summary!$D$5="All",Summary!$D$5=""),1,IF(Summary!$D$5=O3296,1,0)))</f>
        <v>0</v>
      </c>
      <c r="S3296" s="148">
        <f>IF(LEN(B3296)=0,0,IF(OR(Summary!$G$5="All",Summary!$G$5=""),1,IF(Summary!$G$5=B3296,1,0)))</f>
        <v>0</v>
      </c>
      <c r="T3296" s="148">
        <f t="shared" si="204"/>
        <v>0</v>
      </c>
      <c r="U3296" s="148">
        <f>IF(LEN(C3296)=0,0,IF(C3296=Summary!$K$5,1,0))</f>
        <v>0</v>
      </c>
      <c r="V3296" s="148">
        <f t="shared" si="205"/>
        <v>0</v>
      </c>
      <c r="W3296" s="333"/>
      <c r="X3296" s="148">
        <f t="shared" si="206"/>
        <v>0</v>
      </c>
      <c r="Y3296" s="333"/>
      <c r="Z3296" s="144"/>
      <c r="AA3296" s="148">
        <f t="shared" si="207"/>
        <v>0</v>
      </c>
      <c r="AB3296" s="336"/>
      <c r="AC3296" s="144"/>
    </row>
    <row r="3297" spans="2:29" s="134" customFormat="1" ht="20.100000000000001" customHeight="1" x14ac:dyDescent="0.25">
      <c r="B3297" s="390"/>
      <c r="C3297" s="391"/>
      <c r="D3297" s="392"/>
      <c r="E3297" s="393"/>
      <c r="F3297" s="393"/>
      <c r="G3297" s="394"/>
      <c r="H3297" s="395"/>
      <c r="N3297" s="144"/>
      <c r="O3297" s="147" t="str">
        <f>IFERROR(IF(LEN(B3297)=0,"",INDEX(Trainings!$C$6:$C$55,MATCH(Registration!$B3297,Trainings!$B$6:$B$55,0),1)),"")</f>
        <v/>
      </c>
      <c r="P3297" s="148" t="str">
        <f>IFERROR(IF(LEN(H3297)=0,"",INDEX(Dashboard!$I$17:$I$26,MATCH($H3297,Dashboard!$J$17:$J$26,0))),"")</f>
        <v/>
      </c>
      <c r="Q3297" s="144"/>
      <c r="R3297" s="148">
        <f>IF(LEN(O3297)=0,0,IF(OR(Summary!$D$5="All",Summary!$D$5=""),1,IF(Summary!$D$5=O3297,1,0)))</f>
        <v>0</v>
      </c>
      <c r="S3297" s="148">
        <f>IF(LEN(B3297)=0,0,IF(OR(Summary!$G$5="All",Summary!$G$5=""),1,IF(Summary!$G$5=B3297,1,0)))</f>
        <v>0</v>
      </c>
      <c r="T3297" s="148">
        <f t="shared" si="204"/>
        <v>0</v>
      </c>
      <c r="U3297" s="148">
        <f>IF(LEN(C3297)=0,0,IF(C3297=Summary!$K$5,1,0))</f>
        <v>0</v>
      </c>
      <c r="V3297" s="148">
        <f t="shared" si="205"/>
        <v>0</v>
      </c>
      <c r="W3297" s="333"/>
      <c r="X3297" s="148">
        <f t="shared" si="206"/>
        <v>0</v>
      </c>
      <c r="Y3297" s="333"/>
      <c r="Z3297" s="144"/>
      <c r="AA3297" s="148">
        <f t="shared" si="207"/>
        <v>0</v>
      </c>
      <c r="AB3297" s="336"/>
      <c r="AC3297" s="144"/>
    </row>
    <row r="3298" spans="2:29" s="134" customFormat="1" ht="20.100000000000001" customHeight="1" x14ac:dyDescent="0.25">
      <c r="B3298" s="390"/>
      <c r="C3298" s="391"/>
      <c r="D3298" s="392"/>
      <c r="E3298" s="393"/>
      <c r="F3298" s="393"/>
      <c r="G3298" s="394"/>
      <c r="H3298" s="395"/>
      <c r="N3298" s="144"/>
      <c r="O3298" s="147" t="str">
        <f>IFERROR(IF(LEN(B3298)=0,"",INDEX(Trainings!$C$6:$C$55,MATCH(Registration!$B3298,Trainings!$B$6:$B$55,0),1)),"")</f>
        <v/>
      </c>
      <c r="P3298" s="148" t="str">
        <f>IFERROR(IF(LEN(H3298)=0,"",INDEX(Dashboard!$I$17:$I$26,MATCH($H3298,Dashboard!$J$17:$J$26,0))),"")</f>
        <v/>
      </c>
      <c r="Q3298" s="144"/>
      <c r="R3298" s="148">
        <f>IF(LEN(O3298)=0,0,IF(OR(Summary!$D$5="All",Summary!$D$5=""),1,IF(Summary!$D$5=O3298,1,0)))</f>
        <v>0</v>
      </c>
      <c r="S3298" s="148">
        <f>IF(LEN(B3298)=0,0,IF(OR(Summary!$G$5="All",Summary!$G$5=""),1,IF(Summary!$G$5=B3298,1,0)))</f>
        <v>0</v>
      </c>
      <c r="T3298" s="148">
        <f t="shared" si="204"/>
        <v>0</v>
      </c>
      <c r="U3298" s="148">
        <f>IF(LEN(C3298)=0,0,IF(C3298=Summary!$K$5,1,0))</f>
        <v>0</v>
      </c>
      <c r="V3298" s="148">
        <f t="shared" si="205"/>
        <v>0</v>
      </c>
      <c r="W3298" s="333"/>
      <c r="X3298" s="148">
        <f t="shared" si="206"/>
        <v>0</v>
      </c>
      <c r="Y3298" s="333"/>
      <c r="Z3298" s="144"/>
      <c r="AA3298" s="148">
        <f t="shared" si="207"/>
        <v>0</v>
      </c>
      <c r="AB3298" s="336"/>
      <c r="AC3298" s="144"/>
    </row>
    <row r="3299" spans="2:29" s="134" customFormat="1" ht="20.100000000000001" customHeight="1" x14ac:dyDescent="0.25">
      <c r="B3299" s="390"/>
      <c r="C3299" s="391"/>
      <c r="D3299" s="392"/>
      <c r="E3299" s="393"/>
      <c r="F3299" s="393"/>
      <c r="G3299" s="394"/>
      <c r="H3299" s="395"/>
      <c r="N3299" s="144"/>
      <c r="O3299" s="147" t="str">
        <f>IFERROR(IF(LEN(B3299)=0,"",INDEX(Trainings!$C$6:$C$55,MATCH(Registration!$B3299,Trainings!$B$6:$B$55,0),1)),"")</f>
        <v/>
      </c>
      <c r="P3299" s="148" t="str">
        <f>IFERROR(IF(LEN(H3299)=0,"",INDEX(Dashboard!$I$17:$I$26,MATCH($H3299,Dashboard!$J$17:$J$26,0))),"")</f>
        <v/>
      </c>
      <c r="Q3299" s="144"/>
      <c r="R3299" s="148">
        <f>IF(LEN(O3299)=0,0,IF(OR(Summary!$D$5="All",Summary!$D$5=""),1,IF(Summary!$D$5=O3299,1,0)))</f>
        <v>0</v>
      </c>
      <c r="S3299" s="148">
        <f>IF(LEN(B3299)=0,0,IF(OR(Summary!$G$5="All",Summary!$G$5=""),1,IF(Summary!$G$5=B3299,1,0)))</f>
        <v>0</v>
      </c>
      <c r="T3299" s="148">
        <f t="shared" si="204"/>
        <v>0</v>
      </c>
      <c r="U3299" s="148">
        <f>IF(LEN(C3299)=0,0,IF(C3299=Summary!$K$5,1,0))</f>
        <v>0</v>
      </c>
      <c r="V3299" s="148">
        <f t="shared" si="205"/>
        <v>0</v>
      </c>
      <c r="W3299" s="333"/>
      <c r="X3299" s="148">
        <f t="shared" si="206"/>
        <v>0</v>
      </c>
      <c r="Y3299" s="333"/>
      <c r="Z3299" s="144"/>
      <c r="AA3299" s="148">
        <f t="shared" si="207"/>
        <v>0</v>
      </c>
      <c r="AB3299" s="336"/>
      <c r="AC3299" s="144"/>
    </row>
    <row r="3300" spans="2:29" s="134" customFormat="1" ht="20.100000000000001" customHeight="1" x14ac:dyDescent="0.25">
      <c r="B3300" s="390"/>
      <c r="C3300" s="391"/>
      <c r="D3300" s="392"/>
      <c r="E3300" s="393"/>
      <c r="F3300" s="393"/>
      <c r="G3300" s="394"/>
      <c r="H3300" s="395"/>
      <c r="N3300" s="144"/>
      <c r="O3300" s="147" t="str">
        <f>IFERROR(IF(LEN(B3300)=0,"",INDEX(Trainings!$C$6:$C$55,MATCH(Registration!$B3300,Trainings!$B$6:$B$55,0),1)),"")</f>
        <v/>
      </c>
      <c r="P3300" s="148" t="str">
        <f>IFERROR(IF(LEN(H3300)=0,"",INDEX(Dashboard!$I$17:$I$26,MATCH($H3300,Dashboard!$J$17:$J$26,0))),"")</f>
        <v/>
      </c>
      <c r="Q3300" s="144"/>
      <c r="R3300" s="148">
        <f>IF(LEN(O3300)=0,0,IF(OR(Summary!$D$5="All",Summary!$D$5=""),1,IF(Summary!$D$5=O3300,1,0)))</f>
        <v>0</v>
      </c>
      <c r="S3300" s="148">
        <f>IF(LEN(B3300)=0,0,IF(OR(Summary!$G$5="All",Summary!$G$5=""),1,IF(Summary!$G$5=B3300,1,0)))</f>
        <v>0</v>
      </c>
      <c r="T3300" s="148">
        <f t="shared" si="204"/>
        <v>0</v>
      </c>
      <c r="U3300" s="148">
        <f>IF(LEN(C3300)=0,0,IF(C3300=Summary!$K$5,1,0))</f>
        <v>0</v>
      </c>
      <c r="V3300" s="148">
        <f t="shared" si="205"/>
        <v>0</v>
      </c>
      <c r="W3300" s="333"/>
      <c r="X3300" s="148">
        <f t="shared" si="206"/>
        <v>0</v>
      </c>
      <c r="Y3300" s="333"/>
      <c r="Z3300" s="144"/>
      <c r="AA3300" s="148">
        <f t="shared" si="207"/>
        <v>0</v>
      </c>
      <c r="AB3300" s="336"/>
      <c r="AC3300" s="144"/>
    </row>
    <row r="3301" spans="2:29" s="134" customFormat="1" ht="20.100000000000001" customHeight="1" x14ac:dyDescent="0.25">
      <c r="B3301" s="390"/>
      <c r="C3301" s="391"/>
      <c r="D3301" s="392"/>
      <c r="E3301" s="393"/>
      <c r="F3301" s="393"/>
      <c r="G3301" s="394"/>
      <c r="H3301" s="395"/>
      <c r="N3301" s="144"/>
      <c r="O3301" s="147" t="str">
        <f>IFERROR(IF(LEN(B3301)=0,"",INDEX(Trainings!$C$6:$C$55,MATCH(Registration!$B3301,Trainings!$B$6:$B$55,0),1)),"")</f>
        <v/>
      </c>
      <c r="P3301" s="148" t="str">
        <f>IFERROR(IF(LEN(H3301)=0,"",INDEX(Dashboard!$I$17:$I$26,MATCH($H3301,Dashboard!$J$17:$J$26,0))),"")</f>
        <v/>
      </c>
      <c r="Q3301" s="144"/>
      <c r="R3301" s="148">
        <f>IF(LEN(O3301)=0,0,IF(OR(Summary!$D$5="All",Summary!$D$5=""),1,IF(Summary!$D$5=O3301,1,0)))</f>
        <v>0</v>
      </c>
      <c r="S3301" s="148">
        <f>IF(LEN(B3301)=0,0,IF(OR(Summary!$G$5="All",Summary!$G$5=""),1,IF(Summary!$G$5=B3301,1,0)))</f>
        <v>0</v>
      </c>
      <c r="T3301" s="148">
        <f t="shared" si="204"/>
        <v>0</v>
      </c>
      <c r="U3301" s="148">
        <f>IF(LEN(C3301)=0,0,IF(C3301=Summary!$K$5,1,0))</f>
        <v>0</v>
      </c>
      <c r="V3301" s="148">
        <f t="shared" si="205"/>
        <v>0</v>
      </c>
      <c r="W3301" s="333"/>
      <c r="X3301" s="148">
        <f t="shared" si="206"/>
        <v>0</v>
      </c>
      <c r="Y3301" s="333"/>
      <c r="Z3301" s="144"/>
      <c r="AA3301" s="148">
        <f t="shared" si="207"/>
        <v>0</v>
      </c>
      <c r="AB3301" s="336"/>
      <c r="AC3301" s="144"/>
    </row>
    <row r="3302" spans="2:29" s="134" customFormat="1" ht="20.100000000000001" customHeight="1" x14ac:dyDescent="0.25">
      <c r="B3302" s="390"/>
      <c r="C3302" s="391"/>
      <c r="D3302" s="392"/>
      <c r="E3302" s="393"/>
      <c r="F3302" s="393"/>
      <c r="G3302" s="394"/>
      <c r="H3302" s="395"/>
      <c r="N3302" s="144"/>
      <c r="O3302" s="147" t="str">
        <f>IFERROR(IF(LEN(B3302)=0,"",INDEX(Trainings!$C$6:$C$55,MATCH(Registration!$B3302,Trainings!$B$6:$B$55,0),1)),"")</f>
        <v/>
      </c>
      <c r="P3302" s="148" t="str">
        <f>IFERROR(IF(LEN(H3302)=0,"",INDEX(Dashboard!$I$17:$I$26,MATCH($H3302,Dashboard!$J$17:$J$26,0))),"")</f>
        <v/>
      </c>
      <c r="Q3302" s="144"/>
      <c r="R3302" s="148">
        <f>IF(LEN(O3302)=0,0,IF(OR(Summary!$D$5="All",Summary!$D$5=""),1,IF(Summary!$D$5=O3302,1,0)))</f>
        <v>0</v>
      </c>
      <c r="S3302" s="148">
        <f>IF(LEN(B3302)=0,0,IF(OR(Summary!$G$5="All",Summary!$G$5=""),1,IF(Summary!$G$5=B3302,1,0)))</f>
        <v>0</v>
      </c>
      <c r="T3302" s="148">
        <f t="shared" si="204"/>
        <v>0</v>
      </c>
      <c r="U3302" s="148">
        <f>IF(LEN(C3302)=0,0,IF(C3302=Summary!$K$5,1,0))</f>
        <v>0</v>
      </c>
      <c r="V3302" s="148">
        <f t="shared" si="205"/>
        <v>0</v>
      </c>
      <c r="W3302" s="333"/>
      <c r="X3302" s="148">
        <f t="shared" si="206"/>
        <v>0</v>
      </c>
      <c r="Y3302" s="333"/>
      <c r="Z3302" s="144"/>
      <c r="AA3302" s="148">
        <f t="shared" si="207"/>
        <v>0</v>
      </c>
      <c r="AB3302" s="336"/>
      <c r="AC3302" s="144"/>
    </row>
    <row r="3303" spans="2:29" s="134" customFormat="1" ht="20.100000000000001" customHeight="1" x14ac:dyDescent="0.25">
      <c r="B3303" s="390"/>
      <c r="C3303" s="391"/>
      <c r="D3303" s="392"/>
      <c r="E3303" s="393"/>
      <c r="F3303" s="393"/>
      <c r="G3303" s="394"/>
      <c r="H3303" s="395"/>
      <c r="N3303" s="144"/>
      <c r="O3303" s="147" t="str">
        <f>IFERROR(IF(LEN(B3303)=0,"",INDEX(Trainings!$C$6:$C$55,MATCH(Registration!$B3303,Trainings!$B$6:$B$55,0),1)),"")</f>
        <v/>
      </c>
      <c r="P3303" s="148" t="str">
        <f>IFERROR(IF(LEN(H3303)=0,"",INDEX(Dashboard!$I$17:$I$26,MATCH($H3303,Dashboard!$J$17:$J$26,0))),"")</f>
        <v/>
      </c>
      <c r="Q3303" s="144"/>
      <c r="R3303" s="148">
        <f>IF(LEN(O3303)=0,0,IF(OR(Summary!$D$5="All",Summary!$D$5=""),1,IF(Summary!$D$5=O3303,1,0)))</f>
        <v>0</v>
      </c>
      <c r="S3303" s="148">
        <f>IF(LEN(B3303)=0,0,IF(OR(Summary!$G$5="All",Summary!$G$5=""),1,IF(Summary!$G$5=B3303,1,0)))</f>
        <v>0</v>
      </c>
      <c r="T3303" s="148">
        <f t="shared" si="204"/>
        <v>0</v>
      </c>
      <c r="U3303" s="148">
        <f>IF(LEN(C3303)=0,0,IF(C3303=Summary!$K$5,1,0))</f>
        <v>0</v>
      </c>
      <c r="V3303" s="148">
        <f t="shared" si="205"/>
        <v>0</v>
      </c>
      <c r="W3303" s="333"/>
      <c r="X3303" s="148">
        <f t="shared" si="206"/>
        <v>0</v>
      </c>
      <c r="Y3303" s="333"/>
      <c r="Z3303" s="144"/>
      <c r="AA3303" s="148">
        <f t="shared" si="207"/>
        <v>0</v>
      </c>
      <c r="AB3303" s="336"/>
      <c r="AC3303" s="144"/>
    </row>
    <row r="3304" spans="2:29" s="134" customFormat="1" ht="20.100000000000001" customHeight="1" x14ac:dyDescent="0.25">
      <c r="B3304" s="390"/>
      <c r="C3304" s="391"/>
      <c r="D3304" s="392"/>
      <c r="E3304" s="393"/>
      <c r="F3304" s="393"/>
      <c r="G3304" s="394"/>
      <c r="H3304" s="395"/>
      <c r="N3304" s="144"/>
      <c r="O3304" s="147" t="str">
        <f>IFERROR(IF(LEN(B3304)=0,"",INDEX(Trainings!$C$6:$C$55,MATCH(Registration!$B3304,Trainings!$B$6:$B$55,0),1)),"")</f>
        <v/>
      </c>
      <c r="P3304" s="148" t="str">
        <f>IFERROR(IF(LEN(H3304)=0,"",INDEX(Dashboard!$I$17:$I$26,MATCH($H3304,Dashboard!$J$17:$J$26,0))),"")</f>
        <v/>
      </c>
      <c r="Q3304" s="144"/>
      <c r="R3304" s="148">
        <f>IF(LEN(O3304)=0,0,IF(OR(Summary!$D$5="All",Summary!$D$5=""),1,IF(Summary!$D$5=O3304,1,0)))</f>
        <v>0</v>
      </c>
      <c r="S3304" s="148">
        <f>IF(LEN(B3304)=0,0,IF(OR(Summary!$G$5="All",Summary!$G$5=""),1,IF(Summary!$G$5=B3304,1,0)))</f>
        <v>0</v>
      </c>
      <c r="T3304" s="148">
        <f t="shared" si="204"/>
        <v>0</v>
      </c>
      <c r="U3304" s="148">
        <f>IF(LEN(C3304)=0,0,IF(C3304=Summary!$K$5,1,0))</f>
        <v>0</v>
      </c>
      <c r="V3304" s="148">
        <f t="shared" si="205"/>
        <v>0</v>
      </c>
      <c r="W3304" s="333"/>
      <c r="X3304" s="148">
        <f t="shared" si="206"/>
        <v>0</v>
      </c>
      <c r="Y3304" s="333"/>
      <c r="Z3304" s="144"/>
      <c r="AA3304" s="148">
        <f t="shared" si="207"/>
        <v>0</v>
      </c>
      <c r="AB3304" s="336"/>
      <c r="AC3304" s="144"/>
    </row>
    <row r="3305" spans="2:29" s="134" customFormat="1" ht="20.100000000000001" customHeight="1" x14ac:dyDescent="0.25">
      <c r="B3305" s="390"/>
      <c r="C3305" s="391"/>
      <c r="D3305" s="392"/>
      <c r="E3305" s="393"/>
      <c r="F3305" s="393"/>
      <c r="G3305" s="394"/>
      <c r="H3305" s="395"/>
      <c r="N3305" s="144"/>
      <c r="O3305" s="147" t="str">
        <f>IFERROR(IF(LEN(B3305)=0,"",INDEX(Trainings!$C$6:$C$55,MATCH(Registration!$B3305,Trainings!$B$6:$B$55,0),1)),"")</f>
        <v/>
      </c>
      <c r="P3305" s="148" t="str">
        <f>IFERROR(IF(LEN(H3305)=0,"",INDEX(Dashboard!$I$17:$I$26,MATCH($H3305,Dashboard!$J$17:$J$26,0))),"")</f>
        <v/>
      </c>
      <c r="Q3305" s="144"/>
      <c r="R3305" s="148">
        <f>IF(LEN(O3305)=0,0,IF(OR(Summary!$D$5="All",Summary!$D$5=""),1,IF(Summary!$D$5=O3305,1,0)))</f>
        <v>0</v>
      </c>
      <c r="S3305" s="148">
        <f>IF(LEN(B3305)=0,0,IF(OR(Summary!$G$5="All",Summary!$G$5=""),1,IF(Summary!$G$5=B3305,1,0)))</f>
        <v>0</v>
      </c>
      <c r="T3305" s="148">
        <f t="shared" si="204"/>
        <v>0</v>
      </c>
      <c r="U3305" s="148">
        <f>IF(LEN(C3305)=0,0,IF(C3305=Summary!$K$5,1,0))</f>
        <v>0</v>
      </c>
      <c r="V3305" s="148">
        <f t="shared" si="205"/>
        <v>0</v>
      </c>
      <c r="W3305" s="333"/>
      <c r="X3305" s="148">
        <f t="shared" si="206"/>
        <v>0</v>
      </c>
      <c r="Y3305" s="333"/>
      <c r="Z3305" s="144"/>
      <c r="AA3305" s="148">
        <f t="shared" si="207"/>
        <v>0</v>
      </c>
      <c r="AB3305" s="336"/>
      <c r="AC3305" s="144"/>
    </row>
    <row r="3306" spans="2:29" s="134" customFormat="1" ht="20.100000000000001" customHeight="1" x14ac:dyDescent="0.25">
      <c r="B3306" s="390"/>
      <c r="C3306" s="391"/>
      <c r="D3306" s="392"/>
      <c r="E3306" s="393"/>
      <c r="F3306" s="393"/>
      <c r="G3306" s="394"/>
      <c r="H3306" s="395"/>
      <c r="N3306" s="144"/>
      <c r="O3306" s="147" t="str">
        <f>IFERROR(IF(LEN(B3306)=0,"",INDEX(Trainings!$C$6:$C$55,MATCH(Registration!$B3306,Trainings!$B$6:$B$55,0),1)),"")</f>
        <v/>
      </c>
      <c r="P3306" s="148" t="str">
        <f>IFERROR(IF(LEN(H3306)=0,"",INDEX(Dashboard!$I$17:$I$26,MATCH($H3306,Dashboard!$J$17:$J$26,0))),"")</f>
        <v/>
      </c>
      <c r="Q3306" s="144"/>
      <c r="R3306" s="148">
        <f>IF(LEN(O3306)=0,0,IF(OR(Summary!$D$5="All",Summary!$D$5=""),1,IF(Summary!$D$5=O3306,1,0)))</f>
        <v>0</v>
      </c>
      <c r="S3306" s="148">
        <f>IF(LEN(B3306)=0,0,IF(OR(Summary!$G$5="All",Summary!$G$5=""),1,IF(Summary!$G$5=B3306,1,0)))</f>
        <v>0</v>
      </c>
      <c r="T3306" s="148">
        <f t="shared" si="204"/>
        <v>0</v>
      </c>
      <c r="U3306" s="148">
        <f>IF(LEN(C3306)=0,0,IF(C3306=Summary!$K$5,1,0))</f>
        <v>0</v>
      </c>
      <c r="V3306" s="148">
        <f t="shared" si="205"/>
        <v>0</v>
      </c>
      <c r="W3306" s="333"/>
      <c r="X3306" s="148">
        <f t="shared" si="206"/>
        <v>0</v>
      </c>
      <c r="Y3306" s="333"/>
      <c r="Z3306" s="144"/>
      <c r="AA3306" s="148">
        <f t="shared" si="207"/>
        <v>0</v>
      </c>
      <c r="AB3306" s="336"/>
      <c r="AC3306" s="144"/>
    </row>
    <row r="3307" spans="2:29" s="134" customFormat="1" ht="20.100000000000001" customHeight="1" x14ac:dyDescent="0.25">
      <c r="B3307" s="390"/>
      <c r="C3307" s="391"/>
      <c r="D3307" s="392"/>
      <c r="E3307" s="393"/>
      <c r="F3307" s="393"/>
      <c r="G3307" s="394"/>
      <c r="H3307" s="395"/>
      <c r="N3307" s="144"/>
      <c r="O3307" s="147" t="str">
        <f>IFERROR(IF(LEN(B3307)=0,"",INDEX(Trainings!$C$6:$C$55,MATCH(Registration!$B3307,Trainings!$B$6:$B$55,0),1)),"")</f>
        <v/>
      </c>
      <c r="P3307" s="148" t="str">
        <f>IFERROR(IF(LEN(H3307)=0,"",INDEX(Dashboard!$I$17:$I$26,MATCH($H3307,Dashboard!$J$17:$J$26,0))),"")</f>
        <v/>
      </c>
      <c r="Q3307" s="144"/>
      <c r="R3307" s="148">
        <f>IF(LEN(O3307)=0,0,IF(OR(Summary!$D$5="All",Summary!$D$5=""),1,IF(Summary!$D$5=O3307,1,0)))</f>
        <v>0</v>
      </c>
      <c r="S3307" s="148">
        <f>IF(LEN(B3307)=0,0,IF(OR(Summary!$G$5="All",Summary!$G$5=""),1,IF(Summary!$G$5=B3307,1,0)))</f>
        <v>0</v>
      </c>
      <c r="T3307" s="148">
        <f t="shared" si="204"/>
        <v>0</v>
      </c>
      <c r="U3307" s="148">
        <f>IF(LEN(C3307)=0,0,IF(C3307=Summary!$K$5,1,0))</f>
        <v>0</v>
      </c>
      <c r="V3307" s="148">
        <f t="shared" si="205"/>
        <v>0</v>
      </c>
      <c r="W3307" s="333"/>
      <c r="X3307" s="148">
        <f t="shared" si="206"/>
        <v>0</v>
      </c>
      <c r="Y3307" s="333"/>
      <c r="Z3307" s="144"/>
      <c r="AA3307" s="148">
        <f t="shared" si="207"/>
        <v>0</v>
      </c>
      <c r="AB3307" s="336"/>
      <c r="AC3307" s="144"/>
    </row>
    <row r="3308" spans="2:29" s="134" customFormat="1" ht="20.100000000000001" customHeight="1" x14ac:dyDescent="0.25">
      <c r="B3308" s="390"/>
      <c r="C3308" s="391"/>
      <c r="D3308" s="392"/>
      <c r="E3308" s="393"/>
      <c r="F3308" s="393"/>
      <c r="G3308" s="394"/>
      <c r="H3308" s="395"/>
      <c r="N3308" s="144"/>
      <c r="O3308" s="147" t="str">
        <f>IFERROR(IF(LEN(B3308)=0,"",INDEX(Trainings!$C$6:$C$55,MATCH(Registration!$B3308,Trainings!$B$6:$B$55,0),1)),"")</f>
        <v/>
      </c>
      <c r="P3308" s="148" t="str">
        <f>IFERROR(IF(LEN(H3308)=0,"",INDEX(Dashboard!$I$17:$I$26,MATCH($H3308,Dashboard!$J$17:$J$26,0))),"")</f>
        <v/>
      </c>
      <c r="Q3308" s="144"/>
      <c r="R3308" s="148">
        <f>IF(LEN(O3308)=0,0,IF(OR(Summary!$D$5="All",Summary!$D$5=""),1,IF(Summary!$D$5=O3308,1,0)))</f>
        <v>0</v>
      </c>
      <c r="S3308" s="148">
        <f>IF(LEN(B3308)=0,0,IF(OR(Summary!$G$5="All",Summary!$G$5=""),1,IF(Summary!$G$5=B3308,1,0)))</f>
        <v>0</v>
      </c>
      <c r="T3308" s="148">
        <f t="shared" si="204"/>
        <v>0</v>
      </c>
      <c r="U3308" s="148">
        <f>IF(LEN(C3308)=0,0,IF(C3308=Summary!$K$5,1,0))</f>
        <v>0</v>
      </c>
      <c r="V3308" s="148">
        <f t="shared" si="205"/>
        <v>0</v>
      </c>
      <c r="W3308" s="333"/>
      <c r="X3308" s="148">
        <f t="shared" si="206"/>
        <v>0</v>
      </c>
      <c r="Y3308" s="333"/>
      <c r="Z3308" s="144"/>
      <c r="AA3308" s="148">
        <f t="shared" si="207"/>
        <v>0</v>
      </c>
      <c r="AB3308" s="336"/>
      <c r="AC3308" s="144"/>
    </row>
    <row r="3309" spans="2:29" s="134" customFormat="1" ht="20.100000000000001" customHeight="1" x14ac:dyDescent="0.25">
      <c r="B3309" s="390"/>
      <c r="C3309" s="391"/>
      <c r="D3309" s="392"/>
      <c r="E3309" s="393"/>
      <c r="F3309" s="393"/>
      <c r="G3309" s="394"/>
      <c r="H3309" s="395"/>
      <c r="N3309" s="144"/>
      <c r="O3309" s="147" t="str">
        <f>IFERROR(IF(LEN(B3309)=0,"",INDEX(Trainings!$C$6:$C$55,MATCH(Registration!$B3309,Trainings!$B$6:$B$55,0),1)),"")</f>
        <v/>
      </c>
      <c r="P3309" s="148" t="str">
        <f>IFERROR(IF(LEN(H3309)=0,"",INDEX(Dashboard!$I$17:$I$26,MATCH($H3309,Dashboard!$J$17:$J$26,0))),"")</f>
        <v/>
      </c>
      <c r="Q3309" s="144"/>
      <c r="R3309" s="148">
        <f>IF(LEN(O3309)=0,0,IF(OR(Summary!$D$5="All",Summary!$D$5=""),1,IF(Summary!$D$5=O3309,1,0)))</f>
        <v>0</v>
      </c>
      <c r="S3309" s="148">
        <f>IF(LEN(B3309)=0,0,IF(OR(Summary!$G$5="All",Summary!$G$5=""),1,IF(Summary!$G$5=B3309,1,0)))</f>
        <v>0</v>
      </c>
      <c r="T3309" s="148">
        <f t="shared" si="204"/>
        <v>0</v>
      </c>
      <c r="U3309" s="148">
        <f>IF(LEN(C3309)=0,0,IF(C3309=Summary!$K$5,1,0))</f>
        <v>0</v>
      </c>
      <c r="V3309" s="148">
        <f t="shared" si="205"/>
        <v>0</v>
      </c>
      <c r="W3309" s="333"/>
      <c r="X3309" s="148">
        <f t="shared" si="206"/>
        <v>0</v>
      </c>
      <c r="Y3309" s="333"/>
      <c r="Z3309" s="144"/>
      <c r="AA3309" s="148">
        <f t="shared" si="207"/>
        <v>0</v>
      </c>
      <c r="AB3309" s="336"/>
      <c r="AC3309" s="144"/>
    </row>
    <row r="3310" spans="2:29" s="134" customFormat="1" ht="20.100000000000001" customHeight="1" x14ac:dyDescent="0.25">
      <c r="B3310" s="390"/>
      <c r="C3310" s="391"/>
      <c r="D3310" s="392"/>
      <c r="E3310" s="393"/>
      <c r="F3310" s="393"/>
      <c r="G3310" s="394"/>
      <c r="H3310" s="395"/>
      <c r="N3310" s="144"/>
      <c r="O3310" s="147" t="str">
        <f>IFERROR(IF(LEN(B3310)=0,"",INDEX(Trainings!$C$6:$C$55,MATCH(Registration!$B3310,Trainings!$B$6:$B$55,0),1)),"")</f>
        <v/>
      </c>
      <c r="P3310" s="148" t="str">
        <f>IFERROR(IF(LEN(H3310)=0,"",INDEX(Dashboard!$I$17:$I$26,MATCH($H3310,Dashboard!$J$17:$J$26,0))),"")</f>
        <v/>
      </c>
      <c r="Q3310" s="144"/>
      <c r="R3310" s="148">
        <f>IF(LEN(O3310)=0,0,IF(OR(Summary!$D$5="All",Summary!$D$5=""),1,IF(Summary!$D$5=O3310,1,0)))</f>
        <v>0</v>
      </c>
      <c r="S3310" s="148">
        <f>IF(LEN(B3310)=0,0,IF(OR(Summary!$G$5="All",Summary!$G$5=""),1,IF(Summary!$G$5=B3310,1,0)))</f>
        <v>0</v>
      </c>
      <c r="T3310" s="148">
        <f t="shared" si="204"/>
        <v>0</v>
      </c>
      <c r="U3310" s="148">
        <f>IF(LEN(C3310)=0,0,IF(C3310=Summary!$K$5,1,0))</f>
        <v>0</v>
      </c>
      <c r="V3310" s="148">
        <f t="shared" si="205"/>
        <v>0</v>
      </c>
      <c r="W3310" s="333"/>
      <c r="X3310" s="148">
        <f t="shared" si="206"/>
        <v>0</v>
      </c>
      <c r="Y3310" s="333"/>
      <c r="Z3310" s="144"/>
      <c r="AA3310" s="148">
        <f t="shared" si="207"/>
        <v>0</v>
      </c>
      <c r="AB3310" s="336"/>
      <c r="AC3310" s="144"/>
    </row>
    <row r="3311" spans="2:29" s="134" customFormat="1" ht="20.100000000000001" customHeight="1" x14ac:dyDescent="0.25">
      <c r="B3311" s="390"/>
      <c r="C3311" s="391"/>
      <c r="D3311" s="392"/>
      <c r="E3311" s="393"/>
      <c r="F3311" s="393"/>
      <c r="G3311" s="394"/>
      <c r="H3311" s="395"/>
      <c r="N3311" s="144"/>
      <c r="O3311" s="147" t="str">
        <f>IFERROR(IF(LEN(B3311)=0,"",INDEX(Trainings!$C$6:$C$55,MATCH(Registration!$B3311,Trainings!$B$6:$B$55,0),1)),"")</f>
        <v/>
      </c>
      <c r="P3311" s="148" t="str">
        <f>IFERROR(IF(LEN(H3311)=0,"",INDEX(Dashboard!$I$17:$I$26,MATCH($H3311,Dashboard!$J$17:$J$26,0))),"")</f>
        <v/>
      </c>
      <c r="Q3311" s="144"/>
      <c r="R3311" s="148">
        <f>IF(LEN(O3311)=0,0,IF(OR(Summary!$D$5="All",Summary!$D$5=""),1,IF(Summary!$D$5=O3311,1,0)))</f>
        <v>0</v>
      </c>
      <c r="S3311" s="148">
        <f>IF(LEN(B3311)=0,0,IF(OR(Summary!$G$5="All",Summary!$G$5=""),1,IF(Summary!$G$5=B3311,1,0)))</f>
        <v>0</v>
      </c>
      <c r="T3311" s="148">
        <f t="shared" si="204"/>
        <v>0</v>
      </c>
      <c r="U3311" s="148">
        <f>IF(LEN(C3311)=0,0,IF(C3311=Summary!$K$5,1,0))</f>
        <v>0</v>
      </c>
      <c r="V3311" s="148">
        <f t="shared" si="205"/>
        <v>0</v>
      </c>
      <c r="W3311" s="333"/>
      <c r="X3311" s="148">
        <f t="shared" si="206"/>
        <v>0</v>
      </c>
      <c r="Y3311" s="333"/>
      <c r="Z3311" s="144"/>
      <c r="AA3311" s="148">
        <f t="shared" si="207"/>
        <v>0</v>
      </c>
      <c r="AB3311" s="336"/>
      <c r="AC3311" s="144"/>
    </row>
    <row r="3312" spans="2:29" s="134" customFormat="1" ht="20.100000000000001" customHeight="1" x14ac:dyDescent="0.25">
      <c r="B3312" s="390"/>
      <c r="C3312" s="391"/>
      <c r="D3312" s="392"/>
      <c r="E3312" s="393"/>
      <c r="F3312" s="393"/>
      <c r="G3312" s="394"/>
      <c r="H3312" s="395"/>
      <c r="N3312" s="144"/>
      <c r="O3312" s="147" t="str">
        <f>IFERROR(IF(LEN(B3312)=0,"",INDEX(Trainings!$C$6:$C$55,MATCH(Registration!$B3312,Trainings!$B$6:$B$55,0),1)),"")</f>
        <v/>
      </c>
      <c r="P3312" s="148" t="str">
        <f>IFERROR(IF(LEN(H3312)=0,"",INDEX(Dashboard!$I$17:$I$26,MATCH($H3312,Dashboard!$J$17:$J$26,0))),"")</f>
        <v/>
      </c>
      <c r="Q3312" s="144"/>
      <c r="R3312" s="148">
        <f>IF(LEN(O3312)=0,0,IF(OR(Summary!$D$5="All",Summary!$D$5=""),1,IF(Summary!$D$5=O3312,1,0)))</f>
        <v>0</v>
      </c>
      <c r="S3312" s="148">
        <f>IF(LEN(B3312)=0,0,IF(OR(Summary!$G$5="All",Summary!$G$5=""),1,IF(Summary!$G$5=B3312,1,0)))</f>
        <v>0</v>
      </c>
      <c r="T3312" s="148">
        <f t="shared" si="204"/>
        <v>0</v>
      </c>
      <c r="U3312" s="148">
        <f>IF(LEN(C3312)=0,0,IF(C3312=Summary!$K$5,1,0))</f>
        <v>0</v>
      </c>
      <c r="V3312" s="148">
        <f t="shared" si="205"/>
        <v>0</v>
      </c>
      <c r="W3312" s="333"/>
      <c r="X3312" s="148">
        <f t="shared" si="206"/>
        <v>0</v>
      </c>
      <c r="Y3312" s="333"/>
      <c r="Z3312" s="144"/>
      <c r="AA3312" s="148">
        <f t="shared" si="207"/>
        <v>0</v>
      </c>
      <c r="AB3312" s="336"/>
      <c r="AC3312" s="144"/>
    </row>
    <row r="3313" spans="2:29" s="134" customFormat="1" ht="20.100000000000001" customHeight="1" x14ac:dyDescent="0.25">
      <c r="B3313" s="390"/>
      <c r="C3313" s="391"/>
      <c r="D3313" s="392"/>
      <c r="E3313" s="393"/>
      <c r="F3313" s="393"/>
      <c r="G3313" s="394"/>
      <c r="H3313" s="395"/>
      <c r="N3313" s="144"/>
      <c r="O3313" s="147" t="str">
        <f>IFERROR(IF(LEN(B3313)=0,"",INDEX(Trainings!$C$6:$C$55,MATCH(Registration!$B3313,Trainings!$B$6:$B$55,0),1)),"")</f>
        <v/>
      </c>
      <c r="P3313" s="148" t="str">
        <f>IFERROR(IF(LEN(H3313)=0,"",INDEX(Dashboard!$I$17:$I$26,MATCH($H3313,Dashboard!$J$17:$J$26,0))),"")</f>
        <v/>
      </c>
      <c r="Q3313" s="144"/>
      <c r="R3313" s="148">
        <f>IF(LEN(O3313)=0,0,IF(OR(Summary!$D$5="All",Summary!$D$5=""),1,IF(Summary!$D$5=O3313,1,0)))</f>
        <v>0</v>
      </c>
      <c r="S3313" s="148">
        <f>IF(LEN(B3313)=0,0,IF(OR(Summary!$G$5="All",Summary!$G$5=""),1,IF(Summary!$G$5=B3313,1,0)))</f>
        <v>0</v>
      </c>
      <c r="T3313" s="148">
        <f t="shared" si="204"/>
        <v>0</v>
      </c>
      <c r="U3313" s="148">
        <f>IF(LEN(C3313)=0,0,IF(C3313=Summary!$K$5,1,0))</f>
        <v>0</v>
      </c>
      <c r="V3313" s="148">
        <f t="shared" si="205"/>
        <v>0</v>
      </c>
      <c r="W3313" s="333"/>
      <c r="X3313" s="148">
        <f t="shared" si="206"/>
        <v>0</v>
      </c>
      <c r="Y3313" s="333"/>
      <c r="Z3313" s="144"/>
      <c r="AA3313" s="148">
        <f t="shared" si="207"/>
        <v>0</v>
      </c>
      <c r="AB3313" s="336"/>
      <c r="AC3313" s="144"/>
    </row>
    <row r="3314" spans="2:29" s="134" customFormat="1" ht="20.100000000000001" customHeight="1" x14ac:dyDescent="0.25">
      <c r="B3314" s="390"/>
      <c r="C3314" s="391"/>
      <c r="D3314" s="392"/>
      <c r="E3314" s="393"/>
      <c r="F3314" s="393"/>
      <c r="G3314" s="394"/>
      <c r="H3314" s="395"/>
      <c r="N3314" s="144"/>
      <c r="O3314" s="147" t="str">
        <f>IFERROR(IF(LEN(B3314)=0,"",INDEX(Trainings!$C$6:$C$55,MATCH(Registration!$B3314,Trainings!$B$6:$B$55,0),1)),"")</f>
        <v/>
      </c>
      <c r="P3314" s="148" t="str">
        <f>IFERROR(IF(LEN(H3314)=0,"",INDEX(Dashboard!$I$17:$I$26,MATCH($H3314,Dashboard!$J$17:$J$26,0))),"")</f>
        <v/>
      </c>
      <c r="Q3314" s="144"/>
      <c r="R3314" s="148">
        <f>IF(LEN(O3314)=0,0,IF(OR(Summary!$D$5="All",Summary!$D$5=""),1,IF(Summary!$D$5=O3314,1,0)))</f>
        <v>0</v>
      </c>
      <c r="S3314" s="148">
        <f>IF(LEN(B3314)=0,0,IF(OR(Summary!$G$5="All",Summary!$G$5=""),1,IF(Summary!$G$5=B3314,1,0)))</f>
        <v>0</v>
      </c>
      <c r="T3314" s="148">
        <f t="shared" si="204"/>
        <v>0</v>
      </c>
      <c r="U3314" s="148">
        <f>IF(LEN(C3314)=0,0,IF(C3314=Summary!$K$5,1,0))</f>
        <v>0</v>
      </c>
      <c r="V3314" s="148">
        <f t="shared" si="205"/>
        <v>0</v>
      </c>
      <c r="W3314" s="333"/>
      <c r="X3314" s="148">
        <f t="shared" si="206"/>
        <v>0</v>
      </c>
      <c r="Y3314" s="333"/>
      <c r="Z3314" s="144"/>
      <c r="AA3314" s="148">
        <f t="shared" si="207"/>
        <v>0</v>
      </c>
      <c r="AB3314" s="336"/>
      <c r="AC3314" s="144"/>
    </row>
    <row r="3315" spans="2:29" s="134" customFormat="1" ht="20.100000000000001" customHeight="1" x14ac:dyDescent="0.25">
      <c r="B3315" s="390"/>
      <c r="C3315" s="391"/>
      <c r="D3315" s="392"/>
      <c r="E3315" s="393"/>
      <c r="F3315" s="393"/>
      <c r="G3315" s="394"/>
      <c r="H3315" s="395"/>
      <c r="N3315" s="144"/>
      <c r="O3315" s="147" t="str">
        <f>IFERROR(IF(LEN(B3315)=0,"",INDEX(Trainings!$C$6:$C$55,MATCH(Registration!$B3315,Trainings!$B$6:$B$55,0),1)),"")</f>
        <v/>
      </c>
      <c r="P3315" s="148" t="str">
        <f>IFERROR(IF(LEN(H3315)=0,"",INDEX(Dashboard!$I$17:$I$26,MATCH($H3315,Dashboard!$J$17:$J$26,0))),"")</f>
        <v/>
      </c>
      <c r="Q3315" s="144"/>
      <c r="R3315" s="148">
        <f>IF(LEN(O3315)=0,0,IF(OR(Summary!$D$5="All",Summary!$D$5=""),1,IF(Summary!$D$5=O3315,1,0)))</f>
        <v>0</v>
      </c>
      <c r="S3315" s="148">
        <f>IF(LEN(B3315)=0,0,IF(OR(Summary!$G$5="All",Summary!$G$5=""),1,IF(Summary!$G$5=B3315,1,0)))</f>
        <v>0</v>
      </c>
      <c r="T3315" s="148">
        <f t="shared" si="204"/>
        <v>0</v>
      </c>
      <c r="U3315" s="148">
        <f>IF(LEN(C3315)=0,0,IF(C3315=Summary!$K$5,1,0))</f>
        <v>0</v>
      </c>
      <c r="V3315" s="148">
        <f t="shared" si="205"/>
        <v>0</v>
      </c>
      <c r="W3315" s="333"/>
      <c r="X3315" s="148">
        <f t="shared" si="206"/>
        <v>0</v>
      </c>
      <c r="Y3315" s="333"/>
      <c r="Z3315" s="144"/>
      <c r="AA3315" s="148">
        <f t="shared" si="207"/>
        <v>0</v>
      </c>
      <c r="AB3315" s="336"/>
      <c r="AC3315" s="144"/>
    </row>
    <row r="3316" spans="2:29" s="134" customFormat="1" ht="20.100000000000001" customHeight="1" x14ac:dyDescent="0.25">
      <c r="B3316" s="390"/>
      <c r="C3316" s="391"/>
      <c r="D3316" s="392"/>
      <c r="E3316" s="393"/>
      <c r="F3316" s="393"/>
      <c r="G3316" s="394"/>
      <c r="H3316" s="395"/>
      <c r="N3316" s="144"/>
      <c r="O3316" s="147" t="str">
        <f>IFERROR(IF(LEN(B3316)=0,"",INDEX(Trainings!$C$6:$C$55,MATCH(Registration!$B3316,Trainings!$B$6:$B$55,0),1)),"")</f>
        <v/>
      </c>
      <c r="P3316" s="148" t="str">
        <f>IFERROR(IF(LEN(H3316)=0,"",INDEX(Dashboard!$I$17:$I$26,MATCH($H3316,Dashboard!$J$17:$J$26,0))),"")</f>
        <v/>
      </c>
      <c r="Q3316" s="144"/>
      <c r="R3316" s="148">
        <f>IF(LEN(O3316)=0,0,IF(OR(Summary!$D$5="All",Summary!$D$5=""),1,IF(Summary!$D$5=O3316,1,0)))</f>
        <v>0</v>
      </c>
      <c r="S3316" s="148">
        <f>IF(LEN(B3316)=0,0,IF(OR(Summary!$G$5="All",Summary!$G$5=""),1,IF(Summary!$G$5=B3316,1,0)))</f>
        <v>0</v>
      </c>
      <c r="T3316" s="148">
        <f t="shared" si="204"/>
        <v>0</v>
      </c>
      <c r="U3316" s="148">
        <f>IF(LEN(C3316)=0,0,IF(C3316=Summary!$K$5,1,0))</f>
        <v>0</v>
      </c>
      <c r="V3316" s="148">
        <f t="shared" si="205"/>
        <v>0</v>
      </c>
      <c r="W3316" s="333"/>
      <c r="X3316" s="148">
        <f t="shared" si="206"/>
        <v>0</v>
      </c>
      <c r="Y3316" s="333"/>
      <c r="Z3316" s="144"/>
      <c r="AA3316" s="148">
        <f t="shared" si="207"/>
        <v>0</v>
      </c>
      <c r="AB3316" s="336"/>
      <c r="AC3316" s="144"/>
    </row>
    <row r="3317" spans="2:29" s="134" customFormat="1" ht="20.100000000000001" customHeight="1" x14ac:dyDescent="0.25">
      <c r="B3317" s="390"/>
      <c r="C3317" s="391"/>
      <c r="D3317" s="392"/>
      <c r="E3317" s="393"/>
      <c r="F3317" s="393"/>
      <c r="G3317" s="394"/>
      <c r="H3317" s="395"/>
      <c r="N3317" s="144"/>
      <c r="O3317" s="147" t="str">
        <f>IFERROR(IF(LEN(B3317)=0,"",INDEX(Trainings!$C$6:$C$55,MATCH(Registration!$B3317,Trainings!$B$6:$B$55,0),1)),"")</f>
        <v/>
      </c>
      <c r="P3317" s="148" t="str">
        <f>IFERROR(IF(LEN(H3317)=0,"",INDEX(Dashboard!$I$17:$I$26,MATCH($H3317,Dashboard!$J$17:$J$26,0))),"")</f>
        <v/>
      </c>
      <c r="Q3317" s="144"/>
      <c r="R3317" s="148">
        <f>IF(LEN(O3317)=0,0,IF(OR(Summary!$D$5="All",Summary!$D$5=""),1,IF(Summary!$D$5=O3317,1,0)))</f>
        <v>0</v>
      </c>
      <c r="S3317" s="148">
        <f>IF(LEN(B3317)=0,0,IF(OR(Summary!$G$5="All",Summary!$G$5=""),1,IF(Summary!$G$5=B3317,1,0)))</f>
        <v>0</v>
      </c>
      <c r="T3317" s="148">
        <f t="shared" si="204"/>
        <v>0</v>
      </c>
      <c r="U3317" s="148">
        <f>IF(LEN(C3317)=0,0,IF(C3317=Summary!$K$5,1,0))</f>
        <v>0</v>
      </c>
      <c r="V3317" s="148">
        <f t="shared" si="205"/>
        <v>0</v>
      </c>
      <c r="W3317" s="333"/>
      <c r="X3317" s="148">
        <f t="shared" si="206"/>
        <v>0</v>
      </c>
      <c r="Y3317" s="333"/>
      <c r="Z3317" s="144"/>
      <c r="AA3317" s="148">
        <f t="shared" si="207"/>
        <v>0</v>
      </c>
      <c r="AB3317" s="336"/>
      <c r="AC3317" s="144"/>
    </row>
    <row r="3318" spans="2:29" s="134" customFormat="1" ht="20.100000000000001" customHeight="1" x14ac:dyDescent="0.25">
      <c r="B3318" s="390"/>
      <c r="C3318" s="391"/>
      <c r="D3318" s="392"/>
      <c r="E3318" s="393"/>
      <c r="F3318" s="393"/>
      <c r="G3318" s="394"/>
      <c r="H3318" s="395"/>
      <c r="N3318" s="144"/>
      <c r="O3318" s="147" t="str">
        <f>IFERROR(IF(LEN(B3318)=0,"",INDEX(Trainings!$C$6:$C$55,MATCH(Registration!$B3318,Trainings!$B$6:$B$55,0),1)),"")</f>
        <v/>
      </c>
      <c r="P3318" s="148" t="str">
        <f>IFERROR(IF(LEN(H3318)=0,"",INDEX(Dashboard!$I$17:$I$26,MATCH($H3318,Dashboard!$J$17:$J$26,0))),"")</f>
        <v/>
      </c>
      <c r="Q3318" s="144"/>
      <c r="R3318" s="148">
        <f>IF(LEN(O3318)=0,0,IF(OR(Summary!$D$5="All",Summary!$D$5=""),1,IF(Summary!$D$5=O3318,1,0)))</f>
        <v>0</v>
      </c>
      <c r="S3318" s="148">
        <f>IF(LEN(B3318)=0,0,IF(OR(Summary!$G$5="All",Summary!$G$5=""),1,IF(Summary!$G$5=B3318,1,0)))</f>
        <v>0</v>
      </c>
      <c r="T3318" s="148">
        <f t="shared" si="204"/>
        <v>0</v>
      </c>
      <c r="U3318" s="148">
        <f>IF(LEN(C3318)=0,0,IF(C3318=Summary!$K$5,1,0))</f>
        <v>0</v>
      </c>
      <c r="V3318" s="148">
        <f t="shared" si="205"/>
        <v>0</v>
      </c>
      <c r="W3318" s="333"/>
      <c r="X3318" s="148">
        <f t="shared" si="206"/>
        <v>0</v>
      </c>
      <c r="Y3318" s="333"/>
      <c r="Z3318" s="144"/>
      <c r="AA3318" s="148">
        <f t="shared" si="207"/>
        <v>0</v>
      </c>
      <c r="AB3318" s="336"/>
      <c r="AC3318" s="144"/>
    </row>
    <row r="3319" spans="2:29" s="134" customFormat="1" ht="20.100000000000001" customHeight="1" x14ac:dyDescent="0.25">
      <c r="B3319" s="390"/>
      <c r="C3319" s="391"/>
      <c r="D3319" s="392"/>
      <c r="E3319" s="393"/>
      <c r="F3319" s="393"/>
      <c r="G3319" s="394"/>
      <c r="H3319" s="395"/>
      <c r="N3319" s="144"/>
      <c r="O3319" s="147" t="str">
        <f>IFERROR(IF(LEN(B3319)=0,"",INDEX(Trainings!$C$6:$C$55,MATCH(Registration!$B3319,Trainings!$B$6:$B$55,0),1)),"")</f>
        <v/>
      </c>
      <c r="P3319" s="148" t="str">
        <f>IFERROR(IF(LEN(H3319)=0,"",INDEX(Dashboard!$I$17:$I$26,MATCH($H3319,Dashboard!$J$17:$J$26,0))),"")</f>
        <v/>
      </c>
      <c r="Q3319" s="144"/>
      <c r="R3319" s="148">
        <f>IF(LEN(O3319)=0,0,IF(OR(Summary!$D$5="All",Summary!$D$5=""),1,IF(Summary!$D$5=O3319,1,0)))</f>
        <v>0</v>
      </c>
      <c r="S3319" s="148">
        <f>IF(LEN(B3319)=0,0,IF(OR(Summary!$G$5="All",Summary!$G$5=""),1,IF(Summary!$G$5=B3319,1,0)))</f>
        <v>0</v>
      </c>
      <c r="T3319" s="148">
        <f t="shared" si="204"/>
        <v>0</v>
      </c>
      <c r="U3319" s="148">
        <f>IF(LEN(C3319)=0,0,IF(C3319=Summary!$K$5,1,0))</f>
        <v>0</v>
      </c>
      <c r="V3319" s="148">
        <f t="shared" si="205"/>
        <v>0</v>
      </c>
      <c r="W3319" s="333"/>
      <c r="X3319" s="148">
        <f t="shared" si="206"/>
        <v>0</v>
      </c>
      <c r="Y3319" s="333"/>
      <c r="Z3319" s="144"/>
      <c r="AA3319" s="148">
        <f t="shared" si="207"/>
        <v>0</v>
      </c>
      <c r="AB3319" s="336"/>
      <c r="AC3319" s="144"/>
    </row>
    <row r="3320" spans="2:29" s="134" customFormat="1" ht="20.100000000000001" customHeight="1" x14ac:dyDescent="0.25">
      <c r="B3320" s="390"/>
      <c r="C3320" s="391"/>
      <c r="D3320" s="392"/>
      <c r="E3320" s="393"/>
      <c r="F3320" s="393"/>
      <c r="G3320" s="394"/>
      <c r="H3320" s="395"/>
      <c r="N3320" s="144"/>
      <c r="O3320" s="147" t="str">
        <f>IFERROR(IF(LEN(B3320)=0,"",INDEX(Trainings!$C$6:$C$55,MATCH(Registration!$B3320,Trainings!$B$6:$B$55,0),1)),"")</f>
        <v/>
      </c>
      <c r="P3320" s="148" t="str">
        <f>IFERROR(IF(LEN(H3320)=0,"",INDEX(Dashboard!$I$17:$I$26,MATCH($H3320,Dashboard!$J$17:$J$26,0))),"")</f>
        <v/>
      </c>
      <c r="Q3320" s="144"/>
      <c r="R3320" s="148">
        <f>IF(LEN(O3320)=0,0,IF(OR(Summary!$D$5="All",Summary!$D$5=""),1,IF(Summary!$D$5=O3320,1,0)))</f>
        <v>0</v>
      </c>
      <c r="S3320" s="148">
        <f>IF(LEN(B3320)=0,0,IF(OR(Summary!$G$5="All",Summary!$G$5=""),1,IF(Summary!$G$5=B3320,1,0)))</f>
        <v>0</v>
      </c>
      <c r="T3320" s="148">
        <f t="shared" si="204"/>
        <v>0</v>
      </c>
      <c r="U3320" s="148">
        <f>IF(LEN(C3320)=0,0,IF(C3320=Summary!$K$5,1,0))</f>
        <v>0</v>
      </c>
      <c r="V3320" s="148">
        <f t="shared" si="205"/>
        <v>0</v>
      </c>
      <c r="W3320" s="333"/>
      <c r="X3320" s="148">
        <f t="shared" si="206"/>
        <v>0</v>
      </c>
      <c r="Y3320" s="333"/>
      <c r="Z3320" s="144"/>
      <c r="AA3320" s="148">
        <f t="shared" si="207"/>
        <v>0</v>
      </c>
      <c r="AB3320" s="336"/>
      <c r="AC3320" s="144"/>
    </row>
    <row r="3321" spans="2:29" s="134" customFormat="1" ht="20.100000000000001" customHeight="1" x14ac:dyDescent="0.25">
      <c r="B3321" s="390"/>
      <c r="C3321" s="391"/>
      <c r="D3321" s="392"/>
      <c r="E3321" s="393"/>
      <c r="F3321" s="393"/>
      <c r="G3321" s="394"/>
      <c r="H3321" s="395"/>
      <c r="N3321" s="144"/>
      <c r="O3321" s="147" t="str">
        <f>IFERROR(IF(LEN(B3321)=0,"",INDEX(Trainings!$C$6:$C$55,MATCH(Registration!$B3321,Trainings!$B$6:$B$55,0),1)),"")</f>
        <v/>
      </c>
      <c r="P3321" s="148" t="str">
        <f>IFERROR(IF(LEN(H3321)=0,"",INDEX(Dashboard!$I$17:$I$26,MATCH($H3321,Dashboard!$J$17:$J$26,0))),"")</f>
        <v/>
      </c>
      <c r="Q3321" s="144"/>
      <c r="R3321" s="148">
        <f>IF(LEN(O3321)=0,0,IF(OR(Summary!$D$5="All",Summary!$D$5=""),1,IF(Summary!$D$5=O3321,1,0)))</f>
        <v>0</v>
      </c>
      <c r="S3321" s="148">
        <f>IF(LEN(B3321)=0,0,IF(OR(Summary!$G$5="All",Summary!$G$5=""),1,IF(Summary!$G$5=B3321,1,0)))</f>
        <v>0</v>
      </c>
      <c r="T3321" s="148">
        <f t="shared" si="204"/>
        <v>0</v>
      </c>
      <c r="U3321" s="148">
        <f>IF(LEN(C3321)=0,0,IF(C3321=Summary!$K$5,1,0))</f>
        <v>0</v>
      </c>
      <c r="V3321" s="148">
        <f t="shared" si="205"/>
        <v>0</v>
      </c>
      <c r="W3321" s="333"/>
      <c r="X3321" s="148">
        <f t="shared" si="206"/>
        <v>0</v>
      </c>
      <c r="Y3321" s="333"/>
      <c r="Z3321" s="144"/>
      <c r="AA3321" s="148">
        <f t="shared" si="207"/>
        <v>0</v>
      </c>
      <c r="AB3321" s="336"/>
      <c r="AC3321" s="144"/>
    </row>
    <row r="3322" spans="2:29" s="134" customFormat="1" ht="20.100000000000001" customHeight="1" x14ac:dyDescent="0.25">
      <c r="B3322" s="390"/>
      <c r="C3322" s="391"/>
      <c r="D3322" s="392"/>
      <c r="E3322" s="393"/>
      <c r="F3322" s="393"/>
      <c r="G3322" s="394"/>
      <c r="H3322" s="395"/>
      <c r="N3322" s="144"/>
      <c r="O3322" s="147" t="str">
        <f>IFERROR(IF(LEN(B3322)=0,"",INDEX(Trainings!$C$6:$C$55,MATCH(Registration!$B3322,Trainings!$B$6:$B$55,0),1)),"")</f>
        <v/>
      </c>
      <c r="P3322" s="148" t="str">
        <f>IFERROR(IF(LEN(H3322)=0,"",INDEX(Dashboard!$I$17:$I$26,MATCH($H3322,Dashboard!$J$17:$J$26,0))),"")</f>
        <v/>
      </c>
      <c r="Q3322" s="144"/>
      <c r="R3322" s="148">
        <f>IF(LEN(O3322)=0,0,IF(OR(Summary!$D$5="All",Summary!$D$5=""),1,IF(Summary!$D$5=O3322,1,0)))</f>
        <v>0</v>
      </c>
      <c r="S3322" s="148">
        <f>IF(LEN(B3322)=0,0,IF(OR(Summary!$G$5="All",Summary!$G$5=""),1,IF(Summary!$G$5=B3322,1,0)))</f>
        <v>0</v>
      </c>
      <c r="T3322" s="148">
        <f t="shared" si="204"/>
        <v>0</v>
      </c>
      <c r="U3322" s="148">
        <f>IF(LEN(C3322)=0,0,IF(C3322=Summary!$K$5,1,0))</f>
        <v>0</v>
      </c>
      <c r="V3322" s="148">
        <f t="shared" si="205"/>
        <v>0</v>
      </c>
      <c r="W3322" s="333"/>
      <c r="X3322" s="148">
        <f t="shared" si="206"/>
        <v>0</v>
      </c>
      <c r="Y3322" s="333"/>
      <c r="Z3322" s="144"/>
      <c r="AA3322" s="148">
        <f t="shared" si="207"/>
        <v>0</v>
      </c>
      <c r="AB3322" s="336"/>
      <c r="AC3322" s="144"/>
    </row>
    <row r="3323" spans="2:29" s="134" customFormat="1" ht="20.100000000000001" customHeight="1" x14ac:dyDescent="0.25">
      <c r="B3323" s="390"/>
      <c r="C3323" s="391"/>
      <c r="D3323" s="392"/>
      <c r="E3323" s="393"/>
      <c r="F3323" s="393"/>
      <c r="G3323" s="394"/>
      <c r="H3323" s="395"/>
      <c r="N3323" s="144"/>
      <c r="O3323" s="147" t="str">
        <f>IFERROR(IF(LEN(B3323)=0,"",INDEX(Trainings!$C$6:$C$55,MATCH(Registration!$B3323,Trainings!$B$6:$B$55,0),1)),"")</f>
        <v/>
      </c>
      <c r="P3323" s="148" t="str">
        <f>IFERROR(IF(LEN(H3323)=0,"",INDEX(Dashboard!$I$17:$I$26,MATCH($H3323,Dashboard!$J$17:$J$26,0))),"")</f>
        <v/>
      </c>
      <c r="Q3323" s="144"/>
      <c r="R3323" s="148">
        <f>IF(LEN(O3323)=0,0,IF(OR(Summary!$D$5="All",Summary!$D$5=""),1,IF(Summary!$D$5=O3323,1,0)))</f>
        <v>0</v>
      </c>
      <c r="S3323" s="148">
        <f>IF(LEN(B3323)=0,0,IF(OR(Summary!$G$5="All",Summary!$G$5=""),1,IF(Summary!$G$5=B3323,1,0)))</f>
        <v>0</v>
      </c>
      <c r="T3323" s="148">
        <f t="shared" si="204"/>
        <v>0</v>
      </c>
      <c r="U3323" s="148">
        <f>IF(LEN(C3323)=0,0,IF(C3323=Summary!$K$5,1,0))</f>
        <v>0</v>
      </c>
      <c r="V3323" s="148">
        <f t="shared" si="205"/>
        <v>0</v>
      </c>
      <c r="W3323" s="333"/>
      <c r="X3323" s="148">
        <f t="shared" si="206"/>
        <v>0</v>
      </c>
      <c r="Y3323" s="333"/>
      <c r="Z3323" s="144"/>
      <c r="AA3323" s="148">
        <f t="shared" si="207"/>
        <v>0</v>
      </c>
      <c r="AB3323" s="336"/>
      <c r="AC3323" s="144"/>
    </row>
    <row r="3324" spans="2:29" s="134" customFormat="1" ht="20.100000000000001" customHeight="1" x14ac:dyDescent="0.25">
      <c r="B3324" s="390"/>
      <c r="C3324" s="391"/>
      <c r="D3324" s="392"/>
      <c r="E3324" s="393"/>
      <c r="F3324" s="393"/>
      <c r="G3324" s="394"/>
      <c r="H3324" s="395"/>
      <c r="N3324" s="144"/>
      <c r="O3324" s="147" t="str">
        <f>IFERROR(IF(LEN(B3324)=0,"",INDEX(Trainings!$C$6:$C$55,MATCH(Registration!$B3324,Trainings!$B$6:$B$55,0),1)),"")</f>
        <v/>
      </c>
      <c r="P3324" s="148" t="str">
        <f>IFERROR(IF(LEN(H3324)=0,"",INDEX(Dashboard!$I$17:$I$26,MATCH($H3324,Dashboard!$J$17:$J$26,0))),"")</f>
        <v/>
      </c>
      <c r="Q3324" s="144"/>
      <c r="R3324" s="148">
        <f>IF(LEN(O3324)=0,0,IF(OR(Summary!$D$5="All",Summary!$D$5=""),1,IF(Summary!$D$5=O3324,1,0)))</f>
        <v>0</v>
      </c>
      <c r="S3324" s="148">
        <f>IF(LEN(B3324)=0,0,IF(OR(Summary!$G$5="All",Summary!$G$5=""),1,IF(Summary!$G$5=B3324,1,0)))</f>
        <v>0</v>
      </c>
      <c r="T3324" s="148">
        <f t="shared" si="204"/>
        <v>0</v>
      </c>
      <c r="U3324" s="148">
        <f>IF(LEN(C3324)=0,0,IF(C3324=Summary!$K$5,1,0))</f>
        <v>0</v>
      </c>
      <c r="V3324" s="148">
        <f t="shared" si="205"/>
        <v>0</v>
      </c>
      <c r="W3324" s="333"/>
      <c r="X3324" s="148">
        <f t="shared" si="206"/>
        <v>0</v>
      </c>
      <c r="Y3324" s="333"/>
      <c r="Z3324" s="144"/>
      <c r="AA3324" s="148">
        <f t="shared" si="207"/>
        <v>0</v>
      </c>
      <c r="AB3324" s="336"/>
      <c r="AC3324" s="144"/>
    </row>
    <row r="3325" spans="2:29" s="134" customFormat="1" ht="20.100000000000001" customHeight="1" x14ac:dyDescent="0.25">
      <c r="B3325" s="390"/>
      <c r="C3325" s="391"/>
      <c r="D3325" s="392"/>
      <c r="E3325" s="393"/>
      <c r="F3325" s="393"/>
      <c r="G3325" s="394"/>
      <c r="H3325" s="395"/>
      <c r="N3325" s="144"/>
      <c r="O3325" s="147" t="str">
        <f>IFERROR(IF(LEN(B3325)=0,"",INDEX(Trainings!$C$6:$C$55,MATCH(Registration!$B3325,Trainings!$B$6:$B$55,0),1)),"")</f>
        <v/>
      </c>
      <c r="P3325" s="148" t="str">
        <f>IFERROR(IF(LEN(H3325)=0,"",INDEX(Dashboard!$I$17:$I$26,MATCH($H3325,Dashboard!$J$17:$J$26,0))),"")</f>
        <v/>
      </c>
      <c r="Q3325" s="144"/>
      <c r="R3325" s="148">
        <f>IF(LEN(O3325)=0,0,IF(OR(Summary!$D$5="All",Summary!$D$5=""),1,IF(Summary!$D$5=O3325,1,0)))</f>
        <v>0</v>
      </c>
      <c r="S3325" s="148">
        <f>IF(LEN(B3325)=0,0,IF(OR(Summary!$G$5="All",Summary!$G$5=""),1,IF(Summary!$G$5=B3325,1,0)))</f>
        <v>0</v>
      </c>
      <c r="T3325" s="148">
        <f t="shared" si="204"/>
        <v>0</v>
      </c>
      <c r="U3325" s="148">
        <f>IF(LEN(C3325)=0,0,IF(C3325=Summary!$K$5,1,0))</f>
        <v>0</v>
      </c>
      <c r="V3325" s="148">
        <f t="shared" si="205"/>
        <v>0</v>
      </c>
      <c r="W3325" s="333"/>
      <c r="X3325" s="148">
        <f t="shared" si="206"/>
        <v>0</v>
      </c>
      <c r="Y3325" s="333"/>
      <c r="Z3325" s="144"/>
      <c r="AA3325" s="148">
        <f t="shared" si="207"/>
        <v>0</v>
      </c>
      <c r="AB3325" s="336"/>
      <c r="AC3325" s="144"/>
    </row>
    <row r="3326" spans="2:29" s="134" customFormat="1" ht="20.100000000000001" customHeight="1" x14ac:dyDescent="0.25">
      <c r="B3326" s="390"/>
      <c r="C3326" s="391"/>
      <c r="D3326" s="392"/>
      <c r="E3326" s="393"/>
      <c r="F3326" s="393"/>
      <c r="G3326" s="394"/>
      <c r="H3326" s="395"/>
      <c r="N3326" s="144"/>
      <c r="O3326" s="147" t="str">
        <f>IFERROR(IF(LEN(B3326)=0,"",INDEX(Trainings!$C$6:$C$55,MATCH(Registration!$B3326,Trainings!$B$6:$B$55,0),1)),"")</f>
        <v/>
      </c>
      <c r="P3326" s="148" t="str">
        <f>IFERROR(IF(LEN(H3326)=0,"",INDEX(Dashboard!$I$17:$I$26,MATCH($H3326,Dashboard!$J$17:$J$26,0))),"")</f>
        <v/>
      </c>
      <c r="Q3326" s="144"/>
      <c r="R3326" s="148">
        <f>IF(LEN(O3326)=0,0,IF(OR(Summary!$D$5="All",Summary!$D$5=""),1,IF(Summary!$D$5=O3326,1,0)))</f>
        <v>0</v>
      </c>
      <c r="S3326" s="148">
        <f>IF(LEN(B3326)=0,0,IF(OR(Summary!$G$5="All",Summary!$G$5=""),1,IF(Summary!$G$5=B3326,1,0)))</f>
        <v>0</v>
      </c>
      <c r="T3326" s="148">
        <f t="shared" si="204"/>
        <v>0</v>
      </c>
      <c r="U3326" s="148">
        <f>IF(LEN(C3326)=0,0,IF(C3326=Summary!$K$5,1,0))</f>
        <v>0</v>
      </c>
      <c r="V3326" s="148">
        <f t="shared" si="205"/>
        <v>0</v>
      </c>
      <c r="W3326" s="333"/>
      <c r="X3326" s="148">
        <f t="shared" si="206"/>
        <v>0</v>
      </c>
      <c r="Y3326" s="333"/>
      <c r="Z3326" s="144"/>
      <c r="AA3326" s="148">
        <f t="shared" si="207"/>
        <v>0</v>
      </c>
      <c r="AB3326" s="336"/>
      <c r="AC3326" s="144"/>
    </row>
    <row r="3327" spans="2:29" s="134" customFormat="1" ht="20.100000000000001" customHeight="1" x14ac:dyDescent="0.25">
      <c r="B3327" s="390"/>
      <c r="C3327" s="391"/>
      <c r="D3327" s="392"/>
      <c r="E3327" s="393"/>
      <c r="F3327" s="393"/>
      <c r="G3327" s="394"/>
      <c r="H3327" s="395"/>
      <c r="N3327" s="144"/>
      <c r="O3327" s="147" t="str">
        <f>IFERROR(IF(LEN(B3327)=0,"",INDEX(Trainings!$C$6:$C$55,MATCH(Registration!$B3327,Trainings!$B$6:$B$55,0),1)),"")</f>
        <v/>
      </c>
      <c r="P3327" s="148" t="str">
        <f>IFERROR(IF(LEN(H3327)=0,"",INDEX(Dashboard!$I$17:$I$26,MATCH($H3327,Dashboard!$J$17:$J$26,0))),"")</f>
        <v/>
      </c>
      <c r="Q3327" s="144"/>
      <c r="R3327" s="148">
        <f>IF(LEN(O3327)=0,0,IF(OR(Summary!$D$5="All",Summary!$D$5=""),1,IF(Summary!$D$5=O3327,1,0)))</f>
        <v>0</v>
      </c>
      <c r="S3327" s="148">
        <f>IF(LEN(B3327)=0,0,IF(OR(Summary!$G$5="All",Summary!$G$5=""),1,IF(Summary!$G$5=B3327,1,0)))</f>
        <v>0</v>
      </c>
      <c r="T3327" s="148">
        <f t="shared" si="204"/>
        <v>0</v>
      </c>
      <c r="U3327" s="148">
        <f>IF(LEN(C3327)=0,0,IF(C3327=Summary!$K$5,1,0))</f>
        <v>0</v>
      </c>
      <c r="V3327" s="148">
        <f t="shared" si="205"/>
        <v>0</v>
      </c>
      <c r="W3327" s="333"/>
      <c r="X3327" s="148">
        <f t="shared" si="206"/>
        <v>0</v>
      </c>
      <c r="Y3327" s="333"/>
      <c r="Z3327" s="144"/>
      <c r="AA3327" s="148">
        <f t="shared" si="207"/>
        <v>0</v>
      </c>
      <c r="AB3327" s="336"/>
      <c r="AC3327" s="144"/>
    </row>
    <row r="3328" spans="2:29" s="134" customFormat="1" ht="20.100000000000001" customHeight="1" x14ac:dyDescent="0.25">
      <c r="B3328" s="390"/>
      <c r="C3328" s="391"/>
      <c r="D3328" s="392"/>
      <c r="E3328" s="393"/>
      <c r="F3328" s="393"/>
      <c r="G3328" s="394"/>
      <c r="H3328" s="395"/>
      <c r="N3328" s="144"/>
      <c r="O3328" s="147" t="str">
        <f>IFERROR(IF(LEN(B3328)=0,"",INDEX(Trainings!$C$6:$C$55,MATCH(Registration!$B3328,Trainings!$B$6:$B$55,0),1)),"")</f>
        <v/>
      </c>
      <c r="P3328" s="148" t="str">
        <f>IFERROR(IF(LEN(H3328)=0,"",INDEX(Dashboard!$I$17:$I$26,MATCH($H3328,Dashboard!$J$17:$J$26,0))),"")</f>
        <v/>
      </c>
      <c r="Q3328" s="144"/>
      <c r="R3328" s="148">
        <f>IF(LEN(O3328)=0,0,IF(OR(Summary!$D$5="All",Summary!$D$5=""),1,IF(Summary!$D$5=O3328,1,0)))</f>
        <v>0</v>
      </c>
      <c r="S3328" s="148">
        <f>IF(LEN(B3328)=0,0,IF(OR(Summary!$G$5="All",Summary!$G$5=""),1,IF(Summary!$G$5=B3328,1,0)))</f>
        <v>0</v>
      </c>
      <c r="T3328" s="148">
        <f t="shared" si="204"/>
        <v>0</v>
      </c>
      <c r="U3328" s="148">
        <f>IF(LEN(C3328)=0,0,IF(C3328=Summary!$K$5,1,0))</f>
        <v>0</v>
      </c>
      <c r="V3328" s="148">
        <f t="shared" si="205"/>
        <v>0</v>
      </c>
      <c r="W3328" s="333"/>
      <c r="X3328" s="148">
        <f t="shared" si="206"/>
        <v>0</v>
      </c>
      <c r="Y3328" s="333"/>
      <c r="Z3328" s="144"/>
      <c r="AA3328" s="148">
        <f t="shared" si="207"/>
        <v>0</v>
      </c>
      <c r="AB3328" s="336"/>
      <c r="AC3328" s="144"/>
    </row>
    <row r="3329" spans="2:29" s="134" customFormat="1" ht="20.100000000000001" customHeight="1" x14ac:dyDescent="0.25">
      <c r="B3329" s="390"/>
      <c r="C3329" s="391"/>
      <c r="D3329" s="392"/>
      <c r="E3329" s="393"/>
      <c r="F3329" s="393"/>
      <c r="G3329" s="394"/>
      <c r="H3329" s="395"/>
      <c r="N3329" s="144"/>
      <c r="O3329" s="147" t="str">
        <f>IFERROR(IF(LEN(B3329)=0,"",INDEX(Trainings!$C$6:$C$55,MATCH(Registration!$B3329,Trainings!$B$6:$B$55,0),1)),"")</f>
        <v/>
      </c>
      <c r="P3329" s="148" t="str">
        <f>IFERROR(IF(LEN(H3329)=0,"",INDEX(Dashboard!$I$17:$I$26,MATCH($H3329,Dashboard!$J$17:$J$26,0))),"")</f>
        <v/>
      </c>
      <c r="Q3329" s="144"/>
      <c r="R3329" s="148">
        <f>IF(LEN(O3329)=0,0,IF(OR(Summary!$D$5="All",Summary!$D$5=""),1,IF(Summary!$D$5=O3329,1,0)))</f>
        <v>0</v>
      </c>
      <c r="S3329" s="148">
        <f>IF(LEN(B3329)=0,0,IF(OR(Summary!$G$5="All",Summary!$G$5=""),1,IF(Summary!$G$5=B3329,1,0)))</f>
        <v>0</v>
      </c>
      <c r="T3329" s="148">
        <f t="shared" si="204"/>
        <v>0</v>
      </c>
      <c r="U3329" s="148">
        <f>IF(LEN(C3329)=0,0,IF(C3329=Summary!$K$5,1,0))</f>
        <v>0</v>
      </c>
      <c r="V3329" s="148">
        <f t="shared" si="205"/>
        <v>0</v>
      </c>
      <c r="W3329" s="333"/>
      <c r="X3329" s="148">
        <f t="shared" si="206"/>
        <v>0</v>
      </c>
      <c r="Y3329" s="333"/>
      <c r="Z3329" s="144"/>
      <c r="AA3329" s="148">
        <f t="shared" si="207"/>
        <v>0</v>
      </c>
      <c r="AB3329" s="336"/>
      <c r="AC3329" s="144"/>
    </row>
    <row r="3330" spans="2:29" s="134" customFormat="1" ht="20.100000000000001" customHeight="1" x14ac:dyDescent="0.25">
      <c r="B3330" s="390"/>
      <c r="C3330" s="391"/>
      <c r="D3330" s="392"/>
      <c r="E3330" s="393"/>
      <c r="F3330" s="393"/>
      <c r="G3330" s="394"/>
      <c r="H3330" s="395"/>
      <c r="N3330" s="144"/>
      <c r="O3330" s="147" t="str">
        <f>IFERROR(IF(LEN(B3330)=0,"",INDEX(Trainings!$C$6:$C$55,MATCH(Registration!$B3330,Trainings!$B$6:$B$55,0),1)),"")</f>
        <v/>
      </c>
      <c r="P3330" s="148" t="str">
        <f>IFERROR(IF(LEN(H3330)=0,"",INDEX(Dashboard!$I$17:$I$26,MATCH($H3330,Dashboard!$J$17:$J$26,0))),"")</f>
        <v/>
      </c>
      <c r="Q3330" s="144"/>
      <c r="R3330" s="148">
        <f>IF(LEN(O3330)=0,0,IF(OR(Summary!$D$5="All",Summary!$D$5=""),1,IF(Summary!$D$5=O3330,1,0)))</f>
        <v>0</v>
      </c>
      <c r="S3330" s="148">
        <f>IF(LEN(B3330)=0,0,IF(OR(Summary!$G$5="All",Summary!$G$5=""),1,IF(Summary!$G$5=B3330,1,0)))</f>
        <v>0</v>
      </c>
      <c r="T3330" s="148">
        <f t="shared" si="204"/>
        <v>0</v>
      </c>
      <c r="U3330" s="148">
        <f>IF(LEN(C3330)=0,0,IF(C3330=Summary!$K$5,1,0))</f>
        <v>0</v>
      </c>
      <c r="V3330" s="148">
        <f t="shared" si="205"/>
        <v>0</v>
      </c>
      <c r="W3330" s="333"/>
      <c r="X3330" s="148">
        <f t="shared" si="206"/>
        <v>0</v>
      </c>
      <c r="Y3330" s="333"/>
      <c r="Z3330" s="144"/>
      <c r="AA3330" s="148">
        <f t="shared" si="207"/>
        <v>0</v>
      </c>
      <c r="AB3330" s="336"/>
      <c r="AC3330" s="144"/>
    </row>
    <row r="3331" spans="2:29" s="134" customFormat="1" ht="20.100000000000001" customHeight="1" x14ac:dyDescent="0.25">
      <c r="B3331" s="390"/>
      <c r="C3331" s="391"/>
      <c r="D3331" s="392"/>
      <c r="E3331" s="393"/>
      <c r="F3331" s="393"/>
      <c r="G3331" s="394"/>
      <c r="H3331" s="395"/>
      <c r="N3331" s="144"/>
      <c r="O3331" s="147" t="str">
        <f>IFERROR(IF(LEN(B3331)=0,"",INDEX(Trainings!$C$6:$C$55,MATCH(Registration!$B3331,Trainings!$B$6:$B$55,0),1)),"")</f>
        <v/>
      </c>
      <c r="P3331" s="148" t="str">
        <f>IFERROR(IF(LEN(H3331)=0,"",INDEX(Dashboard!$I$17:$I$26,MATCH($H3331,Dashboard!$J$17:$J$26,0))),"")</f>
        <v/>
      </c>
      <c r="Q3331" s="144"/>
      <c r="R3331" s="148">
        <f>IF(LEN(O3331)=0,0,IF(OR(Summary!$D$5="All",Summary!$D$5=""),1,IF(Summary!$D$5=O3331,1,0)))</f>
        <v>0</v>
      </c>
      <c r="S3331" s="148">
        <f>IF(LEN(B3331)=0,0,IF(OR(Summary!$G$5="All",Summary!$G$5=""),1,IF(Summary!$G$5=B3331,1,0)))</f>
        <v>0</v>
      </c>
      <c r="T3331" s="148">
        <f t="shared" si="204"/>
        <v>0</v>
      </c>
      <c r="U3331" s="148">
        <f>IF(LEN(C3331)=0,0,IF(C3331=Summary!$K$5,1,0))</f>
        <v>0</v>
      </c>
      <c r="V3331" s="148">
        <f t="shared" si="205"/>
        <v>0</v>
      </c>
      <c r="W3331" s="333"/>
      <c r="X3331" s="148">
        <f t="shared" si="206"/>
        <v>0</v>
      </c>
      <c r="Y3331" s="333"/>
      <c r="Z3331" s="144"/>
      <c r="AA3331" s="148">
        <f t="shared" si="207"/>
        <v>0</v>
      </c>
      <c r="AB3331" s="336"/>
      <c r="AC3331" s="144"/>
    </row>
    <row r="3332" spans="2:29" s="134" customFormat="1" ht="20.100000000000001" customHeight="1" x14ac:dyDescent="0.25">
      <c r="B3332" s="390"/>
      <c r="C3332" s="391"/>
      <c r="D3332" s="392"/>
      <c r="E3332" s="393"/>
      <c r="F3332" s="393"/>
      <c r="G3332" s="394"/>
      <c r="H3332" s="395"/>
      <c r="N3332" s="144"/>
      <c r="O3332" s="147" t="str">
        <f>IFERROR(IF(LEN(B3332)=0,"",INDEX(Trainings!$C$6:$C$55,MATCH(Registration!$B3332,Trainings!$B$6:$B$55,0),1)),"")</f>
        <v/>
      </c>
      <c r="P3332" s="148" t="str">
        <f>IFERROR(IF(LEN(H3332)=0,"",INDEX(Dashboard!$I$17:$I$26,MATCH($H3332,Dashboard!$J$17:$J$26,0))),"")</f>
        <v/>
      </c>
      <c r="Q3332" s="144"/>
      <c r="R3332" s="148">
        <f>IF(LEN(O3332)=0,0,IF(OR(Summary!$D$5="All",Summary!$D$5=""),1,IF(Summary!$D$5=O3332,1,0)))</f>
        <v>0</v>
      </c>
      <c r="S3332" s="148">
        <f>IF(LEN(B3332)=0,0,IF(OR(Summary!$G$5="All",Summary!$G$5=""),1,IF(Summary!$G$5=B3332,1,0)))</f>
        <v>0</v>
      </c>
      <c r="T3332" s="148">
        <f t="shared" si="204"/>
        <v>0</v>
      </c>
      <c r="U3332" s="148">
        <f>IF(LEN(C3332)=0,0,IF(C3332=Summary!$K$5,1,0))</f>
        <v>0</v>
      </c>
      <c r="V3332" s="148">
        <f t="shared" si="205"/>
        <v>0</v>
      </c>
      <c r="W3332" s="333"/>
      <c r="X3332" s="148">
        <f t="shared" si="206"/>
        <v>0</v>
      </c>
      <c r="Y3332" s="333"/>
      <c r="Z3332" s="144"/>
      <c r="AA3332" s="148">
        <f t="shared" si="207"/>
        <v>0</v>
      </c>
      <c r="AB3332" s="336"/>
      <c r="AC3332" s="144"/>
    </row>
    <row r="3333" spans="2:29" s="134" customFormat="1" ht="20.100000000000001" customHeight="1" x14ac:dyDescent="0.25">
      <c r="B3333" s="390"/>
      <c r="C3333" s="391"/>
      <c r="D3333" s="392"/>
      <c r="E3333" s="393"/>
      <c r="F3333" s="393"/>
      <c r="G3333" s="394"/>
      <c r="H3333" s="395"/>
      <c r="N3333" s="144"/>
      <c r="O3333" s="147" t="str">
        <f>IFERROR(IF(LEN(B3333)=0,"",INDEX(Trainings!$C$6:$C$55,MATCH(Registration!$B3333,Trainings!$B$6:$B$55,0),1)),"")</f>
        <v/>
      </c>
      <c r="P3333" s="148" t="str">
        <f>IFERROR(IF(LEN(H3333)=0,"",INDEX(Dashboard!$I$17:$I$26,MATCH($H3333,Dashboard!$J$17:$J$26,0))),"")</f>
        <v/>
      </c>
      <c r="Q3333" s="144"/>
      <c r="R3333" s="148">
        <f>IF(LEN(O3333)=0,0,IF(OR(Summary!$D$5="All",Summary!$D$5=""),1,IF(Summary!$D$5=O3333,1,0)))</f>
        <v>0</v>
      </c>
      <c r="S3333" s="148">
        <f>IF(LEN(B3333)=0,0,IF(OR(Summary!$G$5="All",Summary!$G$5=""),1,IF(Summary!$G$5=B3333,1,0)))</f>
        <v>0</v>
      </c>
      <c r="T3333" s="148">
        <f t="shared" si="204"/>
        <v>0</v>
      </c>
      <c r="U3333" s="148">
        <f>IF(LEN(C3333)=0,0,IF(C3333=Summary!$K$5,1,0))</f>
        <v>0</v>
      </c>
      <c r="V3333" s="148">
        <f t="shared" si="205"/>
        <v>0</v>
      </c>
      <c r="W3333" s="333"/>
      <c r="X3333" s="148">
        <f t="shared" si="206"/>
        <v>0</v>
      </c>
      <c r="Y3333" s="333"/>
      <c r="Z3333" s="144"/>
      <c r="AA3333" s="148">
        <f t="shared" si="207"/>
        <v>0</v>
      </c>
      <c r="AB3333" s="336"/>
      <c r="AC3333" s="144"/>
    </row>
    <row r="3334" spans="2:29" s="134" customFormat="1" ht="20.100000000000001" customHeight="1" x14ac:dyDescent="0.25">
      <c r="B3334" s="390"/>
      <c r="C3334" s="391"/>
      <c r="D3334" s="392"/>
      <c r="E3334" s="393"/>
      <c r="F3334" s="393"/>
      <c r="G3334" s="394"/>
      <c r="H3334" s="395"/>
      <c r="N3334" s="144"/>
      <c r="O3334" s="147" t="str">
        <f>IFERROR(IF(LEN(B3334)=0,"",INDEX(Trainings!$C$6:$C$55,MATCH(Registration!$B3334,Trainings!$B$6:$B$55,0),1)),"")</f>
        <v/>
      </c>
      <c r="P3334" s="148" t="str">
        <f>IFERROR(IF(LEN(H3334)=0,"",INDEX(Dashboard!$I$17:$I$26,MATCH($H3334,Dashboard!$J$17:$J$26,0))),"")</f>
        <v/>
      </c>
      <c r="Q3334" s="144"/>
      <c r="R3334" s="148">
        <f>IF(LEN(O3334)=0,0,IF(OR(Summary!$D$5="All",Summary!$D$5=""),1,IF(Summary!$D$5=O3334,1,0)))</f>
        <v>0</v>
      </c>
      <c r="S3334" s="148">
        <f>IF(LEN(B3334)=0,0,IF(OR(Summary!$G$5="All",Summary!$G$5=""),1,IF(Summary!$G$5=B3334,1,0)))</f>
        <v>0</v>
      </c>
      <c r="T3334" s="148">
        <f t="shared" ref="T3334:T3397" si="208">IF(G3334="Yes",1,0)</f>
        <v>0</v>
      </c>
      <c r="U3334" s="148">
        <f>IF(LEN(C3334)=0,0,IF(C3334=Summary!$K$5,1,0))</f>
        <v>0</v>
      </c>
      <c r="V3334" s="148">
        <f t="shared" si="205"/>
        <v>0</v>
      </c>
      <c r="W3334" s="333"/>
      <c r="X3334" s="148">
        <f t="shared" si="206"/>
        <v>0</v>
      </c>
      <c r="Y3334" s="333"/>
      <c r="Z3334" s="144"/>
      <c r="AA3334" s="148">
        <f t="shared" si="207"/>
        <v>0</v>
      </c>
      <c r="AB3334" s="336"/>
      <c r="AC3334" s="144"/>
    </row>
    <row r="3335" spans="2:29" s="134" customFormat="1" ht="20.100000000000001" customHeight="1" x14ac:dyDescent="0.25">
      <c r="B3335" s="390"/>
      <c r="C3335" s="391"/>
      <c r="D3335" s="392"/>
      <c r="E3335" s="393"/>
      <c r="F3335" s="393"/>
      <c r="G3335" s="394"/>
      <c r="H3335" s="395"/>
      <c r="N3335" s="144"/>
      <c r="O3335" s="147" t="str">
        <f>IFERROR(IF(LEN(B3335)=0,"",INDEX(Trainings!$C$6:$C$55,MATCH(Registration!$B3335,Trainings!$B$6:$B$55,0),1)),"")</f>
        <v/>
      </c>
      <c r="P3335" s="148" t="str">
        <f>IFERROR(IF(LEN(H3335)=0,"",INDEX(Dashboard!$I$17:$I$26,MATCH($H3335,Dashboard!$J$17:$J$26,0))),"")</f>
        <v/>
      </c>
      <c r="Q3335" s="144"/>
      <c r="R3335" s="148">
        <f>IF(LEN(O3335)=0,0,IF(OR(Summary!$D$5="All",Summary!$D$5=""),1,IF(Summary!$D$5=O3335,1,0)))</f>
        <v>0</v>
      </c>
      <c r="S3335" s="148">
        <f>IF(LEN(B3335)=0,0,IF(OR(Summary!$G$5="All",Summary!$G$5=""),1,IF(Summary!$G$5=B3335,1,0)))</f>
        <v>0</v>
      </c>
      <c r="T3335" s="148">
        <f t="shared" si="208"/>
        <v>0</v>
      </c>
      <c r="U3335" s="148">
        <f>IF(LEN(C3335)=0,0,IF(C3335=Summary!$K$5,1,0))</f>
        <v>0</v>
      </c>
      <c r="V3335" s="148">
        <f t="shared" ref="V3335:V3398" si="209">R3335*S3335*T3335*U3335</f>
        <v>0</v>
      </c>
      <c r="W3335" s="333"/>
      <c r="X3335" s="148">
        <f t="shared" ref="X3335:X3398" si="210">V3335*(IF(LEN(P3335)=0,0,1))</f>
        <v>0</v>
      </c>
      <c r="Y3335" s="333"/>
      <c r="Z3335" s="144"/>
      <c r="AA3335" s="148">
        <f t="shared" ref="AA3335:AA3398" si="211">IF(G3335="Yes",1,0)</f>
        <v>0</v>
      </c>
      <c r="AB3335" s="336"/>
      <c r="AC3335" s="144"/>
    </row>
    <row r="3336" spans="2:29" s="134" customFormat="1" ht="20.100000000000001" customHeight="1" x14ac:dyDescent="0.25">
      <c r="B3336" s="390"/>
      <c r="C3336" s="391"/>
      <c r="D3336" s="392"/>
      <c r="E3336" s="393"/>
      <c r="F3336" s="393"/>
      <c r="G3336" s="394"/>
      <c r="H3336" s="395"/>
      <c r="N3336" s="144"/>
      <c r="O3336" s="147" t="str">
        <f>IFERROR(IF(LEN(B3336)=0,"",INDEX(Trainings!$C$6:$C$55,MATCH(Registration!$B3336,Trainings!$B$6:$B$55,0),1)),"")</f>
        <v/>
      </c>
      <c r="P3336" s="148" t="str">
        <f>IFERROR(IF(LEN(H3336)=0,"",INDEX(Dashboard!$I$17:$I$26,MATCH($H3336,Dashboard!$J$17:$J$26,0))),"")</f>
        <v/>
      </c>
      <c r="Q3336" s="144"/>
      <c r="R3336" s="148">
        <f>IF(LEN(O3336)=0,0,IF(OR(Summary!$D$5="All",Summary!$D$5=""),1,IF(Summary!$D$5=O3336,1,0)))</f>
        <v>0</v>
      </c>
      <c r="S3336" s="148">
        <f>IF(LEN(B3336)=0,0,IF(OR(Summary!$G$5="All",Summary!$G$5=""),1,IF(Summary!$G$5=B3336,1,0)))</f>
        <v>0</v>
      </c>
      <c r="T3336" s="148">
        <f t="shared" si="208"/>
        <v>0</v>
      </c>
      <c r="U3336" s="148">
        <f>IF(LEN(C3336)=0,0,IF(C3336=Summary!$K$5,1,0))</f>
        <v>0</v>
      </c>
      <c r="V3336" s="148">
        <f t="shared" si="209"/>
        <v>0</v>
      </c>
      <c r="W3336" s="333"/>
      <c r="X3336" s="148">
        <f t="shared" si="210"/>
        <v>0</v>
      </c>
      <c r="Y3336" s="333"/>
      <c r="Z3336" s="144"/>
      <c r="AA3336" s="148">
        <f t="shared" si="211"/>
        <v>0</v>
      </c>
      <c r="AB3336" s="336"/>
      <c r="AC3336" s="144"/>
    </row>
    <row r="3337" spans="2:29" s="134" customFormat="1" ht="20.100000000000001" customHeight="1" x14ac:dyDescent="0.25">
      <c r="B3337" s="390"/>
      <c r="C3337" s="391"/>
      <c r="D3337" s="392"/>
      <c r="E3337" s="393"/>
      <c r="F3337" s="393"/>
      <c r="G3337" s="394"/>
      <c r="H3337" s="395"/>
      <c r="N3337" s="144"/>
      <c r="O3337" s="147" t="str">
        <f>IFERROR(IF(LEN(B3337)=0,"",INDEX(Trainings!$C$6:$C$55,MATCH(Registration!$B3337,Trainings!$B$6:$B$55,0),1)),"")</f>
        <v/>
      </c>
      <c r="P3337" s="148" t="str">
        <f>IFERROR(IF(LEN(H3337)=0,"",INDEX(Dashboard!$I$17:$I$26,MATCH($H3337,Dashboard!$J$17:$J$26,0))),"")</f>
        <v/>
      </c>
      <c r="Q3337" s="144"/>
      <c r="R3337" s="148">
        <f>IF(LEN(O3337)=0,0,IF(OR(Summary!$D$5="All",Summary!$D$5=""),1,IF(Summary!$D$5=O3337,1,0)))</f>
        <v>0</v>
      </c>
      <c r="S3337" s="148">
        <f>IF(LEN(B3337)=0,0,IF(OR(Summary!$G$5="All",Summary!$G$5=""),1,IF(Summary!$G$5=B3337,1,0)))</f>
        <v>0</v>
      </c>
      <c r="T3337" s="148">
        <f t="shared" si="208"/>
        <v>0</v>
      </c>
      <c r="U3337" s="148">
        <f>IF(LEN(C3337)=0,0,IF(C3337=Summary!$K$5,1,0))</f>
        <v>0</v>
      </c>
      <c r="V3337" s="148">
        <f t="shared" si="209"/>
        <v>0</v>
      </c>
      <c r="W3337" s="333"/>
      <c r="X3337" s="148">
        <f t="shared" si="210"/>
        <v>0</v>
      </c>
      <c r="Y3337" s="333"/>
      <c r="Z3337" s="144"/>
      <c r="AA3337" s="148">
        <f t="shared" si="211"/>
        <v>0</v>
      </c>
      <c r="AB3337" s="336"/>
      <c r="AC3337" s="144"/>
    </row>
    <row r="3338" spans="2:29" s="134" customFormat="1" ht="20.100000000000001" customHeight="1" x14ac:dyDescent="0.25">
      <c r="B3338" s="390"/>
      <c r="C3338" s="391"/>
      <c r="D3338" s="392"/>
      <c r="E3338" s="393"/>
      <c r="F3338" s="393"/>
      <c r="G3338" s="394"/>
      <c r="H3338" s="395"/>
      <c r="N3338" s="144"/>
      <c r="O3338" s="147" t="str">
        <f>IFERROR(IF(LEN(B3338)=0,"",INDEX(Trainings!$C$6:$C$55,MATCH(Registration!$B3338,Trainings!$B$6:$B$55,0),1)),"")</f>
        <v/>
      </c>
      <c r="P3338" s="148" t="str">
        <f>IFERROR(IF(LEN(H3338)=0,"",INDEX(Dashboard!$I$17:$I$26,MATCH($H3338,Dashboard!$J$17:$J$26,0))),"")</f>
        <v/>
      </c>
      <c r="Q3338" s="144"/>
      <c r="R3338" s="148">
        <f>IF(LEN(O3338)=0,0,IF(OR(Summary!$D$5="All",Summary!$D$5=""),1,IF(Summary!$D$5=O3338,1,0)))</f>
        <v>0</v>
      </c>
      <c r="S3338" s="148">
        <f>IF(LEN(B3338)=0,0,IF(OR(Summary!$G$5="All",Summary!$G$5=""),1,IF(Summary!$G$5=B3338,1,0)))</f>
        <v>0</v>
      </c>
      <c r="T3338" s="148">
        <f t="shared" si="208"/>
        <v>0</v>
      </c>
      <c r="U3338" s="148">
        <f>IF(LEN(C3338)=0,0,IF(C3338=Summary!$K$5,1,0))</f>
        <v>0</v>
      </c>
      <c r="V3338" s="148">
        <f t="shared" si="209"/>
        <v>0</v>
      </c>
      <c r="W3338" s="333"/>
      <c r="X3338" s="148">
        <f t="shared" si="210"/>
        <v>0</v>
      </c>
      <c r="Y3338" s="333"/>
      <c r="Z3338" s="144"/>
      <c r="AA3338" s="148">
        <f t="shared" si="211"/>
        <v>0</v>
      </c>
      <c r="AB3338" s="336"/>
      <c r="AC3338" s="144"/>
    </row>
    <row r="3339" spans="2:29" s="134" customFormat="1" ht="20.100000000000001" customHeight="1" x14ac:dyDescent="0.25">
      <c r="B3339" s="390"/>
      <c r="C3339" s="391"/>
      <c r="D3339" s="392"/>
      <c r="E3339" s="393"/>
      <c r="F3339" s="393"/>
      <c r="G3339" s="394"/>
      <c r="H3339" s="395"/>
      <c r="N3339" s="144"/>
      <c r="O3339" s="147" t="str">
        <f>IFERROR(IF(LEN(B3339)=0,"",INDEX(Trainings!$C$6:$C$55,MATCH(Registration!$B3339,Trainings!$B$6:$B$55,0),1)),"")</f>
        <v/>
      </c>
      <c r="P3339" s="148" t="str">
        <f>IFERROR(IF(LEN(H3339)=0,"",INDEX(Dashboard!$I$17:$I$26,MATCH($H3339,Dashboard!$J$17:$J$26,0))),"")</f>
        <v/>
      </c>
      <c r="Q3339" s="144"/>
      <c r="R3339" s="148">
        <f>IF(LEN(O3339)=0,0,IF(OR(Summary!$D$5="All",Summary!$D$5=""),1,IF(Summary!$D$5=O3339,1,0)))</f>
        <v>0</v>
      </c>
      <c r="S3339" s="148">
        <f>IF(LEN(B3339)=0,0,IF(OR(Summary!$G$5="All",Summary!$G$5=""),1,IF(Summary!$G$5=B3339,1,0)))</f>
        <v>0</v>
      </c>
      <c r="T3339" s="148">
        <f t="shared" si="208"/>
        <v>0</v>
      </c>
      <c r="U3339" s="148">
        <f>IF(LEN(C3339)=0,0,IF(C3339=Summary!$K$5,1,0))</f>
        <v>0</v>
      </c>
      <c r="V3339" s="148">
        <f t="shared" si="209"/>
        <v>0</v>
      </c>
      <c r="W3339" s="333"/>
      <c r="X3339" s="148">
        <f t="shared" si="210"/>
        <v>0</v>
      </c>
      <c r="Y3339" s="333"/>
      <c r="Z3339" s="144"/>
      <c r="AA3339" s="148">
        <f t="shared" si="211"/>
        <v>0</v>
      </c>
      <c r="AB3339" s="336"/>
      <c r="AC3339" s="144"/>
    </row>
    <row r="3340" spans="2:29" s="134" customFormat="1" ht="20.100000000000001" customHeight="1" x14ac:dyDescent="0.25">
      <c r="B3340" s="390"/>
      <c r="C3340" s="391"/>
      <c r="D3340" s="392"/>
      <c r="E3340" s="393"/>
      <c r="F3340" s="393"/>
      <c r="G3340" s="394"/>
      <c r="H3340" s="395"/>
      <c r="N3340" s="144"/>
      <c r="O3340" s="147" t="str">
        <f>IFERROR(IF(LEN(B3340)=0,"",INDEX(Trainings!$C$6:$C$55,MATCH(Registration!$B3340,Trainings!$B$6:$B$55,0),1)),"")</f>
        <v/>
      </c>
      <c r="P3340" s="148" t="str">
        <f>IFERROR(IF(LEN(H3340)=0,"",INDEX(Dashboard!$I$17:$I$26,MATCH($H3340,Dashboard!$J$17:$J$26,0))),"")</f>
        <v/>
      </c>
      <c r="Q3340" s="144"/>
      <c r="R3340" s="148">
        <f>IF(LEN(O3340)=0,0,IF(OR(Summary!$D$5="All",Summary!$D$5=""),1,IF(Summary!$D$5=O3340,1,0)))</f>
        <v>0</v>
      </c>
      <c r="S3340" s="148">
        <f>IF(LEN(B3340)=0,0,IF(OR(Summary!$G$5="All",Summary!$G$5=""),1,IF(Summary!$G$5=B3340,1,0)))</f>
        <v>0</v>
      </c>
      <c r="T3340" s="148">
        <f t="shared" si="208"/>
        <v>0</v>
      </c>
      <c r="U3340" s="148">
        <f>IF(LEN(C3340)=0,0,IF(C3340=Summary!$K$5,1,0))</f>
        <v>0</v>
      </c>
      <c r="V3340" s="148">
        <f t="shared" si="209"/>
        <v>0</v>
      </c>
      <c r="W3340" s="333"/>
      <c r="X3340" s="148">
        <f t="shared" si="210"/>
        <v>0</v>
      </c>
      <c r="Y3340" s="333"/>
      <c r="Z3340" s="144"/>
      <c r="AA3340" s="148">
        <f t="shared" si="211"/>
        <v>0</v>
      </c>
      <c r="AB3340" s="336"/>
      <c r="AC3340" s="144"/>
    </row>
    <row r="3341" spans="2:29" s="134" customFormat="1" ht="20.100000000000001" customHeight="1" x14ac:dyDescent="0.25">
      <c r="B3341" s="390"/>
      <c r="C3341" s="391"/>
      <c r="D3341" s="392"/>
      <c r="E3341" s="393"/>
      <c r="F3341" s="393"/>
      <c r="G3341" s="394"/>
      <c r="H3341" s="395"/>
      <c r="N3341" s="144"/>
      <c r="O3341" s="147" t="str">
        <f>IFERROR(IF(LEN(B3341)=0,"",INDEX(Trainings!$C$6:$C$55,MATCH(Registration!$B3341,Trainings!$B$6:$B$55,0),1)),"")</f>
        <v/>
      </c>
      <c r="P3341" s="148" t="str">
        <f>IFERROR(IF(LEN(H3341)=0,"",INDEX(Dashboard!$I$17:$I$26,MATCH($H3341,Dashboard!$J$17:$J$26,0))),"")</f>
        <v/>
      </c>
      <c r="Q3341" s="144"/>
      <c r="R3341" s="148">
        <f>IF(LEN(O3341)=0,0,IF(OR(Summary!$D$5="All",Summary!$D$5=""),1,IF(Summary!$D$5=O3341,1,0)))</f>
        <v>0</v>
      </c>
      <c r="S3341" s="148">
        <f>IF(LEN(B3341)=0,0,IF(OR(Summary!$G$5="All",Summary!$G$5=""),1,IF(Summary!$G$5=B3341,1,0)))</f>
        <v>0</v>
      </c>
      <c r="T3341" s="148">
        <f t="shared" si="208"/>
        <v>0</v>
      </c>
      <c r="U3341" s="148">
        <f>IF(LEN(C3341)=0,0,IF(C3341=Summary!$K$5,1,0))</f>
        <v>0</v>
      </c>
      <c r="V3341" s="148">
        <f t="shared" si="209"/>
        <v>0</v>
      </c>
      <c r="W3341" s="333"/>
      <c r="X3341" s="148">
        <f t="shared" si="210"/>
        <v>0</v>
      </c>
      <c r="Y3341" s="333"/>
      <c r="Z3341" s="144"/>
      <c r="AA3341" s="148">
        <f t="shared" si="211"/>
        <v>0</v>
      </c>
      <c r="AB3341" s="336"/>
      <c r="AC3341" s="144"/>
    </row>
    <row r="3342" spans="2:29" s="134" customFormat="1" ht="20.100000000000001" customHeight="1" x14ac:dyDescent="0.25">
      <c r="B3342" s="390"/>
      <c r="C3342" s="391"/>
      <c r="D3342" s="392"/>
      <c r="E3342" s="393"/>
      <c r="F3342" s="393"/>
      <c r="G3342" s="394"/>
      <c r="H3342" s="395"/>
      <c r="N3342" s="144"/>
      <c r="O3342" s="147" t="str">
        <f>IFERROR(IF(LEN(B3342)=0,"",INDEX(Trainings!$C$6:$C$55,MATCH(Registration!$B3342,Trainings!$B$6:$B$55,0),1)),"")</f>
        <v/>
      </c>
      <c r="P3342" s="148" t="str">
        <f>IFERROR(IF(LEN(H3342)=0,"",INDEX(Dashboard!$I$17:$I$26,MATCH($H3342,Dashboard!$J$17:$J$26,0))),"")</f>
        <v/>
      </c>
      <c r="Q3342" s="144"/>
      <c r="R3342" s="148">
        <f>IF(LEN(O3342)=0,0,IF(OR(Summary!$D$5="All",Summary!$D$5=""),1,IF(Summary!$D$5=O3342,1,0)))</f>
        <v>0</v>
      </c>
      <c r="S3342" s="148">
        <f>IF(LEN(B3342)=0,0,IF(OR(Summary!$G$5="All",Summary!$G$5=""),1,IF(Summary!$G$5=B3342,1,0)))</f>
        <v>0</v>
      </c>
      <c r="T3342" s="148">
        <f t="shared" si="208"/>
        <v>0</v>
      </c>
      <c r="U3342" s="148">
        <f>IF(LEN(C3342)=0,0,IF(C3342=Summary!$K$5,1,0))</f>
        <v>0</v>
      </c>
      <c r="V3342" s="148">
        <f t="shared" si="209"/>
        <v>0</v>
      </c>
      <c r="W3342" s="333"/>
      <c r="X3342" s="148">
        <f t="shared" si="210"/>
        <v>0</v>
      </c>
      <c r="Y3342" s="333"/>
      <c r="Z3342" s="144"/>
      <c r="AA3342" s="148">
        <f t="shared" si="211"/>
        <v>0</v>
      </c>
      <c r="AB3342" s="336"/>
      <c r="AC3342" s="144"/>
    </row>
    <row r="3343" spans="2:29" s="134" customFormat="1" ht="20.100000000000001" customHeight="1" x14ac:dyDescent="0.25">
      <c r="B3343" s="390"/>
      <c r="C3343" s="391"/>
      <c r="D3343" s="392"/>
      <c r="E3343" s="393"/>
      <c r="F3343" s="393"/>
      <c r="G3343" s="394"/>
      <c r="H3343" s="395"/>
      <c r="N3343" s="144"/>
      <c r="O3343" s="147" t="str">
        <f>IFERROR(IF(LEN(B3343)=0,"",INDEX(Trainings!$C$6:$C$55,MATCH(Registration!$B3343,Trainings!$B$6:$B$55,0),1)),"")</f>
        <v/>
      </c>
      <c r="P3343" s="148" t="str">
        <f>IFERROR(IF(LEN(H3343)=0,"",INDEX(Dashboard!$I$17:$I$26,MATCH($H3343,Dashboard!$J$17:$J$26,0))),"")</f>
        <v/>
      </c>
      <c r="Q3343" s="144"/>
      <c r="R3343" s="148">
        <f>IF(LEN(O3343)=0,0,IF(OR(Summary!$D$5="All",Summary!$D$5=""),1,IF(Summary!$D$5=O3343,1,0)))</f>
        <v>0</v>
      </c>
      <c r="S3343" s="148">
        <f>IF(LEN(B3343)=0,0,IF(OR(Summary!$G$5="All",Summary!$G$5=""),1,IF(Summary!$G$5=B3343,1,0)))</f>
        <v>0</v>
      </c>
      <c r="T3343" s="148">
        <f t="shared" si="208"/>
        <v>0</v>
      </c>
      <c r="U3343" s="148">
        <f>IF(LEN(C3343)=0,0,IF(C3343=Summary!$K$5,1,0))</f>
        <v>0</v>
      </c>
      <c r="V3343" s="148">
        <f t="shared" si="209"/>
        <v>0</v>
      </c>
      <c r="W3343" s="333"/>
      <c r="X3343" s="148">
        <f t="shared" si="210"/>
        <v>0</v>
      </c>
      <c r="Y3343" s="333"/>
      <c r="Z3343" s="144"/>
      <c r="AA3343" s="148">
        <f t="shared" si="211"/>
        <v>0</v>
      </c>
      <c r="AB3343" s="336"/>
      <c r="AC3343" s="144"/>
    </row>
    <row r="3344" spans="2:29" s="134" customFormat="1" ht="20.100000000000001" customHeight="1" x14ac:dyDescent="0.25">
      <c r="B3344" s="390"/>
      <c r="C3344" s="391"/>
      <c r="D3344" s="392"/>
      <c r="E3344" s="393"/>
      <c r="F3344" s="393"/>
      <c r="G3344" s="394"/>
      <c r="H3344" s="395"/>
      <c r="N3344" s="144"/>
      <c r="O3344" s="147" t="str">
        <f>IFERROR(IF(LEN(B3344)=0,"",INDEX(Trainings!$C$6:$C$55,MATCH(Registration!$B3344,Trainings!$B$6:$B$55,0),1)),"")</f>
        <v/>
      </c>
      <c r="P3344" s="148" t="str">
        <f>IFERROR(IF(LEN(H3344)=0,"",INDEX(Dashboard!$I$17:$I$26,MATCH($H3344,Dashboard!$J$17:$J$26,0))),"")</f>
        <v/>
      </c>
      <c r="Q3344" s="144"/>
      <c r="R3344" s="148">
        <f>IF(LEN(O3344)=0,0,IF(OR(Summary!$D$5="All",Summary!$D$5=""),1,IF(Summary!$D$5=O3344,1,0)))</f>
        <v>0</v>
      </c>
      <c r="S3344" s="148">
        <f>IF(LEN(B3344)=0,0,IF(OR(Summary!$G$5="All",Summary!$G$5=""),1,IF(Summary!$G$5=B3344,1,0)))</f>
        <v>0</v>
      </c>
      <c r="T3344" s="148">
        <f t="shared" si="208"/>
        <v>0</v>
      </c>
      <c r="U3344" s="148">
        <f>IF(LEN(C3344)=0,0,IF(C3344=Summary!$K$5,1,0))</f>
        <v>0</v>
      </c>
      <c r="V3344" s="148">
        <f t="shared" si="209"/>
        <v>0</v>
      </c>
      <c r="W3344" s="333"/>
      <c r="X3344" s="148">
        <f t="shared" si="210"/>
        <v>0</v>
      </c>
      <c r="Y3344" s="333"/>
      <c r="Z3344" s="144"/>
      <c r="AA3344" s="148">
        <f t="shared" si="211"/>
        <v>0</v>
      </c>
      <c r="AB3344" s="336"/>
      <c r="AC3344" s="144"/>
    </row>
    <row r="3345" spans="2:29" s="134" customFormat="1" ht="20.100000000000001" customHeight="1" x14ac:dyDescent="0.25">
      <c r="B3345" s="390"/>
      <c r="C3345" s="391"/>
      <c r="D3345" s="392"/>
      <c r="E3345" s="393"/>
      <c r="F3345" s="393"/>
      <c r="G3345" s="394"/>
      <c r="H3345" s="395"/>
      <c r="N3345" s="144"/>
      <c r="O3345" s="147" t="str">
        <f>IFERROR(IF(LEN(B3345)=0,"",INDEX(Trainings!$C$6:$C$55,MATCH(Registration!$B3345,Trainings!$B$6:$B$55,0),1)),"")</f>
        <v/>
      </c>
      <c r="P3345" s="148" t="str">
        <f>IFERROR(IF(LEN(H3345)=0,"",INDEX(Dashboard!$I$17:$I$26,MATCH($H3345,Dashboard!$J$17:$J$26,0))),"")</f>
        <v/>
      </c>
      <c r="Q3345" s="144"/>
      <c r="R3345" s="148">
        <f>IF(LEN(O3345)=0,0,IF(OR(Summary!$D$5="All",Summary!$D$5=""),1,IF(Summary!$D$5=O3345,1,0)))</f>
        <v>0</v>
      </c>
      <c r="S3345" s="148">
        <f>IF(LEN(B3345)=0,0,IF(OR(Summary!$G$5="All",Summary!$G$5=""),1,IF(Summary!$G$5=B3345,1,0)))</f>
        <v>0</v>
      </c>
      <c r="T3345" s="148">
        <f t="shared" si="208"/>
        <v>0</v>
      </c>
      <c r="U3345" s="148">
        <f>IF(LEN(C3345)=0,0,IF(C3345=Summary!$K$5,1,0))</f>
        <v>0</v>
      </c>
      <c r="V3345" s="148">
        <f t="shared" si="209"/>
        <v>0</v>
      </c>
      <c r="W3345" s="333"/>
      <c r="X3345" s="148">
        <f t="shared" si="210"/>
        <v>0</v>
      </c>
      <c r="Y3345" s="333"/>
      <c r="Z3345" s="144"/>
      <c r="AA3345" s="148">
        <f t="shared" si="211"/>
        <v>0</v>
      </c>
      <c r="AB3345" s="336"/>
      <c r="AC3345" s="144"/>
    </row>
    <row r="3346" spans="2:29" s="134" customFormat="1" ht="20.100000000000001" customHeight="1" x14ac:dyDescent="0.25">
      <c r="B3346" s="390"/>
      <c r="C3346" s="391"/>
      <c r="D3346" s="392"/>
      <c r="E3346" s="393"/>
      <c r="F3346" s="393"/>
      <c r="G3346" s="394"/>
      <c r="H3346" s="395"/>
      <c r="N3346" s="144"/>
      <c r="O3346" s="147" t="str">
        <f>IFERROR(IF(LEN(B3346)=0,"",INDEX(Trainings!$C$6:$C$55,MATCH(Registration!$B3346,Trainings!$B$6:$B$55,0),1)),"")</f>
        <v/>
      </c>
      <c r="P3346" s="148" t="str">
        <f>IFERROR(IF(LEN(H3346)=0,"",INDEX(Dashboard!$I$17:$I$26,MATCH($H3346,Dashboard!$J$17:$J$26,0))),"")</f>
        <v/>
      </c>
      <c r="Q3346" s="144"/>
      <c r="R3346" s="148">
        <f>IF(LEN(O3346)=0,0,IF(OR(Summary!$D$5="All",Summary!$D$5=""),1,IF(Summary!$D$5=O3346,1,0)))</f>
        <v>0</v>
      </c>
      <c r="S3346" s="148">
        <f>IF(LEN(B3346)=0,0,IF(OR(Summary!$G$5="All",Summary!$G$5=""),1,IF(Summary!$G$5=B3346,1,0)))</f>
        <v>0</v>
      </c>
      <c r="T3346" s="148">
        <f t="shared" si="208"/>
        <v>0</v>
      </c>
      <c r="U3346" s="148">
        <f>IF(LEN(C3346)=0,0,IF(C3346=Summary!$K$5,1,0))</f>
        <v>0</v>
      </c>
      <c r="V3346" s="148">
        <f t="shared" si="209"/>
        <v>0</v>
      </c>
      <c r="W3346" s="333"/>
      <c r="X3346" s="148">
        <f t="shared" si="210"/>
        <v>0</v>
      </c>
      <c r="Y3346" s="333"/>
      <c r="Z3346" s="144"/>
      <c r="AA3346" s="148">
        <f t="shared" si="211"/>
        <v>0</v>
      </c>
      <c r="AB3346" s="336"/>
      <c r="AC3346" s="144"/>
    </row>
    <row r="3347" spans="2:29" s="134" customFormat="1" ht="20.100000000000001" customHeight="1" x14ac:dyDescent="0.25">
      <c r="B3347" s="390"/>
      <c r="C3347" s="391"/>
      <c r="D3347" s="392"/>
      <c r="E3347" s="393"/>
      <c r="F3347" s="393"/>
      <c r="G3347" s="394"/>
      <c r="H3347" s="395"/>
      <c r="N3347" s="144"/>
      <c r="O3347" s="147" t="str">
        <f>IFERROR(IF(LEN(B3347)=0,"",INDEX(Trainings!$C$6:$C$55,MATCH(Registration!$B3347,Trainings!$B$6:$B$55,0),1)),"")</f>
        <v/>
      </c>
      <c r="P3347" s="148" t="str">
        <f>IFERROR(IF(LEN(H3347)=0,"",INDEX(Dashboard!$I$17:$I$26,MATCH($H3347,Dashboard!$J$17:$J$26,0))),"")</f>
        <v/>
      </c>
      <c r="Q3347" s="144"/>
      <c r="R3347" s="148">
        <f>IF(LEN(O3347)=0,0,IF(OR(Summary!$D$5="All",Summary!$D$5=""),1,IF(Summary!$D$5=O3347,1,0)))</f>
        <v>0</v>
      </c>
      <c r="S3347" s="148">
        <f>IF(LEN(B3347)=0,0,IF(OR(Summary!$G$5="All",Summary!$G$5=""),1,IF(Summary!$G$5=B3347,1,0)))</f>
        <v>0</v>
      </c>
      <c r="T3347" s="148">
        <f t="shared" si="208"/>
        <v>0</v>
      </c>
      <c r="U3347" s="148">
        <f>IF(LEN(C3347)=0,0,IF(C3347=Summary!$K$5,1,0))</f>
        <v>0</v>
      </c>
      <c r="V3347" s="148">
        <f t="shared" si="209"/>
        <v>0</v>
      </c>
      <c r="W3347" s="333"/>
      <c r="X3347" s="148">
        <f t="shared" si="210"/>
        <v>0</v>
      </c>
      <c r="Y3347" s="333"/>
      <c r="Z3347" s="144"/>
      <c r="AA3347" s="148">
        <f t="shared" si="211"/>
        <v>0</v>
      </c>
      <c r="AB3347" s="336"/>
      <c r="AC3347" s="144"/>
    </row>
    <row r="3348" spans="2:29" s="134" customFormat="1" ht="20.100000000000001" customHeight="1" x14ac:dyDescent="0.25">
      <c r="B3348" s="390"/>
      <c r="C3348" s="391"/>
      <c r="D3348" s="392"/>
      <c r="E3348" s="393"/>
      <c r="F3348" s="393"/>
      <c r="G3348" s="394"/>
      <c r="H3348" s="395"/>
      <c r="N3348" s="144"/>
      <c r="O3348" s="147" t="str">
        <f>IFERROR(IF(LEN(B3348)=0,"",INDEX(Trainings!$C$6:$C$55,MATCH(Registration!$B3348,Trainings!$B$6:$B$55,0),1)),"")</f>
        <v/>
      </c>
      <c r="P3348" s="148" t="str">
        <f>IFERROR(IF(LEN(H3348)=0,"",INDEX(Dashboard!$I$17:$I$26,MATCH($H3348,Dashboard!$J$17:$J$26,0))),"")</f>
        <v/>
      </c>
      <c r="Q3348" s="144"/>
      <c r="R3348" s="148">
        <f>IF(LEN(O3348)=0,0,IF(OR(Summary!$D$5="All",Summary!$D$5=""),1,IF(Summary!$D$5=O3348,1,0)))</f>
        <v>0</v>
      </c>
      <c r="S3348" s="148">
        <f>IF(LEN(B3348)=0,0,IF(OR(Summary!$G$5="All",Summary!$G$5=""),1,IF(Summary!$G$5=B3348,1,0)))</f>
        <v>0</v>
      </c>
      <c r="T3348" s="148">
        <f t="shared" si="208"/>
        <v>0</v>
      </c>
      <c r="U3348" s="148">
        <f>IF(LEN(C3348)=0,0,IF(C3348=Summary!$K$5,1,0))</f>
        <v>0</v>
      </c>
      <c r="V3348" s="148">
        <f t="shared" si="209"/>
        <v>0</v>
      </c>
      <c r="W3348" s="333"/>
      <c r="X3348" s="148">
        <f t="shared" si="210"/>
        <v>0</v>
      </c>
      <c r="Y3348" s="333"/>
      <c r="Z3348" s="144"/>
      <c r="AA3348" s="148">
        <f t="shared" si="211"/>
        <v>0</v>
      </c>
      <c r="AB3348" s="336"/>
      <c r="AC3348" s="144"/>
    </row>
    <row r="3349" spans="2:29" s="134" customFormat="1" ht="20.100000000000001" customHeight="1" x14ac:dyDescent="0.25">
      <c r="B3349" s="390"/>
      <c r="C3349" s="391"/>
      <c r="D3349" s="392"/>
      <c r="E3349" s="393"/>
      <c r="F3349" s="393"/>
      <c r="G3349" s="394"/>
      <c r="H3349" s="395"/>
      <c r="N3349" s="144"/>
      <c r="O3349" s="147" t="str">
        <f>IFERROR(IF(LEN(B3349)=0,"",INDEX(Trainings!$C$6:$C$55,MATCH(Registration!$B3349,Trainings!$B$6:$B$55,0),1)),"")</f>
        <v/>
      </c>
      <c r="P3349" s="148" t="str">
        <f>IFERROR(IF(LEN(H3349)=0,"",INDEX(Dashboard!$I$17:$I$26,MATCH($H3349,Dashboard!$J$17:$J$26,0))),"")</f>
        <v/>
      </c>
      <c r="Q3349" s="144"/>
      <c r="R3349" s="148">
        <f>IF(LEN(O3349)=0,0,IF(OR(Summary!$D$5="All",Summary!$D$5=""),1,IF(Summary!$D$5=O3349,1,0)))</f>
        <v>0</v>
      </c>
      <c r="S3349" s="148">
        <f>IF(LEN(B3349)=0,0,IF(OR(Summary!$G$5="All",Summary!$G$5=""),1,IF(Summary!$G$5=B3349,1,0)))</f>
        <v>0</v>
      </c>
      <c r="T3349" s="148">
        <f t="shared" si="208"/>
        <v>0</v>
      </c>
      <c r="U3349" s="148">
        <f>IF(LEN(C3349)=0,0,IF(C3349=Summary!$K$5,1,0))</f>
        <v>0</v>
      </c>
      <c r="V3349" s="148">
        <f t="shared" si="209"/>
        <v>0</v>
      </c>
      <c r="W3349" s="333"/>
      <c r="X3349" s="148">
        <f t="shared" si="210"/>
        <v>0</v>
      </c>
      <c r="Y3349" s="333"/>
      <c r="Z3349" s="144"/>
      <c r="AA3349" s="148">
        <f t="shared" si="211"/>
        <v>0</v>
      </c>
      <c r="AB3349" s="336"/>
      <c r="AC3349" s="144"/>
    </row>
    <row r="3350" spans="2:29" s="134" customFormat="1" ht="20.100000000000001" customHeight="1" x14ac:dyDescent="0.25">
      <c r="B3350" s="390"/>
      <c r="C3350" s="391"/>
      <c r="D3350" s="392"/>
      <c r="E3350" s="393"/>
      <c r="F3350" s="393"/>
      <c r="G3350" s="394"/>
      <c r="H3350" s="395"/>
      <c r="N3350" s="144"/>
      <c r="O3350" s="147" t="str">
        <f>IFERROR(IF(LEN(B3350)=0,"",INDEX(Trainings!$C$6:$C$55,MATCH(Registration!$B3350,Trainings!$B$6:$B$55,0),1)),"")</f>
        <v/>
      </c>
      <c r="P3350" s="148" t="str">
        <f>IFERROR(IF(LEN(H3350)=0,"",INDEX(Dashboard!$I$17:$I$26,MATCH($H3350,Dashboard!$J$17:$J$26,0))),"")</f>
        <v/>
      </c>
      <c r="Q3350" s="144"/>
      <c r="R3350" s="148">
        <f>IF(LEN(O3350)=0,0,IF(OR(Summary!$D$5="All",Summary!$D$5=""),1,IF(Summary!$D$5=O3350,1,0)))</f>
        <v>0</v>
      </c>
      <c r="S3350" s="148">
        <f>IF(LEN(B3350)=0,0,IF(OR(Summary!$G$5="All",Summary!$G$5=""),1,IF(Summary!$G$5=B3350,1,0)))</f>
        <v>0</v>
      </c>
      <c r="T3350" s="148">
        <f t="shared" si="208"/>
        <v>0</v>
      </c>
      <c r="U3350" s="148">
        <f>IF(LEN(C3350)=0,0,IF(C3350=Summary!$K$5,1,0))</f>
        <v>0</v>
      </c>
      <c r="V3350" s="148">
        <f t="shared" si="209"/>
        <v>0</v>
      </c>
      <c r="W3350" s="333"/>
      <c r="X3350" s="148">
        <f t="shared" si="210"/>
        <v>0</v>
      </c>
      <c r="Y3350" s="333"/>
      <c r="Z3350" s="144"/>
      <c r="AA3350" s="148">
        <f t="shared" si="211"/>
        <v>0</v>
      </c>
      <c r="AB3350" s="336"/>
      <c r="AC3350" s="144"/>
    </row>
    <row r="3351" spans="2:29" s="134" customFormat="1" ht="20.100000000000001" customHeight="1" x14ac:dyDescent="0.25">
      <c r="B3351" s="390"/>
      <c r="C3351" s="391"/>
      <c r="D3351" s="392"/>
      <c r="E3351" s="393"/>
      <c r="F3351" s="393"/>
      <c r="G3351" s="394"/>
      <c r="H3351" s="395"/>
      <c r="N3351" s="144"/>
      <c r="O3351" s="147" t="str">
        <f>IFERROR(IF(LEN(B3351)=0,"",INDEX(Trainings!$C$6:$C$55,MATCH(Registration!$B3351,Trainings!$B$6:$B$55,0),1)),"")</f>
        <v/>
      </c>
      <c r="P3351" s="148" t="str">
        <f>IFERROR(IF(LEN(H3351)=0,"",INDEX(Dashboard!$I$17:$I$26,MATCH($H3351,Dashboard!$J$17:$J$26,0))),"")</f>
        <v/>
      </c>
      <c r="Q3351" s="144"/>
      <c r="R3351" s="148">
        <f>IF(LEN(O3351)=0,0,IF(OR(Summary!$D$5="All",Summary!$D$5=""),1,IF(Summary!$D$5=O3351,1,0)))</f>
        <v>0</v>
      </c>
      <c r="S3351" s="148">
        <f>IF(LEN(B3351)=0,0,IF(OR(Summary!$G$5="All",Summary!$G$5=""),1,IF(Summary!$G$5=B3351,1,0)))</f>
        <v>0</v>
      </c>
      <c r="T3351" s="148">
        <f t="shared" si="208"/>
        <v>0</v>
      </c>
      <c r="U3351" s="148">
        <f>IF(LEN(C3351)=0,0,IF(C3351=Summary!$K$5,1,0))</f>
        <v>0</v>
      </c>
      <c r="V3351" s="148">
        <f t="shared" si="209"/>
        <v>0</v>
      </c>
      <c r="W3351" s="333"/>
      <c r="X3351" s="148">
        <f t="shared" si="210"/>
        <v>0</v>
      </c>
      <c r="Y3351" s="333"/>
      <c r="Z3351" s="144"/>
      <c r="AA3351" s="148">
        <f t="shared" si="211"/>
        <v>0</v>
      </c>
      <c r="AB3351" s="336"/>
      <c r="AC3351" s="144"/>
    </row>
    <row r="3352" spans="2:29" s="134" customFormat="1" ht="20.100000000000001" customHeight="1" x14ac:dyDescent="0.25">
      <c r="B3352" s="390"/>
      <c r="C3352" s="391"/>
      <c r="D3352" s="392"/>
      <c r="E3352" s="393"/>
      <c r="F3352" s="393"/>
      <c r="G3352" s="394"/>
      <c r="H3352" s="395"/>
      <c r="N3352" s="144"/>
      <c r="O3352" s="147" t="str">
        <f>IFERROR(IF(LEN(B3352)=0,"",INDEX(Trainings!$C$6:$C$55,MATCH(Registration!$B3352,Trainings!$B$6:$B$55,0),1)),"")</f>
        <v/>
      </c>
      <c r="P3352" s="148" t="str">
        <f>IFERROR(IF(LEN(H3352)=0,"",INDEX(Dashboard!$I$17:$I$26,MATCH($H3352,Dashboard!$J$17:$J$26,0))),"")</f>
        <v/>
      </c>
      <c r="Q3352" s="144"/>
      <c r="R3352" s="148">
        <f>IF(LEN(O3352)=0,0,IF(OR(Summary!$D$5="All",Summary!$D$5=""),1,IF(Summary!$D$5=O3352,1,0)))</f>
        <v>0</v>
      </c>
      <c r="S3352" s="148">
        <f>IF(LEN(B3352)=0,0,IF(OR(Summary!$G$5="All",Summary!$G$5=""),1,IF(Summary!$G$5=B3352,1,0)))</f>
        <v>0</v>
      </c>
      <c r="T3352" s="148">
        <f t="shared" si="208"/>
        <v>0</v>
      </c>
      <c r="U3352" s="148">
        <f>IF(LEN(C3352)=0,0,IF(C3352=Summary!$K$5,1,0))</f>
        <v>0</v>
      </c>
      <c r="V3352" s="148">
        <f t="shared" si="209"/>
        <v>0</v>
      </c>
      <c r="W3352" s="333"/>
      <c r="X3352" s="148">
        <f t="shared" si="210"/>
        <v>0</v>
      </c>
      <c r="Y3352" s="333"/>
      <c r="Z3352" s="144"/>
      <c r="AA3352" s="148">
        <f t="shared" si="211"/>
        <v>0</v>
      </c>
      <c r="AB3352" s="336"/>
      <c r="AC3352" s="144"/>
    </row>
    <row r="3353" spans="2:29" s="134" customFormat="1" ht="20.100000000000001" customHeight="1" x14ac:dyDescent="0.25">
      <c r="B3353" s="390"/>
      <c r="C3353" s="391"/>
      <c r="D3353" s="392"/>
      <c r="E3353" s="393"/>
      <c r="F3353" s="393"/>
      <c r="G3353" s="394"/>
      <c r="H3353" s="395"/>
      <c r="N3353" s="144"/>
      <c r="O3353" s="147" t="str">
        <f>IFERROR(IF(LEN(B3353)=0,"",INDEX(Trainings!$C$6:$C$55,MATCH(Registration!$B3353,Trainings!$B$6:$B$55,0),1)),"")</f>
        <v/>
      </c>
      <c r="P3353" s="148" t="str">
        <f>IFERROR(IF(LEN(H3353)=0,"",INDEX(Dashboard!$I$17:$I$26,MATCH($H3353,Dashboard!$J$17:$J$26,0))),"")</f>
        <v/>
      </c>
      <c r="Q3353" s="144"/>
      <c r="R3353" s="148">
        <f>IF(LEN(O3353)=0,0,IF(OR(Summary!$D$5="All",Summary!$D$5=""),1,IF(Summary!$D$5=O3353,1,0)))</f>
        <v>0</v>
      </c>
      <c r="S3353" s="148">
        <f>IF(LEN(B3353)=0,0,IF(OR(Summary!$G$5="All",Summary!$G$5=""),1,IF(Summary!$G$5=B3353,1,0)))</f>
        <v>0</v>
      </c>
      <c r="T3353" s="148">
        <f t="shared" si="208"/>
        <v>0</v>
      </c>
      <c r="U3353" s="148">
        <f>IF(LEN(C3353)=0,0,IF(C3353=Summary!$K$5,1,0))</f>
        <v>0</v>
      </c>
      <c r="V3353" s="148">
        <f t="shared" si="209"/>
        <v>0</v>
      </c>
      <c r="W3353" s="333"/>
      <c r="X3353" s="148">
        <f t="shared" si="210"/>
        <v>0</v>
      </c>
      <c r="Y3353" s="333"/>
      <c r="Z3353" s="144"/>
      <c r="AA3353" s="148">
        <f t="shared" si="211"/>
        <v>0</v>
      </c>
      <c r="AB3353" s="336"/>
      <c r="AC3353" s="144"/>
    </row>
    <row r="3354" spans="2:29" s="134" customFormat="1" ht="20.100000000000001" customHeight="1" x14ac:dyDescent="0.25">
      <c r="B3354" s="390"/>
      <c r="C3354" s="391"/>
      <c r="D3354" s="392"/>
      <c r="E3354" s="393"/>
      <c r="F3354" s="393"/>
      <c r="G3354" s="394"/>
      <c r="H3354" s="395"/>
      <c r="N3354" s="144"/>
      <c r="O3354" s="147" t="str">
        <f>IFERROR(IF(LEN(B3354)=0,"",INDEX(Trainings!$C$6:$C$55,MATCH(Registration!$B3354,Trainings!$B$6:$B$55,0),1)),"")</f>
        <v/>
      </c>
      <c r="P3354" s="148" t="str">
        <f>IFERROR(IF(LEN(H3354)=0,"",INDEX(Dashboard!$I$17:$I$26,MATCH($H3354,Dashboard!$J$17:$J$26,0))),"")</f>
        <v/>
      </c>
      <c r="Q3354" s="144"/>
      <c r="R3354" s="148">
        <f>IF(LEN(O3354)=0,0,IF(OR(Summary!$D$5="All",Summary!$D$5=""),1,IF(Summary!$D$5=O3354,1,0)))</f>
        <v>0</v>
      </c>
      <c r="S3354" s="148">
        <f>IF(LEN(B3354)=0,0,IF(OR(Summary!$G$5="All",Summary!$G$5=""),1,IF(Summary!$G$5=B3354,1,0)))</f>
        <v>0</v>
      </c>
      <c r="T3354" s="148">
        <f t="shared" si="208"/>
        <v>0</v>
      </c>
      <c r="U3354" s="148">
        <f>IF(LEN(C3354)=0,0,IF(C3354=Summary!$K$5,1,0))</f>
        <v>0</v>
      </c>
      <c r="V3354" s="148">
        <f t="shared" si="209"/>
        <v>0</v>
      </c>
      <c r="W3354" s="333"/>
      <c r="X3354" s="148">
        <f t="shared" si="210"/>
        <v>0</v>
      </c>
      <c r="Y3354" s="333"/>
      <c r="Z3354" s="144"/>
      <c r="AA3354" s="148">
        <f t="shared" si="211"/>
        <v>0</v>
      </c>
      <c r="AB3354" s="336"/>
      <c r="AC3354" s="144"/>
    </row>
    <row r="3355" spans="2:29" s="134" customFormat="1" ht="20.100000000000001" customHeight="1" x14ac:dyDescent="0.25">
      <c r="B3355" s="390"/>
      <c r="C3355" s="391"/>
      <c r="D3355" s="392"/>
      <c r="E3355" s="393"/>
      <c r="F3355" s="393"/>
      <c r="G3355" s="394"/>
      <c r="H3355" s="395"/>
      <c r="N3355" s="144"/>
      <c r="O3355" s="147" t="str">
        <f>IFERROR(IF(LEN(B3355)=0,"",INDEX(Trainings!$C$6:$C$55,MATCH(Registration!$B3355,Trainings!$B$6:$B$55,0),1)),"")</f>
        <v/>
      </c>
      <c r="P3355" s="148" t="str">
        <f>IFERROR(IF(LEN(H3355)=0,"",INDEX(Dashboard!$I$17:$I$26,MATCH($H3355,Dashboard!$J$17:$J$26,0))),"")</f>
        <v/>
      </c>
      <c r="Q3355" s="144"/>
      <c r="R3355" s="148">
        <f>IF(LEN(O3355)=0,0,IF(OR(Summary!$D$5="All",Summary!$D$5=""),1,IF(Summary!$D$5=O3355,1,0)))</f>
        <v>0</v>
      </c>
      <c r="S3355" s="148">
        <f>IF(LEN(B3355)=0,0,IF(OR(Summary!$G$5="All",Summary!$G$5=""),1,IF(Summary!$G$5=B3355,1,0)))</f>
        <v>0</v>
      </c>
      <c r="T3355" s="148">
        <f t="shared" si="208"/>
        <v>0</v>
      </c>
      <c r="U3355" s="148">
        <f>IF(LEN(C3355)=0,0,IF(C3355=Summary!$K$5,1,0))</f>
        <v>0</v>
      </c>
      <c r="V3355" s="148">
        <f t="shared" si="209"/>
        <v>0</v>
      </c>
      <c r="W3355" s="333"/>
      <c r="X3355" s="148">
        <f t="shared" si="210"/>
        <v>0</v>
      </c>
      <c r="Y3355" s="333"/>
      <c r="Z3355" s="144"/>
      <c r="AA3355" s="148">
        <f t="shared" si="211"/>
        <v>0</v>
      </c>
      <c r="AB3355" s="336"/>
      <c r="AC3355" s="144"/>
    </row>
    <row r="3356" spans="2:29" s="134" customFormat="1" ht="20.100000000000001" customHeight="1" x14ac:dyDescent="0.25">
      <c r="B3356" s="390"/>
      <c r="C3356" s="391"/>
      <c r="D3356" s="392"/>
      <c r="E3356" s="393"/>
      <c r="F3356" s="393"/>
      <c r="G3356" s="394"/>
      <c r="H3356" s="395"/>
      <c r="N3356" s="144"/>
      <c r="O3356" s="147" t="str">
        <f>IFERROR(IF(LEN(B3356)=0,"",INDEX(Trainings!$C$6:$C$55,MATCH(Registration!$B3356,Trainings!$B$6:$B$55,0),1)),"")</f>
        <v/>
      </c>
      <c r="P3356" s="148" t="str">
        <f>IFERROR(IF(LEN(H3356)=0,"",INDEX(Dashboard!$I$17:$I$26,MATCH($H3356,Dashboard!$J$17:$J$26,0))),"")</f>
        <v/>
      </c>
      <c r="Q3356" s="144"/>
      <c r="R3356" s="148">
        <f>IF(LEN(O3356)=0,0,IF(OR(Summary!$D$5="All",Summary!$D$5=""),1,IF(Summary!$D$5=O3356,1,0)))</f>
        <v>0</v>
      </c>
      <c r="S3356" s="148">
        <f>IF(LEN(B3356)=0,0,IF(OR(Summary!$G$5="All",Summary!$G$5=""),1,IF(Summary!$G$5=B3356,1,0)))</f>
        <v>0</v>
      </c>
      <c r="T3356" s="148">
        <f t="shared" si="208"/>
        <v>0</v>
      </c>
      <c r="U3356" s="148">
        <f>IF(LEN(C3356)=0,0,IF(C3356=Summary!$K$5,1,0))</f>
        <v>0</v>
      </c>
      <c r="V3356" s="148">
        <f t="shared" si="209"/>
        <v>0</v>
      </c>
      <c r="W3356" s="333"/>
      <c r="X3356" s="148">
        <f t="shared" si="210"/>
        <v>0</v>
      </c>
      <c r="Y3356" s="333"/>
      <c r="Z3356" s="144"/>
      <c r="AA3356" s="148">
        <f t="shared" si="211"/>
        <v>0</v>
      </c>
      <c r="AB3356" s="336"/>
      <c r="AC3356" s="144"/>
    </row>
    <row r="3357" spans="2:29" s="134" customFormat="1" ht="20.100000000000001" customHeight="1" x14ac:dyDescent="0.25">
      <c r="B3357" s="390"/>
      <c r="C3357" s="391"/>
      <c r="D3357" s="392"/>
      <c r="E3357" s="393"/>
      <c r="F3357" s="393"/>
      <c r="G3357" s="394"/>
      <c r="H3357" s="395"/>
      <c r="N3357" s="144"/>
      <c r="O3357" s="147" t="str">
        <f>IFERROR(IF(LEN(B3357)=0,"",INDEX(Trainings!$C$6:$C$55,MATCH(Registration!$B3357,Trainings!$B$6:$B$55,0),1)),"")</f>
        <v/>
      </c>
      <c r="P3357" s="148" t="str">
        <f>IFERROR(IF(LEN(H3357)=0,"",INDEX(Dashboard!$I$17:$I$26,MATCH($H3357,Dashboard!$J$17:$J$26,0))),"")</f>
        <v/>
      </c>
      <c r="Q3357" s="144"/>
      <c r="R3357" s="148">
        <f>IF(LEN(O3357)=0,0,IF(OR(Summary!$D$5="All",Summary!$D$5=""),1,IF(Summary!$D$5=O3357,1,0)))</f>
        <v>0</v>
      </c>
      <c r="S3357" s="148">
        <f>IF(LEN(B3357)=0,0,IF(OR(Summary!$G$5="All",Summary!$G$5=""),1,IF(Summary!$G$5=B3357,1,0)))</f>
        <v>0</v>
      </c>
      <c r="T3357" s="148">
        <f t="shared" si="208"/>
        <v>0</v>
      </c>
      <c r="U3357" s="148">
        <f>IF(LEN(C3357)=0,0,IF(C3357=Summary!$K$5,1,0))</f>
        <v>0</v>
      </c>
      <c r="V3357" s="148">
        <f t="shared" si="209"/>
        <v>0</v>
      </c>
      <c r="W3357" s="333"/>
      <c r="X3357" s="148">
        <f t="shared" si="210"/>
        <v>0</v>
      </c>
      <c r="Y3357" s="333"/>
      <c r="Z3357" s="144"/>
      <c r="AA3357" s="148">
        <f t="shared" si="211"/>
        <v>0</v>
      </c>
      <c r="AB3357" s="336"/>
      <c r="AC3357" s="144"/>
    </row>
    <row r="3358" spans="2:29" s="134" customFormat="1" ht="20.100000000000001" customHeight="1" x14ac:dyDescent="0.25">
      <c r="B3358" s="390"/>
      <c r="C3358" s="391"/>
      <c r="D3358" s="392"/>
      <c r="E3358" s="393"/>
      <c r="F3358" s="393"/>
      <c r="G3358" s="394"/>
      <c r="H3358" s="395"/>
      <c r="N3358" s="144"/>
      <c r="O3358" s="147" t="str">
        <f>IFERROR(IF(LEN(B3358)=0,"",INDEX(Trainings!$C$6:$C$55,MATCH(Registration!$B3358,Trainings!$B$6:$B$55,0),1)),"")</f>
        <v/>
      </c>
      <c r="P3358" s="148" t="str">
        <f>IFERROR(IF(LEN(H3358)=0,"",INDEX(Dashboard!$I$17:$I$26,MATCH($H3358,Dashboard!$J$17:$J$26,0))),"")</f>
        <v/>
      </c>
      <c r="Q3358" s="144"/>
      <c r="R3358" s="148">
        <f>IF(LEN(O3358)=0,0,IF(OR(Summary!$D$5="All",Summary!$D$5=""),1,IF(Summary!$D$5=O3358,1,0)))</f>
        <v>0</v>
      </c>
      <c r="S3358" s="148">
        <f>IF(LEN(B3358)=0,0,IF(OR(Summary!$G$5="All",Summary!$G$5=""),1,IF(Summary!$G$5=B3358,1,0)))</f>
        <v>0</v>
      </c>
      <c r="T3358" s="148">
        <f t="shared" si="208"/>
        <v>0</v>
      </c>
      <c r="U3358" s="148">
        <f>IF(LEN(C3358)=0,0,IF(C3358=Summary!$K$5,1,0))</f>
        <v>0</v>
      </c>
      <c r="V3358" s="148">
        <f t="shared" si="209"/>
        <v>0</v>
      </c>
      <c r="W3358" s="333"/>
      <c r="X3358" s="148">
        <f t="shared" si="210"/>
        <v>0</v>
      </c>
      <c r="Y3358" s="333"/>
      <c r="Z3358" s="144"/>
      <c r="AA3358" s="148">
        <f t="shared" si="211"/>
        <v>0</v>
      </c>
      <c r="AB3358" s="336"/>
      <c r="AC3358" s="144"/>
    </row>
    <row r="3359" spans="2:29" s="134" customFormat="1" ht="20.100000000000001" customHeight="1" x14ac:dyDescent="0.25">
      <c r="B3359" s="390"/>
      <c r="C3359" s="391"/>
      <c r="D3359" s="392"/>
      <c r="E3359" s="393"/>
      <c r="F3359" s="393"/>
      <c r="G3359" s="394"/>
      <c r="H3359" s="395"/>
      <c r="N3359" s="144"/>
      <c r="O3359" s="147" t="str">
        <f>IFERROR(IF(LEN(B3359)=0,"",INDEX(Trainings!$C$6:$C$55,MATCH(Registration!$B3359,Trainings!$B$6:$B$55,0),1)),"")</f>
        <v/>
      </c>
      <c r="P3359" s="148" t="str">
        <f>IFERROR(IF(LEN(H3359)=0,"",INDEX(Dashboard!$I$17:$I$26,MATCH($H3359,Dashboard!$J$17:$J$26,0))),"")</f>
        <v/>
      </c>
      <c r="Q3359" s="144"/>
      <c r="R3359" s="148">
        <f>IF(LEN(O3359)=0,0,IF(OR(Summary!$D$5="All",Summary!$D$5=""),1,IF(Summary!$D$5=O3359,1,0)))</f>
        <v>0</v>
      </c>
      <c r="S3359" s="148">
        <f>IF(LEN(B3359)=0,0,IF(OR(Summary!$G$5="All",Summary!$G$5=""),1,IF(Summary!$G$5=B3359,1,0)))</f>
        <v>0</v>
      </c>
      <c r="T3359" s="148">
        <f t="shared" si="208"/>
        <v>0</v>
      </c>
      <c r="U3359" s="148">
        <f>IF(LEN(C3359)=0,0,IF(C3359=Summary!$K$5,1,0))</f>
        <v>0</v>
      </c>
      <c r="V3359" s="148">
        <f t="shared" si="209"/>
        <v>0</v>
      </c>
      <c r="W3359" s="333"/>
      <c r="X3359" s="148">
        <f t="shared" si="210"/>
        <v>0</v>
      </c>
      <c r="Y3359" s="333"/>
      <c r="Z3359" s="144"/>
      <c r="AA3359" s="148">
        <f t="shared" si="211"/>
        <v>0</v>
      </c>
      <c r="AB3359" s="336"/>
      <c r="AC3359" s="144"/>
    </row>
    <row r="3360" spans="2:29" s="134" customFormat="1" ht="20.100000000000001" customHeight="1" x14ac:dyDescent="0.25">
      <c r="B3360" s="390"/>
      <c r="C3360" s="391"/>
      <c r="D3360" s="392"/>
      <c r="E3360" s="393"/>
      <c r="F3360" s="393"/>
      <c r="G3360" s="394"/>
      <c r="H3360" s="395"/>
      <c r="N3360" s="144"/>
      <c r="O3360" s="147" t="str">
        <f>IFERROR(IF(LEN(B3360)=0,"",INDEX(Trainings!$C$6:$C$55,MATCH(Registration!$B3360,Trainings!$B$6:$B$55,0),1)),"")</f>
        <v/>
      </c>
      <c r="P3360" s="148" t="str">
        <f>IFERROR(IF(LEN(H3360)=0,"",INDEX(Dashboard!$I$17:$I$26,MATCH($H3360,Dashboard!$J$17:$J$26,0))),"")</f>
        <v/>
      </c>
      <c r="Q3360" s="144"/>
      <c r="R3360" s="148">
        <f>IF(LEN(O3360)=0,0,IF(OR(Summary!$D$5="All",Summary!$D$5=""),1,IF(Summary!$D$5=O3360,1,0)))</f>
        <v>0</v>
      </c>
      <c r="S3360" s="148">
        <f>IF(LEN(B3360)=0,0,IF(OR(Summary!$G$5="All",Summary!$G$5=""),1,IF(Summary!$G$5=B3360,1,0)))</f>
        <v>0</v>
      </c>
      <c r="T3360" s="148">
        <f t="shared" si="208"/>
        <v>0</v>
      </c>
      <c r="U3360" s="148">
        <f>IF(LEN(C3360)=0,0,IF(C3360=Summary!$K$5,1,0))</f>
        <v>0</v>
      </c>
      <c r="V3360" s="148">
        <f t="shared" si="209"/>
        <v>0</v>
      </c>
      <c r="W3360" s="333"/>
      <c r="X3360" s="148">
        <f t="shared" si="210"/>
        <v>0</v>
      </c>
      <c r="Y3360" s="333"/>
      <c r="Z3360" s="144"/>
      <c r="AA3360" s="148">
        <f t="shared" si="211"/>
        <v>0</v>
      </c>
      <c r="AB3360" s="336"/>
      <c r="AC3360" s="144"/>
    </row>
    <row r="3361" spans="2:29" s="134" customFormat="1" ht="20.100000000000001" customHeight="1" x14ac:dyDescent="0.25">
      <c r="B3361" s="390"/>
      <c r="C3361" s="391"/>
      <c r="D3361" s="392"/>
      <c r="E3361" s="393"/>
      <c r="F3361" s="393"/>
      <c r="G3361" s="394"/>
      <c r="H3361" s="395"/>
      <c r="N3361" s="144"/>
      <c r="O3361" s="147" t="str">
        <f>IFERROR(IF(LEN(B3361)=0,"",INDEX(Trainings!$C$6:$C$55,MATCH(Registration!$B3361,Trainings!$B$6:$B$55,0),1)),"")</f>
        <v/>
      </c>
      <c r="P3361" s="148" t="str">
        <f>IFERROR(IF(LEN(H3361)=0,"",INDEX(Dashboard!$I$17:$I$26,MATCH($H3361,Dashboard!$J$17:$J$26,0))),"")</f>
        <v/>
      </c>
      <c r="Q3361" s="144"/>
      <c r="R3361" s="148">
        <f>IF(LEN(O3361)=0,0,IF(OR(Summary!$D$5="All",Summary!$D$5=""),1,IF(Summary!$D$5=O3361,1,0)))</f>
        <v>0</v>
      </c>
      <c r="S3361" s="148">
        <f>IF(LEN(B3361)=0,0,IF(OR(Summary!$G$5="All",Summary!$G$5=""),1,IF(Summary!$G$5=B3361,1,0)))</f>
        <v>0</v>
      </c>
      <c r="T3361" s="148">
        <f t="shared" si="208"/>
        <v>0</v>
      </c>
      <c r="U3361" s="148">
        <f>IF(LEN(C3361)=0,0,IF(C3361=Summary!$K$5,1,0))</f>
        <v>0</v>
      </c>
      <c r="V3361" s="148">
        <f t="shared" si="209"/>
        <v>0</v>
      </c>
      <c r="W3361" s="333"/>
      <c r="X3361" s="148">
        <f t="shared" si="210"/>
        <v>0</v>
      </c>
      <c r="Y3361" s="333"/>
      <c r="Z3361" s="144"/>
      <c r="AA3361" s="148">
        <f t="shared" si="211"/>
        <v>0</v>
      </c>
      <c r="AB3361" s="336"/>
      <c r="AC3361" s="144"/>
    </row>
    <row r="3362" spans="2:29" s="134" customFormat="1" ht="20.100000000000001" customHeight="1" x14ac:dyDescent="0.25">
      <c r="B3362" s="390"/>
      <c r="C3362" s="391"/>
      <c r="D3362" s="392"/>
      <c r="E3362" s="393"/>
      <c r="F3362" s="393"/>
      <c r="G3362" s="394"/>
      <c r="H3362" s="395"/>
      <c r="N3362" s="144"/>
      <c r="O3362" s="147" t="str">
        <f>IFERROR(IF(LEN(B3362)=0,"",INDEX(Trainings!$C$6:$C$55,MATCH(Registration!$B3362,Trainings!$B$6:$B$55,0),1)),"")</f>
        <v/>
      </c>
      <c r="P3362" s="148" t="str">
        <f>IFERROR(IF(LEN(H3362)=0,"",INDEX(Dashboard!$I$17:$I$26,MATCH($H3362,Dashboard!$J$17:$J$26,0))),"")</f>
        <v/>
      </c>
      <c r="Q3362" s="144"/>
      <c r="R3362" s="148">
        <f>IF(LEN(O3362)=0,0,IF(OR(Summary!$D$5="All",Summary!$D$5=""),1,IF(Summary!$D$5=O3362,1,0)))</f>
        <v>0</v>
      </c>
      <c r="S3362" s="148">
        <f>IF(LEN(B3362)=0,0,IF(OR(Summary!$G$5="All",Summary!$G$5=""),1,IF(Summary!$G$5=B3362,1,0)))</f>
        <v>0</v>
      </c>
      <c r="T3362" s="148">
        <f t="shared" si="208"/>
        <v>0</v>
      </c>
      <c r="U3362" s="148">
        <f>IF(LEN(C3362)=0,0,IF(C3362=Summary!$K$5,1,0))</f>
        <v>0</v>
      </c>
      <c r="V3362" s="148">
        <f t="shared" si="209"/>
        <v>0</v>
      </c>
      <c r="W3362" s="333"/>
      <c r="X3362" s="148">
        <f t="shared" si="210"/>
        <v>0</v>
      </c>
      <c r="Y3362" s="333"/>
      <c r="Z3362" s="144"/>
      <c r="AA3362" s="148">
        <f t="shared" si="211"/>
        <v>0</v>
      </c>
      <c r="AB3362" s="336"/>
      <c r="AC3362" s="144"/>
    </row>
    <row r="3363" spans="2:29" s="134" customFormat="1" ht="20.100000000000001" customHeight="1" x14ac:dyDescent="0.25">
      <c r="B3363" s="390"/>
      <c r="C3363" s="391"/>
      <c r="D3363" s="392"/>
      <c r="E3363" s="393"/>
      <c r="F3363" s="393"/>
      <c r="G3363" s="394"/>
      <c r="H3363" s="395"/>
      <c r="N3363" s="144"/>
      <c r="O3363" s="147" t="str">
        <f>IFERROR(IF(LEN(B3363)=0,"",INDEX(Trainings!$C$6:$C$55,MATCH(Registration!$B3363,Trainings!$B$6:$B$55,0),1)),"")</f>
        <v/>
      </c>
      <c r="P3363" s="148" t="str">
        <f>IFERROR(IF(LEN(H3363)=0,"",INDEX(Dashboard!$I$17:$I$26,MATCH($H3363,Dashboard!$J$17:$J$26,0))),"")</f>
        <v/>
      </c>
      <c r="Q3363" s="144"/>
      <c r="R3363" s="148">
        <f>IF(LEN(O3363)=0,0,IF(OR(Summary!$D$5="All",Summary!$D$5=""),1,IF(Summary!$D$5=O3363,1,0)))</f>
        <v>0</v>
      </c>
      <c r="S3363" s="148">
        <f>IF(LEN(B3363)=0,0,IF(OR(Summary!$G$5="All",Summary!$G$5=""),1,IF(Summary!$G$5=B3363,1,0)))</f>
        <v>0</v>
      </c>
      <c r="T3363" s="148">
        <f t="shared" si="208"/>
        <v>0</v>
      </c>
      <c r="U3363" s="148">
        <f>IF(LEN(C3363)=0,0,IF(C3363=Summary!$K$5,1,0))</f>
        <v>0</v>
      </c>
      <c r="V3363" s="148">
        <f t="shared" si="209"/>
        <v>0</v>
      </c>
      <c r="W3363" s="333"/>
      <c r="X3363" s="148">
        <f t="shared" si="210"/>
        <v>0</v>
      </c>
      <c r="Y3363" s="333"/>
      <c r="Z3363" s="144"/>
      <c r="AA3363" s="148">
        <f t="shared" si="211"/>
        <v>0</v>
      </c>
      <c r="AB3363" s="336"/>
      <c r="AC3363" s="144"/>
    </row>
    <row r="3364" spans="2:29" s="134" customFormat="1" ht="20.100000000000001" customHeight="1" x14ac:dyDescent="0.25">
      <c r="B3364" s="390"/>
      <c r="C3364" s="391"/>
      <c r="D3364" s="392"/>
      <c r="E3364" s="393"/>
      <c r="F3364" s="393"/>
      <c r="G3364" s="394"/>
      <c r="H3364" s="395"/>
      <c r="N3364" s="144"/>
      <c r="O3364" s="147" t="str">
        <f>IFERROR(IF(LEN(B3364)=0,"",INDEX(Trainings!$C$6:$C$55,MATCH(Registration!$B3364,Trainings!$B$6:$B$55,0),1)),"")</f>
        <v/>
      </c>
      <c r="P3364" s="148" t="str">
        <f>IFERROR(IF(LEN(H3364)=0,"",INDEX(Dashboard!$I$17:$I$26,MATCH($H3364,Dashboard!$J$17:$J$26,0))),"")</f>
        <v/>
      </c>
      <c r="Q3364" s="144"/>
      <c r="R3364" s="148">
        <f>IF(LEN(O3364)=0,0,IF(OR(Summary!$D$5="All",Summary!$D$5=""),1,IF(Summary!$D$5=O3364,1,0)))</f>
        <v>0</v>
      </c>
      <c r="S3364" s="148">
        <f>IF(LEN(B3364)=0,0,IF(OR(Summary!$G$5="All",Summary!$G$5=""),1,IF(Summary!$G$5=B3364,1,0)))</f>
        <v>0</v>
      </c>
      <c r="T3364" s="148">
        <f t="shared" si="208"/>
        <v>0</v>
      </c>
      <c r="U3364" s="148">
        <f>IF(LEN(C3364)=0,0,IF(C3364=Summary!$K$5,1,0))</f>
        <v>0</v>
      </c>
      <c r="V3364" s="148">
        <f t="shared" si="209"/>
        <v>0</v>
      </c>
      <c r="W3364" s="333"/>
      <c r="X3364" s="148">
        <f t="shared" si="210"/>
        <v>0</v>
      </c>
      <c r="Y3364" s="333"/>
      <c r="Z3364" s="144"/>
      <c r="AA3364" s="148">
        <f t="shared" si="211"/>
        <v>0</v>
      </c>
      <c r="AB3364" s="336"/>
      <c r="AC3364" s="144"/>
    </row>
    <row r="3365" spans="2:29" s="134" customFormat="1" ht="20.100000000000001" customHeight="1" x14ac:dyDescent="0.25">
      <c r="B3365" s="390"/>
      <c r="C3365" s="391"/>
      <c r="D3365" s="392"/>
      <c r="E3365" s="393"/>
      <c r="F3365" s="393"/>
      <c r="G3365" s="394"/>
      <c r="H3365" s="395"/>
      <c r="N3365" s="144"/>
      <c r="O3365" s="147" t="str">
        <f>IFERROR(IF(LEN(B3365)=0,"",INDEX(Trainings!$C$6:$C$55,MATCH(Registration!$B3365,Trainings!$B$6:$B$55,0),1)),"")</f>
        <v/>
      </c>
      <c r="P3365" s="148" t="str">
        <f>IFERROR(IF(LEN(H3365)=0,"",INDEX(Dashboard!$I$17:$I$26,MATCH($H3365,Dashboard!$J$17:$J$26,0))),"")</f>
        <v/>
      </c>
      <c r="Q3365" s="144"/>
      <c r="R3365" s="148">
        <f>IF(LEN(O3365)=0,0,IF(OR(Summary!$D$5="All",Summary!$D$5=""),1,IF(Summary!$D$5=O3365,1,0)))</f>
        <v>0</v>
      </c>
      <c r="S3365" s="148">
        <f>IF(LEN(B3365)=0,0,IF(OR(Summary!$G$5="All",Summary!$G$5=""),1,IF(Summary!$G$5=B3365,1,0)))</f>
        <v>0</v>
      </c>
      <c r="T3365" s="148">
        <f t="shared" si="208"/>
        <v>0</v>
      </c>
      <c r="U3365" s="148">
        <f>IF(LEN(C3365)=0,0,IF(C3365=Summary!$K$5,1,0))</f>
        <v>0</v>
      </c>
      <c r="V3365" s="148">
        <f t="shared" si="209"/>
        <v>0</v>
      </c>
      <c r="W3365" s="333"/>
      <c r="X3365" s="148">
        <f t="shared" si="210"/>
        <v>0</v>
      </c>
      <c r="Y3365" s="333"/>
      <c r="Z3365" s="144"/>
      <c r="AA3365" s="148">
        <f t="shared" si="211"/>
        <v>0</v>
      </c>
      <c r="AB3365" s="336"/>
      <c r="AC3365" s="144"/>
    </row>
    <row r="3366" spans="2:29" s="134" customFormat="1" ht="20.100000000000001" customHeight="1" x14ac:dyDescent="0.25">
      <c r="B3366" s="390"/>
      <c r="C3366" s="391"/>
      <c r="D3366" s="392"/>
      <c r="E3366" s="393"/>
      <c r="F3366" s="393"/>
      <c r="G3366" s="394"/>
      <c r="H3366" s="395"/>
      <c r="N3366" s="144"/>
      <c r="O3366" s="147" t="str">
        <f>IFERROR(IF(LEN(B3366)=0,"",INDEX(Trainings!$C$6:$C$55,MATCH(Registration!$B3366,Trainings!$B$6:$B$55,0),1)),"")</f>
        <v/>
      </c>
      <c r="P3366" s="148" t="str">
        <f>IFERROR(IF(LEN(H3366)=0,"",INDEX(Dashboard!$I$17:$I$26,MATCH($H3366,Dashboard!$J$17:$J$26,0))),"")</f>
        <v/>
      </c>
      <c r="Q3366" s="144"/>
      <c r="R3366" s="148">
        <f>IF(LEN(O3366)=0,0,IF(OR(Summary!$D$5="All",Summary!$D$5=""),1,IF(Summary!$D$5=O3366,1,0)))</f>
        <v>0</v>
      </c>
      <c r="S3366" s="148">
        <f>IF(LEN(B3366)=0,0,IF(OR(Summary!$G$5="All",Summary!$G$5=""),1,IF(Summary!$G$5=B3366,1,0)))</f>
        <v>0</v>
      </c>
      <c r="T3366" s="148">
        <f t="shared" si="208"/>
        <v>0</v>
      </c>
      <c r="U3366" s="148">
        <f>IF(LEN(C3366)=0,0,IF(C3366=Summary!$K$5,1,0))</f>
        <v>0</v>
      </c>
      <c r="V3366" s="148">
        <f t="shared" si="209"/>
        <v>0</v>
      </c>
      <c r="W3366" s="333"/>
      <c r="X3366" s="148">
        <f t="shared" si="210"/>
        <v>0</v>
      </c>
      <c r="Y3366" s="333"/>
      <c r="Z3366" s="144"/>
      <c r="AA3366" s="148">
        <f t="shared" si="211"/>
        <v>0</v>
      </c>
      <c r="AB3366" s="336"/>
      <c r="AC3366" s="144"/>
    </row>
    <row r="3367" spans="2:29" s="134" customFormat="1" ht="20.100000000000001" customHeight="1" x14ac:dyDescent="0.25">
      <c r="B3367" s="390"/>
      <c r="C3367" s="391"/>
      <c r="D3367" s="392"/>
      <c r="E3367" s="393"/>
      <c r="F3367" s="393"/>
      <c r="G3367" s="394"/>
      <c r="H3367" s="395"/>
      <c r="N3367" s="144"/>
      <c r="O3367" s="147" t="str">
        <f>IFERROR(IF(LEN(B3367)=0,"",INDEX(Trainings!$C$6:$C$55,MATCH(Registration!$B3367,Trainings!$B$6:$B$55,0),1)),"")</f>
        <v/>
      </c>
      <c r="P3367" s="148" t="str">
        <f>IFERROR(IF(LEN(H3367)=0,"",INDEX(Dashboard!$I$17:$I$26,MATCH($H3367,Dashboard!$J$17:$J$26,0))),"")</f>
        <v/>
      </c>
      <c r="Q3367" s="144"/>
      <c r="R3367" s="148">
        <f>IF(LEN(O3367)=0,0,IF(OR(Summary!$D$5="All",Summary!$D$5=""),1,IF(Summary!$D$5=O3367,1,0)))</f>
        <v>0</v>
      </c>
      <c r="S3367" s="148">
        <f>IF(LEN(B3367)=0,0,IF(OR(Summary!$G$5="All",Summary!$G$5=""),1,IF(Summary!$G$5=B3367,1,0)))</f>
        <v>0</v>
      </c>
      <c r="T3367" s="148">
        <f t="shared" si="208"/>
        <v>0</v>
      </c>
      <c r="U3367" s="148">
        <f>IF(LEN(C3367)=0,0,IF(C3367=Summary!$K$5,1,0))</f>
        <v>0</v>
      </c>
      <c r="V3367" s="148">
        <f t="shared" si="209"/>
        <v>0</v>
      </c>
      <c r="W3367" s="333"/>
      <c r="X3367" s="148">
        <f t="shared" si="210"/>
        <v>0</v>
      </c>
      <c r="Y3367" s="333"/>
      <c r="Z3367" s="144"/>
      <c r="AA3367" s="148">
        <f t="shared" si="211"/>
        <v>0</v>
      </c>
      <c r="AB3367" s="336"/>
      <c r="AC3367" s="144"/>
    </row>
    <row r="3368" spans="2:29" s="134" customFormat="1" ht="20.100000000000001" customHeight="1" x14ac:dyDescent="0.25">
      <c r="B3368" s="390"/>
      <c r="C3368" s="391"/>
      <c r="D3368" s="392"/>
      <c r="E3368" s="393"/>
      <c r="F3368" s="393"/>
      <c r="G3368" s="394"/>
      <c r="H3368" s="395"/>
      <c r="N3368" s="144"/>
      <c r="O3368" s="147" t="str">
        <f>IFERROR(IF(LEN(B3368)=0,"",INDEX(Trainings!$C$6:$C$55,MATCH(Registration!$B3368,Trainings!$B$6:$B$55,0),1)),"")</f>
        <v/>
      </c>
      <c r="P3368" s="148" t="str">
        <f>IFERROR(IF(LEN(H3368)=0,"",INDEX(Dashboard!$I$17:$I$26,MATCH($H3368,Dashboard!$J$17:$J$26,0))),"")</f>
        <v/>
      </c>
      <c r="Q3368" s="144"/>
      <c r="R3368" s="148">
        <f>IF(LEN(O3368)=0,0,IF(OR(Summary!$D$5="All",Summary!$D$5=""),1,IF(Summary!$D$5=O3368,1,0)))</f>
        <v>0</v>
      </c>
      <c r="S3368" s="148">
        <f>IF(LEN(B3368)=0,0,IF(OR(Summary!$G$5="All",Summary!$G$5=""),1,IF(Summary!$G$5=B3368,1,0)))</f>
        <v>0</v>
      </c>
      <c r="T3368" s="148">
        <f t="shared" si="208"/>
        <v>0</v>
      </c>
      <c r="U3368" s="148">
        <f>IF(LEN(C3368)=0,0,IF(C3368=Summary!$K$5,1,0))</f>
        <v>0</v>
      </c>
      <c r="V3368" s="148">
        <f t="shared" si="209"/>
        <v>0</v>
      </c>
      <c r="W3368" s="333"/>
      <c r="X3368" s="148">
        <f t="shared" si="210"/>
        <v>0</v>
      </c>
      <c r="Y3368" s="333"/>
      <c r="Z3368" s="144"/>
      <c r="AA3368" s="148">
        <f t="shared" si="211"/>
        <v>0</v>
      </c>
      <c r="AB3368" s="336"/>
      <c r="AC3368" s="144"/>
    </row>
    <row r="3369" spans="2:29" s="134" customFormat="1" ht="20.100000000000001" customHeight="1" x14ac:dyDescent="0.25">
      <c r="B3369" s="390"/>
      <c r="C3369" s="391"/>
      <c r="D3369" s="392"/>
      <c r="E3369" s="393"/>
      <c r="F3369" s="393"/>
      <c r="G3369" s="394"/>
      <c r="H3369" s="395"/>
      <c r="N3369" s="144"/>
      <c r="O3369" s="147" t="str">
        <f>IFERROR(IF(LEN(B3369)=0,"",INDEX(Trainings!$C$6:$C$55,MATCH(Registration!$B3369,Trainings!$B$6:$B$55,0),1)),"")</f>
        <v/>
      </c>
      <c r="P3369" s="148" t="str">
        <f>IFERROR(IF(LEN(H3369)=0,"",INDEX(Dashboard!$I$17:$I$26,MATCH($H3369,Dashboard!$J$17:$J$26,0))),"")</f>
        <v/>
      </c>
      <c r="Q3369" s="144"/>
      <c r="R3369" s="148">
        <f>IF(LEN(O3369)=0,0,IF(OR(Summary!$D$5="All",Summary!$D$5=""),1,IF(Summary!$D$5=O3369,1,0)))</f>
        <v>0</v>
      </c>
      <c r="S3369" s="148">
        <f>IF(LEN(B3369)=0,0,IF(OR(Summary!$G$5="All",Summary!$G$5=""),1,IF(Summary!$G$5=B3369,1,0)))</f>
        <v>0</v>
      </c>
      <c r="T3369" s="148">
        <f t="shared" si="208"/>
        <v>0</v>
      </c>
      <c r="U3369" s="148">
        <f>IF(LEN(C3369)=0,0,IF(C3369=Summary!$K$5,1,0))</f>
        <v>0</v>
      </c>
      <c r="V3369" s="148">
        <f t="shared" si="209"/>
        <v>0</v>
      </c>
      <c r="W3369" s="333"/>
      <c r="X3369" s="148">
        <f t="shared" si="210"/>
        <v>0</v>
      </c>
      <c r="Y3369" s="333"/>
      <c r="Z3369" s="144"/>
      <c r="AA3369" s="148">
        <f t="shared" si="211"/>
        <v>0</v>
      </c>
      <c r="AB3369" s="336"/>
      <c r="AC3369" s="144"/>
    </row>
    <row r="3370" spans="2:29" s="134" customFormat="1" ht="20.100000000000001" customHeight="1" x14ac:dyDescent="0.25">
      <c r="B3370" s="390"/>
      <c r="C3370" s="391"/>
      <c r="D3370" s="392"/>
      <c r="E3370" s="393"/>
      <c r="F3370" s="393"/>
      <c r="G3370" s="394"/>
      <c r="H3370" s="395"/>
      <c r="N3370" s="144"/>
      <c r="O3370" s="147" t="str">
        <f>IFERROR(IF(LEN(B3370)=0,"",INDEX(Trainings!$C$6:$C$55,MATCH(Registration!$B3370,Trainings!$B$6:$B$55,0),1)),"")</f>
        <v/>
      </c>
      <c r="P3370" s="148" t="str">
        <f>IFERROR(IF(LEN(H3370)=0,"",INDEX(Dashboard!$I$17:$I$26,MATCH($H3370,Dashboard!$J$17:$J$26,0))),"")</f>
        <v/>
      </c>
      <c r="Q3370" s="144"/>
      <c r="R3370" s="148">
        <f>IF(LEN(O3370)=0,0,IF(OR(Summary!$D$5="All",Summary!$D$5=""),1,IF(Summary!$D$5=O3370,1,0)))</f>
        <v>0</v>
      </c>
      <c r="S3370" s="148">
        <f>IF(LEN(B3370)=0,0,IF(OR(Summary!$G$5="All",Summary!$G$5=""),1,IF(Summary!$G$5=B3370,1,0)))</f>
        <v>0</v>
      </c>
      <c r="T3370" s="148">
        <f t="shared" si="208"/>
        <v>0</v>
      </c>
      <c r="U3370" s="148">
        <f>IF(LEN(C3370)=0,0,IF(C3370=Summary!$K$5,1,0))</f>
        <v>0</v>
      </c>
      <c r="V3370" s="148">
        <f t="shared" si="209"/>
        <v>0</v>
      </c>
      <c r="W3370" s="333"/>
      <c r="X3370" s="148">
        <f t="shared" si="210"/>
        <v>0</v>
      </c>
      <c r="Y3370" s="333"/>
      <c r="Z3370" s="144"/>
      <c r="AA3370" s="148">
        <f t="shared" si="211"/>
        <v>0</v>
      </c>
      <c r="AB3370" s="336"/>
      <c r="AC3370" s="144"/>
    </row>
    <row r="3371" spans="2:29" s="134" customFormat="1" ht="20.100000000000001" customHeight="1" x14ac:dyDescent="0.25">
      <c r="B3371" s="390"/>
      <c r="C3371" s="391"/>
      <c r="D3371" s="392"/>
      <c r="E3371" s="393"/>
      <c r="F3371" s="393"/>
      <c r="G3371" s="394"/>
      <c r="H3371" s="395"/>
      <c r="N3371" s="144"/>
      <c r="O3371" s="147" t="str">
        <f>IFERROR(IF(LEN(B3371)=0,"",INDEX(Trainings!$C$6:$C$55,MATCH(Registration!$B3371,Trainings!$B$6:$B$55,0),1)),"")</f>
        <v/>
      </c>
      <c r="P3371" s="148" t="str">
        <f>IFERROR(IF(LEN(H3371)=0,"",INDEX(Dashboard!$I$17:$I$26,MATCH($H3371,Dashboard!$J$17:$J$26,0))),"")</f>
        <v/>
      </c>
      <c r="Q3371" s="144"/>
      <c r="R3371" s="148">
        <f>IF(LEN(O3371)=0,0,IF(OR(Summary!$D$5="All",Summary!$D$5=""),1,IF(Summary!$D$5=O3371,1,0)))</f>
        <v>0</v>
      </c>
      <c r="S3371" s="148">
        <f>IF(LEN(B3371)=0,0,IF(OR(Summary!$G$5="All",Summary!$G$5=""),1,IF(Summary!$G$5=B3371,1,0)))</f>
        <v>0</v>
      </c>
      <c r="T3371" s="148">
        <f t="shared" si="208"/>
        <v>0</v>
      </c>
      <c r="U3371" s="148">
        <f>IF(LEN(C3371)=0,0,IF(C3371=Summary!$K$5,1,0))</f>
        <v>0</v>
      </c>
      <c r="V3371" s="148">
        <f t="shared" si="209"/>
        <v>0</v>
      </c>
      <c r="W3371" s="333"/>
      <c r="X3371" s="148">
        <f t="shared" si="210"/>
        <v>0</v>
      </c>
      <c r="Y3371" s="333"/>
      <c r="Z3371" s="144"/>
      <c r="AA3371" s="148">
        <f t="shared" si="211"/>
        <v>0</v>
      </c>
      <c r="AB3371" s="336"/>
      <c r="AC3371" s="144"/>
    </row>
    <row r="3372" spans="2:29" s="134" customFormat="1" ht="20.100000000000001" customHeight="1" x14ac:dyDescent="0.25">
      <c r="B3372" s="390"/>
      <c r="C3372" s="391"/>
      <c r="D3372" s="392"/>
      <c r="E3372" s="393"/>
      <c r="F3372" s="393"/>
      <c r="G3372" s="394"/>
      <c r="H3372" s="395"/>
      <c r="N3372" s="144"/>
      <c r="O3372" s="147" t="str">
        <f>IFERROR(IF(LEN(B3372)=0,"",INDEX(Trainings!$C$6:$C$55,MATCH(Registration!$B3372,Trainings!$B$6:$B$55,0),1)),"")</f>
        <v/>
      </c>
      <c r="P3372" s="148" t="str">
        <f>IFERROR(IF(LEN(H3372)=0,"",INDEX(Dashboard!$I$17:$I$26,MATCH($H3372,Dashboard!$J$17:$J$26,0))),"")</f>
        <v/>
      </c>
      <c r="Q3372" s="144"/>
      <c r="R3372" s="148">
        <f>IF(LEN(O3372)=0,0,IF(OR(Summary!$D$5="All",Summary!$D$5=""),1,IF(Summary!$D$5=O3372,1,0)))</f>
        <v>0</v>
      </c>
      <c r="S3372" s="148">
        <f>IF(LEN(B3372)=0,0,IF(OR(Summary!$G$5="All",Summary!$G$5=""),1,IF(Summary!$G$5=B3372,1,0)))</f>
        <v>0</v>
      </c>
      <c r="T3372" s="148">
        <f t="shared" si="208"/>
        <v>0</v>
      </c>
      <c r="U3372" s="148">
        <f>IF(LEN(C3372)=0,0,IF(C3372=Summary!$K$5,1,0))</f>
        <v>0</v>
      </c>
      <c r="V3372" s="148">
        <f t="shared" si="209"/>
        <v>0</v>
      </c>
      <c r="W3372" s="333"/>
      <c r="X3372" s="148">
        <f t="shared" si="210"/>
        <v>0</v>
      </c>
      <c r="Y3372" s="333"/>
      <c r="Z3372" s="144"/>
      <c r="AA3372" s="148">
        <f t="shared" si="211"/>
        <v>0</v>
      </c>
      <c r="AB3372" s="336"/>
      <c r="AC3372" s="144"/>
    </row>
    <row r="3373" spans="2:29" s="134" customFormat="1" ht="20.100000000000001" customHeight="1" x14ac:dyDescent="0.25">
      <c r="B3373" s="390"/>
      <c r="C3373" s="391"/>
      <c r="D3373" s="392"/>
      <c r="E3373" s="393"/>
      <c r="F3373" s="393"/>
      <c r="G3373" s="394"/>
      <c r="H3373" s="395"/>
      <c r="N3373" s="144"/>
      <c r="O3373" s="147" t="str">
        <f>IFERROR(IF(LEN(B3373)=0,"",INDEX(Trainings!$C$6:$C$55,MATCH(Registration!$B3373,Trainings!$B$6:$B$55,0),1)),"")</f>
        <v/>
      </c>
      <c r="P3373" s="148" t="str">
        <f>IFERROR(IF(LEN(H3373)=0,"",INDEX(Dashboard!$I$17:$I$26,MATCH($H3373,Dashboard!$J$17:$J$26,0))),"")</f>
        <v/>
      </c>
      <c r="Q3373" s="144"/>
      <c r="R3373" s="148">
        <f>IF(LEN(O3373)=0,0,IF(OR(Summary!$D$5="All",Summary!$D$5=""),1,IF(Summary!$D$5=O3373,1,0)))</f>
        <v>0</v>
      </c>
      <c r="S3373" s="148">
        <f>IF(LEN(B3373)=0,0,IF(OR(Summary!$G$5="All",Summary!$G$5=""),1,IF(Summary!$G$5=B3373,1,0)))</f>
        <v>0</v>
      </c>
      <c r="T3373" s="148">
        <f t="shared" si="208"/>
        <v>0</v>
      </c>
      <c r="U3373" s="148">
        <f>IF(LEN(C3373)=0,0,IF(C3373=Summary!$K$5,1,0))</f>
        <v>0</v>
      </c>
      <c r="V3373" s="148">
        <f t="shared" si="209"/>
        <v>0</v>
      </c>
      <c r="W3373" s="333"/>
      <c r="X3373" s="148">
        <f t="shared" si="210"/>
        <v>0</v>
      </c>
      <c r="Y3373" s="333"/>
      <c r="Z3373" s="144"/>
      <c r="AA3373" s="148">
        <f t="shared" si="211"/>
        <v>0</v>
      </c>
      <c r="AB3373" s="336"/>
      <c r="AC3373" s="144"/>
    </row>
    <row r="3374" spans="2:29" s="134" customFormat="1" ht="20.100000000000001" customHeight="1" x14ac:dyDescent="0.25">
      <c r="B3374" s="390"/>
      <c r="C3374" s="391"/>
      <c r="D3374" s="392"/>
      <c r="E3374" s="393"/>
      <c r="F3374" s="393"/>
      <c r="G3374" s="394"/>
      <c r="H3374" s="395"/>
      <c r="N3374" s="144"/>
      <c r="O3374" s="147" t="str">
        <f>IFERROR(IF(LEN(B3374)=0,"",INDEX(Trainings!$C$6:$C$55,MATCH(Registration!$B3374,Trainings!$B$6:$B$55,0),1)),"")</f>
        <v/>
      </c>
      <c r="P3374" s="148" t="str">
        <f>IFERROR(IF(LEN(H3374)=0,"",INDEX(Dashboard!$I$17:$I$26,MATCH($H3374,Dashboard!$J$17:$J$26,0))),"")</f>
        <v/>
      </c>
      <c r="Q3374" s="144"/>
      <c r="R3374" s="148">
        <f>IF(LEN(O3374)=0,0,IF(OR(Summary!$D$5="All",Summary!$D$5=""),1,IF(Summary!$D$5=O3374,1,0)))</f>
        <v>0</v>
      </c>
      <c r="S3374" s="148">
        <f>IF(LEN(B3374)=0,0,IF(OR(Summary!$G$5="All",Summary!$G$5=""),1,IF(Summary!$G$5=B3374,1,0)))</f>
        <v>0</v>
      </c>
      <c r="T3374" s="148">
        <f t="shared" si="208"/>
        <v>0</v>
      </c>
      <c r="U3374" s="148">
        <f>IF(LEN(C3374)=0,0,IF(C3374=Summary!$K$5,1,0))</f>
        <v>0</v>
      </c>
      <c r="V3374" s="148">
        <f t="shared" si="209"/>
        <v>0</v>
      </c>
      <c r="W3374" s="333"/>
      <c r="X3374" s="148">
        <f t="shared" si="210"/>
        <v>0</v>
      </c>
      <c r="Y3374" s="333"/>
      <c r="Z3374" s="144"/>
      <c r="AA3374" s="148">
        <f t="shared" si="211"/>
        <v>0</v>
      </c>
      <c r="AB3374" s="336"/>
      <c r="AC3374" s="144"/>
    </row>
    <row r="3375" spans="2:29" s="134" customFormat="1" ht="20.100000000000001" customHeight="1" x14ac:dyDescent="0.25">
      <c r="B3375" s="390"/>
      <c r="C3375" s="391"/>
      <c r="D3375" s="392"/>
      <c r="E3375" s="393"/>
      <c r="F3375" s="393"/>
      <c r="G3375" s="394"/>
      <c r="H3375" s="395"/>
      <c r="N3375" s="144"/>
      <c r="O3375" s="147" t="str">
        <f>IFERROR(IF(LEN(B3375)=0,"",INDEX(Trainings!$C$6:$C$55,MATCH(Registration!$B3375,Trainings!$B$6:$B$55,0),1)),"")</f>
        <v/>
      </c>
      <c r="P3375" s="148" t="str">
        <f>IFERROR(IF(LEN(H3375)=0,"",INDEX(Dashboard!$I$17:$I$26,MATCH($H3375,Dashboard!$J$17:$J$26,0))),"")</f>
        <v/>
      </c>
      <c r="Q3375" s="144"/>
      <c r="R3375" s="148">
        <f>IF(LEN(O3375)=0,0,IF(OR(Summary!$D$5="All",Summary!$D$5=""),1,IF(Summary!$D$5=O3375,1,0)))</f>
        <v>0</v>
      </c>
      <c r="S3375" s="148">
        <f>IF(LEN(B3375)=0,0,IF(OR(Summary!$G$5="All",Summary!$G$5=""),1,IF(Summary!$G$5=B3375,1,0)))</f>
        <v>0</v>
      </c>
      <c r="T3375" s="148">
        <f t="shared" si="208"/>
        <v>0</v>
      </c>
      <c r="U3375" s="148">
        <f>IF(LEN(C3375)=0,0,IF(C3375=Summary!$K$5,1,0))</f>
        <v>0</v>
      </c>
      <c r="V3375" s="148">
        <f t="shared" si="209"/>
        <v>0</v>
      </c>
      <c r="W3375" s="333"/>
      <c r="X3375" s="148">
        <f t="shared" si="210"/>
        <v>0</v>
      </c>
      <c r="Y3375" s="333"/>
      <c r="Z3375" s="144"/>
      <c r="AA3375" s="148">
        <f t="shared" si="211"/>
        <v>0</v>
      </c>
      <c r="AB3375" s="336"/>
      <c r="AC3375" s="144"/>
    </row>
    <row r="3376" spans="2:29" s="134" customFormat="1" ht="20.100000000000001" customHeight="1" x14ac:dyDescent="0.25">
      <c r="B3376" s="390"/>
      <c r="C3376" s="391"/>
      <c r="D3376" s="392"/>
      <c r="E3376" s="393"/>
      <c r="F3376" s="393"/>
      <c r="G3376" s="394"/>
      <c r="H3376" s="395"/>
      <c r="N3376" s="144"/>
      <c r="O3376" s="147" t="str">
        <f>IFERROR(IF(LEN(B3376)=0,"",INDEX(Trainings!$C$6:$C$55,MATCH(Registration!$B3376,Trainings!$B$6:$B$55,0),1)),"")</f>
        <v/>
      </c>
      <c r="P3376" s="148" t="str">
        <f>IFERROR(IF(LEN(H3376)=0,"",INDEX(Dashboard!$I$17:$I$26,MATCH($H3376,Dashboard!$J$17:$J$26,0))),"")</f>
        <v/>
      </c>
      <c r="Q3376" s="144"/>
      <c r="R3376" s="148">
        <f>IF(LEN(O3376)=0,0,IF(OR(Summary!$D$5="All",Summary!$D$5=""),1,IF(Summary!$D$5=O3376,1,0)))</f>
        <v>0</v>
      </c>
      <c r="S3376" s="148">
        <f>IF(LEN(B3376)=0,0,IF(OR(Summary!$G$5="All",Summary!$G$5=""),1,IF(Summary!$G$5=B3376,1,0)))</f>
        <v>0</v>
      </c>
      <c r="T3376" s="148">
        <f t="shared" si="208"/>
        <v>0</v>
      </c>
      <c r="U3376" s="148">
        <f>IF(LEN(C3376)=0,0,IF(C3376=Summary!$K$5,1,0))</f>
        <v>0</v>
      </c>
      <c r="V3376" s="148">
        <f t="shared" si="209"/>
        <v>0</v>
      </c>
      <c r="W3376" s="333"/>
      <c r="X3376" s="148">
        <f t="shared" si="210"/>
        <v>0</v>
      </c>
      <c r="Y3376" s="333"/>
      <c r="Z3376" s="144"/>
      <c r="AA3376" s="148">
        <f t="shared" si="211"/>
        <v>0</v>
      </c>
      <c r="AB3376" s="336"/>
      <c r="AC3376" s="144"/>
    </row>
    <row r="3377" spans="2:29" s="134" customFormat="1" ht="20.100000000000001" customHeight="1" x14ac:dyDescent="0.25">
      <c r="B3377" s="390"/>
      <c r="C3377" s="391"/>
      <c r="D3377" s="392"/>
      <c r="E3377" s="393"/>
      <c r="F3377" s="393"/>
      <c r="G3377" s="394"/>
      <c r="H3377" s="395"/>
      <c r="N3377" s="144"/>
      <c r="O3377" s="147" t="str">
        <f>IFERROR(IF(LEN(B3377)=0,"",INDEX(Trainings!$C$6:$C$55,MATCH(Registration!$B3377,Trainings!$B$6:$B$55,0),1)),"")</f>
        <v/>
      </c>
      <c r="P3377" s="148" t="str">
        <f>IFERROR(IF(LEN(H3377)=0,"",INDEX(Dashboard!$I$17:$I$26,MATCH($H3377,Dashboard!$J$17:$J$26,0))),"")</f>
        <v/>
      </c>
      <c r="Q3377" s="144"/>
      <c r="R3377" s="148">
        <f>IF(LEN(O3377)=0,0,IF(OR(Summary!$D$5="All",Summary!$D$5=""),1,IF(Summary!$D$5=O3377,1,0)))</f>
        <v>0</v>
      </c>
      <c r="S3377" s="148">
        <f>IF(LEN(B3377)=0,0,IF(OR(Summary!$G$5="All",Summary!$G$5=""),1,IF(Summary!$G$5=B3377,1,0)))</f>
        <v>0</v>
      </c>
      <c r="T3377" s="148">
        <f t="shared" si="208"/>
        <v>0</v>
      </c>
      <c r="U3377" s="148">
        <f>IF(LEN(C3377)=0,0,IF(C3377=Summary!$K$5,1,0))</f>
        <v>0</v>
      </c>
      <c r="V3377" s="148">
        <f t="shared" si="209"/>
        <v>0</v>
      </c>
      <c r="W3377" s="333"/>
      <c r="X3377" s="148">
        <f t="shared" si="210"/>
        <v>0</v>
      </c>
      <c r="Y3377" s="333"/>
      <c r="Z3377" s="144"/>
      <c r="AA3377" s="148">
        <f t="shared" si="211"/>
        <v>0</v>
      </c>
      <c r="AB3377" s="336"/>
      <c r="AC3377" s="144"/>
    </row>
    <row r="3378" spans="2:29" s="134" customFormat="1" ht="20.100000000000001" customHeight="1" x14ac:dyDescent="0.25">
      <c r="B3378" s="390"/>
      <c r="C3378" s="391"/>
      <c r="D3378" s="392"/>
      <c r="E3378" s="393"/>
      <c r="F3378" s="393"/>
      <c r="G3378" s="394"/>
      <c r="H3378" s="395"/>
      <c r="N3378" s="144"/>
      <c r="O3378" s="147" t="str">
        <f>IFERROR(IF(LEN(B3378)=0,"",INDEX(Trainings!$C$6:$C$55,MATCH(Registration!$B3378,Trainings!$B$6:$B$55,0),1)),"")</f>
        <v/>
      </c>
      <c r="P3378" s="148" t="str">
        <f>IFERROR(IF(LEN(H3378)=0,"",INDEX(Dashboard!$I$17:$I$26,MATCH($H3378,Dashboard!$J$17:$J$26,0))),"")</f>
        <v/>
      </c>
      <c r="Q3378" s="144"/>
      <c r="R3378" s="148">
        <f>IF(LEN(O3378)=0,0,IF(OR(Summary!$D$5="All",Summary!$D$5=""),1,IF(Summary!$D$5=O3378,1,0)))</f>
        <v>0</v>
      </c>
      <c r="S3378" s="148">
        <f>IF(LEN(B3378)=0,0,IF(OR(Summary!$G$5="All",Summary!$G$5=""),1,IF(Summary!$G$5=B3378,1,0)))</f>
        <v>0</v>
      </c>
      <c r="T3378" s="148">
        <f t="shared" si="208"/>
        <v>0</v>
      </c>
      <c r="U3378" s="148">
        <f>IF(LEN(C3378)=0,0,IF(C3378=Summary!$K$5,1,0))</f>
        <v>0</v>
      </c>
      <c r="V3378" s="148">
        <f t="shared" si="209"/>
        <v>0</v>
      </c>
      <c r="W3378" s="333"/>
      <c r="X3378" s="148">
        <f t="shared" si="210"/>
        <v>0</v>
      </c>
      <c r="Y3378" s="333"/>
      <c r="Z3378" s="144"/>
      <c r="AA3378" s="148">
        <f t="shared" si="211"/>
        <v>0</v>
      </c>
      <c r="AB3378" s="336"/>
      <c r="AC3378" s="144"/>
    </row>
    <row r="3379" spans="2:29" s="134" customFormat="1" ht="20.100000000000001" customHeight="1" x14ac:dyDescent="0.25">
      <c r="B3379" s="390"/>
      <c r="C3379" s="391"/>
      <c r="D3379" s="392"/>
      <c r="E3379" s="393"/>
      <c r="F3379" s="393"/>
      <c r="G3379" s="394"/>
      <c r="H3379" s="395"/>
      <c r="N3379" s="144"/>
      <c r="O3379" s="147" t="str">
        <f>IFERROR(IF(LEN(B3379)=0,"",INDEX(Trainings!$C$6:$C$55,MATCH(Registration!$B3379,Trainings!$B$6:$B$55,0),1)),"")</f>
        <v/>
      </c>
      <c r="P3379" s="148" t="str">
        <f>IFERROR(IF(LEN(H3379)=0,"",INDEX(Dashboard!$I$17:$I$26,MATCH($H3379,Dashboard!$J$17:$J$26,0))),"")</f>
        <v/>
      </c>
      <c r="Q3379" s="144"/>
      <c r="R3379" s="148">
        <f>IF(LEN(O3379)=0,0,IF(OR(Summary!$D$5="All",Summary!$D$5=""),1,IF(Summary!$D$5=O3379,1,0)))</f>
        <v>0</v>
      </c>
      <c r="S3379" s="148">
        <f>IF(LEN(B3379)=0,0,IF(OR(Summary!$G$5="All",Summary!$G$5=""),1,IF(Summary!$G$5=B3379,1,0)))</f>
        <v>0</v>
      </c>
      <c r="T3379" s="148">
        <f t="shared" si="208"/>
        <v>0</v>
      </c>
      <c r="U3379" s="148">
        <f>IF(LEN(C3379)=0,0,IF(C3379=Summary!$K$5,1,0))</f>
        <v>0</v>
      </c>
      <c r="V3379" s="148">
        <f t="shared" si="209"/>
        <v>0</v>
      </c>
      <c r="W3379" s="333"/>
      <c r="X3379" s="148">
        <f t="shared" si="210"/>
        <v>0</v>
      </c>
      <c r="Y3379" s="333"/>
      <c r="Z3379" s="144"/>
      <c r="AA3379" s="148">
        <f t="shared" si="211"/>
        <v>0</v>
      </c>
      <c r="AB3379" s="336"/>
      <c r="AC3379" s="144"/>
    </row>
    <row r="3380" spans="2:29" s="134" customFormat="1" ht="20.100000000000001" customHeight="1" x14ac:dyDescent="0.25">
      <c r="B3380" s="390"/>
      <c r="C3380" s="391"/>
      <c r="D3380" s="392"/>
      <c r="E3380" s="393"/>
      <c r="F3380" s="393"/>
      <c r="G3380" s="394"/>
      <c r="H3380" s="395"/>
      <c r="N3380" s="144"/>
      <c r="O3380" s="147" t="str">
        <f>IFERROR(IF(LEN(B3380)=0,"",INDEX(Trainings!$C$6:$C$55,MATCH(Registration!$B3380,Trainings!$B$6:$B$55,0),1)),"")</f>
        <v/>
      </c>
      <c r="P3380" s="148" t="str">
        <f>IFERROR(IF(LEN(H3380)=0,"",INDEX(Dashboard!$I$17:$I$26,MATCH($H3380,Dashboard!$J$17:$J$26,0))),"")</f>
        <v/>
      </c>
      <c r="Q3380" s="144"/>
      <c r="R3380" s="148">
        <f>IF(LEN(O3380)=0,0,IF(OR(Summary!$D$5="All",Summary!$D$5=""),1,IF(Summary!$D$5=O3380,1,0)))</f>
        <v>0</v>
      </c>
      <c r="S3380" s="148">
        <f>IF(LEN(B3380)=0,0,IF(OR(Summary!$G$5="All",Summary!$G$5=""),1,IF(Summary!$G$5=B3380,1,0)))</f>
        <v>0</v>
      </c>
      <c r="T3380" s="148">
        <f t="shared" si="208"/>
        <v>0</v>
      </c>
      <c r="U3380" s="148">
        <f>IF(LEN(C3380)=0,0,IF(C3380=Summary!$K$5,1,0))</f>
        <v>0</v>
      </c>
      <c r="V3380" s="148">
        <f t="shared" si="209"/>
        <v>0</v>
      </c>
      <c r="W3380" s="333"/>
      <c r="X3380" s="148">
        <f t="shared" si="210"/>
        <v>0</v>
      </c>
      <c r="Y3380" s="333"/>
      <c r="Z3380" s="144"/>
      <c r="AA3380" s="148">
        <f t="shared" si="211"/>
        <v>0</v>
      </c>
      <c r="AB3380" s="336"/>
      <c r="AC3380" s="144"/>
    </row>
    <row r="3381" spans="2:29" s="134" customFormat="1" ht="20.100000000000001" customHeight="1" x14ac:dyDescent="0.25">
      <c r="B3381" s="390"/>
      <c r="C3381" s="391"/>
      <c r="D3381" s="392"/>
      <c r="E3381" s="393"/>
      <c r="F3381" s="393"/>
      <c r="G3381" s="394"/>
      <c r="H3381" s="395"/>
      <c r="N3381" s="144"/>
      <c r="O3381" s="147" t="str">
        <f>IFERROR(IF(LEN(B3381)=0,"",INDEX(Trainings!$C$6:$C$55,MATCH(Registration!$B3381,Trainings!$B$6:$B$55,0),1)),"")</f>
        <v/>
      </c>
      <c r="P3381" s="148" t="str">
        <f>IFERROR(IF(LEN(H3381)=0,"",INDEX(Dashboard!$I$17:$I$26,MATCH($H3381,Dashboard!$J$17:$J$26,0))),"")</f>
        <v/>
      </c>
      <c r="Q3381" s="144"/>
      <c r="R3381" s="148">
        <f>IF(LEN(O3381)=0,0,IF(OR(Summary!$D$5="All",Summary!$D$5=""),1,IF(Summary!$D$5=O3381,1,0)))</f>
        <v>0</v>
      </c>
      <c r="S3381" s="148">
        <f>IF(LEN(B3381)=0,0,IF(OR(Summary!$G$5="All",Summary!$G$5=""),1,IF(Summary!$G$5=B3381,1,0)))</f>
        <v>0</v>
      </c>
      <c r="T3381" s="148">
        <f t="shared" si="208"/>
        <v>0</v>
      </c>
      <c r="U3381" s="148">
        <f>IF(LEN(C3381)=0,0,IF(C3381=Summary!$K$5,1,0))</f>
        <v>0</v>
      </c>
      <c r="V3381" s="148">
        <f t="shared" si="209"/>
        <v>0</v>
      </c>
      <c r="W3381" s="333"/>
      <c r="X3381" s="148">
        <f t="shared" si="210"/>
        <v>0</v>
      </c>
      <c r="Y3381" s="333"/>
      <c r="Z3381" s="144"/>
      <c r="AA3381" s="148">
        <f t="shared" si="211"/>
        <v>0</v>
      </c>
      <c r="AB3381" s="336"/>
      <c r="AC3381" s="144"/>
    </row>
    <row r="3382" spans="2:29" s="134" customFormat="1" ht="20.100000000000001" customHeight="1" x14ac:dyDescent="0.25">
      <c r="B3382" s="390"/>
      <c r="C3382" s="391"/>
      <c r="D3382" s="392"/>
      <c r="E3382" s="393"/>
      <c r="F3382" s="393"/>
      <c r="G3382" s="394"/>
      <c r="H3382" s="395"/>
      <c r="N3382" s="144"/>
      <c r="O3382" s="147" t="str">
        <f>IFERROR(IF(LEN(B3382)=0,"",INDEX(Trainings!$C$6:$C$55,MATCH(Registration!$B3382,Trainings!$B$6:$B$55,0),1)),"")</f>
        <v/>
      </c>
      <c r="P3382" s="148" t="str">
        <f>IFERROR(IF(LEN(H3382)=0,"",INDEX(Dashboard!$I$17:$I$26,MATCH($H3382,Dashboard!$J$17:$J$26,0))),"")</f>
        <v/>
      </c>
      <c r="Q3382" s="144"/>
      <c r="R3382" s="148">
        <f>IF(LEN(O3382)=0,0,IF(OR(Summary!$D$5="All",Summary!$D$5=""),1,IF(Summary!$D$5=O3382,1,0)))</f>
        <v>0</v>
      </c>
      <c r="S3382" s="148">
        <f>IF(LEN(B3382)=0,0,IF(OR(Summary!$G$5="All",Summary!$G$5=""),1,IF(Summary!$G$5=B3382,1,0)))</f>
        <v>0</v>
      </c>
      <c r="T3382" s="148">
        <f t="shared" si="208"/>
        <v>0</v>
      </c>
      <c r="U3382" s="148">
        <f>IF(LEN(C3382)=0,0,IF(C3382=Summary!$K$5,1,0))</f>
        <v>0</v>
      </c>
      <c r="V3382" s="148">
        <f t="shared" si="209"/>
        <v>0</v>
      </c>
      <c r="W3382" s="333"/>
      <c r="X3382" s="148">
        <f t="shared" si="210"/>
        <v>0</v>
      </c>
      <c r="Y3382" s="333"/>
      <c r="Z3382" s="144"/>
      <c r="AA3382" s="148">
        <f t="shared" si="211"/>
        <v>0</v>
      </c>
      <c r="AB3382" s="336"/>
      <c r="AC3382" s="144"/>
    </row>
    <row r="3383" spans="2:29" s="134" customFormat="1" ht="20.100000000000001" customHeight="1" x14ac:dyDescent="0.25">
      <c r="B3383" s="390"/>
      <c r="C3383" s="391"/>
      <c r="D3383" s="392"/>
      <c r="E3383" s="393"/>
      <c r="F3383" s="393"/>
      <c r="G3383" s="394"/>
      <c r="H3383" s="395"/>
      <c r="N3383" s="144"/>
      <c r="O3383" s="147" t="str">
        <f>IFERROR(IF(LEN(B3383)=0,"",INDEX(Trainings!$C$6:$C$55,MATCH(Registration!$B3383,Trainings!$B$6:$B$55,0),1)),"")</f>
        <v/>
      </c>
      <c r="P3383" s="148" t="str">
        <f>IFERROR(IF(LEN(H3383)=0,"",INDEX(Dashboard!$I$17:$I$26,MATCH($H3383,Dashboard!$J$17:$J$26,0))),"")</f>
        <v/>
      </c>
      <c r="Q3383" s="144"/>
      <c r="R3383" s="148">
        <f>IF(LEN(O3383)=0,0,IF(OR(Summary!$D$5="All",Summary!$D$5=""),1,IF(Summary!$D$5=O3383,1,0)))</f>
        <v>0</v>
      </c>
      <c r="S3383" s="148">
        <f>IF(LEN(B3383)=0,0,IF(OR(Summary!$G$5="All",Summary!$G$5=""),1,IF(Summary!$G$5=B3383,1,0)))</f>
        <v>0</v>
      </c>
      <c r="T3383" s="148">
        <f t="shared" si="208"/>
        <v>0</v>
      </c>
      <c r="U3383" s="148">
        <f>IF(LEN(C3383)=0,0,IF(C3383=Summary!$K$5,1,0))</f>
        <v>0</v>
      </c>
      <c r="V3383" s="148">
        <f t="shared" si="209"/>
        <v>0</v>
      </c>
      <c r="W3383" s="333"/>
      <c r="X3383" s="148">
        <f t="shared" si="210"/>
        <v>0</v>
      </c>
      <c r="Y3383" s="333"/>
      <c r="Z3383" s="144"/>
      <c r="AA3383" s="148">
        <f t="shared" si="211"/>
        <v>0</v>
      </c>
      <c r="AB3383" s="336"/>
      <c r="AC3383" s="144"/>
    </row>
    <row r="3384" spans="2:29" s="134" customFormat="1" ht="20.100000000000001" customHeight="1" x14ac:dyDescent="0.25">
      <c r="B3384" s="390"/>
      <c r="C3384" s="391"/>
      <c r="D3384" s="392"/>
      <c r="E3384" s="393"/>
      <c r="F3384" s="393"/>
      <c r="G3384" s="394"/>
      <c r="H3384" s="395"/>
      <c r="N3384" s="144"/>
      <c r="O3384" s="147" t="str">
        <f>IFERROR(IF(LEN(B3384)=0,"",INDEX(Trainings!$C$6:$C$55,MATCH(Registration!$B3384,Trainings!$B$6:$B$55,0),1)),"")</f>
        <v/>
      </c>
      <c r="P3384" s="148" t="str">
        <f>IFERROR(IF(LEN(H3384)=0,"",INDEX(Dashboard!$I$17:$I$26,MATCH($H3384,Dashboard!$J$17:$J$26,0))),"")</f>
        <v/>
      </c>
      <c r="Q3384" s="144"/>
      <c r="R3384" s="148">
        <f>IF(LEN(O3384)=0,0,IF(OR(Summary!$D$5="All",Summary!$D$5=""),1,IF(Summary!$D$5=O3384,1,0)))</f>
        <v>0</v>
      </c>
      <c r="S3384" s="148">
        <f>IF(LEN(B3384)=0,0,IF(OR(Summary!$G$5="All",Summary!$G$5=""),1,IF(Summary!$G$5=B3384,1,0)))</f>
        <v>0</v>
      </c>
      <c r="T3384" s="148">
        <f t="shared" si="208"/>
        <v>0</v>
      </c>
      <c r="U3384" s="148">
        <f>IF(LEN(C3384)=0,0,IF(C3384=Summary!$K$5,1,0))</f>
        <v>0</v>
      </c>
      <c r="V3384" s="148">
        <f t="shared" si="209"/>
        <v>0</v>
      </c>
      <c r="W3384" s="333"/>
      <c r="X3384" s="148">
        <f t="shared" si="210"/>
        <v>0</v>
      </c>
      <c r="Y3384" s="333"/>
      <c r="Z3384" s="144"/>
      <c r="AA3384" s="148">
        <f t="shared" si="211"/>
        <v>0</v>
      </c>
      <c r="AB3384" s="336"/>
      <c r="AC3384" s="144"/>
    </row>
    <row r="3385" spans="2:29" s="134" customFormat="1" ht="20.100000000000001" customHeight="1" x14ac:dyDescent="0.25">
      <c r="B3385" s="390"/>
      <c r="C3385" s="391"/>
      <c r="D3385" s="392"/>
      <c r="E3385" s="393"/>
      <c r="F3385" s="393"/>
      <c r="G3385" s="394"/>
      <c r="H3385" s="395"/>
      <c r="N3385" s="144"/>
      <c r="O3385" s="147" t="str">
        <f>IFERROR(IF(LEN(B3385)=0,"",INDEX(Trainings!$C$6:$C$55,MATCH(Registration!$B3385,Trainings!$B$6:$B$55,0),1)),"")</f>
        <v/>
      </c>
      <c r="P3385" s="148" t="str">
        <f>IFERROR(IF(LEN(H3385)=0,"",INDEX(Dashboard!$I$17:$I$26,MATCH($H3385,Dashboard!$J$17:$J$26,0))),"")</f>
        <v/>
      </c>
      <c r="Q3385" s="144"/>
      <c r="R3385" s="148">
        <f>IF(LEN(O3385)=0,0,IF(OR(Summary!$D$5="All",Summary!$D$5=""),1,IF(Summary!$D$5=O3385,1,0)))</f>
        <v>0</v>
      </c>
      <c r="S3385" s="148">
        <f>IF(LEN(B3385)=0,0,IF(OR(Summary!$G$5="All",Summary!$G$5=""),1,IF(Summary!$G$5=B3385,1,0)))</f>
        <v>0</v>
      </c>
      <c r="T3385" s="148">
        <f t="shared" si="208"/>
        <v>0</v>
      </c>
      <c r="U3385" s="148">
        <f>IF(LEN(C3385)=0,0,IF(C3385=Summary!$K$5,1,0))</f>
        <v>0</v>
      </c>
      <c r="V3385" s="148">
        <f t="shared" si="209"/>
        <v>0</v>
      </c>
      <c r="W3385" s="333"/>
      <c r="X3385" s="148">
        <f t="shared" si="210"/>
        <v>0</v>
      </c>
      <c r="Y3385" s="333"/>
      <c r="Z3385" s="144"/>
      <c r="AA3385" s="148">
        <f t="shared" si="211"/>
        <v>0</v>
      </c>
      <c r="AB3385" s="336"/>
      <c r="AC3385" s="144"/>
    </row>
    <row r="3386" spans="2:29" s="134" customFormat="1" ht="20.100000000000001" customHeight="1" x14ac:dyDescent="0.25">
      <c r="B3386" s="390"/>
      <c r="C3386" s="391"/>
      <c r="D3386" s="392"/>
      <c r="E3386" s="393"/>
      <c r="F3386" s="393"/>
      <c r="G3386" s="394"/>
      <c r="H3386" s="395"/>
      <c r="N3386" s="144"/>
      <c r="O3386" s="147" t="str">
        <f>IFERROR(IF(LEN(B3386)=0,"",INDEX(Trainings!$C$6:$C$55,MATCH(Registration!$B3386,Trainings!$B$6:$B$55,0),1)),"")</f>
        <v/>
      </c>
      <c r="P3386" s="148" t="str">
        <f>IFERROR(IF(LEN(H3386)=0,"",INDEX(Dashboard!$I$17:$I$26,MATCH($H3386,Dashboard!$J$17:$J$26,0))),"")</f>
        <v/>
      </c>
      <c r="Q3386" s="144"/>
      <c r="R3386" s="148">
        <f>IF(LEN(O3386)=0,0,IF(OR(Summary!$D$5="All",Summary!$D$5=""),1,IF(Summary!$D$5=O3386,1,0)))</f>
        <v>0</v>
      </c>
      <c r="S3386" s="148">
        <f>IF(LEN(B3386)=0,0,IF(OR(Summary!$G$5="All",Summary!$G$5=""),1,IF(Summary!$G$5=B3386,1,0)))</f>
        <v>0</v>
      </c>
      <c r="T3386" s="148">
        <f t="shared" si="208"/>
        <v>0</v>
      </c>
      <c r="U3386" s="148">
        <f>IF(LEN(C3386)=0,0,IF(C3386=Summary!$K$5,1,0))</f>
        <v>0</v>
      </c>
      <c r="V3386" s="148">
        <f t="shared" si="209"/>
        <v>0</v>
      </c>
      <c r="W3386" s="333"/>
      <c r="X3386" s="148">
        <f t="shared" si="210"/>
        <v>0</v>
      </c>
      <c r="Y3386" s="333"/>
      <c r="Z3386" s="144"/>
      <c r="AA3386" s="148">
        <f t="shared" si="211"/>
        <v>0</v>
      </c>
      <c r="AB3386" s="336"/>
      <c r="AC3386" s="144"/>
    </row>
    <row r="3387" spans="2:29" s="134" customFormat="1" ht="20.100000000000001" customHeight="1" x14ac:dyDescent="0.25">
      <c r="B3387" s="390"/>
      <c r="C3387" s="391"/>
      <c r="D3387" s="392"/>
      <c r="E3387" s="393"/>
      <c r="F3387" s="393"/>
      <c r="G3387" s="394"/>
      <c r="H3387" s="395"/>
      <c r="N3387" s="144"/>
      <c r="O3387" s="147" t="str">
        <f>IFERROR(IF(LEN(B3387)=0,"",INDEX(Trainings!$C$6:$C$55,MATCH(Registration!$B3387,Trainings!$B$6:$B$55,0),1)),"")</f>
        <v/>
      </c>
      <c r="P3387" s="148" t="str">
        <f>IFERROR(IF(LEN(H3387)=0,"",INDEX(Dashboard!$I$17:$I$26,MATCH($H3387,Dashboard!$J$17:$J$26,0))),"")</f>
        <v/>
      </c>
      <c r="Q3387" s="144"/>
      <c r="R3387" s="148">
        <f>IF(LEN(O3387)=0,0,IF(OR(Summary!$D$5="All",Summary!$D$5=""),1,IF(Summary!$D$5=O3387,1,0)))</f>
        <v>0</v>
      </c>
      <c r="S3387" s="148">
        <f>IF(LEN(B3387)=0,0,IF(OR(Summary!$G$5="All",Summary!$G$5=""),1,IF(Summary!$G$5=B3387,1,0)))</f>
        <v>0</v>
      </c>
      <c r="T3387" s="148">
        <f t="shared" si="208"/>
        <v>0</v>
      </c>
      <c r="U3387" s="148">
        <f>IF(LEN(C3387)=0,0,IF(C3387=Summary!$K$5,1,0))</f>
        <v>0</v>
      </c>
      <c r="V3387" s="148">
        <f t="shared" si="209"/>
        <v>0</v>
      </c>
      <c r="W3387" s="333"/>
      <c r="X3387" s="148">
        <f t="shared" si="210"/>
        <v>0</v>
      </c>
      <c r="Y3387" s="333"/>
      <c r="Z3387" s="144"/>
      <c r="AA3387" s="148">
        <f t="shared" si="211"/>
        <v>0</v>
      </c>
      <c r="AB3387" s="336"/>
      <c r="AC3387" s="144"/>
    </row>
    <row r="3388" spans="2:29" s="134" customFormat="1" ht="20.100000000000001" customHeight="1" x14ac:dyDescent="0.25">
      <c r="B3388" s="390"/>
      <c r="C3388" s="391"/>
      <c r="D3388" s="392"/>
      <c r="E3388" s="393"/>
      <c r="F3388" s="393"/>
      <c r="G3388" s="394"/>
      <c r="H3388" s="395"/>
      <c r="N3388" s="144"/>
      <c r="O3388" s="147" t="str">
        <f>IFERROR(IF(LEN(B3388)=0,"",INDEX(Trainings!$C$6:$C$55,MATCH(Registration!$B3388,Trainings!$B$6:$B$55,0),1)),"")</f>
        <v/>
      </c>
      <c r="P3388" s="148" t="str">
        <f>IFERROR(IF(LEN(H3388)=0,"",INDEX(Dashboard!$I$17:$I$26,MATCH($H3388,Dashboard!$J$17:$J$26,0))),"")</f>
        <v/>
      </c>
      <c r="Q3388" s="144"/>
      <c r="R3388" s="148">
        <f>IF(LEN(O3388)=0,0,IF(OR(Summary!$D$5="All",Summary!$D$5=""),1,IF(Summary!$D$5=O3388,1,0)))</f>
        <v>0</v>
      </c>
      <c r="S3388" s="148">
        <f>IF(LEN(B3388)=0,0,IF(OR(Summary!$G$5="All",Summary!$G$5=""),1,IF(Summary!$G$5=B3388,1,0)))</f>
        <v>0</v>
      </c>
      <c r="T3388" s="148">
        <f t="shared" si="208"/>
        <v>0</v>
      </c>
      <c r="U3388" s="148">
        <f>IF(LEN(C3388)=0,0,IF(C3388=Summary!$K$5,1,0))</f>
        <v>0</v>
      </c>
      <c r="V3388" s="148">
        <f t="shared" si="209"/>
        <v>0</v>
      </c>
      <c r="W3388" s="333"/>
      <c r="X3388" s="148">
        <f t="shared" si="210"/>
        <v>0</v>
      </c>
      <c r="Y3388" s="333"/>
      <c r="Z3388" s="144"/>
      <c r="AA3388" s="148">
        <f t="shared" si="211"/>
        <v>0</v>
      </c>
      <c r="AB3388" s="336"/>
      <c r="AC3388" s="144"/>
    </row>
    <row r="3389" spans="2:29" s="134" customFormat="1" ht="20.100000000000001" customHeight="1" x14ac:dyDescent="0.25">
      <c r="B3389" s="390"/>
      <c r="C3389" s="391"/>
      <c r="D3389" s="392"/>
      <c r="E3389" s="393"/>
      <c r="F3389" s="393"/>
      <c r="G3389" s="394"/>
      <c r="H3389" s="395"/>
      <c r="N3389" s="144"/>
      <c r="O3389" s="147" t="str">
        <f>IFERROR(IF(LEN(B3389)=0,"",INDEX(Trainings!$C$6:$C$55,MATCH(Registration!$B3389,Trainings!$B$6:$B$55,0),1)),"")</f>
        <v/>
      </c>
      <c r="P3389" s="148" t="str">
        <f>IFERROR(IF(LEN(H3389)=0,"",INDEX(Dashboard!$I$17:$I$26,MATCH($H3389,Dashboard!$J$17:$J$26,0))),"")</f>
        <v/>
      </c>
      <c r="Q3389" s="144"/>
      <c r="R3389" s="148">
        <f>IF(LEN(O3389)=0,0,IF(OR(Summary!$D$5="All",Summary!$D$5=""),1,IF(Summary!$D$5=O3389,1,0)))</f>
        <v>0</v>
      </c>
      <c r="S3389" s="148">
        <f>IF(LEN(B3389)=0,0,IF(OR(Summary!$G$5="All",Summary!$G$5=""),1,IF(Summary!$G$5=B3389,1,0)))</f>
        <v>0</v>
      </c>
      <c r="T3389" s="148">
        <f t="shared" si="208"/>
        <v>0</v>
      </c>
      <c r="U3389" s="148">
        <f>IF(LEN(C3389)=0,0,IF(C3389=Summary!$K$5,1,0))</f>
        <v>0</v>
      </c>
      <c r="V3389" s="148">
        <f t="shared" si="209"/>
        <v>0</v>
      </c>
      <c r="W3389" s="333"/>
      <c r="X3389" s="148">
        <f t="shared" si="210"/>
        <v>0</v>
      </c>
      <c r="Y3389" s="333"/>
      <c r="Z3389" s="144"/>
      <c r="AA3389" s="148">
        <f t="shared" si="211"/>
        <v>0</v>
      </c>
      <c r="AB3389" s="336"/>
      <c r="AC3389" s="144"/>
    </row>
    <row r="3390" spans="2:29" s="134" customFormat="1" ht="20.100000000000001" customHeight="1" x14ac:dyDescent="0.25">
      <c r="B3390" s="390"/>
      <c r="C3390" s="391"/>
      <c r="D3390" s="392"/>
      <c r="E3390" s="393"/>
      <c r="F3390" s="393"/>
      <c r="G3390" s="394"/>
      <c r="H3390" s="395"/>
      <c r="N3390" s="144"/>
      <c r="O3390" s="147" t="str">
        <f>IFERROR(IF(LEN(B3390)=0,"",INDEX(Trainings!$C$6:$C$55,MATCH(Registration!$B3390,Trainings!$B$6:$B$55,0),1)),"")</f>
        <v/>
      </c>
      <c r="P3390" s="148" t="str">
        <f>IFERROR(IF(LEN(H3390)=0,"",INDEX(Dashboard!$I$17:$I$26,MATCH($H3390,Dashboard!$J$17:$J$26,0))),"")</f>
        <v/>
      </c>
      <c r="Q3390" s="144"/>
      <c r="R3390" s="148">
        <f>IF(LEN(O3390)=0,0,IF(OR(Summary!$D$5="All",Summary!$D$5=""),1,IF(Summary!$D$5=O3390,1,0)))</f>
        <v>0</v>
      </c>
      <c r="S3390" s="148">
        <f>IF(LEN(B3390)=0,0,IF(OR(Summary!$G$5="All",Summary!$G$5=""),1,IF(Summary!$G$5=B3390,1,0)))</f>
        <v>0</v>
      </c>
      <c r="T3390" s="148">
        <f t="shared" si="208"/>
        <v>0</v>
      </c>
      <c r="U3390" s="148">
        <f>IF(LEN(C3390)=0,0,IF(C3390=Summary!$K$5,1,0))</f>
        <v>0</v>
      </c>
      <c r="V3390" s="148">
        <f t="shared" si="209"/>
        <v>0</v>
      </c>
      <c r="W3390" s="333"/>
      <c r="X3390" s="148">
        <f t="shared" si="210"/>
        <v>0</v>
      </c>
      <c r="Y3390" s="333"/>
      <c r="Z3390" s="144"/>
      <c r="AA3390" s="148">
        <f t="shared" si="211"/>
        <v>0</v>
      </c>
      <c r="AB3390" s="336"/>
      <c r="AC3390" s="144"/>
    </row>
    <row r="3391" spans="2:29" s="134" customFormat="1" ht="20.100000000000001" customHeight="1" x14ac:dyDescent="0.25">
      <c r="B3391" s="390"/>
      <c r="C3391" s="391"/>
      <c r="D3391" s="392"/>
      <c r="E3391" s="393"/>
      <c r="F3391" s="393"/>
      <c r="G3391" s="394"/>
      <c r="H3391" s="395"/>
      <c r="N3391" s="144"/>
      <c r="O3391" s="147" t="str">
        <f>IFERROR(IF(LEN(B3391)=0,"",INDEX(Trainings!$C$6:$C$55,MATCH(Registration!$B3391,Trainings!$B$6:$B$55,0),1)),"")</f>
        <v/>
      </c>
      <c r="P3391" s="148" t="str">
        <f>IFERROR(IF(LEN(H3391)=0,"",INDEX(Dashboard!$I$17:$I$26,MATCH($H3391,Dashboard!$J$17:$J$26,0))),"")</f>
        <v/>
      </c>
      <c r="Q3391" s="144"/>
      <c r="R3391" s="148">
        <f>IF(LEN(O3391)=0,0,IF(OR(Summary!$D$5="All",Summary!$D$5=""),1,IF(Summary!$D$5=O3391,1,0)))</f>
        <v>0</v>
      </c>
      <c r="S3391" s="148">
        <f>IF(LEN(B3391)=0,0,IF(OR(Summary!$G$5="All",Summary!$G$5=""),1,IF(Summary!$G$5=B3391,1,0)))</f>
        <v>0</v>
      </c>
      <c r="T3391" s="148">
        <f t="shared" si="208"/>
        <v>0</v>
      </c>
      <c r="U3391" s="148">
        <f>IF(LEN(C3391)=0,0,IF(C3391=Summary!$K$5,1,0))</f>
        <v>0</v>
      </c>
      <c r="V3391" s="148">
        <f t="shared" si="209"/>
        <v>0</v>
      </c>
      <c r="W3391" s="333"/>
      <c r="X3391" s="148">
        <f t="shared" si="210"/>
        <v>0</v>
      </c>
      <c r="Y3391" s="333"/>
      <c r="Z3391" s="144"/>
      <c r="AA3391" s="148">
        <f t="shared" si="211"/>
        <v>0</v>
      </c>
      <c r="AB3391" s="336"/>
      <c r="AC3391" s="144"/>
    </row>
    <row r="3392" spans="2:29" s="134" customFormat="1" ht="20.100000000000001" customHeight="1" x14ac:dyDescent="0.25">
      <c r="B3392" s="390"/>
      <c r="C3392" s="391"/>
      <c r="D3392" s="392"/>
      <c r="E3392" s="393"/>
      <c r="F3392" s="393"/>
      <c r="G3392" s="394"/>
      <c r="H3392" s="395"/>
      <c r="N3392" s="144"/>
      <c r="O3392" s="147" t="str">
        <f>IFERROR(IF(LEN(B3392)=0,"",INDEX(Trainings!$C$6:$C$55,MATCH(Registration!$B3392,Trainings!$B$6:$B$55,0),1)),"")</f>
        <v/>
      </c>
      <c r="P3392" s="148" t="str">
        <f>IFERROR(IF(LEN(H3392)=0,"",INDEX(Dashboard!$I$17:$I$26,MATCH($H3392,Dashboard!$J$17:$J$26,0))),"")</f>
        <v/>
      </c>
      <c r="Q3392" s="144"/>
      <c r="R3392" s="148">
        <f>IF(LEN(O3392)=0,0,IF(OR(Summary!$D$5="All",Summary!$D$5=""),1,IF(Summary!$D$5=O3392,1,0)))</f>
        <v>0</v>
      </c>
      <c r="S3392" s="148">
        <f>IF(LEN(B3392)=0,0,IF(OR(Summary!$G$5="All",Summary!$G$5=""),1,IF(Summary!$G$5=B3392,1,0)))</f>
        <v>0</v>
      </c>
      <c r="T3392" s="148">
        <f t="shared" si="208"/>
        <v>0</v>
      </c>
      <c r="U3392" s="148">
        <f>IF(LEN(C3392)=0,0,IF(C3392=Summary!$K$5,1,0))</f>
        <v>0</v>
      </c>
      <c r="V3392" s="148">
        <f t="shared" si="209"/>
        <v>0</v>
      </c>
      <c r="W3392" s="333"/>
      <c r="X3392" s="148">
        <f t="shared" si="210"/>
        <v>0</v>
      </c>
      <c r="Y3392" s="333"/>
      <c r="Z3392" s="144"/>
      <c r="AA3392" s="148">
        <f t="shared" si="211"/>
        <v>0</v>
      </c>
      <c r="AB3392" s="336"/>
      <c r="AC3392" s="144"/>
    </row>
    <row r="3393" spans="2:29" s="134" customFormat="1" ht="20.100000000000001" customHeight="1" x14ac:dyDescent="0.25">
      <c r="B3393" s="390"/>
      <c r="C3393" s="391"/>
      <c r="D3393" s="392"/>
      <c r="E3393" s="393"/>
      <c r="F3393" s="393"/>
      <c r="G3393" s="394"/>
      <c r="H3393" s="395"/>
      <c r="N3393" s="144"/>
      <c r="O3393" s="147" t="str">
        <f>IFERROR(IF(LEN(B3393)=0,"",INDEX(Trainings!$C$6:$C$55,MATCH(Registration!$B3393,Trainings!$B$6:$B$55,0),1)),"")</f>
        <v/>
      </c>
      <c r="P3393" s="148" t="str">
        <f>IFERROR(IF(LEN(H3393)=0,"",INDEX(Dashboard!$I$17:$I$26,MATCH($H3393,Dashboard!$J$17:$J$26,0))),"")</f>
        <v/>
      </c>
      <c r="Q3393" s="144"/>
      <c r="R3393" s="148">
        <f>IF(LEN(O3393)=0,0,IF(OR(Summary!$D$5="All",Summary!$D$5=""),1,IF(Summary!$D$5=O3393,1,0)))</f>
        <v>0</v>
      </c>
      <c r="S3393" s="148">
        <f>IF(LEN(B3393)=0,0,IF(OR(Summary!$G$5="All",Summary!$G$5=""),1,IF(Summary!$G$5=B3393,1,0)))</f>
        <v>0</v>
      </c>
      <c r="T3393" s="148">
        <f t="shared" si="208"/>
        <v>0</v>
      </c>
      <c r="U3393" s="148">
        <f>IF(LEN(C3393)=0,0,IF(C3393=Summary!$K$5,1,0))</f>
        <v>0</v>
      </c>
      <c r="V3393" s="148">
        <f t="shared" si="209"/>
        <v>0</v>
      </c>
      <c r="W3393" s="333"/>
      <c r="X3393" s="148">
        <f t="shared" si="210"/>
        <v>0</v>
      </c>
      <c r="Y3393" s="333"/>
      <c r="Z3393" s="144"/>
      <c r="AA3393" s="148">
        <f t="shared" si="211"/>
        <v>0</v>
      </c>
      <c r="AB3393" s="336"/>
      <c r="AC3393" s="144"/>
    </row>
    <row r="3394" spans="2:29" s="134" customFormat="1" ht="20.100000000000001" customHeight="1" x14ac:dyDescent="0.25">
      <c r="B3394" s="390"/>
      <c r="C3394" s="391"/>
      <c r="D3394" s="392"/>
      <c r="E3394" s="393"/>
      <c r="F3394" s="393"/>
      <c r="G3394" s="394"/>
      <c r="H3394" s="395"/>
      <c r="N3394" s="144"/>
      <c r="O3394" s="147" t="str">
        <f>IFERROR(IF(LEN(B3394)=0,"",INDEX(Trainings!$C$6:$C$55,MATCH(Registration!$B3394,Trainings!$B$6:$B$55,0),1)),"")</f>
        <v/>
      </c>
      <c r="P3394" s="148" t="str">
        <f>IFERROR(IF(LEN(H3394)=0,"",INDEX(Dashboard!$I$17:$I$26,MATCH($H3394,Dashboard!$J$17:$J$26,0))),"")</f>
        <v/>
      </c>
      <c r="Q3394" s="144"/>
      <c r="R3394" s="148">
        <f>IF(LEN(O3394)=0,0,IF(OR(Summary!$D$5="All",Summary!$D$5=""),1,IF(Summary!$D$5=O3394,1,0)))</f>
        <v>0</v>
      </c>
      <c r="S3394" s="148">
        <f>IF(LEN(B3394)=0,0,IF(OR(Summary!$G$5="All",Summary!$G$5=""),1,IF(Summary!$G$5=B3394,1,0)))</f>
        <v>0</v>
      </c>
      <c r="T3394" s="148">
        <f t="shared" si="208"/>
        <v>0</v>
      </c>
      <c r="U3394" s="148">
        <f>IF(LEN(C3394)=0,0,IF(C3394=Summary!$K$5,1,0))</f>
        <v>0</v>
      </c>
      <c r="V3394" s="148">
        <f t="shared" si="209"/>
        <v>0</v>
      </c>
      <c r="W3394" s="333"/>
      <c r="X3394" s="148">
        <f t="shared" si="210"/>
        <v>0</v>
      </c>
      <c r="Y3394" s="333"/>
      <c r="Z3394" s="144"/>
      <c r="AA3394" s="148">
        <f t="shared" si="211"/>
        <v>0</v>
      </c>
      <c r="AB3394" s="336"/>
      <c r="AC3394" s="144"/>
    </row>
    <row r="3395" spans="2:29" s="134" customFormat="1" ht="20.100000000000001" customHeight="1" x14ac:dyDescent="0.25">
      <c r="B3395" s="390"/>
      <c r="C3395" s="391"/>
      <c r="D3395" s="392"/>
      <c r="E3395" s="393"/>
      <c r="F3395" s="393"/>
      <c r="G3395" s="394"/>
      <c r="H3395" s="395"/>
      <c r="N3395" s="144"/>
      <c r="O3395" s="147" t="str">
        <f>IFERROR(IF(LEN(B3395)=0,"",INDEX(Trainings!$C$6:$C$55,MATCH(Registration!$B3395,Trainings!$B$6:$B$55,0),1)),"")</f>
        <v/>
      </c>
      <c r="P3395" s="148" t="str">
        <f>IFERROR(IF(LEN(H3395)=0,"",INDEX(Dashboard!$I$17:$I$26,MATCH($H3395,Dashboard!$J$17:$J$26,0))),"")</f>
        <v/>
      </c>
      <c r="Q3395" s="144"/>
      <c r="R3395" s="148">
        <f>IF(LEN(O3395)=0,0,IF(OR(Summary!$D$5="All",Summary!$D$5=""),1,IF(Summary!$D$5=O3395,1,0)))</f>
        <v>0</v>
      </c>
      <c r="S3395" s="148">
        <f>IF(LEN(B3395)=0,0,IF(OR(Summary!$G$5="All",Summary!$G$5=""),1,IF(Summary!$G$5=B3395,1,0)))</f>
        <v>0</v>
      </c>
      <c r="T3395" s="148">
        <f t="shared" si="208"/>
        <v>0</v>
      </c>
      <c r="U3395" s="148">
        <f>IF(LEN(C3395)=0,0,IF(C3395=Summary!$K$5,1,0))</f>
        <v>0</v>
      </c>
      <c r="V3395" s="148">
        <f t="shared" si="209"/>
        <v>0</v>
      </c>
      <c r="W3395" s="333"/>
      <c r="X3395" s="148">
        <f t="shared" si="210"/>
        <v>0</v>
      </c>
      <c r="Y3395" s="333"/>
      <c r="Z3395" s="144"/>
      <c r="AA3395" s="148">
        <f t="shared" si="211"/>
        <v>0</v>
      </c>
      <c r="AB3395" s="336"/>
      <c r="AC3395" s="144"/>
    </row>
    <row r="3396" spans="2:29" s="134" customFormat="1" ht="20.100000000000001" customHeight="1" x14ac:dyDescent="0.25">
      <c r="B3396" s="390"/>
      <c r="C3396" s="391"/>
      <c r="D3396" s="392"/>
      <c r="E3396" s="393"/>
      <c r="F3396" s="393"/>
      <c r="G3396" s="394"/>
      <c r="H3396" s="395"/>
      <c r="N3396" s="144"/>
      <c r="O3396" s="147" t="str">
        <f>IFERROR(IF(LEN(B3396)=0,"",INDEX(Trainings!$C$6:$C$55,MATCH(Registration!$B3396,Trainings!$B$6:$B$55,0),1)),"")</f>
        <v/>
      </c>
      <c r="P3396" s="148" t="str">
        <f>IFERROR(IF(LEN(H3396)=0,"",INDEX(Dashboard!$I$17:$I$26,MATCH($H3396,Dashboard!$J$17:$J$26,0))),"")</f>
        <v/>
      </c>
      <c r="Q3396" s="144"/>
      <c r="R3396" s="148">
        <f>IF(LEN(O3396)=0,0,IF(OR(Summary!$D$5="All",Summary!$D$5=""),1,IF(Summary!$D$5=O3396,1,0)))</f>
        <v>0</v>
      </c>
      <c r="S3396" s="148">
        <f>IF(LEN(B3396)=0,0,IF(OR(Summary!$G$5="All",Summary!$G$5=""),1,IF(Summary!$G$5=B3396,1,0)))</f>
        <v>0</v>
      </c>
      <c r="T3396" s="148">
        <f t="shared" si="208"/>
        <v>0</v>
      </c>
      <c r="U3396" s="148">
        <f>IF(LEN(C3396)=0,0,IF(C3396=Summary!$K$5,1,0))</f>
        <v>0</v>
      </c>
      <c r="V3396" s="148">
        <f t="shared" si="209"/>
        <v>0</v>
      </c>
      <c r="W3396" s="333"/>
      <c r="X3396" s="148">
        <f t="shared" si="210"/>
        <v>0</v>
      </c>
      <c r="Y3396" s="333"/>
      <c r="Z3396" s="144"/>
      <c r="AA3396" s="148">
        <f t="shared" si="211"/>
        <v>0</v>
      </c>
      <c r="AB3396" s="336"/>
      <c r="AC3396" s="144"/>
    </row>
    <row r="3397" spans="2:29" s="134" customFormat="1" ht="20.100000000000001" customHeight="1" x14ac:dyDescent="0.25">
      <c r="B3397" s="390"/>
      <c r="C3397" s="391"/>
      <c r="D3397" s="392"/>
      <c r="E3397" s="393"/>
      <c r="F3397" s="393"/>
      <c r="G3397" s="394"/>
      <c r="H3397" s="395"/>
      <c r="N3397" s="144"/>
      <c r="O3397" s="147" t="str">
        <f>IFERROR(IF(LEN(B3397)=0,"",INDEX(Trainings!$C$6:$C$55,MATCH(Registration!$B3397,Trainings!$B$6:$B$55,0),1)),"")</f>
        <v/>
      </c>
      <c r="P3397" s="148" t="str">
        <f>IFERROR(IF(LEN(H3397)=0,"",INDEX(Dashboard!$I$17:$I$26,MATCH($H3397,Dashboard!$J$17:$J$26,0))),"")</f>
        <v/>
      </c>
      <c r="Q3397" s="144"/>
      <c r="R3397" s="148">
        <f>IF(LEN(O3397)=0,0,IF(OR(Summary!$D$5="All",Summary!$D$5=""),1,IF(Summary!$D$5=O3397,1,0)))</f>
        <v>0</v>
      </c>
      <c r="S3397" s="148">
        <f>IF(LEN(B3397)=0,0,IF(OR(Summary!$G$5="All",Summary!$G$5=""),1,IF(Summary!$G$5=B3397,1,0)))</f>
        <v>0</v>
      </c>
      <c r="T3397" s="148">
        <f t="shared" si="208"/>
        <v>0</v>
      </c>
      <c r="U3397" s="148">
        <f>IF(LEN(C3397)=0,0,IF(C3397=Summary!$K$5,1,0))</f>
        <v>0</v>
      </c>
      <c r="V3397" s="148">
        <f t="shared" si="209"/>
        <v>0</v>
      </c>
      <c r="W3397" s="333"/>
      <c r="X3397" s="148">
        <f t="shared" si="210"/>
        <v>0</v>
      </c>
      <c r="Y3397" s="333"/>
      <c r="Z3397" s="144"/>
      <c r="AA3397" s="148">
        <f t="shared" si="211"/>
        <v>0</v>
      </c>
      <c r="AB3397" s="336"/>
      <c r="AC3397" s="144"/>
    </row>
    <row r="3398" spans="2:29" s="134" customFormat="1" ht="20.100000000000001" customHeight="1" x14ac:dyDescent="0.25">
      <c r="B3398" s="390"/>
      <c r="C3398" s="391"/>
      <c r="D3398" s="392"/>
      <c r="E3398" s="393"/>
      <c r="F3398" s="393"/>
      <c r="G3398" s="394"/>
      <c r="H3398" s="395"/>
      <c r="N3398" s="144"/>
      <c r="O3398" s="147" t="str">
        <f>IFERROR(IF(LEN(B3398)=0,"",INDEX(Trainings!$C$6:$C$55,MATCH(Registration!$B3398,Trainings!$B$6:$B$55,0),1)),"")</f>
        <v/>
      </c>
      <c r="P3398" s="148" t="str">
        <f>IFERROR(IF(LEN(H3398)=0,"",INDEX(Dashboard!$I$17:$I$26,MATCH($H3398,Dashboard!$J$17:$J$26,0))),"")</f>
        <v/>
      </c>
      <c r="Q3398" s="144"/>
      <c r="R3398" s="148">
        <f>IF(LEN(O3398)=0,0,IF(OR(Summary!$D$5="All",Summary!$D$5=""),1,IF(Summary!$D$5=O3398,1,0)))</f>
        <v>0</v>
      </c>
      <c r="S3398" s="148">
        <f>IF(LEN(B3398)=0,0,IF(OR(Summary!$G$5="All",Summary!$G$5=""),1,IF(Summary!$G$5=B3398,1,0)))</f>
        <v>0</v>
      </c>
      <c r="T3398" s="148">
        <f t="shared" ref="T3398:T3461" si="212">IF(G3398="Yes",1,0)</f>
        <v>0</v>
      </c>
      <c r="U3398" s="148">
        <f>IF(LEN(C3398)=0,0,IF(C3398=Summary!$K$5,1,0))</f>
        <v>0</v>
      </c>
      <c r="V3398" s="148">
        <f t="shared" si="209"/>
        <v>0</v>
      </c>
      <c r="W3398" s="333"/>
      <c r="X3398" s="148">
        <f t="shared" si="210"/>
        <v>0</v>
      </c>
      <c r="Y3398" s="333"/>
      <c r="Z3398" s="144"/>
      <c r="AA3398" s="148">
        <f t="shared" si="211"/>
        <v>0</v>
      </c>
      <c r="AB3398" s="336"/>
      <c r="AC3398" s="144"/>
    </row>
    <row r="3399" spans="2:29" s="134" customFormat="1" ht="20.100000000000001" customHeight="1" x14ac:dyDescent="0.25">
      <c r="B3399" s="390"/>
      <c r="C3399" s="391"/>
      <c r="D3399" s="392"/>
      <c r="E3399" s="393"/>
      <c r="F3399" s="393"/>
      <c r="G3399" s="394"/>
      <c r="H3399" s="395"/>
      <c r="N3399" s="144"/>
      <c r="O3399" s="147" t="str">
        <f>IFERROR(IF(LEN(B3399)=0,"",INDEX(Trainings!$C$6:$C$55,MATCH(Registration!$B3399,Trainings!$B$6:$B$55,0),1)),"")</f>
        <v/>
      </c>
      <c r="P3399" s="148" t="str">
        <f>IFERROR(IF(LEN(H3399)=0,"",INDEX(Dashboard!$I$17:$I$26,MATCH($H3399,Dashboard!$J$17:$J$26,0))),"")</f>
        <v/>
      </c>
      <c r="Q3399" s="144"/>
      <c r="R3399" s="148">
        <f>IF(LEN(O3399)=0,0,IF(OR(Summary!$D$5="All",Summary!$D$5=""),1,IF(Summary!$D$5=O3399,1,0)))</f>
        <v>0</v>
      </c>
      <c r="S3399" s="148">
        <f>IF(LEN(B3399)=0,0,IF(OR(Summary!$G$5="All",Summary!$G$5=""),1,IF(Summary!$G$5=B3399,1,0)))</f>
        <v>0</v>
      </c>
      <c r="T3399" s="148">
        <f t="shared" si="212"/>
        <v>0</v>
      </c>
      <c r="U3399" s="148">
        <f>IF(LEN(C3399)=0,0,IF(C3399=Summary!$K$5,1,0))</f>
        <v>0</v>
      </c>
      <c r="V3399" s="148">
        <f t="shared" ref="V3399:V3462" si="213">R3399*S3399*T3399*U3399</f>
        <v>0</v>
      </c>
      <c r="W3399" s="333"/>
      <c r="X3399" s="148">
        <f t="shared" ref="X3399:X3462" si="214">V3399*(IF(LEN(P3399)=0,0,1))</f>
        <v>0</v>
      </c>
      <c r="Y3399" s="333"/>
      <c r="Z3399" s="144"/>
      <c r="AA3399" s="148">
        <f t="shared" ref="AA3399:AA3462" si="215">IF(G3399="Yes",1,0)</f>
        <v>0</v>
      </c>
      <c r="AB3399" s="336"/>
      <c r="AC3399" s="144"/>
    </row>
    <row r="3400" spans="2:29" s="134" customFormat="1" ht="20.100000000000001" customHeight="1" x14ac:dyDescent="0.25">
      <c r="B3400" s="390"/>
      <c r="C3400" s="391"/>
      <c r="D3400" s="392"/>
      <c r="E3400" s="393"/>
      <c r="F3400" s="393"/>
      <c r="G3400" s="394"/>
      <c r="H3400" s="395"/>
      <c r="N3400" s="144"/>
      <c r="O3400" s="147" t="str">
        <f>IFERROR(IF(LEN(B3400)=0,"",INDEX(Trainings!$C$6:$C$55,MATCH(Registration!$B3400,Trainings!$B$6:$B$55,0),1)),"")</f>
        <v/>
      </c>
      <c r="P3400" s="148" t="str">
        <f>IFERROR(IF(LEN(H3400)=0,"",INDEX(Dashboard!$I$17:$I$26,MATCH($H3400,Dashboard!$J$17:$J$26,0))),"")</f>
        <v/>
      </c>
      <c r="Q3400" s="144"/>
      <c r="R3400" s="148">
        <f>IF(LEN(O3400)=0,0,IF(OR(Summary!$D$5="All",Summary!$D$5=""),1,IF(Summary!$D$5=O3400,1,0)))</f>
        <v>0</v>
      </c>
      <c r="S3400" s="148">
        <f>IF(LEN(B3400)=0,0,IF(OR(Summary!$G$5="All",Summary!$G$5=""),1,IF(Summary!$G$5=B3400,1,0)))</f>
        <v>0</v>
      </c>
      <c r="T3400" s="148">
        <f t="shared" si="212"/>
        <v>0</v>
      </c>
      <c r="U3400" s="148">
        <f>IF(LEN(C3400)=0,0,IF(C3400=Summary!$K$5,1,0))</f>
        <v>0</v>
      </c>
      <c r="V3400" s="148">
        <f t="shared" si="213"/>
        <v>0</v>
      </c>
      <c r="W3400" s="333"/>
      <c r="X3400" s="148">
        <f t="shared" si="214"/>
        <v>0</v>
      </c>
      <c r="Y3400" s="333"/>
      <c r="Z3400" s="144"/>
      <c r="AA3400" s="148">
        <f t="shared" si="215"/>
        <v>0</v>
      </c>
      <c r="AB3400" s="336"/>
      <c r="AC3400" s="144"/>
    </row>
    <row r="3401" spans="2:29" s="134" customFormat="1" ht="20.100000000000001" customHeight="1" x14ac:dyDescent="0.25">
      <c r="B3401" s="390"/>
      <c r="C3401" s="391"/>
      <c r="D3401" s="392"/>
      <c r="E3401" s="393"/>
      <c r="F3401" s="393"/>
      <c r="G3401" s="394"/>
      <c r="H3401" s="395"/>
      <c r="N3401" s="144"/>
      <c r="O3401" s="147" t="str">
        <f>IFERROR(IF(LEN(B3401)=0,"",INDEX(Trainings!$C$6:$C$55,MATCH(Registration!$B3401,Trainings!$B$6:$B$55,0),1)),"")</f>
        <v/>
      </c>
      <c r="P3401" s="148" t="str">
        <f>IFERROR(IF(LEN(H3401)=0,"",INDEX(Dashboard!$I$17:$I$26,MATCH($H3401,Dashboard!$J$17:$J$26,0))),"")</f>
        <v/>
      </c>
      <c r="Q3401" s="144"/>
      <c r="R3401" s="148">
        <f>IF(LEN(O3401)=0,0,IF(OR(Summary!$D$5="All",Summary!$D$5=""),1,IF(Summary!$D$5=O3401,1,0)))</f>
        <v>0</v>
      </c>
      <c r="S3401" s="148">
        <f>IF(LEN(B3401)=0,0,IF(OR(Summary!$G$5="All",Summary!$G$5=""),1,IF(Summary!$G$5=B3401,1,0)))</f>
        <v>0</v>
      </c>
      <c r="T3401" s="148">
        <f t="shared" si="212"/>
        <v>0</v>
      </c>
      <c r="U3401" s="148">
        <f>IF(LEN(C3401)=0,0,IF(C3401=Summary!$K$5,1,0))</f>
        <v>0</v>
      </c>
      <c r="V3401" s="148">
        <f t="shared" si="213"/>
        <v>0</v>
      </c>
      <c r="W3401" s="333"/>
      <c r="X3401" s="148">
        <f t="shared" si="214"/>
        <v>0</v>
      </c>
      <c r="Y3401" s="333"/>
      <c r="Z3401" s="144"/>
      <c r="AA3401" s="148">
        <f t="shared" si="215"/>
        <v>0</v>
      </c>
      <c r="AB3401" s="336"/>
      <c r="AC3401" s="144"/>
    </row>
    <row r="3402" spans="2:29" s="134" customFormat="1" ht="20.100000000000001" customHeight="1" x14ac:dyDescent="0.25">
      <c r="B3402" s="390"/>
      <c r="C3402" s="391"/>
      <c r="D3402" s="392"/>
      <c r="E3402" s="393"/>
      <c r="F3402" s="393"/>
      <c r="G3402" s="394"/>
      <c r="H3402" s="395"/>
      <c r="N3402" s="144"/>
      <c r="O3402" s="147" t="str">
        <f>IFERROR(IF(LEN(B3402)=0,"",INDEX(Trainings!$C$6:$C$55,MATCH(Registration!$B3402,Trainings!$B$6:$B$55,0),1)),"")</f>
        <v/>
      </c>
      <c r="P3402" s="148" t="str">
        <f>IFERROR(IF(LEN(H3402)=0,"",INDEX(Dashboard!$I$17:$I$26,MATCH($H3402,Dashboard!$J$17:$J$26,0))),"")</f>
        <v/>
      </c>
      <c r="Q3402" s="144"/>
      <c r="R3402" s="148">
        <f>IF(LEN(O3402)=0,0,IF(OR(Summary!$D$5="All",Summary!$D$5=""),1,IF(Summary!$D$5=O3402,1,0)))</f>
        <v>0</v>
      </c>
      <c r="S3402" s="148">
        <f>IF(LEN(B3402)=0,0,IF(OR(Summary!$G$5="All",Summary!$G$5=""),1,IF(Summary!$G$5=B3402,1,0)))</f>
        <v>0</v>
      </c>
      <c r="T3402" s="148">
        <f t="shared" si="212"/>
        <v>0</v>
      </c>
      <c r="U3402" s="148">
        <f>IF(LEN(C3402)=0,0,IF(C3402=Summary!$K$5,1,0))</f>
        <v>0</v>
      </c>
      <c r="V3402" s="148">
        <f t="shared" si="213"/>
        <v>0</v>
      </c>
      <c r="W3402" s="333"/>
      <c r="X3402" s="148">
        <f t="shared" si="214"/>
        <v>0</v>
      </c>
      <c r="Y3402" s="333"/>
      <c r="Z3402" s="144"/>
      <c r="AA3402" s="148">
        <f t="shared" si="215"/>
        <v>0</v>
      </c>
      <c r="AB3402" s="336"/>
      <c r="AC3402" s="144"/>
    </row>
    <row r="3403" spans="2:29" s="134" customFormat="1" ht="20.100000000000001" customHeight="1" x14ac:dyDescent="0.25">
      <c r="B3403" s="390"/>
      <c r="C3403" s="391"/>
      <c r="D3403" s="392"/>
      <c r="E3403" s="393"/>
      <c r="F3403" s="393"/>
      <c r="G3403" s="394"/>
      <c r="H3403" s="395"/>
      <c r="N3403" s="144"/>
      <c r="O3403" s="147" t="str">
        <f>IFERROR(IF(LEN(B3403)=0,"",INDEX(Trainings!$C$6:$C$55,MATCH(Registration!$B3403,Trainings!$B$6:$B$55,0),1)),"")</f>
        <v/>
      </c>
      <c r="P3403" s="148" t="str">
        <f>IFERROR(IF(LEN(H3403)=0,"",INDEX(Dashboard!$I$17:$I$26,MATCH($H3403,Dashboard!$J$17:$J$26,0))),"")</f>
        <v/>
      </c>
      <c r="Q3403" s="144"/>
      <c r="R3403" s="148">
        <f>IF(LEN(O3403)=0,0,IF(OR(Summary!$D$5="All",Summary!$D$5=""),1,IF(Summary!$D$5=O3403,1,0)))</f>
        <v>0</v>
      </c>
      <c r="S3403" s="148">
        <f>IF(LEN(B3403)=0,0,IF(OR(Summary!$G$5="All",Summary!$G$5=""),1,IF(Summary!$G$5=B3403,1,0)))</f>
        <v>0</v>
      </c>
      <c r="T3403" s="148">
        <f t="shared" si="212"/>
        <v>0</v>
      </c>
      <c r="U3403" s="148">
        <f>IF(LEN(C3403)=0,0,IF(C3403=Summary!$K$5,1,0))</f>
        <v>0</v>
      </c>
      <c r="V3403" s="148">
        <f t="shared" si="213"/>
        <v>0</v>
      </c>
      <c r="W3403" s="333"/>
      <c r="X3403" s="148">
        <f t="shared" si="214"/>
        <v>0</v>
      </c>
      <c r="Y3403" s="333"/>
      <c r="Z3403" s="144"/>
      <c r="AA3403" s="148">
        <f t="shared" si="215"/>
        <v>0</v>
      </c>
      <c r="AB3403" s="336"/>
      <c r="AC3403" s="144"/>
    </row>
    <row r="3404" spans="2:29" s="134" customFormat="1" ht="20.100000000000001" customHeight="1" x14ac:dyDescent="0.25">
      <c r="B3404" s="390"/>
      <c r="C3404" s="391"/>
      <c r="D3404" s="392"/>
      <c r="E3404" s="393"/>
      <c r="F3404" s="393"/>
      <c r="G3404" s="394"/>
      <c r="H3404" s="395"/>
      <c r="N3404" s="144"/>
      <c r="O3404" s="147" t="str">
        <f>IFERROR(IF(LEN(B3404)=0,"",INDEX(Trainings!$C$6:$C$55,MATCH(Registration!$B3404,Trainings!$B$6:$B$55,0),1)),"")</f>
        <v/>
      </c>
      <c r="P3404" s="148" t="str">
        <f>IFERROR(IF(LEN(H3404)=0,"",INDEX(Dashboard!$I$17:$I$26,MATCH($H3404,Dashboard!$J$17:$J$26,0))),"")</f>
        <v/>
      </c>
      <c r="Q3404" s="144"/>
      <c r="R3404" s="148">
        <f>IF(LEN(O3404)=0,0,IF(OR(Summary!$D$5="All",Summary!$D$5=""),1,IF(Summary!$D$5=O3404,1,0)))</f>
        <v>0</v>
      </c>
      <c r="S3404" s="148">
        <f>IF(LEN(B3404)=0,0,IF(OR(Summary!$G$5="All",Summary!$G$5=""),1,IF(Summary!$G$5=B3404,1,0)))</f>
        <v>0</v>
      </c>
      <c r="T3404" s="148">
        <f t="shared" si="212"/>
        <v>0</v>
      </c>
      <c r="U3404" s="148">
        <f>IF(LEN(C3404)=0,0,IF(C3404=Summary!$K$5,1,0))</f>
        <v>0</v>
      </c>
      <c r="V3404" s="148">
        <f t="shared" si="213"/>
        <v>0</v>
      </c>
      <c r="W3404" s="333"/>
      <c r="X3404" s="148">
        <f t="shared" si="214"/>
        <v>0</v>
      </c>
      <c r="Y3404" s="333"/>
      <c r="Z3404" s="144"/>
      <c r="AA3404" s="148">
        <f t="shared" si="215"/>
        <v>0</v>
      </c>
      <c r="AB3404" s="336"/>
      <c r="AC3404" s="144"/>
    </row>
    <row r="3405" spans="2:29" s="134" customFormat="1" ht="20.100000000000001" customHeight="1" x14ac:dyDescent="0.25">
      <c r="B3405" s="390"/>
      <c r="C3405" s="391"/>
      <c r="D3405" s="392"/>
      <c r="E3405" s="393"/>
      <c r="F3405" s="393"/>
      <c r="G3405" s="394"/>
      <c r="H3405" s="395"/>
      <c r="N3405" s="144"/>
      <c r="O3405" s="147" t="str">
        <f>IFERROR(IF(LEN(B3405)=0,"",INDEX(Trainings!$C$6:$C$55,MATCH(Registration!$B3405,Trainings!$B$6:$B$55,0),1)),"")</f>
        <v/>
      </c>
      <c r="P3405" s="148" t="str">
        <f>IFERROR(IF(LEN(H3405)=0,"",INDEX(Dashboard!$I$17:$I$26,MATCH($H3405,Dashboard!$J$17:$J$26,0))),"")</f>
        <v/>
      </c>
      <c r="Q3405" s="144"/>
      <c r="R3405" s="148">
        <f>IF(LEN(O3405)=0,0,IF(OR(Summary!$D$5="All",Summary!$D$5=""),1,IF(Summary!$D$5=O3405,1,0)))</f>
        <v>0</v>
      </c>
      <c r="S3405" s="148">
        <f>IF(LEN(B3405)=0,0,IF(OR(Summary!$G$5="All",Summary!$G$5=""),1,IF(Summary!$G$5=B3405,1,0)))</f>
        <v>0</v>
      </c>
      <c r="T3405" s="148">
        <f t="shared" si="212"/>
        <v>0</v>
      </c>
      <c r="U3405" s="148">
        <f>IF(LEN(C3405)=0,0,IF(C3405=Summary!$K$5,1,0))</f>
        <v>0</v>
      </c>
      <c r="V3405" s="148">
        <f t="shared" si="213"/>
        <v>0</v>
      </c>
      <c r="W3405" s="333"/>
      <c r="X3405" s="148">
        <f t="shared" si="214"/>
        <v>0</v>
      </c>
      <c r="Y3405" s="333"/>
      <c r="Z3405" s="144"/>
      <c r="AA3405" s="148">
        <f t="shared" si="215"/>
        <v>0</v>
      </c>
      <c r="AB3405" s="336"/>
      <c r="AC3405" s="144"/>
    </row>
    <row r="3406" spans="2:29" s="134" customFormat="1" ht="20.100000000000001" customHeight="1" x14ac:dyDescent="0.25">
      <c r="B3406" s="390"/>
      <c r="C3406" s="391"/>
      <c r="D3406" s="392"/>
      <c r="E3406" s="393"/>
      <c r="F3406" s="393"/>
      <c r="G3406" s="394"/>
      <c r="H3406" s="395"/>
      <c r="N3406" s="144"/>
      <c r="O3406" s="147" t="str">
        <f>IFERROR(IF(LEN(B3406)=0,"",INDEX(Trainings!$C$6:$C$55,MATCH(Registration!$B3406,Trainings!$B$6:$B$55,0),1)),"")</f>
        <v/>
      </c>
      <c r="P3406" s="148" t="str">
        <f>IFERROR(IF(LEN(H3406)=0,"",INDEX(Dashboard!$I$17:$I$26,MATCH($H3406,Dashboard!$J$17:$J$26,0))),"")</f>
        <v/>
      </c>
      <c r="Q3406" s="144"/>
      <c r="R3406" s="148">
        <f>IF(LEN(O3406)=0,0,IF(OR(Summary!$D$5="All",Summary!$D$5=""),1,IF(Summary!$D$5=O3406,1,0)))</f>
        <v>0</v>
      </c>
      <c r="S3406" s="148">
        <f>IF(LEN(B3406)=0,0,IF(OR(Summary!$G$5="All",Summary!$G$5=""),1,IF(Summary!$G$5=B3406,1,0)))</f>
        <v>0</v>
      </c>
      <c r="T3406" s="148">
        <f t="shared" si="212"/>
        <v>0</v>
      </c>
      <c r="U3406" s="148">
        <f>IF(LEN(C3406)=0,0,IF(C3406=Summary!$K$5,1,0))</f>
        <v>0</v>
      </c>
      <c r="V3406" s="148">
        <f t="shared" si="213"/>
        <v>0</v>
      </c>
      <c r="W3406" s="333"/>
      <c r="X3406" s="148">
        <f t="shared" si="214"/>
        <v>0</v>
      </c>
      <c r="Y3406" s="333"/>
      <c r="Z3406" s="144"/>
      <c r="AA3406" s="148">
        <f t="shared" si="215"/>
        <v>0</v>
      </c>
      <c r="AB3406" s="336"/>
      <c r="AC3406" s="144"/>
    </row>
    <row r="3407" spans="2:29" s="134" customFormat="1" ht="20.100000000000001" customHeight="1" x14ac:dyDescent="0.25">
      <c r="B3407" s="390"/>
      <c r="C3407" s="391"/>
      <c r="D3407" s="392"/>
      <c r="E3407" s="393"/>
      <c r="F3407" s="393"/>
      <c r="G3407" s="394"/>
      <c r="H3407" s="395"/>
      <c r="N3407" s="144"/>
      <c r="O3407" s="147" t="str">
        <f>IFERROR(IF(LEN(B3407)=0,"",INDEX(Trainings!$C$6:$C$55,MATCH(Registration!$B3407,Trainings!$B$6:$B$55,0),1)),"")</f>
        <v/>
      </c>
      <c r="P3407" s="148" t="str">
        <f>IFERROR(IF(LEN(H3407)=0,"",INDEX(Dashboard!$I$17:$I$26,MATCH($H3407,Dashboard!$J$17:$J$26,0))),"")</f>
        <v/>
      </c>
      <c r="Q3407" s="144"/>
      <c r="R3407" s="148">
        <f>IF(LEN(O3407)=0,0,IF(OR(Summary!$D$5="All",Summary!$D$5=""),1,IF(Summary!$D$5=O3407,1,0)))</f>
        <v>0</v>
      </c>
      <c r="S3407" s="148">
        <f>IF(LEN(B3407)=0,0,IF(OR(Summary!$G$5="All",Summary!$G$5=""),1,IF(Summary!$G$5=B3407,1,0)))</f>
        <v>0</v>
      </c>
      <c r="T3407" s="148">
        <f t="shared" si="212"/>
        <v>0</v>
      </c>
      <c r="U3407" s="148">
        <f>IF(LEN(C3407)=0,0,IF(C3407=Summary!$K$5,1,0))</f>
        <v>0</v>
      </c>
      <c r="V3407" s="148">
        <f t="shared" si="213"/>
        <v>0</v>
      </c>
      <c r="W3407" s="333"/>
      <c r="X3407" s="148">
        <f t="shared" si="214"/>
        <v>0</v>
      </c>
      <c r="Y3407" s="333"/>
      <c r="Z3407" s="144"/>
      <c r="AA3407" s="148">
        <f t="shared" si="215"/>
        <v>0</v>
      </c>
      <c r="AB3407" s="336"/>
      <c r="AC3407" s="144"/>
    </row>
    <row r="3408" spans="2:29" s="134" customFormat="1" ht="20.100000000000001" customHeight="1" x14ac:dyDescent="0.25">
      <c r="B3408" s="390"/>
      <c r="C3408" s="391"/>
      <c r="D3408" s="392"/>
      <c r="E3408" s="393"/>
      <c r="F3408" s="393"/>
      <c r="G3408" s="394"/>
      <c r="H3408" s="395"/>
      <c r="N3408" s="144"/>
      <c r="O3408" s="147" t="str">
        <f>IFERROR(IF(LEN(B3408)=0,"",INDEX(Trainings!$C$6:$C$55,MATCH(Registration!$B3408,Trainings!$B$6:$B$55,0),1)),"")</f>
        <v/>
      </c>
      <c r="P3408" s="148" t="str">
        <f>IFERROR(IF(LEN(H3408)=0,"",INDEX(Dashboard!$I$17:$I$26,MATCH($H3408,Dashboard!$J$17:$J$26,0))),"")</f>
        <v/>
      </c>
      <c r="Q3408" s="144"/>
      <c r="R3408" s="148">
        <f>IF(LEN(O3408)=0,0,IF(OR(Summary!$D$5="All",Summary!$D$5=""),1,IF(Summary!$D$5=O3408,1,0)))</f>
        <v>0</v>
      </c>
      <c r="S3408" s="148">
        <f>IF(LEN(B3408)=0,0,IF(OR(Summary!$G$5="All",Summary!$G$5=""),1,IF(Summary!$G$5=B3408,1,0)))</f>
        <v>0</v>
      </c>
      <c r="T3408" s="148">
        <f t="shared" si="212"/>
        <v>0</v>
      </c>
      <c r="U3408" s="148">
        <f>IF(LEN(C3408)=0,0,IF(C3408=Summary!$K$5,1,0))</f>
        <v>0</v>
      </c>
      <c r="V3408" s="148">
        <f t="shared" si="213"/>
        <v>0</v>
      </c>
      <c r="W3408" s="333"/>
      <c r="X3408" s="148">
        <f t="shared" si="214"/>
        <v>0</v>
      </c>
      <c r="Y3408" s="333"/>
      <c r="Z3408" s="144"/>
      <c r="AA3408" s="148">
        <f t="shared" si="215"/>
        <v>0</v>
      </c>
      <c r="AB3408" s="336"/>
      <c r="AC3408" s="144"/>
    </row>
    <row r="3409" spans="2:29" s="134" customFormat="1" ht="20.100000000000001" customHeight="1" x14ac:dyDescent="0.25">
      <c r="B3409" s="390"/>
      <c r="C3409" s="391"/>
      <c r="D3409" s="392"/>
      <c r="E3409" s="393"/>
      <c r="F3409" s="393"/>
      <c r="G3409" s="394"/>
      <c r="H3409" s="395"/>
      <c r="N3409" s="144"/>
      <c r="O3409" s="147" t="str">
        <f>IFERROR(IF(LEN(B3409)=0,"",INDEX(Trainings!$C$6:$C$55,MATCH(Registration!$B3409,Trainings!$B$6:$B$55,0),1)),"")</f>
        <v/>
      </c>
      <c r="P3409" s="148" t="str">
        <f>IFERROR(IF(LEN(H3409)=0,"",INDEX(Dashboard!$I$17:$I$26,MATCH($H3409,Dashboard!$J$17:$J$26,0))),"")</f>
        <v/>
      </c>
      <c r="Q3409" s="144"/>
      <c r="R3409" s="148">
        <f>IF(LEN(O3409)=0,0,IF(OR(Summary!$D$5="All",Summary!$D$5=""),1,IF(Summary!$D$5=O3409,1,0)))</f>
        <v>0</v>
      </c>
      <c r="S3409" s="148">
        <f>IF(LEN(B3409)=0,0,IF(OR(Summary!$G$5="All",Summary!$G$5=""),1,IF(Summary!$G$5=B3409,1,0)))</f>
        <v>0</v>
      </c>
      <c r="T3409" s="148">
        <f t="shared" si="212"/>
        <v>0</v>
      </c>
      <c r="U3409" s="148">
        <f>IF(LEN(C3409)=0,0,IF(C3409=Summary!$K$5,1,0))</f>
        <v>0</v>
      </c>
      <c r="V3409" s="148">
        <f t="shared" si="213"/>
        <v>0</v>
      </c>
      <c r="W3409" s="333"/>
      <c r="X3409" s="148">
        <f t="shared" si="214"/>
        <v>0</v>
      </c>
      <c r="Y3409" s="333"/>
      <c r="Z3409" s="144"/>
      <c r="AA3409" s="148">
        <f t="shared" si="215"/>
        <v>0</v>
      </c>
      <c r="AB3409" s="336"/>
      <c r="AC3409" s="144"/>
    </row>
    <row r="3410" spans="2:29" s="134" customFormat="1" ht="20.100000000000001" customHeight="1" x14ac:dyDescent="0.25">
      <c r="B3410" s="390"/>
      <c r="C3410" s="391"/>
      <c r="D3410" s="392"/>
      <c r="E3410" s="393"/>
      <c r="F3410" s="393"/>
      <c r="G3410" s="394"/>
      <c r="H3410" s="395"/>
      <c r="N3410" s="144"/>
      <c r="O3410" s="147" t="str">
        <f>IFERROR(IF(LEN(B3410)=0,"",INDEX(Trainings!$C$6:$C$55,MATCH(Registration!$B3410,Trainings!$B$6:$B$55,0),1)),"")</f>
        <v/>
      </c>
      <c r="P3410" s="148" t="str">
        <f>IFERROR(IF(LEN(H3410)=0,"",INDEX(Dashboard!$I$17:$I$26,MATCH($H3410,Dashboard!$J$17:$J$26,0))),"")</f>
        <v/>
      </c>
      <c r="Q3410" s="144"/>
      <c r="R3410" s="148">
        <f>IF(LEN(O3410)=0,0,IF(OR(Summary!$D$5="All",Summary!$D$5=""),1,IF(Summary!$D$5=O3410,1,0)))</f>
        <v>0</v>
      </c>
      <c r="S3410" s="148">
        <f>IF(LEN(B3410)=0,0,IF(OR(Summary!$G$5="All",Summary!$G$5=""),1,IF(Summary!$G$5=B3410,1,0)))</f>
        <v>0</v>
      </c>
      <c r="T3410" s="148">
        <f t="shared" si="212"/>
        <v>0</v>
      </c>
      <c r="U3410" s="148">
        <f>IF(LEN(C3410)=0,0,IF(C3410=Summary!$K$5,1,0))</f>
        <v>0</v>
      </c>
      <c r="V3410" s="148">
        <f t="shared" si="213"/>
        <v>0</v>
      </c>
      <c r="W3410" s="333"/>
      <c r="X3410" s="148">
        <f t="shared" si="214"/>
        <v>0</v>
      </c>
      <c r="Y3410" s="333"/>
      <c r="Z3410" s="144"/>
      <c r="AA3410" s="148">
        <f t="shared" si="215"/>
        <v>0</v>
      </c>
      <c r="AB3410" s="336"/>
      <c r="AC3410" s="144"/>
    </row>
    <row r="3411" spans="2:29" s="134" customFormat="1" ht="20.100000000000001" customHeight="1" x14ac:dyDescent="0.25">
      <c r="B3411" s="390"/>
      <c r="C3411" s="391"/>
      <c r="D3411" s="392"/>
      <c r="E3411" s="393"/>
      <c r="F3411" s="393"/>
      <c r="G3411" s="394"/>
      <c r="H3411" s="395"/>
      <c r="N3411" s="144"/>
      <c r="O3411" s="147" t="str">
        <f>IFERROR(IF(LEN(B3411)=0,"",INDEX(Trainings!$C$6:$C$55,MATCH(Registration!$B3411,Trainings!$B$6:$B$55,0),1)),"")</f>
        <v/>
      </c>
      <c r="P3411" s="148" t="str">
        <f>IFERROR(IF(LEN(H3411)=0,"",INDEX(Dashboard!$I$17:$I$26,MATCH($H3411,Dashboard!$J$17:$J$26,0))),"")</f>
        <v/>
      </c>
      <c r="Q3411" s="144"/>
      <c r="R3411" s="148">
        <f>IF(LEN(O3411)=0,0,IF(OR(Summary!$D$5="All",Summary!$D$5=""),1,IF(Summary!$D$5=O3411,1,0)))</f>
        <v>0</v>
      </c>
      <c r="S3411" s="148">
        <f>IF(LEN(B3411)=0,0,IF(OR(Summary!$G$5="All",Summary!$G$5=""),1,IF(Summary!$G$5=B3411,1,0)))</f>
        <v>0</v>
      </c>
      <c r="T3411" s="148">
        <f t="shared" si="212"/>
        <v>0</v>
      </c>
      <c r="U3411" s="148">
        <f>IF(LEN(C3411)=0,0,IF(C3411=Summary!$K$5,1,0))</f>
        <v>0</v>
      </c>
      <c r="V3411" s="148">
        <f t="shared" si="213"/>
        <v>0</v>
      </c>
      <c r="W3411" s="333"/>
      <c r="X3411" s="148">
        <f t="shared" si="214"/>
        <v>0</v>
      </c>
      <c r="Y3411" s="333"/>
      <c r="Z3411" s="144"/>
      <c r="AA3411" s="148">
        <f t="shared" si="215"/>
        <v>0</v>
      </c>
      <c r="AB3411" s="336"/>
      <c r="AC3411" s="144"/>
    </row>
    <row r="3412" spans="2:29" s="134" customFormat="1" ht="20.100000000000001" customHeight="1" x14ac:dyDescent="0.25">
      <c r="B3412" s="390"/>
      <c r="C3412" s="391"/>
      <c r="D3412" s="392"/>
      <c r="E3412" s="393"/>
      <c r="F3412" s="393"/>
      <c r="G3412" s="394"/>
      <c r="H3412" s="395"/>
      <c r="N3412" s="144"/>
      <c r="O3412" s="147" t="str">
        <f>IFERROR(IF(LEN(B3412)=0,"",INDEX(Trainings!$C$6:$C$55,MATCH(Registration!$B3412,Trainings!$B$6:$B$55,0),1)),"")</f>
        <v/>
      </c>
      <c r="P3412" s="148" t="str">
        <f>IFERROR(IF(LEN(H3412)=0,"",INDEX(Dashboard!$I$17:$I$26,MATCH($H3412,Dashboard!$J$17:$J$26,0))),"")</f>
        <v/>
      </c>
      <c r="Q3412" s="144"/>
      <c r="R3412" s="148">
        <f>IF(LEN(O3412)=0,0,IF(OR(Summary!$D$5="All",Summary!$D$5=""),1,IF(Summary!$D$5=O3412,1,0)))</f>
        <v>0</v>
      </c>
      <c r="S3412" s="148">
        <f>IF(LEN(B3412)=0,0,IF(OR(Summary!$G$5="All",Summary!$G$5=""),1,IF(Summary!$G$5=B3412,1,0)))</f>
        <v>0</v>
      </c>
      <c r="T3412" s="148">
        <f t="shared" si="212"/>
        <v>0</v>
      </c>
      <c r="U3412" s="148">
        <f>IF(LEN(C3412)=0,0,IF(C3412=Summary!$K$5,1,0))</f>
        <v>0</v>
      </c>
      <c r="V3412" s="148">
        <f t="shared" si="213"/>
        <v>0</v>
      </c>
      <c r="W3412" s="333"/>
      <c r="X3412" s="148">
        <f t="shared" si="214"/>
        <v>0</v>
      </c>
      <c r="Y3412" s="333"/>
      <c r="Z3412" s="144"/>
      <c r="AA3412" s="148">
        <f t="shared" si="215"/>
        <v>0</v>
      </c>
      <c r="AB3412" s="336"/>
      <c r="AC3412" s="144"/>
    </row>
    <row r="3413" spans="2:29" s="134" customFormat="1" ht="20.100000000000001" customHeight="1" x14ac:dyDescent="0.25">
      <c r="B3413" s="390"/>
      <c r="C3413" s="391"/>
      <c r="D3413" s="392"/>
      <c r="E3413" s="393"/>
      <c r="F3413" s="393"/>
      <c r="G3413" s="394"/>
      <c r="H3413" s="395"/>
      <c r="N3413" s="144"/>
      <c r="O3413" s="147" t="str">
        <f>IFERROR(IF(LEN(B3413)=0,"",INDEX(Trainings!$C$6:$C$55,MATCH(Registration!$B3413,Trainings!$B$6:$B$55,0),1)),"")</f>
        <v/>
      </c>
      <c r="P3413" s="148" t="str">
        <f>IFERROR(IF(LEN(H3413)=0,"",INDEX(Dashboard!$I$17:$I$26,MATCH($H3413,Dashboard!$J$17:$J$26,0))),"")</f>
        <v/>
      </c>
      <c r="Q3413" s="144"/>
      <c r="R3413" s="148">
        <f>IF(LEN(O3413)=0,0,IF(OR(Summary!$D$5="All",Summary!$D$5=""),1,IF(Summary!$D$5=O3413,1,0)))</f>
        <v>0</v>
      </c>
      <c r="S3413" s="148">
        <f>IF(LEN(B3413)=0,0,IF(OR(Summary!$G$5="All",Summary!$G$5=""),1,IF(Summary!$G$5=B3413,1,0)))</f>
        <v>0</v>
      </c>
      <c r="T3413" s="148">
        <f t="shared" si="212"/>
        <v>0</v>
      </c>
      <c r="U3413" s="148">
        <f>IF(LEN(C3413)=0,0,IF(C3413=Summary!$K$5,1,0))</f>
        <v>0</v>
      </c>
      <c r="V3413" s="148">
        <f t="shared" si="213"/>
        <v>0</v>
      </c>
      <c r="W3413" s="333"/>
      <c r="X3413" s="148">
        <f t="shared" si="214"/>
        <v>0</v>
      </c>
      <c r="Y3413" s="333"/>
      <c r="Z3413" s="144"/>
      <c r="AA3413" s="148">
        <f t="shared" si="215"/>
        <v>0</v>
      </c>
      <c r="AB3413" s="336"/>
      <c r="AC3413" s="144"/>
    </row>
    <row r="3414" spans="2:29" s="134" customFormat="1" ht="20.100000000000001" customHeight="1" x14ac:dyDescent="0.25">
      <c r="B3414" s="390"/>
      <c r="C3414" s="391"/>
      <c r="D3414" s="392"/>
      <c r="E3414" s="393"/>
      <c r="F3414" s="393"/>
      <c r="G3414" s="394"/>
      <c r="H3414" s="395"/>
      <c r="N3414" s="144"/>
      <c r="O3414" s="147" t="str">
        <f>IFERROR(IF(LEN(B3414)=0,"",INDEX(Trainings!$C$6:$C$55,MATCH(Registration!$B3414,Trainings!$B$6:$B$55,0),1)),"")</f>
        <v/>
      </c>
      <c r="P3414" s="148" t="str">
        <f>IFERROR(IF(LEN(H3414)=0,"",INDEX(Dashboard!$I$17:$I$26,MATCH($H3414,Dashboard!$J$17:$J$26,0))),"")</f>
        <v/>
      </c>
      <c r="Q3414" s="144"/>
      <c r="R3414" s="148">
        <f>IF(LEN(O3414)=0,0,IF(OR(Summary!$D$5="All",Summary!$D$5=""),1,IF(Summary!$D$5=O3414,1,0)))</f>
        <v>0</v>
      </c>
      <c r="S3414" s="148">
        <f>IF(LEN(B3414)=0,0,IF(OR(Summary!$G$5="All",Summary!$G$5=""),1,IF(Summary!$G$5=B3414,1,0)))</f>
        <v>0</v>
      </c>
      <c r="T3414" s="148">
        <f t="shared" si="212"/>
        <v>0</v>
      </c>
      <c r="U3414" s="148">
        <f>IF(LEN(C3414)=0,0,IF(C3414=Summary!$K$5,1,0))</f>
        <v>0</v>
      </c>
      <c r="V3414" s="148">
        <f t="shared" si="213"/>
        <v>0</v>
      </c>
      <c r="W3414" s="333"/>
      <c r="X3414" s="148">
        <f t="shared" si="214"/>
        <v>0</v>
      </c>
      <c r="Y3414" s="333"/>
      <c r="Z3414" s="144"/>
      <c r="AA3414" s="148">
        <f t="shared" si="215"/>
        <v>0</v>
      </c>
      <c r="AB3414" s="336"/>
      <c r="AC3414" s="144"/>
    </row>
    <row r="3415" spans="2:29" s="134" customFormat="1" ht="20.100000000000001" customHeight="1" x14ac:dyDescent="0.25">
      <c r="B3415" s="390"/>
      <c r="C3415" s="391"/>
      <c r="D3415" s="392"/>
      <c r="E3415" s="393"/>
      <c r="F3415" s="393"/>
      <c r="G3415" s="394"/>
      <c r="H3415" s="395"/>
      <c r="N3415" s="144"/>
      <c r="O3415" s="147" t="str">
        <f>IFERROR(IF(LEN(B3415)=0,"",INDEX(Trainings!$C$6:$C$55,MATCH(Registration!$B3415,Trainings!$B$6:$B$55,0),1)),"")</f>
        <v/>
      </c>
      <c r="P3415" s="148" t="str">
        <f>IFERROR(IF(LEN(H3415)=0,"",INDEX(Dashboard!$I$17:$I$26,MATCH($H3415,Dashboard!$J$17:$J$26,0))),"")</f>
        <v/>
      </c>
      <c r="Q3415" s="144"/>
      <c r="R3415" s="148">
        <f>IF(LEN(O3415)=0,0,IF(OR(Summary!$D$5="All",Summary!$D$5=""),1,IF(Summary!$D$5=O3415,1,0)))</f>
        <v>0</v>
      </c>
      <c r="S3415" s="148">
        <f>IF(LEN(B3415)=0,0,IF(OR(Summary!$G$5="All",Summary!$G$5=""),1,IF(Summary!$G$5=B3415,1,0)))</f>
        <v>0</v>
      </c>
      <c r="T3415" s="148">
        <f t="shared" si="212"/>
        <v>0</v>
      </c>
      <c r="U3415" s="148">
        <f>IF(LEN(C3415)=0,0,IF(C3415=Summary!$K$5,1,0))</f>
        <v>0</v>
      </c>
      <c r="V3415" s="148">
        <f t="shared" si="213"/>
        <v>0</v>
      </c>
      <c r="W3415" s="333"/>
      <c r="X3415" s="148">
        <f t="shared" si="214"/>
        <v>0</v>
      </c>
      <c r="Y3415" s="333"/>
      <c r="Z3415" s="144"/>
      <c r="AA3415" s="148">
        <f t="shared" si="215"/>
        <v>0</v>
      </c>
      <c r="AB3415" s="336"/>
      <c r="AC3415" s="144"/>
    </row>
    <row r="3416" spans="2:29" s="134" customFormat="1" ht="20.100000000000001" customHeight="1" x14ac:dyDescent="0.25">
      <c r="B3416" s="390"/>
      <c r="C3416" s="391"/>
      <c r="D3416" s="392"/>
      <c r="E3416" s="393"/>
      <c r="F3416" s="393"/>
      <c r="G3416" s="394"/>
      <c r="H3416" s="395"/>
      <c r="N3416" s="144"/>
      <c r="O3416" s="147" t="str">
        <f>IFERROR(IF(LEN(B3416)=0,"",INDEX(Trainings!$C$6:$C$55,MATCH(Registration!$B3416,Trainings!$B$6:$B$55,0),1)),"")</f>
        <v/>
      </c>
      <c r="P3416" s="148" t="str">
        <f>IFERROR(IF(LEN(H3416)=0,"",INDEX(Dashboard!$I$17:$I$26,MATCH($H3416,Dashboard!$J$17:$J$26,0))),"")</f>
        <v/>
      </c>
      <c r="Q3416" s="144"/>
      <c r="R3416" s="148">
        <f>IF(LEN(O3416)=0,0,IF(OR(Summary!$D$5="All",Summary!$D$5=""),1,IF(Summary!$D$5=O3416,1,0)))</f>
        <v>0</v>
      </c>
      <c r="S3416" s="148">
        <f>IF(LEN(B3416)=0,0,IF(OR(Summary!$G$5="All",Summary!$G$5=""),1,IF(Summary!$G$5=B3416,1,0)))</f>
        <v>0</v>
      </c>
      <c r="T3416" s="148">
        <f t="shared" si="212"/>
        <v>0</v>
      </c>
      <c r="U3416" s="148">
        <f>IF(LEN(C3416)=0,0,IF(C3416=Summary!$K$5,1,0))</f>
        <v>0</v>
      </c>
      <c r="V3416" s="148">
        <f t="shared" si="213"/>
        <v>0</v>
      </c>
      <c r="W3416" s="333"/>
      <c r="X3416" s="148">
        <f t="shared" si="214"/>
        <v>0</v>
      </c>
      <c r="Y3416" s="333"/>
      <c r="Z3416" s="144"/>
      <c r="AA3416" s="148">
        <f t="shared" si="215"/>
        <v>0</v>
      </c>
      <c r="AB3416" s="336"/>
      <c r="AC3416" s="144"/>
    </row>
    <row r="3417" spans="2:29" s="134" customFormat="1" ht="20.100000000000001" customHeight="1" x14ac:dyDescent="0.25">
      <c r="B3417" s="390"/>
      <c r="C3417" s="391"/>
      <c r="D3417" s="392"/>
      <c r="E3417" s="393"/>
      <c r="F3417" s="393"/>
      <c r="G3417" s="394"/>
      <c r="H3417" s="395"/>
      <c r="N3417" s="144"/>
      <c r="O3417" s="147" t="str">
        <f>IFERROR(IF(LEN(B3417)=0,"",INDEX(Trainings!$C$6:$C$55,MATCH(Registration!$B3417,Trainings!$B$6:$B$55,0),1)),"")</f>
        <v/>
      </c>
      <c r="P3417" s="148" t="str">
        <f>IFERROR(IF(LEN(H3417)=0,"",INDEX(Dashboard!$I$17:$I$26,MATCH($H3417,Dashboard!$J$17:$J$26,0))),"")</f>
        <v/>
      </c>
      <c r="Q3417" s="144"/>
      <c r="R3417" s="148">
        <f>IF(LEN(O3417)=0,0,IF(OR(Summary!$D$5="All",Summary!$D$5=""),1,IF(Summary!$D$5=O3417,1,0)))</f>
        <v>0</v>
      </c>
      <c r="S3417" s="148">
        <f>IF(LEN(B3417)=0,0,IF(OR(Summary!$G$5="All",Summary!$G$5=""),1,IF(Summary!$G$5=B3417,1,0)))</f>
        <v>0</v>
      </c>
      <c r="T3417" s="148">
        <f t="shared" si="212"/>
        <v>0</v>
      </c>
      <c r="U3417" s="148">
        <f>IF(LEN(C3417)=0,0,IF(C3417=Summary!$K$5,1,0))</f>
        <v>0</v>
      </c>
      <c r="V3417" s="148">
        <f t="shared" si="213"/>
        <v>0</v>
      </c>
      <c r="W3417" s="333"/>
      <c r="X3417" s="148">
        <f t="shared" si="214"/>
        <v>0</v>
      </c>
      <c r="Y3417" s="333"/>
      <c r="Z3417" s="144"/>
      <c r="AA3417" s="148">
        <f t="shared" si="215"/>
        <v>0</v>
      </c>
      <c r="AB3417" s="336"/>
      <c r="AC3417" s="144"/>
    </row>
    <row r="3418" spans="2:29" s="134" customFormat="1" ht="20.100000000000001" customHeight="1" x14ac:dyDescent="0.25">
      <c r="B3418" s="390"/>
      <c r="C3418" s="391"/>
      <c r="D3418" s="392"/>
      <c r="E3418" s="393"/>
      <c r="F3418" s="393"/>
      <c r="G3418" s="394"/>
      <c r="H3418" s="395"/>
      <c r="N3418" s="144"/>
      <c r="O3418" s="147" t="str">
        <f>IFERROR(IF(LEN(B3418)=0,"",INDEX(Trainings!$C$6:$C$55,MATCH(Registration!$B3418,Trainings!$B$6:$B$55,0),1)),"")</f>
        <v/>
      </c>
      <c r="P3418" s="148" t="str">
        <f>IFERROR(IF(LEN(H3418)=0,"",INDEX(Dashboard!$I$17:$I$26,MATCH($H3418,Dashboard!$J$17:$J$26,0))),"")</f>
        <v/>
      </c>
      <c r="Q3418" s="144"/>
      <c r="R3418" s="148">
        <f>IF(LEN(O3418)=0,0,IF(OR(Summary!$D$5="All",Summary!$D$5=""),1,IF(Summary!$D$5=O3418,1,0)))</f>
        <v>0</v>
      </c>
      <c r="S3418" s="148">
        <f>IF(LEN(B3418)=0,0,IF(OR(Summary!$G$5="All",Summary!$G$5=""),1,IF(Summary!$G$5=B3418,1,0)))</f>
        <v>0</v>
      </c>
      <c r="T3418" s="148">
        <f t="shared" si="212"/>
        <v>0</v>
      </c>
      <c r="U3418" s="148">
        <f>IF(LEN(C3418)=0,0,IF(C3418=Summary!$K$5,1,0))</f>
        <v>0</v>
      </c>
      <c r="V3418" s="148">
        <f t="shared" si="213"/>
        <v>0</v>
      </c>
      <c r="W3418" s="333"/>
      <c r="X3418" s="148">
        <f t="shared" si="214"/>
        <v>0</v>
      </c>
      <c r="Y3418" s="333"/>
      <c r="Z3418" s="144"/>
      <c r="AA3418" s="148">
        <f t="shared" si="215"/>
        <v>0</v>
      </c>
      <c r="AB3418" s="336"/>
      <c r="AC3418" s="144"/>
    </row>
    <row r="3419" spans="2:29" s="134" customFormat="1" ht="20.100000000000001" customHeight="1" x14ac:dyDescent="0.25">
      <c r="B3419" s="390"/>
      <c r="C3419" s="391"/>
      <c r="D3419" s="392"/>
      <c r="E3419" s="393"/>
      <c r="F3419" s="393"/>
      <c r="G3419" s="394"/>
      <c r="H3419" s="395"/>
      <c r="N3419" s="144"/>
      <c r="O3419" s="147" t="str">
        <f>IFERROR(IF(LEN(B3419)=0,"",INDEX(Trainings!$C$6:$C$55,MATCH(Registration!$B3419,Trainings!$B$6:$B$55,0),1)),"")</f>
        <v/>
      </c>
      <c r="P3419" s="148" t="str">
        <f>IFERROR(IF(LEN(H3419)=0,"",INDEX(Dashboard!$I$17:$I$26,MATCH($H3419,Dashboard!$J$17:$J$26,0))),"")</f>
        <v/>
      </c>
      <c r="Q3419" s="144"/>
      <c r="R3419" s="148">
        <f>IF(LEN(O3419)=0,0,IF(OR(Summary!$D$5="All",Summary!$D$5=""),1,IF(Summary!$D$5=O3419,1,0)))</f>
        <v>0</v>
      </c>
      <c r="S3419" s="148">
        <f>IF(LEN(B3419)=0,0,IF(OR(Summary!$G$5="All",Summary!$G$5=""),1,IF(Summary!$G$5=B3419,1,0)))</f>
        <v>0</v>
      </c>
      <c r="T3419" s="148">
        <f t="shared" si="212"/>
        <v>0</v>
      </c>
      <c r="U3419" s="148">
        <f>IF(LEN(C3419)=0,0,IF(C3419=Summary!$K$5,1,0))</f>
        <v>0</v>
      </c>
      <c r="V3419" s="148">
        <f t="shared" si="213"/>
        <v>0</v>
      </c>
      <c r="W3419" s="333"/>
      <c r="X3419" s="148">
        <f t="shared" si="214"/>
        <v>0</v>
      </c>
      <c r="Y3419" s="333"/>
      <c r="Z3419" s="144"/>
      <c r="AA3419" s="148">
        <f t="shared" si="215"/>
        <v>0</v>
      </c>
      <c r="AB3419" s="336"/>
      <c r="AC3419" s="144"/>
    </row>
    <row r="3420" spans="2:29" s="134" customFormat="1" ht="20.100000000000001" customHeight="1" x14ac:dyDescent="0.25">
      <c r="B3420" s="390"/>
      <c r="C3420" s="391"/>
      <c r="D3420" s="392"/>
      <c r="E3420" s="393"/>
      <c r="F3420" s="393"/>
      <c r="G3420" s="394"/>
      <c r="H3420" s="395"/>
      <c r="N3420" s="144"/>
      <c r="O3420" s="147" t="str">
        <f>IFERROR(IF(LEN(B3420)=0,"",INDEX(Trainings!$C$6:$C$55,MATCH(Registration!$B3420,Trainings!$B$6:$B$55,0),1)),"")</f>
        <v/>
      </c>
      <c r="P3420" s="148" t="str">
        <f>IFERROR(IF(LEN(H3420)=0,"",INDEX(Dashboard!$I$17:$I$26,MATCH($H3420,Dashboard!$J$17:$J$26,0))),"")</f>
        <v/>
      </c>
      <c r="Q3420" s="144"/>
      <c r="R3420" s="148">
        <f>IF(LEN(O3420)=0,0,IF(OR(Summary!$D$5="All",Summary!$D$5=""),1,IF(Summary!$D$5=O3420,1,0)))</f>
        <v>0</v>
      </c>
      <c r="S3420" s="148">
        <f>IF(LEN(B3420)=0,0,IF(OR(Summary!$G$5="All",Summary!$G$5=""),1,IF(Summary!$G$5=B3420,1,0)))</f>
        <v>0</v>
      </c>
      <c r="T3420" s="148">
        <f t="shared" si="212"/>
        <v>0</v>
      </c>
      <c r="U3420" s="148">
        <f>IF(LEN(C3420)=0,0,IF(C3420=Summary!$K$5,1,0))</f>
        <v>0</v>
      </c>
      <c r="V3420" s="148">
        <f t="shared" si="213"/>
        <v>0</v>
      </c>
      <c r="W3420" s="333"/>
      <c r="X3420" s="148">
        <f t="shared" si="214"/>
        <v>0</v>
      </c>
      <c r="Y3420" s="333"/>
      <c r="Z3420" s="144"/>
      <c r="AA3420" s="148">
        <f t="shared" si="215"/>
        <v>0</v>
      </c>
      <c r="AB3420" s="336"/>
      <c r="AC3420" s="144"/>
    </row>
    <row r="3421" spans="2:29" s="134" customFormat="1" ht="20.100000000000001" customHeight="1" x14ac:dyDescent="0.25">
      <c r="B3421" s="390"/>
      <c r="C3421" s="391"/>
      <c r="D3421" s="392"/>
      <c r="E3421" s="393"/>
      <c r="F3421" s="393"/>
      <c r="G3421" s="394"/>
      <c r="H3421" s="395"/>
      <c r="N3421" s="144"/>
      <c r="O3421" s="147" t="str">
        <f>IFERROR(IF(LEN(B3421)=0,"",INDEX(Trainings!$C$6:$C$55,MATCH(Registration!$B3421,Trainings!$B$6:$B$55,0),1)),"")</f>
        <v/>
      </c>
      <c r="P3421" s="148" t="str">
        <f>IFERROR(IF(LEN(H3421)=0,"",INDEX(Dashboard!$I$17:$I$26,MATCH($H3421,Dashboard!$J$17:$J$26,0))),"")</f>
        <v/>
      </c>
      <c r="Q3421" s="144"/>
      <c r="R3421" s="148">
        <f>IF(LEN(O3421)=0,0,IF(OR(Summary!$D$5="All",Summary!$D$5=""),1,IF(Summary!$D$5=O3421,1,0)))</f>
        <v>0</v>
      </c>
      <c r="S3421" s="148">
        <f>IF(LEN(B3421)=0,0,IF(OR(Summary!$G$5="All",Summary!$G$5=""),1,IF(Summary!$G$5=B3421,1,0)))</f>
        <v>0</v>
      </c>
      <c r="T3421" s="148">
        <f t="shared" si="212"/>
        <v>0</v>
      </c>
      <c r="U3421" s="148">
        <f>IF(LEN(C3421)=0,0,IF(C3421=Summary!$K$5,1,0))</f>
        <v>0</v>
      </c>
      <c r="V3421" s="148">
        <f t="shared" si="213"/>
        <v>0</v>
      </c>
      <c r="W3421" s="333"/>
      <c r="X3421" s="148">
        <f t="shared" si="214"/>
        <v>0</v>
      </c>
      <c r="Y3421" s="333"/>
      <c r="Z3421" s="144"/>
      <c r="AA3421" s="148">
        <f t="shared" si="215"/>
        <v>0</v>
      </c>
      <c r="AB3421" s="336"/>
      <c r="AC3421" s="144"/>
    </row>
    <row r="3422" spans="2:29" s="134" customFormat="1" ht="20.100000000000001" customHeight="1" x14ac:dyDescent="0.25">
      <c r="B3422" s="390"/>
      <c r="C3422" s="391"/>
      <c r="D3422" s="392"/>
      <c r="E3422" s="393"/>
      <c r="F3422" s="393"/>
      <c r="G3422" s="394"/>
      <c r="H3422" s="395"/>
      <c r="N3422" s="144"/>
      <c r="O3422" s="147" t="str">
        <f>IFERROR(IF(LEN(B3422)=0,"",INDEX(Trainings!$C$6:$C$55,MATCH(Registration!$B3422,Trainings!$B$6:$B$55,0),1)),"")</f>
        <v/>
      </c>
      <c r="P3422" s="148" t="str">
        <f>IFERROR(IF(LEN(H3422)=0,"",INDEX(Dashboard!$I$17:$I$26,MATCH($H3422,Dashboard!$J$17:$J$26,0))),"")</f>
        <v/>
      </c>
      <c r="Q3422" s="144"/>
      <c r="R3422" s="148">
        <f>IF(LEN(O3422)=0,0,IF(OR(Summary!$D$5="All",Summary!$D$5=""),1,IF(Summary!$D$5=O3422,1,0)))</f>
        <v>0</v>
      </c>
      <c r="S3422" s="148">
        <f>IF(LEN(B3422)=0,0,IF(OR(Summary!$G$5="All",Summary!$G$5=""),1,IF(Summary!$G$5=B3422,1,0)))</f>
        <v>0</v>
      </c>
      <c r="T3422" s="148">
        <f t="shared" si="212"/>
        <v>0</v>
      </c>
      <c r="U3422" s="148">
        <f>IF(LEN(C3422)=0,0,IF(C3422=Summary!$K$5,1,0))</f>
        <v>0</v>
      </c>
      <c r="V3422" s="148">
        <f t="shared" si="213"/>
        <v>0</v>
      </c>
      <c r="W3422" s="333"/>
      <c r="X3422" s="148">
        <f t="shared" si="214"/>
        <v>0</v>
      </c>
      <c r="Y3422" s="333"/>
      <c r="Z3422" s="144"/>
      <c r="AA3422" s="148">
        <f t="shared" si="215"/>
        <v>0</v>
      </c>
      <c r="AB3422" s="336"/>
      <c r="AC3422" s="144"/>
    </row>
    <row r="3423" spans="2:29" s="134" customFormat="1" ht="20.100000000000001" customHeight="1" x14ac:dyDescent="0.25">
      <c r="B3423" s="390"/>
      <c r="C3423" s="391"/>
      <c r="D3423" s="392"/>
      <c r="E3423" s="393"/>
      <c r="F3423" s="393"/>
      <c r="G3423" s="394"/>
      <c r="H3423" s="395"/>
      <c r="N3423" s="144"/>
      <c r="O3423" s="147" t="str">
        <f>IFERROR(IF(LEN(B3423)=0,"",INDEX(Trainings!$C$6:$C$55,MATCH(Registration!$B3423,Trainings!$B$6:$B$55,0),1)),"")</f>
        <v/>
      </c>
      <c r="P3423" s="148" t="str">
        <f>IFERROR(IF(LEN(H3423)=0,"",INDEX(Dashboard!$I$17:$I$26,MATCH($H3423,Dashboard!$J$17:$J$26,0))),"")</f>
        <v/>
      </c>
      <c r="Q3423" s="144"/>
      <c r="R3423" s="148">
        <f>IF(LEN(O3423)=0,0,IF(OR(Summary!$D$5="All",Summary!$D$5=""),1,IF(Summary!$D$5=O3423,1,0)))</f>
        <v>0</v>
      </c>
      <c r="S3423" s="148">
        <f>IF(LEN(B3423)=0,0,IF(OR(Summary!$G$5="All",Summary!$G$5=""),1,IF(Summary!$G$5=B3423,1,0)))</f>
        <v>0</v>
      </c>
      <c r="T3423" s="148">
        <f t="shared" si="212"/>
        <v>0</v>
      </c>
      <c r="U3423" s="148">
        <f>IF(LEN(C3423)=0,0,IF(C3423=Summary!$K$5,1,0))</f>
        <v>0</v>
      </c>
      <c r="V3423" s="148">
        <f t="shared" si="213"/>
        <v>0</v>
      </c>
      <c r="W3423" s="333"/>
      <c r="X3423" s="148">
        <f t="shared" si="214"/>
        <v>0</v>
      </c>
      <c r="Y3423" s="333"/>
      <c r="Z3423" s="144"/>
      <c r="AA3423" s="148">
        <f t="shared" si="215"/>
        <v>0</v>
      </c>
      <c r="AB3423" s="336"/>
      <c r="AC3423" s="144"/>
    </row>
    <row r="3424" spans="2:29" s="134" customFormat="1" ht="20.100000000000001" customHeight="1" x14ac:dyDescent="0.25">
      <c r="B3424" s="390"/>
      <c r="C3424" s="391"/>
      <c r="D3424" s="392"/>
      <c r="E3424" s="393"/>
      <c r="F3424" s="393"/>
      <c r="G3424" s="394"/>
      <c r="H3424" s="395"/>
      <c r="N3424" s="144"/>
      <c r="O3424" s="147" t="str">
        <f>IFERROR(IF(LEN(B3424)=0,"",INDEX(Trainings!$C$6:$C$55,MATCH(Registration!$B3424,Trainings!$B$6:$B$55,0),1)),"")</f>
        <v/>
      </c>
      <c r="P3424" s="148" t="str">
        <f>IFERROR(IF(LEN(H3424)=0,"",INDEX(Dashboard!$I$17:$I$26,MATCH($H3424,Dashboard!$J$17:$J$26,0))),"")</f>
        <v/>
      </c>
      <c r="Q3424" s="144"/>
      <c r="R3424" s="148">
        <f>IF(LEN(O3424)=0,0,IF(OR(Summary!$D$5="All",Summary!$D$5=""),1,IF(Summary!$D$5=O3424,1,0)))</f>
        <v>0</v>
      </c>
      <c r="S3424" s="148">
        <f>IF(LEN(B3424)=0,0,IF(OR(Summary!$G$5="All",Summary!$G$5=""),1,IF(Summary!$G$5=B3424,1,0)))</f>
        <v>0</v>
      </c>
      <c r="T3424" s="148">
        <f t="shared" si="212"/>
        <v>0</v>
      </c>
      <c r="U3424" s="148">
        <f>IF(LEN(C3424)=0,0,IF(C3424=Summary!$K$5,1,0))</f>
        <v>0</v>
      </c>
      <c r="V3424" s="148">
        <f t="shared" si="213"/>
        <v>0</v>
      </c>
      <c r="W3424" s="333"/>
      <c r="X3424" s="148">
        <f t="shared" si="214"/>
        <v>0</v>
      </c>
      <c r="Y3424" s="333"/>
      <c r="Z3424" s="144"/>
      <c r="AA3424" s="148">
        <f t="shared" si="215"/>
        <v>0</v>
      </c>
      <c r="AB3424" s="336"/>
      <c r="AC3424" s="144"/>
    </row>
    <row r="3425" spans="2:29" s="134" customFormat="1" ht="20.100000000000001" customHeight="1" x14ac:dyDescent="0.25">
      <c r="B3425" s="390"/>
      <c r="C3425" s="391"/>
      <c r="D3425" s="392"/>
      <c r="E3425" s="393"/>
      <c r="F3425" s="393"/>
      <c r="G3425" s="394"/>
      <c r="H3425" s="395"/>
      <c r="N3425" s="144"/>
      <c r="O3425" s="147" t="str">
        <f>IFERROR(IF(LEN(B3425)=0,"",INDEX(Trainings!$C$6:$C$55,MATCH(Registration!$B3425,Trainings!$B$6:$B$55,0),1)),"")</f>
        <v/>
      </c>
      <c r="P3425" s="148" t="str">
        <f>IFERROR(IF(LEN(H3425)=0,"",INDEX(Dashboard!$I$17:$I$26,MATCH($H3425,Dashboard!$J$17:$J$26,0))),"")</f>
        <v/>
      </c>
      <c r="Q3425" s="144"/>
      <c r="R3425" s="148">
        <f>IF(LEN(O3425)=0,0,IF(OR(Summary!$D$5="All",Summary!$D$5=""),1,IF(Summary!$D$5=O3425,1,0)))</f>
        <v>0</v>
      </c>
      <c r="S3425" s="148">
        <f>IF(LEN(B3425)=0,0,IF(OR(Summary!$G$5="All",Summary!$G$5=""),1,IF(Summary!$G$5=B3425,1,0)))</f>
        <v>0</v>
      </c>
      <c r="T3425" s="148">
        <f t="shared" si="212"/>
        <v>0</v>
      </c>
      <c r="U3425" s="148">
        <f>IF(LEN(C3425)=0,0,IF(C3425=Summary!$K$5,1,0))</f>
        <v>0</v>
      </c>
      <c r="V3425" s="148">
        <f t="shared" si="213"/>
        <v>0</v>
      </c>
      <c r="W3425" s="333"/>
      <c r="X3425" s="148">
        <f t="shared" si="214"/>
        <v>0</v>
      </c>
      <c r="Y3425" s="333"/>
      <c r="Z3425" s="144"/>
      <c r="AA3425" s="148">
        <f t="shared" si="215"/>
        <v>0</v>
      </c>
      <c r="AB3425" s="336"/>
      <c r="AC3425" s="144"/>
    </row>
    <row r="3426" spans="2:29" s="134" customFormat="1" ht="20.100000000000001" customHeight="1" x14ac:dyDescent="0.25">
      <c r="B3426" s="390"/>
      <c r="C3426" s="391"/>
      <c r="D3426" s="392"/>
      <c r="E3426" s="393"/>
      <c r="F3426" s="393"/>
      <c r="G3426" s="394"/>
      <c r="H3426" s="395"/>
      <c r="N3426" s="144"/>
      <c r="O3426" s="147" t="str">
        <f>IFERROR(IF(LEN(B3426)=0,"",INDEX(Trainings!$C$6:$C$55,MATCH(Registration!$B3426,Trainings!$B$6:$B$55,0),1)),"")</f>
        <v/>
      </c>
      <c r="P3426" s="148" t="str">
        <f>IFERROR(IF(LEN(H3426)=0,"",INDEX(Dashboard!$I$17:$I$26,MATCH($H3426,Dashboard!$J$17:$J$26,0))),"")</f>
        <v/>
      </c>
      <c r="Q3426" s="144"/>
      <c r="R3426" s="148">
        <f>IF(LEN(O3426)=0,0,IF(OR(Summary!$D$5="All",Summary!$D$5=""),1,IF(Summary!$D$5=O3426,1,0)))</f>
        <v>0</v>
      </c>
      <c r="S3426" s="148">
        <f>IF(LEN(B3426)=0,0,IF(OR(Summary!$G$5="All",Summary!$G$5=""),1,IF(Summary!$G$5=B3426,1,0)))</f>
        <v>0</v>
      </c>
      <c r="T3426" s="148">
        <f t="shared" si="212"/>
        <v>0</v>
      </c>
      <c r="U3426" s="148">
        <f>IF(LEN(C3426)=0,0,IF(C3426=Summary!$K$5,1,0))</f>
        <v>0</v>
      </c>
      <c r="V3426" s="148">
        <f t="shared" si="213"/>
        <v>0</v>
      </c>
      <c r="W3426" s="333"/>
      <c r="X3426" s="148">
        <f t="shared" si="214"/>
        <v>0</v>
      </c>
      <c r="Y3426" s="333"/>
      <c r="Z3426" s="144"/>
      <c r="AA3426" s="148">
        <f t="shared" si="215"/>
        <v>0</v>
      </c>
      <c r="AB3426" s="336"/>
      <c r="AC3426" s="144"/>
    </row>
    <row r="3427" spans="2:29" s="134" customFormat="1" ht="20.100000000000001" customHeight="1" x14ac:dyDescent="0.25">
      <c r="B3427" s="390"/>
      <c r="C3427" s="391"/>
      <c r="D3427" s="392"/>
      <c r="E3427" s="393"/>
      <c r="F3427" s="393"/>
      <c r="G3427" s="394"/>
      <c r="H3427" s="395"/>
      <c r="N3427" s="144"/>
      <c r="O3427" s="147" t="str">
        <f>IFERROR(IF(LEN(B3427)=0,"",INDEX(Trainings!$C$6:$C$55,MATCH(Registration!$B3427,Trainings!$B$6:$B$55,0),1)),"")</f>
        <v/>
      </c>
      <c r="P3427" s="148" t="str">
        <f>IFERROR(IF(LEN(H3427)=0,"",INDEX(Dashboard!$I$17:$I$26,MATCH($H3427,Dashboard!$J$17:$J$26,0))),"")</f>
        <v/>
      </c>
      <c r="Q3427" s="144"/>
      <c r="R3427" s="148">
        <f>IF(LEN(O3427)=0,0,IF(OR(Summary!$D$5="All",Summary!$D$5=""),1,IF(Summary!$D$5=O3427,1,0)))</f>
        <v>0</v>
      </c>
      <c r="S3427" s="148">
        <f>IF(LEN(B3427)=0,0,IF(OR(Summary!$G$5="All",Summary!$G$5=""),1,IF(Summary!$G$5=B3427,1,0)))</f>
        <v>0</v>
      </c>
      <c r="T3427" s="148">
        <f t="shared" si="212"/>
        <v>0</v>
      </c>
      <c r="U3427" s="148">
        <f>IF(LEN(C3427)=0,0,IF(C3427=Summary!$K$5,1,0))</f>
        <v>0</v>
      </c>
      <c r="V3427" s="148">
        <f t="shared" si="213"/>
        <v>0</v>
      </c>
      <c r="W3427" s="333"/>
      <c r="X3427" s="148">
        <f t="shared" si="214"/>
        <v>0</v>
      </c>
      <c r="Y3427" s="333"/>
      <c r="Z3427" s="144"/>
      <c r="AA3427" s="148">
        <f t="shared" si="215"/>
        <v>0</v>
      </c>
      <c r="AB3427" s="336"/>
      <c r="AC3427" s="144"/>
    </row>
    <row r="3428" spans="2:29" s="134" customFormat="1" ht="20.100000000000001" customHeight="1" x14ac:dyDescent="0.25">
      <c r="B3428" s="390"/>
      <c r="C3428" s="391"/>
      <c r="D3428" s="392"/>
      <c r="E3428" s="393"/>
      <c r="F3428" s="393"/>
      <c r="G3428" s="394"/>
      <c r="H3428" s="395"/>
      <c r="N3428" s="144"/>
      <c r="O3428" s="147" t="str">
        <f>IFERROR(IF(LEN(B3428)=0,"",INDEX(Trainings!$C$6:$C$55,MATCH(Registration!$B3428,Trainings!$B$6:$B$55,0),1)),"")</f>
        <v/>
      </c>
      <c r="P3428" s="148" t="str">
        <f>IFERROR(IF(LEN(H3428)=0,"",INDEX(Dashboard!$I$17:$I$26,MATCH($H3428,Dashboard!$J$17:$J$26,0))),"")</f>
        <v/>
      </c>
      <c r="Q3428" s="144"/>
      <c r="R3428" s="148">
        <f>IF(LEN(O3428)=0,0,IF(OR(Summary!$D$5="All",Summary!$D$5=""),1,IF(Summary!$D$5=O3428,1,0)))</f>
        <v>0</v>
      </c>
      <c r="S3428" s="148">
        <f>IF(LEN(B3428)=0,0,IF(OR(Summary!$G$5="All",Summary!$G$5=""),1,IF(Summary!$G$5=B3428,1,0)))</f>
        <v>0</v>
      </c>
      <c r="T3428" s="148">
        <f t="shared" si="212"/>
        <v>0</v>
      </c>
      <c r="U3428" s="148">
        <f>IF(LEN(C3428)=0,0,IF(C3428=Summary!$K$5,1,0))</f>
        <v>0</v>
      </c>
      <c r="V3428" s="148">
        <f t="shared" si="213"/>
        <v>0</v>
      </c>
      <c r="W3428" s="333"/>
      <c r="X3428" s="148">
        <f t="shared" si="214"/>
        <v>0</v>
      </c>
      <c r="Y3428" s="333"/>
      <c r="Z3428" s="144"/>
      <c r="AA3428" s="148">
        <f t="shared" si="215"/>
        <v>0</v>
      </c>
      <c r="AB3428" s="336"/>
      <c r="AC3428" s="144"/>
    </row>
    <row r="3429" spans="2:29" s="134" customFormat="1" ht="20.100000000000001" customHeight="1" x14ac:dyDescent="0.25">
      <c r="B3429" s="390"/>
      <c r="C3429" s="391"/>
      <c r="D3429" s="392"/>
      <c r="E3429" s="393"/>
      <c r="F3429" s="393"/>
      <c r="G3429" s="394"/>
      <c r="H3429" s="395"/>
      <c r="N3429" s="144"/>
      <c r="O3429" s="147" t="str">
        <f>IFERROR(IF(LEN(B3429)=0,"",INDEX(Trainings!$C$6:$C$55,MATCH(Registration!$B3429,Trainings!$B$6:$B$55,0),1)),"")</f>
        <v/>
      </c>
      <c r="P3429" s="148" t="str">
        <f>IFERROR(IF(LEN(H3429)=0,"",INDEX(Dashboard!$I$17:$I$26,MATCH($H3429,Dashboard!$J$17:$J$26,0))),"")</f>
        <v/>
      </c>
      <c r="Q3429" s="144"/>
      <c r="R3429" s="148">
        <f>IF(LEN(O3429)=0,0,IF(OR(Summary!$D$5="All",Summary!$D$5=""),1,IF(Summary!$D$5=O3429,1,0)))</f>
        <v>0</v>
      </c>
      <c r="S3429" s="148">
        <f>IF(LEN(B3429)=0,0,IF(OR(Summary!$G$5="All",Summary!$G$5=""),1,IF(Summary!$G$5=B3429,1,0)))</f>
        <v>0</v>
      </c>
      <c r="T3429" s="148">
        <f t="shared" si="212"/>
        <v>0</v>
      </c>
      <c r="U3429" s="148">
        <f>IF(LEN(C3429)=0,0,IF(C3429=Summary!$K$5,1,0))</f>
        <v>0</v>
      </c>
      <c r="V3429" s="148">
        <f t="shared" si="213"/>
        <v>0</v>
      </c>
      <c r="W3429" s="333"/>
      <c r="X3429" s="148">
        <f t="shared" si="214"/>
        <v>0</v>
      </c>
      <c r="Y3429" s="333"/>
      <c r="Z3429" s="144"/>
      <c r="AA3429" s="148">
        <f t="shared" si="215"/>
        <v>0</v>
      </c>
      <c r="AB3429" s="336"/>
      <c r="AC3429" s="144"/>
    </row>
    <row r="3430" spans="2:29" s="134" customFormat="1" ht="20.100000000000001" customHeight="1" x14ac:dyDescent="0.25">
      <c r="B3430" s="390"/>
      <c r="C3430" s="391"/>
      <c r="D3430" s="392"/>
      <c r="E3430" s="393"/>
      <c r="F3430" s="393"/>
      <c r="G3430" s="394"/>
      <c r="H3430" s="395"/>
      <c r="N3430" s="144"/>
      <c r="O3430" s="147" t="str">
        <f>IFERROR(IF(LEN(B3430)=0,"",INDEX(Trainings!$C$6:$C$55,MATCH(Registration!$B3430,Trainings!$B$6:$B$55,0),1)),"")</f>
        <v/>
      </c>
      <c r="P3430" s="148" t="str">
        <f>IFERROR(IF(LEN(H3430)=0,"",INDEX(Dashboard!$I$17:$I$26,MATCH($H3430,Dashboard!$J$17:$J$26,0))),"")</f>
        <v/>
      </c>
      <c r="Q3430" s="144"/>
      <c r="R3430" s="148">
        <f>IF(LEN(O3430)=0,0,IF(OR(Summary!$D$5="All",Summary!$D$5=""),1,IF(Summary!$D$5=O3430,1,0)))</f>
        <v>0</v>
      </c>
      <c r="S3430" s="148">
        <f>IF(LEN(B3430)=0,0,IF(OR(Summary!$G$5="All",Summary!$G$5=""),1,IF(Summary!$G$5=B3430,1,0)))</f>
        <v>0</v>
      </c>
      <c r="T3430" s="148">
        <f t="shared" si="212"/>
        <v>0</v>
      </c>
      <c r="U3430" s="148">
        <f>IF(LEN(C3430)=0,0,IF(C3430=Summary!$K$5,1,0))</f>
        <v>0</v>
      </c>
      <c r="V3430" s="148">
        <f t="shared" si="213"/>
        <v>0</v>
      </c>
      <c r="W3430" s="333"/>
      <c r="X3430" s="148">
        <f t="shared" si="214"/>
        <v>0</v>
      </c>
      <c r="Y3430" s="333"/>
      <c r="Z3430" s="144"/>
      <c r="AA3430" s="148">
        <f t="shared" si="215"/>
        <v>0</v>
      </c>
      <c r="AB3430" s="336"/>
      <c r="AC3430" s="144"/>
    </row>
    <row r="3431" spans="2:29" s="134" customFormat="1" ht="20.100000000000001" customHeight="1" x14ac:dyDescent="0.25">
      <c r="B3431" s="390"/>
      <c r="C3431" s="391"/>
      <c r="D3431" s="392"/>
      <c r="E3431" s="393"/>
      <c r="F3431" s="393"/>
      <c r="G3431" s="394"/>
      <c r="H3431" s="395"/>
      <c r="N3431" s="144"/>
      <c r="O3431" s="147" t="str">
        <f>IFERROR(IF(LEN(B3431)=0,"",INDEX(Trainings!$C$6:$C$55,MATCH(Registration!$B3431,Trainings!$B$6:$B$55,0),1)),"")</f>
        <v/>
      </c>
      <c r="P3431" s="148" t="str">
        <f>IFERROR(IF(LEN(H3431)=0,"",INDEX(Dashboard!$I$17:$I$26,MATCH($H3431,Dashboard!$J$17:$J$26,0))),"")</f>
        <v/>
      </c>
      <c r="Q3431" s="144"/>
      <c r="R3431" s="148">
        <f>IF(LEN(O3431)=0,0,IF(OR(Summary!$D$5="All",Summary!$D$5=""),1,IF(Summary!$D$5=O3431,1,0)))</f>
        <v>0</v>
      </c>
      <c r="S3431" s="148">
        <f>IF(LEN(B3431)=0,0,IF(OR(Summary!$G$5="All",Summary!$G$5=""),1,IF(Summary!$G$5=B3431,1,0)))</f>
        <v>0</v>
      </c>
      <c r="T3431" s="148">
        <f t="shared" si="212"/>
        <v>0</v>
      </c>
      <c r="U3431" s="148">
        <f>IF(LEN(C3431)=0,0,IF(C3431=Summary!$K$5,1,0))</f>
        <v>0</v>
      </c>
      <c r="V3431" s="148">
        <f t="shared" si="213"/>
        <v>0</v>
      </c>
      <c r="W3431" s="333"/>
      <c r="X3431" s="148">
        <f t="shared" si="214"/>
        <v>0</v>
      </c>
      <c r="Y3431" s="333"/>
      <c r="Z3431" s="144"/>
      <c r="AA3431" s="148">
        <f t="shared" si="215"/>
        <v>0</v>
      </c>
      <c r="AB3431" s="336"/>
      <c r="AC3431" s="144"/>
    </row>
    <row r="3432" spans="2:29" s="134" customFormat="1" ht="20.100000000000001" customHeight="1" x14ac:dyDescent="0.25">
      <c r="B3432" s="390"/>
      <c r="C3432" s="391"/>
      <c r="D3432" s="392"/>
      <c r="E3432" s="393"/>
      <c r="F3432" s="393"/>
      <c r="G3432" s="394"/>
      <c r="H3432" s="395"/>
      <c r="N3432" s="144"/>
      <c r="O3432" s="147" t="str">
        <f>IFERROR(IF(LEN(B3432)=0,"",INDEX(Trainings!$C$6:$C$55,MATCH(Registration!$B3432,Trainings!$B$6:$B$55,0),1)),"")</f>
        <v/>
      </c>
      <c r="P3432" s="148" t="str">
        <f>IFERROR(IF(LEN(H3432)=0,"",INDEX(Dashboard!$I$17:$I$26,MATCH($H3432,Dashboard!$J$17:$J$26,0))),"")</f>
        <v/>
      </c>
      <c r="Q3432" s="144"/>
      <c r="R3432" s="148">
        <f>IF(LEN(O3432)=0,0,IF(OR(Summary!$D$5="All",Summary!$D$5=""),1,IF(Summary!$D$5=O3432,1,0)))</f>
        <v>0</v>
      </c>
      <c r="S3432" s="148">
        <f>IF(LEN(B3432)=0,0,IF(OR(Summary!$G$5="All",Summary!$G$5=""),1,IF(Summary!$G$5=B3432,1,0)))</f>
        <v>0</v>
      </c>
      <c r="T3432" s="148">
        <f t="shared" si="212"/>
        <v>0</v>
      </c>
      <c r="U3432" s="148">
        <f>IF(LEN(C3432)=0,0,IF(C3432=Summary!$K$5,1,0))</f>
        <v>0</v>
      </c>
      <c r="V3432" s="148">
        <f t="shared" si="213"/>
        <v>0</v>
      </c>
      <c r="W3432" s="333"/>
      <c r="X3432" s="148">
        <f t="shared" si="214"/>
        <v>0</v>
      </c>
      <c r="Y3432" s="333"/>
      <c r="Z3432" s="144"/>
      <c r="AA3432" s="148">
        <f t="shared" si="215"/>
        <v>0</v>
      </c>
      <c r="AB3432" s="336"/>
      <c r="AC3432" s="144"/>
    </row>
    <row r="3433" spans="2:29" s="134" customFormat="1" ht="20.100000000000001" customHeight="1" x14ac:dyDescent="0.25">
      <c r="B3433" s="390"/>
      <c r="C3433" s="391"/>
      <c r="D3433" s="392"/>
      <c r="E3433" s="393"/>
      <c r="F3433" s="393"/>
      <c r="G3433" s="394"/>
      <c r="H3433" s="395"/>
      <c r="N3433" s="144"/>
      <c r="O3433" s="147" t="str">
        <f>IFERROR(IF(LEN(B3433)=0,"",INDEX(Trainings!$C$6:$C$55,MATCH(Registration!$B3433,Trainings!$B$6:$B$55,0),1)),"")</f>
        <v/>
      </c>
      <c r="P3433" s="148" t="str">
        <f>IFERROR(IF(LEN(H3433)=0,"",INDEX(Dashboard!$I$17:$I$26,MATCH($H3433,Dashboard!$J$17:$J$26,0))),"")</f>
        <v/>
      </c>
      <c r="Q3433" s="144"/>
      <c r="R3433" s="148">
        <f>IF(LEN(O3433)=0,0,IF(OR(Summary!$D$5="All",Summary!$D$5=""),1,IF(Summary!$D$5=O3433,1,0)))</f>
        <v>0</v>
      </c>
      <c r="S3433" s="148">
        <f>IF(LEN(B3433)=0,0,IF(OR(Summary!$G$5="All",Summary!$G$5=""),1,IF(Summary!$G$5=B3433,1,0)))</f>
        <v>0</v>
      </c>
      <c r="T3433" s="148">
        <f t="shared" si="212"/>
        <v>0</v>
      </c>
      <c r="U3433" s="148">
        <f>IF(LEN(C3433)=0,0,IF(C3433=Summary!$K$5,1,0))</f>
        <v>0</v>
      </c>
      <c r="V3433" s="148">
        <f t="shared" si="213"/>
        <v>0</v>
      </c>
      <c r="W3433" s="333"/>
      <c r="X3433" s="148">
        <f t="shared" si="214"/>
        <v>0</v>
      </c>
      <c r="Y3433" s="333"/>
      <c r="Z3433" s="144"/>
      <c r="AA3433" s="148">
        <f t="shared" si="215"/>
        <v>0</v>
      </c>
      <c r="AB3433" s="336"/>
      <c r="AC3433" s="144"/>
    </row>
    <row r="3434" spans="2:29" s="134" customFormat="1" ht="20.100000000000001" customHeight="1" x14ac:dyDescent="0.25">
      <c r="B3434" s="390"/>
      <c r="C3434" s="391"/>
      <c r="D3434" s="392"/>
      <c r="E3434" s="393"/>
      <c r="F3434" s="393"/>
      <c r="G3434" s="394"/>
      <c r="H3434" s="395"/>
      <c r="N3434" s="144"/>
      <c r="O3434" s="147" t="str">
        <f>IFERROR(IF(LEN(B3434)=0,"",INDEX(Trainings!$C$6:$C$55,MATCH(Registration!$B3434,Trainings!$B$6:$B$55,0),1)),"")</f>
        <v/>
      </c>
      <c r="P3434" s="148" t="str">
        <f>IFERROR(IF(LEN(H3434)=0,"",INDEX(Dashboard!$I$17:$I$26,MATCH($H3434,Dashboard!$J$17:$J$26,0))),"")</f>
        <v/>
      </c>
      <c r="Q3434" s="144"/>
      <c r="R3434" s="148">
        <f>IF(LEN(O3434)=0,0,IF(OR(Summary!$D$5="All",Summary!$D$5=""),1,IF(Summary!$D$5=O3434,1,0)))</f>
        <v>0</v>
      </c>
      <c r="S3434" s="148">
        <f>IF(LEN(B3434)=0,0,IF(OR(Summary!$G$5="All",Summary!$G$5=""),1,IF(Summary!$G$5=B3434,1,0)))</f>
        <v>0</v>
      </c>
      <c r="T3434" s="148">
        <f t="shared" si="212"/>
        <v>0</v>
      </c>
      <c r="U3434" s="148">
        <f>IF(LEN(C3434)=0,0,IF(C3434=Summary!$K$5,1,0))</f>
        <v>0</v>
      </c>
      <c r="V3434" s="148">
        <f t="shared" si="213"/>
        <v>0</v>
      </c>
      <c r="W3434" s="333"/>
      <c r="X3434" s="148">
        <f t="shared" si="214"/>
        <v>0</v>
      </c>
      <c r="Y3434" s="333"/>
      <c r="Z3434" s="144"/>
      <c r="AA3434" s="148">
        <f t="shared" si="215"/>
        <v>0</v>
      </c>
      <c r="AB3434" s="336"/>
      <c r="AC3434" s="144"/>
    </row>
    <row r="3435" spans="2:29" s="134" customFormat="1" ht="20.100000000000001" customHeight="1" x14ac:dyDescent="0.25">
      <c r="B3435" s="390"/>
      <c r="C3435" s="391"/>
      <c r="D3435" s="392"/>
      <c r="E3435" s="393"/>
      <c r="F3435" s="393"/>
      <c r="G3435" s="394"/>
      <c r="H3435" s="395"/>
      <c r="N3435" s="144"/>
      <c r="O3435" s="147" t="str">
        <f>IFERROR(IF(LEN(B3435)=0,"",INDEX(Trainings!$C$6:$C$55,MATCH(Registration!$B3435,Trainings!$B$6:$B$55,0),1)),"")</f>
        <v/>
      </c>
      <c r="P3435" s="148" t="str">
        <f>IFERROR(IF(LEN(H3435)=0,"",INDEX(Dashboard!$I$17:$I$26,MATCH($H3435,Dashboard!$J$17:$J$26,0))),"")</f>
        <v/>
      </c>
      <c r="Q3435" s="144"/>
      <c r="R3435" s="148">
        <f>IF(LEN(O3435)=0,0,IF(OR(Summary!$D$5="All",Summary!$D$5=""),1,IF(Summary!$D$5=O3435,1,0)))</f>
        <v>0</v>
      </c>
      <c r="S3435" s="148">
        <f>IF(LEN(B3435)=0,0,IF(OR(Summary!$G$5="All",Summary!$G$5=""),1,IF(Summary!$G$5=B3435,1,0)))</f>
        <v>0</v>
      </c>
      <c r="T3435" s="148">
        <f t="shared" si="212"/>
        <v>0</v>
      </c>
      <c r="U3435" s="148">
        <f>IF(LEN(C3435)=0,0,IF(C3435=Summary!$K$5,1,0))</f>
        <v>0</v>
      </c>
      <c r="V3435" s="148">
        <f t="shared" si="213"/>
        <v>0</v>
      </c>
      <c r="W3435" s="333"/>
      <c r="X3435" s="148">
        <f t="shared" si="214"/>
        <v>0</v>
      </c>
      <c r="Y3435" s="333"/>
      <c r="Z3435" s="144"/>
      <c r="AA3435" s="148">
        <f t="shared" si="215"/>
        <v>0</v>
      </c>
      <c r="AB3435" s="336"/>
      <c r="AC3435" s="144"/>
    </row>
    <row r="3436" spans="2:29" s="134" customFormat="1" ht="20.100000000000001" customHeight="1" x14ac:dyDescent="0.25">
      <c r="B3436" s="390"/>
      <c r="C3436" s="391"/>
      <c r="D3436" s="392"/>
      <c r="E3436" s="393"/>
      <c r="F3436" s="393"/>
      <c r="G3436" s="394"/>
      <c r="H3436" s="395"/>
      <c r="N3436" s="144"/>
      <c r="O3436" s="147" t="str">
        <f>IFERROR(IF(LEN(B3436)=0,"",INDEX(Trainings!$C$6:$C$55,MATCH(Registration!$B3436,Trainings!$B$6:$B$55,0),1)),"")</f>
        <v/>
      </c>
      <c r="P3436" s="148" t="str">
        <f>IFERROR(IF(LEN(H3436)=0,"",INDEX(Dashboard!$I$17:$I$26,MATCH($H3436,Dashboard!$J$17:$J$26,0))),"")</f>
        <v/>
      </c>
      <c r="Q3436" s="144"/>
      <c r="R3436" s="148">
        <f>IF(LEN(O3436)=0,0,IF(OR(Summary!$D$5="All",Summary!$D$5=""),1,IF(Summary!$D$5=O3436,1,0)))</f>
        <v>0</v>
      </c>
      <c r="S3436" s="148">
        <f>IF(LEN(B3436)=0,0,IF(OR(Summary!$G$5="All",Summary!$G$5=""),1,IF(Summary!$G$5=B3436,1,0)))</f>
        <v>0</v>
      </c>
      <c r="T3436" s="148">
        <f t="shared" si="212"/>
        <v>0</v>
      </c>
      <c r="U3436" s="148">
        <f>IF(LEN(C3436)=0,0,IF(C3436=Summary!$K$5,1,0))</f>
        <v>0</v>
      </c>
      <c r="V3436" s="148">
        <f t="shared" si="213"/>
        <v>0</v>
      </c>
      <c r="W3436" s="333"/>
      <c r="X3436" s="148">
        <f t="shared" si="214"/>
        <v>0</v>
      </c>
      <c r="Y3436" s="333"/>
      <c r="Z3436" s="144"/>
      <c r="AA3436" s="148">
        <f t="shared" si="215"/>
        <v>0</v>
      </c>
      <c r="AB3436" s="336"/>
      <c r="AC3436" s="144"/>
    </row>
    <row r="3437" spans="2:29" s="134" customFormat="1" ht="20.100000000000001" customHeight="1" x14ac:dyDescent="0.25">
      <c r="B3437" s="390"/>
      <c r="C3437" s="391"/>
      <c r="D3437" s="392"/>
      <c r="E3437" s="393"/>
      <c r="F3437" s="393"/>
      <c r="G3437" s="394"/>
      <c r="H3437" s="395"/>
      <c r="N3437" s="144"/>
      <c r="O3437" s="147" t="str">
        <f>IFERROR(IF(LEN(B3437)=0,"",INDEX(Trainings!$C$6:$C$55,MATCH(Registration!$B3437,Trainings!$B$6:$B$55,0),1)),"")</f>
        <v/>
      </c>
      <c r="P3437" s="148" t="str">
        <f>IFERROR(IF(LEN(H3437)=0,"",INDEX(Dashboard!$I$17:$I$26,MATCH($H3437,Dashboard!$J$17:$J$26,0))),"")</f>
        <v/>
      </c>
      <c r="Q3437" s="144"/>
      <c r="R3437" s="148">
        <f>IF(LEN(O3437)=0,0,IF(OR(Summary!$D$5="All",Summary!$D$5=""),1,IF(Summary!$D$5=O3437,1,0)))</f>
        <v>0</v>
      </c>
      <c r="S3437" s="148">
        <f>IF(LEN(B3437)=0,0,IF(OR(Summary!$G$5="All",Summary!$G$5=""),1,IF(Summary!$G$5=B3437,1,0)))</f>
        <v>0</v>
      </c>
      <c r="T3437" s="148">
        <f t="shared" si="212"/>
        <v>0</v>
      </c>
      <c r="U3437" s="148">
        <f>IF(LEN(C3437)=0,0,IF(C3437=Summary!$K$5,1,0))</f>
        <v>0</v>
      </c>
      <c r="V3437" s="148">
        <f t="shared" si="213"/>
        <v>0</v>
      </c>
      <c r="W3437" s="333"/>
      <c r="X3437" s="148">
        <f t="shared" si="214"/>
        <v>0</v>
      </c>
      <c r="Y3437" s="333"/>
      <c r="Z3437" s="144"/>
      <c r="AA3437" s="148">
        <f t="shared" si="215"/>
        <v>0</v>
      </c>
      <c r="AB3437" s="336"/>
      <c r="AC3437" s="144"/>
    </row>
    <row r="3438" spans="2:29" s="134" customFormat="1" ht="20.100000000000001" customHeight="1" x14ac:dyDescent="0.25">
      <c r="B3438" s="390"/>
      <c r="C3438" s="391"/>
      <c r="D3438" s="392"/>
      <c r="E3438" s="393"/>
      <c r="F3438" s="393"/>
      <c r="G3438" s="394"/>
      <c r="H3438" s="395"/>
      <c r="N3438" s="144"/>
      <c r="O3438" s="147" t="str">
        <f>IFERROR(IF(LEN(B3438)=0,"",INDEX(Trainings!$C$6:$C$55,MATCH(Registration!$B3438,Trainings!$B$6:$B$55,0),1)),"")</f>
        <v/>
      </c>
      <c r="P3438" s="148" t="str">
        <f>IFERROR(IF(LEN(H3438)=0,"",INDEX(Dashboard!$I$17:$I$26,MATCH($H3438,Dashboard!$J$17:$J$26,0))),"")</f>
        <v/>
      </c>
      <c r="Q3438" s="144"/>
      <c r="R3438" s="148">
        <f>IF(LEN(O3438)=0,0,IF(OR(Summary!$D$5="All",Summary!$D$5=""),1,IF(Summary!$D$5=O3438,1,0)))</f>
        <v>0</v>
      </c>
      <c r="S3438" s="148">
        <f>IF(LEN(B3438)=0,0,IF(OR(Summary!$G$5="All",Summary!$G$5=""),1,IF(Summary!$G$5=B3438,1,0)))</f>
        <v>0</v>
      </c>
      <c r="T3438" s="148">
        <f t="shared" si="212"/>
        <v>0</v>
      </c>
      <c r="U3438" s="148">
        <f>IF(LEN(C3438)=0,0,IF(C3438=Summary!$K$5,1,0))</f>
        <v>0</v>
      </c>
      <c r="V3438" s="148">
        <f t="shared" si="213"/>
        <v>0</v>
      </c>
      <c r="W3438" s="333"/>
      <c r="X3438" s="148">
        <f t="shared" si="214"/>
        <v>0</v>
      </c>
      <c r="Y3438" s="333"/>
      <c r="Z3438" s="144"/>
      <c r="AA3438" s="148">
        <f t="shared" si="215"/>
        <v>0</v>
      </c>
      <c r="AB3438" s="336"/>
      <c r="AC3438" s="144"/>
    </row>
    <row r="3439" spans="2:29" s="134" customFormat="1" ht="20.100000000000001" customHeight="1" x14ac:dyDescent="0.25">
      <c r="B3439" s="390"/>
      <c r="C3439" s="391"/>
      <c r="D3439" s="392"/>
      <c r="E3439" s="393"/>
      <c r="F3439" s="393"/>
      <c r="G3439" s="394"/>
      <c r="H3439" s="395"/>
      <c r="N3439" s="144"/>
      <c r="O3439" s="147" t="str">
        <f>IFERROR(IF(LEN(B3439)=0,"",INDEX(Trainings!$C$6:$C$55,MATCH(Registration!$B3439,Trainings!$B$6:$B$55,0),1)),"")</f>
        <v/>
      </c>
      <c r="P3439" s="148" t="str">
        <f>IFERROR(IF(LEN(H3439)=0,"",INDEX(Dashboard!$I$17:$I$26,MATCH($H3439,Dashboard!$J$17:$J$26,0))),"")</f>
        <v/>
      </c>
      <c r="Q3439" s="144"/>
      <c r="R3439" s="148">
        <f>IF(LEN(O3439)=0,0,IF(OR(Summary!$D$5="All",Summary!$D$5=""),1,IF(Summary!$D$5=O3439,1,0)))</f>
        <v>0</v>
      </c>
      <c r="S3439" s="148">
        <f>IF(LEN(B3439)=0,0,IF(OR(Summary!$G$5="All",Summary!$G$5=""),1,IF(Summary!$G$5=B3439,1,0)))</f>
        <v>0</v>
      </c>
      <c r="T3439" s="148">
        <f t="shared" si="212"/>
        <v>0</v>
      </c>
      <c r="U3439" s="148">
        <f>IF(LEN(C3439)=0,0,IF(C3439=Summary!$K$5,1,0))</f>
        <v>0</v>
      </c>
      <c r="V3439" s="148">
        <f t="shared" si="213"/>
        <v>0</v>
      </c>
      <c r="W3439" s="333"/>
      <c r="X3439" s="148">
        <f t="shared" si="214"/>
        <v>0</v>
      </c>
      <c r="Y3439" s="333"/>
      <c r="Z3439" s="144"/>
      <c r="AA3439" s="148">
        <f t="shared" si="215"/>
        <v>0</v>
      </c>
      <c r="AB3439" s="336"/>
      <c r="AC3439" s="144"/>
    </row>
    <row r="3440" spans="2:29" s="134" customFormat="1" ht="20.100000000000001" customHeight="1" x14ac:dyDescent="0.25">
      <c r="B3440" s="390"/>
      <c r="C3440" s="391"/>
      <c r="D3440" s="392"/>
      <c r="E3440" s="393"/>
      <c r="F3440" s="393"/>
      <c r="G3440" s="394"/>
      <c r="H3440" s="395"/>
      <c r="N3440" s="144"/>
      <c r="O3440" s="147" t="str">
        <f>IFERROR(IF(LEN(B3440)=0,"",INDEX(Trainings!$C$6:$C$55,MATCH(Registration!$B3440,Trainings!$B$6:$B$55,0),1)),"")</f>
        <v/>
      </c>
      <c r="P3440" s="148" t="str">
        <f>IFERROR(IF(LEN(H3440)=0,"",INDEX(Dashboard!$I$17:$I$26,MATCH($H3440,Dashboard!$J$17:$J$26,0))),"")</f>
        <v/>
      </c>
      <c r="Q3440" s="144"/>
      <c r="R3440" s="148">
        <f>IF(LEN(O3440)=0,0,IF(OR(Summary!$D$5="All",Summary!$D$5=""),1,IF(Summary!$D$5=O3440,1,0)))</f>
        <v>0</v>
      </c>
      <c r="S3440" s="148">
        <f>IF(LEN(B3440)=0,0,IF(OR(Summary!$G$5="All",Summary!$G$5=""),1,IF(Summary!$G$5=B3440,1,0)))</f>
        <v>0</v>
      </c>
      <c r="T3440" s="148">
        <f t="shared" si="212"/>
        <v>0</v>
      </c>
      <c r="U3440" s="148">
        <f>IF(LEN(C3440)=0,0,IF(C3440=Summary!$K$5,1,0))</f>
        <v>0</v>
      </c>
      <c r="V3440" s="148">
        <f t="shared" si="213"/>
        <v>0</v>
      </c>
      <c r="W3440" s="333"/>
      <c r="X3440" s="148">
        <f t="shared" si="214"/>
        <v>0</v>
      </c>
      <c r="Y3440" s="333"/>
      <c r="Z3440" s="144"/>
      <c r="AA3440" s="148">
        <f t="shared" si="215"/>
        <v>0</v>
      </c>
      <c r="AB3440" s="336"/>
      <c r="AC3440" s="144"/>
    </row>
    <row r="3441" spans="2:29" s="134" customFormat="1" ht="20.100000000000001" customHeight="1" x14ac:dyDescent="0.25">
      <c r="B3441" s="390"/>
      <c r="C3441" s="391"/>
      <c r="D3441" s="392"/>
      <c r="E3441" s="393"/>
      <c r="F3441" s="393"/>
      <c r="G3441" s="394"/>
      <c r="H3441" s="395"/>
      <c r="N3441" s="144"/>
      <c r="O3441" s="147" t="str">
        <f>IFERROR(IF(LEN(B3441)=0,"",INDEX(Trainings!$C$6:$C$55,MATCH(Registration!$B3441,Trainings!$B$6:$B$55,0),1)),"")</f>
        <v/>
      </c>
      <c r="P3441" s="148" t="str">
        <f>IFERROR(IF(LEN(H3441)=0,"",INDEX(Dashboard!$I$17:$I$26,MATCH($H3441,Dashboard!$J$17:$J$26,0))),"")</f>
        <v/>
      </c>
      <c r="Q3441" s="144"/>
      <c r="R3441" s="148">
        <f>IF(LEN(O3441)=0,0,IF(OR(Summary!$D$5="All",Summary!$D$5=""),1,IF(Summary!$D$5=O3441,1,0)))</f>
        <v>0</v>
      </c>
      <c r="S3441" s="148">
        <f>IF(LEN(B3441)=0,0,IF(OR(Summary!$G$5="All",Summary!$G$5=""),1,IF(Summary!$G$5=B3441,1,0)))</f>
        <v>0</v>
      </c>
      <c r="T3441" s="148">
        <f t="shared" si="212"/>
        <v>0</v>
      </c>
      <c r="U3441" s="148">
        <f>IF(LEN(C3441)=0,0,IF(C3441=Summary!$K$5,1,0))</f>
        <v>0</v>
      </c>
      <c r="V3441" s="148">
        <f t="shared" si="213"/>
        <v>0</v>
      </c>
      <c r="W3441" s="333"/>
      <c r="X3441" s="148">
        <f t="shared" si="214"/>
        <v>0</v>
      </c>
      <c r="Y3441" s="333"/>
      <c r="Z3441" s="144"/>
      <c r="AA3441" s="148">
        <f t="shared" si="215"/>
        <v>0</v>
      </c>
      <c r="AB3441" s="336"/>
      <c r="AC3441" s="144"/>
    </row>
    <row r="3442" spans="2:29" s="134" customFormat="1" ht="20.100000000000001" customHeight="1" x14ac:dyDescent="0.25">
      <c r="B3442" s="390"/>
      <c r="C3442" s="391"/>
      <c r="D3442" s="392"/>
      <c r="E3442" s="393"/>
      <c r="F3442" s="393"/>
      <c r="G3442" s="394"/>
      <c r="H3442" s="395"/>
      <c r="N3442" s="144"/>
      <c r="O3442" s="147" t="str">
        <f>IFERROR(IF(LEN(B3442)=0,"",INDEX(Trainings!$C$6:$C$55,MATCH(Registration!$B3442,Trainings!$B$6:$B$55,0),1)),"")</f>
        <v/>
      </c>
      <c r="P3442" s="148" t="str">
        <f>IFERROR(IF(LEN(H3442)=0,"",INDEX(Dashboard!$I$17:$I$26,MATCH($H3442,Dashboard!$J$17:$J$26,0))),"")</f>
        <v/>
      </c>
      <c r="Q3442" s="144"/>
      <c r="R3442" s="148">
        <f>IF(LEN(O3442)=0,0,IF(OR(Summary!$D$5="All",Summary!$D$5=""),1,IF(Summary!$D$5=O3442,1,0)))</f>
        <v>0</v>
      </c>
      <c r="S3442" s="148">
        <f>IF(LEN(B3442)=0,0,IF(OR(Summary!$G$5="All",Summary!$G$5=""),1,IF(Summary!$G$5=B3442,1,0)))</f>
        <v>0</v>
      </c>
      <c r="T3442" s="148">
        <f t="shared" si="212"/>
        <v>0</v>
      </c>
      <c r="U3442" s="148">
        <f>IF(LEN(C3442)=0,0,IF(C3442=Summary!$K$5,1,0))</f>
        <v>0</v>
      </c>
      <c r="V3442" s="148">
        <f t="shared" si="213"/>
        <v>0</v>
      </c>
      <c r="W3442" s="333"/>
      <c r="X3442" s="148">
        <f t="shared" si="214"/>
        <v>0</v>
      </c>
      <c r="Y3442" s="333"/>
      <c r="Z3442" s="144"/>
      <c r="AA3442" s="148">
        <f t="shared" si="215"/>
        <v>0</v>
      </c>
      <c r="AB3442" s="336"/>
      <c r="AC3442" s="144"/>
    </row>
    <row r="3443" spans="2:29" s="134" customFormat="1" ht="20.100000000000001" customHeight="1" x14ac:dyDescent="0.25">
      <c r="B3443" s="390"/>
      <c r="C3443" s="391"/>
      <c r="D3443" s="392"/>
      <c r="E3443" s="393"/>
      <c r="F3443" s="393"/>
      <c r="G3443" s="394"/>
      <c r="H3443" s="395"/>
      <c r="N3443" s="144"/>
      <c r="O3443" s="147" t="str">
        <f>IFERROR(IF(LEN(B3443)=0,"",INDEX(Trainings!$C$6:$C$55,MATCH(Registration!$B3443,Trainings!$B$6:$B$55,0),1)),"")</f>
        <v/>
      </c>
      <c r="P3443" s="148" t="str">
        <f>IFERROR(IF(LEN(H3443)=0,"",INDEX(Dashboard!$I$17:$I$26,MATCH($H3443,Dashboard!$J$17:$J$26,0))),"")</f>
        <v/>
      </c>
      <c r="Q3443" s="144"/>
      <c r="R3443" s="148">
        <f>IF(LEN(O3443)=0,0,IF(OR(Summary!$D$5="All",Summary!$D$5=""),1,IF(Summary!$D$5=O3443,1,0)))</f>
        <v>0</v>
      </c>
      <c r="S3443" s="148">
        <f>IF(LEN(B3443)=0,0,IF(OR(Summary!$G$5="All",Summary!$G$5=""),1,IF(Summary!$G$5=B3443,1,0)))</f>
        <v>0</v>
      </c>
      <c r="T3443" s="148">
        <f t="shared" si="212"/>
        <v>0</v>
      </c>
      <c r="U3443" s="148">
        <f>IF(LEN(C3443)=0,0,IF(C3443=Summary!$K$5,1,0))</f>
        <v>0</v>
      </c>
      <c r="V3443" s="148">
        <f t="shared" si="213"/>
        <v>0</v>
      </c>
      <c r="W3443" s="333"/>
      <c r="X3443" s="148">
        <f t="shared" si="214"/>
        <v>0</v>
      </c>
      <c r="Y3443" s="333"/>
      <c r="Z3443" s="144"/>
      <c r="AA3443" s="148">
        <f t="shared" si="215"/>
        <v>0</v>
      </c>
      <c r="AB3443" s="336"/>
      <c r="AC3443" s="144"/>
    </row>
    <row r="3444" spans="2:29" s="134" customFormat="1" ht="20.100000000000001" customHeight="1" x14ac:dyDescent="0.25">
      <c r="B3444" s="390"/>
      <c r="C3444" s="391"/>
      <c r="D3444" s="392"/>
      <c r="E3444" s="393"/>
      <c r="F3444" s="393"/>
      <c r="G3444" s="394"/>
      <c r="H3444" s="395"/>
      <c r="N3444" s="144"/>
      <c r="O3444" s="147" t="str">
        <f>IFERROR(IF(LEN(B3444)=0,"",INDEX(Trainings!$C$6:$C$55,MATCH(Registration!$B3444,Trainings!$B$6:$B$55,0),1)),"")</f>
        <v/>
      </c>
      <c r="P3444" s="148" t="str">
        <f>IFERROR(IF(LEN(H3444)=0,"",INDEX(Dashboard!$I$17:$I$26,MATCH($H3444,Dashboard!$J$17:$J$26,0))),"")</f>
        <v/>
      </c>
      <c r="Q3444" s="144"/>
      <c r="R3444" s="148">
        <f>IF(LEN(O3444)=0,0,IF(OR(Summary!$D$5="All",Summary!$D$5=""),1,IF(Summary!$D$5=O3444,1,0)))</f>
        <v>0</v>
      </c>
      <c r="S3444" s="148">
        <f>IF(LEN(B3444)=0,0,IF(OR(Summary!$G$5="All",Summary!$G$5=""),1,IF(Summary!$G$5=B3444,1,0)))</f>
        <v>0</v>
      </c>
      <c r="T3444" s="148">
        <f t="shared" si="212"/>
        <v>0</v>
      </c>
      <c r="U3444" s="148">
        <f>IF(LEN(C3444)=0,0,IF(C3444=Summary!$K$5,1,0))</f>
        <v>0</v>
      </c>
      <c r="V3444" s="148">
        <f t="shared" si="213"/>
        <v>0</v>
      </c>
      <c r="W3444" s="333"/>
      <c r="X3444" s="148">
        <f t="shared" si="214"/>
        <v>0</v>
      </c>
      <c r="Y3444" s="333"/>
      <c r="Z3444" s="144"/>
      <c r="AA3444" s="148">
        <f t="shared" si="215"/>
        <v>0</v>
      </c>
      <c r="AB3444" s="336"/>
      <c r="AC3444" s="144"/>
    </row>
    <row r="3445" spans="2:29" s="134" customFormat="1" ht="20.100000000000001" customHeight="1" x14ac:dyDescent="0.25">
      <c r="B3445" s="390"/>
      <c r="C3445" s="391"/>
      <c r="D3445" s="392"/>
      <c r="E3445" s="393"/>
      <c r="F3445" s="393"/>
      <c r="G3445" s="394"/>
      <c r="H3445" s="395"/>
      <c r="N3445" s="144"/>
      <c r="O3445" s="147" t="str">
        <f>IFERROR(IF(LEN(B3445)=0,"",INDEX(Trainings!$C$6:$C$55,MATCH(Registration!$B3445,Trainings!$B$6:$B$55,0),1)),"")</f>
        <v/>
      </c>
      <c r="P3445" s="148" t="str">
        <f>IFERROR(IF(LEN(H3445)=0,"",INDEX(Dashboard!$I$17:$I$26,MATCH($H3445,Dashboard!$J$17:$J$26,0))),"")</f>
        <v/>
      </c>
      <c r="Q3445" s="144"/>
      <c r="R3445" s="148">
        <f>IF(LEN(O3445)=0,0,IF(OR(Summary!$D$5="All",Summary!$D$5=""),1,IF(Summary!$D$5=O3445,1,0)))</f>
        <v>0</v>
      </c>
      <c r="S3445" s="148">
        <f>IF(LEN(B3445)=0,0,IF(OR(Summary!$G$5="All",Summary!$G$5=""),1,IF(Summary!$G$5=B3445,1,0)))</f>
        <v>0</v>
      </c>
      <c r="T3445" s="148">
        <f t="shared" si="212"/>
        <v>0</v>
      </c>
      <c r="U3445" s="148">
        <f>IF(LEN(C3445)=0,0,IF(C3445=Summary!$K$5,1,0))</f>
        <v>0</v>
      </c>
      <c r="V3445" s="148">
        <f t="shared" si="213"/>
        <v>0</v>
      </c>
      <c r="W3445" s="333"/>
      <c r="X3445" s="148">
        <f t="shared" si="214"/>
        <v>0</v>
      </c>
      <c r="Y3445" s="333"/>
      <c r="Z3445" s="144"/>
      <c r="AA3445" s="148">
        <f t="shared" si="215"/>
        <v>0</v>
      </c>
      <c r="AB3445" s="336"/>
      <c r="AC3445" s="144"/>
    </row>
    <row r="3446" spans="2:29" s="134" customFormat="1" ht="20.100000000000001" customHeight="1" x14ac:dyDescent="0.25">
      <c r="B3446" s="390"/>
      <c r="C3446" s="391"/>
      <c r="D3446" s="392"/>
      <c r="E3446" s="393"/>
      <c r="F3446" s="393"/>
      <c r="G3446" s="394"/>
      <c r="H3446" s="395"/>
      <c r="N3446" s="144"/>
      <c r="O3446" s="147" t="str">
        <f>IFERROR(IF(LEN(B3446)=0,"",INDEX(Trainings!$C$6:$C$55,MATCH(Registration!$B3446,Trainings!$B$6:$B$55,0),1)),"")</f>
        <v/>
      </c>
      <c r="P3446" s="148" t="str">
        <f>IFERROR(IF(LEN(H3446)=0,"",INDEX(Dashboard!$I$17:$I$26,MATCH($H3446,Dashboard!$J$17:$J$26,0))),"")</f>
        <v/>
      </c>
      <c r="Q3446" s="144"/>
      <c r="R3446" s="148">
        <f>IF(LEN(O3446)=0,0,IF(OR(Summary!$D$5="All",Summary!$D$5=""),1,IF(Summary!$D$5=O3446,1,0)))</f>
        <v>0</v>
      </c>
      <c r="S3446" s="148">
        <f>IF(LEN(B3446)=0,0,IF(OR(Summary!$G$5="All",Summary!$G$5=""),1,IF(Summary!$G$5=B3446,1,0)))</f>
        <v>0</v>
      </c>
      <c r="T3446" s="148">
        <f t="shared" si="212"/>
        <v>0</v>
      </c>
      <c r="U3446" s="148">
        <f>IF(LEN(C3446)=0,0,IF(C3446=Summary!$K$5,1,0))</f>
        <v>0</v>
      </c>
      <c r="V3446" s="148">
        <f t="shared" si="213"/>
        <v>0</v>
      </c>
      <c r="W3446" s="333"/>
      <c r="X3446" s="148">
        <f t="shared" si="214"/>
        <v>0</v>
      </c>
      <c r="Y3446" s="333"/>
      <c r="Z3446" s="144"/>
      <c r="AA3446" s="148">
        <f t="shared" si="215"/>
        <v>0</v>
      </c>
      <c r="AB3446" s="336"/>
      <c r="AC3446" s="144"/>
    </row>
    <row r="3447" spans="2:29" s="134" customFormat="1" ht="20.100000000000001" customHeight="1" x14ac:dyDescent="0.25">
      <c r="B3447" s="390"/>
      <c r="C3447" s="391"/>
      <c r="D3447" s="392"/>
      <c r="E3447" s="393"/>
      <c r="F3447" s="393"/>
      <c r="G3447" s="394"/>
      <c r="H3447" s="395"/>
      <c r="N3447" s="144"/>
      <c r="O3447" s="147" t="str">
        <f>IFERROR(IF(LEN(B3447)=0,"",INDEX(Trainings!$C$6:$C$55,MATCH(Registration!$B3447,Trainings!$B$6:$B$55,0),1)),"")</f>
        <v/>
      </c>
      <c r="P3447" s="148" t="str">
        <f>IFERROR(IF(LEN(H3447)=0,"",INDEX(Dashboard!$I$17:$I$26,MATCH($H3447,Dashboard!$J$17:$J$26,0))),"")</f>
        <v/>
      </c>
      <c r="Q3447" s="144"/>
      <c r="R3447" s="148">
        <f>IF(LEN(O3447)=0,0,IF(OR(Summary!$D$5="All",Summary!$D$5=""),1,IF(Summary!$D$5=O3447,1,0)))</f>
        <v>0</v>
      </c>
      <c r="S3447" s="148">
        <f>IF(LEN(B3447)=0,0,IF(OR(Summary!$G$5="All",Summary!$G$5=""),1,IF(Summary!$G$5=B3447,1,0)))</f>
        <v>0</v>
      </c>
      <c r="T3447" s="148">
        <f t="shared" si="212"/>
        <v>0</v>
      </c>
      <c r="U3447" s="148">
        <f>IF(LEN(C3447)=0,0,IF(C3447=Summary!$K$5,1,0))</f>
        <v>0</v>
      </c>
      <c r="V3447" s="148">
        <f t="shared" si="213"/>
        <v>0</v>
      </c>
      <c r="W3447" s="333"/>
      <c r="X3447" s="148">
        <f t="shared" si="214"/>
        <v>0</v>
      </c>
      <c r="Y3447" s="333"/>
      <c r="Z3447" s="144"/>
      <c r="AA3447" s="148">
        <f t="shared" si="215"/>
        <v>0</v>
      </c>
      <c r="AB3447" s="336"/>
      <c r="AC3447" s="144"/>
    </row>
    <row r="3448" spans="2:29" s="134" customFormat="1" ht="20.100000000000001" customHeight="1" x14ac:dyDescent="0.25">
      <c r="B3448" s="390"/>
      <c r="C3448" s="391"/>
      <c r="D3448" s="392"/>
      <c r="E3448" s="393"/>
      <c r="F3448" s="393"/>
      <c r="G3448" s="394"/>
      <c r="H3448" s="395"/>
      <c r="N3448" s="144"/>
      <c r="O3448" s="147" t="str">
        <f>IFERROR(IF(LEN(B3448)=0,"",INDEX(Trainings!$C$6:$C$55,MATCH(Registration!$B3448,Trainings!$B$6:$B$55,0),1)),"")</f>
        <v/>
      </c>
      <c r="P3448" s="148" t="str">
        <f>IFERROR(IF(LEN(H3448)=0,"",INDEX(Dashboard!$I$17:$I$26,MATCH($H3448,Dashboard!$J$17:$J$26,0))),"")</f>
        <v/>
      </c>
      <c r="Q3448" s="144"/>
      <c r="R3448" s="148">
        <f>IF(LEN(O3448)=0,0,IF(OR(Summary!$D$5="All",Summary!$D$5=""),1,IF(Summary!$D$5=O3448,1,0)))</f>
        <v>0</v>
      </c>
      <c r="S3448" s="148">
        <f>IF(LEN(B3448)=0,0,IF(OR(Summary!$G$5="All",Summary!$G$5=""),1,IF(Summary!$G$5=B3448,1,0)))</f>
        <v>0</v>
      </c>
      <c r="T3448" s="148">
        <f t="shared" si="212"/>
        <v>0</v>
      </c>
      <c r="U3448" s="148">
        <f>IF(LEN(C3448)=0,0,IF(C3448=Summary!$K$5,1,0))</f>
        <v>0</v>
      </c>
      <c r="V3448" s="148">
        <f t="shared" si="213"/>
        <v>0</v>
      </c>
      <c r="W3448" s="333"/>
      <c r="X3448" s="148">
        <f t="shared" si="214"/>
        <v>0</v>
      </c>
      <c r="Y3448" s="333"/>
      <c r="Z3448" s="144"/>
      <c r="AA3448" s="148">
        <f t="shared" si="215"/>
        <v>0</v>
      </c>
      <c r="AB3448" s="336"/>
      <c r="AC3448" s="144"/>
    </row>
    <row r="3449" spans="2:29" s="134" customFormat="1" ht="20.100000000000001" customHeight="1" x14ac:dyDescent="0.25">
      <c r="B3449" s="390"/>
      <c r="C3449" s="391"/>
      <c r="D3449" s="392"/>
      <c r="E3449" s="393"/>
      <c r="F3449" s="393"/>
      <c r="G3449" s="394"/>
      <c r="H3449" s="395"/>
      <c r="N3449" s="144"/>
      <c r="O3449" s="147" t="str">
        <f>IFERROR(IF(LEN(B3449)=0,"",INDEX(Trainings!$C$6:$C$55,MATCH(Registration!$B3449,Trainings!$B$6:$B$55,0),1)),"")</f>
        <v/>
      </c>
      <c r="P3449" s="148" t="str">
        <f>IFERROR(IF(LEN(H3449)=0,"",INDEX(Dashboard!$I$17:$I$26,MATCH($H3449,Dashboard!$J$17:$J$26,0))),"")</f>
        <v/>
      </c>
      <c r="Q3449" s="144"/>
      <c r="R3449" s="148">
        <f>IF(LEN(O3449)=0,0,IF(OR(Summary!$D$5="All",Summary!$D$5=""),1,IF(Summary!$D$5=O3449,1,0)))</f>
        <v>0</v>
      </c>
      <c r="S3449" s="148">
        <f>IF(LEN(B3449)=0,0,IF(OR(Summary!$G$5="All",Summary!$G$5=""),1,IF(Summary!$G$5=B3449,1,0)))</f>
        <v>0</v>
      </c>
      <c r="T3449" s="148">
        <f t="shared" si="212"/>
        <v>0</v>
      </c>
      <c r="U3449" s="148">
        <f>IF(LEN(C3449)=0,0,IF(C3449=Summary!$K$5,1,0))</f>
        <v>0</v>
      </c>
      <c r="V3449" s="148">
        <f t="shared" si="213"/>
        <v>0</v>
      </c>
      <c r="W3449" s="333"/>
      <c r="X3449" s="148">
        <f t="shared" si="214"/>
        <v>0</v>
      </c>
      <c r="Y3449" s="333"/>
      <c r="Z3449" s="144"/>
      <c r="AA3449" s="148">
        <f t="shared" si="215"/>
        <v>0</v>
      </c>
      <c r="AB3449" s="336"/>
      <c r="AC3449" s="144"/>
    </row>
    <row r="3450" spans="2:29" s="134" customFormat="1" ht="20.100000000000001" customHeight="1" x14ac:dyDescent="0.25">
      <c r="B3450" s="390"/>
      <c r="C3450" s="391"/>
      <c r="D3450" s="392"/>
      <c r="E3450" s="393"/>
      <c r="F3450" s="393"/>
      <c r="G3450" s="394"/>
      <c r="H3450" s="395"/>
      <c r="N3450" s="144"/>
      <c r="O3450" s="147" t="str">
        <f>IFERROR(IF(LEN(B3450)=0,"",INDEX(Trainings!$C$6:$C$55,MATCH(Registration!$B3450,Trainings!$B$6:$B$55,0),1)),"")</f>
        <v/>
      </c>
      <c r="P3450" s="148" t="str">
        <f>IFERROR(IF(LEN(H3450)=0,"",INDEX(Dashboard!$I$17:$I$26,MATCH($H3450,Dashboard!$J$17:$J$26,0))),"")</f>
        <v/>
      </c>
      <c r="Q3450" s="144"/>
      <c r="R3450" s="148">
        <f>IF(LEN(O3450)=0,0,IF(OR(Summary!$D$5="All",Summary!$D$5=""),1,IF(Summary!$D$5=O3450,1,0)))</f>
        <v>0</v>
      </c>
      <c r="S3450" s="148">
        <f>IF(LEN(B3450)=0,0,IF(OR(Summary!$G$5="All",Summary!$G$5=""),1,IF(Summary!$G$5=B3450,1,0)))</f>
        <v>0</v>
      </c>
      <c r="T3450" s="148">
        <f t="shared" si="212"/>
        <v>0</v>
      </c>
      <c r="U3450" s="148">
        <f>IF(LEN(C3450)=0,0,IF(C3450=Summary!$K$5,1,0))</f>
        <v>0</v>
      </c>
      <c r="V3450" s="148">
        <f t="shared" si="213"/>
        <v>0</v>
      </c>
      <c r="W3450" s="333"/>
      <c r="X3450" s="148">
        <f t="shared" si="214"/>
        <v>0</v>
      </c>
      <c r="Y3450" s="333"/>
      <c r="Z3450" s="144"/>
      <c r="AA3450" s="148">
        <f t="shared" si="215"/>
        <v>0</v>
      </c>
      <c r="AB3450" s="336"/>
      <c r="AC3450" s="144"/>
    </row>
    <row r="3451" spans="2:29" s="134" customFormat="1" ht="20.100000000000001" customHeight="1" x14ac:dyDescent="0.25">
      <c r="B3451" s="390"/>
      <c r="C3451" s="391"/>
      <c r="D3451" s="392"/>
      <c r="E3451" s="393"/>
      <c r="F3451" s="393"/>
      <c r="G3451" s="394"/>
      <c r="H3451" s="395"/>
      <c r="N3451" s="144"/>
      <c r="O3451" s="147" t="str">
        <f>IFERROR(IF(LEN(B3451)=0,"",INDEX(Trainings!$C$6:$C$55,MATCH(Registration!$B3451,Trainings!$B$6:$B$55,0),1)),"")</f>
        <v/>
      </c>
      <c r="P3451" s="148" t="str">
        <f>IFERROR(IF(LEN(H3451)=0,"",INDEX(Dashboard!$I$17:$I$26,MATCH($H3451,Dashboard!$J$17:$J$26,0))),"")</f>
        <v/>
      </c>
      <c r="Q3451" s="144"/>
      <c r="R3451" s="148">
        <f>IF(LEN(O3451)=0,0,IF(OR(Summary!$D$5="All",Summary!$D$5=""),1,IF(Summary!$D$5=O3451,1,0)))</f>
        <v>0</v>
      </c>
      <c r="S3451" s="148">
        <f>IF(LEN(B3451)=0,0,IF(OR(Summary!$G$5="All",Summary!$G$5=""),1,IF(Summary!$G$5=B3451,1,0)))</f>
        <v>0</v>
      </c>
      <c r="T3451" s="148">
        <f t="shared" si="212"/>
        <v>0</v>
      </c>
      <c r="U3451" s="148">
        <f>IF(LEN(C3451)=0,0,IF(C3451=Summary!$K$5,1,0))</f>
        <v>0</v>
      </c>
      <c r="V3451" s="148">
        <f t="shared" si="213"/>
        <v>0</v>
      </c>
      <c r="W3451" s="333"/>
      <c r="X3451" s="148">
        <f t="shared" si="214"/>
        <v>0</v>
      </c>
      <c r="Y3451" s="333"/>
      <c r="Z3451" s="144"/>
      <c r="AA3451" s="148">
        <f t="shared" si="215"/>
        <v>0</v>
      </c>
      <c r="AB3451" s="336"/>
      <c r="AC3451" s="144"/>
    </row>
    <row r="3452" spans="2:29" s="134" customFormat="1" ht="20.100000000000001" customHeight="1" x14ac:dyDescent="0.25">
      <c r="B3452" s="390"/>
      <c r="C3452" s="391"/>
      <c r="D3452" s="392"/>
      <c r="E3452" s="393"/>
      <c r="F3452" s="393"/>
      <c r="G3452" s="394"/>
      <c r="H3452" s="395"/>
      <c r="N3452" s="144"/>
      <c r="O3452" s="147" t="str">
        <f>IFERROR(IF(LEN(B3452)=0,"",INDEX(Trainings!$C$6:$C$55,MATCH(Registration!$B3452,Trainings!$B$6:$B$55,0),1)),"")</f>
        <v/>
      </c>
      <c r="P3452" s="148" t="str">
        <f>IFERROR(IF(LEN(H3452)=0,"",INDEX(Dashboard!$I$17:$I$26,MATCH($H3452,Dashboard!$J$17:$J$26,0))),"")</f>
        <v/>
      </c>
      <c r="Q3452" s="144"/>
      <c r="R3452" s="148">
        <f>IF(LEN(O3452)=0,0,IF(OR(Summary!$D$5="All",Summary!$D$5=""),1,IF(Summary!$D$5=O3452,1,0)))</f>
        <v>0</v>
      </c>
      <c r="S3452" s="148">
        <f>IF(LEN(B3452)=0,0,IF(OR(Summary!$G$5="All",Summary!$G$5=""),1,IF(Summary!$G$5=B3452,1,0)))</f>
        <v>0</v>
      </c>
      <c r="T3452" s="148">
        <f t="shared" si="212"/>
        <v>0</v>
      </c>
      <c r="U3452" s="148">
        <f>IF(LEN(C3452)=0,0,IF(C3452=Summary!$K$5,1,0))</f>
        <v>0</v>
      </c>
      <c r="V3452" s="148">
        <f t="shared" si="213"/>
        <v>0</v>
      </c>
      <c r="W3452" s="333"/>
      <c r="X3452" s="148">
        <f t="shared" si="214"/>
        <v>0</v>
      </c>
      <c r="Y3452" s="333"/>
      <c r="Z3452" s="144"/>
      <c r="AA3452" s="148">
        <f t="shared" si="215"/>
        <v>0</v>
      </c>
      <c r="AB3452" s="336"/>
      <c r="AC3452" s="144"/>
    </row>
    <row r="3453" spans="2:29" s="134" customFormat="1" ht="20.100000000000001" customHeight="1" x14ac:dyDescent="0.25">
      <c r="B3453" s="390"/>
      <c r="C3453" s="391"/>
      <c r="D3453" s="392"/>
      <c r="E3453" s="393"/>
      <c r="F3453" s="393"/>
      <c r="G3453" s="394"/>
      <c r="H3453" s="395"/>
      <c r="N3453" s="144"/>
      <c r="O3453" s="147" t="str">
        <f>IFERROR(IF(LEN(B3453)=0,"",INDEX(Trainings!$C$6:$C$55,MATCH(Registration!$B3453,Trainings!$B$6:$B$55,0),1)),"")</f>
        <v/>
      </c>
      <c r="P3453" s="148" t="str">
        <f>IFERROR(IF(LEN(H3453)=0,"",INDEX(Dashboard!$I$17:$I$26,MATCH($H3453,Dashboard!$J$17:$J$26,0))),"")</f>
        <v/>
      </c>
      <c r="Q3453" s="144"/>
      <c r="R3453" s="148">
        <f>IF(LEN(O3453)=0,0,IF(OR(Summary!$D$5="All",Summary!$D$5=""),1,IF(Summary!$D$5=O3453,1,0)))</f>
        <v>0</v>
      </c>
      <c r="S3453" s="148">
        <f>IF(LEN(B3453)=0,0,IF(OR(Summary!$G$5="All",Summary!$G$5=""),1,IF(Summary!$G$5=B3453,1,0)))</f>
        <v>0</v>
      </c>
      <c r="T3453" s="148">
        <f t="shared" si="212"/>
        <v>0</v>
      </c>
      <c r="U3453" s="148">
        <f>IF(LEN(C3453)=0,0,IF(C3453=Summary!$K$5,1,0))</f>
        <v>0</v>
      </c>
      <c r="V3453" s="148">
        <f t="shared" si="213"/>
        <v>0</v>
      </c>
      <c r="W3453" s="333"/>
      <c r="X3453" s="148">
        <f t="shared" si="214"/>
        <v>0</v>
      </c>
      <c r="Y3453" s="333"/>
      <c r="Z3453" s="144"/>
      <c r="AA3453" s="148">
        <f t="shared" si="215"/>
        <v>0</v>
      </c>
      <c r="AB3453" s="336"/>
      <c r="AC3453" s="144"/>
    </row>
    <row r="3454" spans="2:29" s="134" customFormat="1" ht="20.100000000000001" customHeight="1" x14ac:dyDescent="0.25">
      <c r="B3454" s="390"/>
      <c r="C3454" s="391"/>
      <c r="D3454" s="392"/>
      <c r="E3454" s="393"/>
      <c r="F3454" s="393"/>
      <c r="G3454" s="394"/>
      <c r="H3454" s="395"/>
      <c r="N3454" s="144"/>
      <c r="O3454" s="147" t="str">
        <f>IFERROR(IF(LEN(B3454)=0,"",INDEX(Trainings!$C$6:$C$55,MATCH(Registration!$B3454,Trainings!$B$6:$B$55,0),1)),"")</f>
        <v/>
      </c>
      <c r="P3454" s="148" t="str">
        <f>IFERROR(IF(LEN(H3454)=0,"",INDEX(Dashboard!$I$17:$I$26,MATCH($H3454,Dashboard!$J$17:$J$26,0))),"")</f>
        <v/>
      </c>
      <c r="Q3454" s="144"/>
      <c r="R3454" s="148">
        <f>IF(LEN(O3454)=0,0,IF(OR(Summary!$D$5="All",Summary!$D$5=""),1,IF(Summary!$D$5=O3454,1,0)))</f>
        <v>0</v>
      </c>
      <c r="S3454" s="148">
        <f>IF(LEN(B3454)=0,0,IF(OR(Summary!$G$5="All",Summary!$G$5=""),1,IF(Summary!$G$5=B3454,1,0)))</f>
        <v>0</v>
      </c>
      <c r="T3454" s="148">
        <f t="shared" si="212"/>
        <v>0</v>
      </c>
      <c r="U3454" s="148">
        <f>IF(LEN(C3454)=0,0,IF(C3454=Summary!$K$5,1,0))</f>
        <v>0</v>
      </c>
      <c r="V3454" s="148">
        <f t="shared" si="213"/>
        <v>0</v>
      </c>
      <c r="W3454" s="333"/>
      <c r="X3454" s="148">
        <f t="shared" si="214"/>
        <v>0</v>
      </c>
      <c r="Y3454" s="333"/>
      <c r="Z3454" s="144"/>
      <c r="AA3454" s="148">
        <f t="shared" si="215"/>
        <v>0</v>
      </c>
      <c r="AB3454" s="336"/>
      <c r="AC3454" s="144"/>
    </row>
    <row r="3455" spans="2:29" s="134" customFormat="1" ht="20.100000000000001" customHeight="1" x14ac:dyDescent="0.25">
      <c r="B3455" s="390"/>
      <c r="C3455" s="391"/>
      <c r="D3455" s="392"/>
      <c r="E3455" s="393"/>
      <c r="F3455" s="393"/>
      <c r="G3455" s="394"/>
      <c r="H3455" s="395"/>
      <c r="N3455" s="144"/>
      <c r="O3455" s="147" t="str">
        <f>IFERROR(IF(LEN(B3455)=0,"",INDEX(Trainings!$C$6:$C$55,MATCH(Registration!$B3455,Trainings!$B$6:$B$55,0),1)),"")</f>
        <v/>
      </c>
      <c r="P3455" s="148" t="str">
        <f>IFERROR(IF(LEN(H3455)=0,"",INDEX(Dashboard!$I$17:$I$26,MATCH($H3455,Dashboard!$J$17:$J$26,0))),"")</f>
        <v/>
      </c>
      <c r="Q3455" s="144"/>
      <c r="R3455" s="148">
        <f>IF(LEN(O3455)=0,0,IF(OR(Summary!$D$5="All",Summary!$D$5=""),1,IF(Summary!$D$5=O3455,1,0)))</f>
        <v>0</v>
      </c>
      <c r="S3455" s="148">
        <f>IF(LEN(B3455)=0,0,IF(OR(Summary!$G$5="All",Summary!$G$5=""),1,IF(Summary!$G$5=B3455,1,0)))</f>
        <v>0</v>
      </c>
      <c r="T3455" s="148">
        <f t="shared" si="212"/>
        <v>0</v>
      </c>
      <c r="U3455" s="148">
        <f>IF(LEN(C3455)=0,0,IF(C3455=Summary!$K$5,1,0))</f>
        <v>0</v>
      </c>
      <c r="V3455" s="148">
        <f t="shared" si="213"/>
        <v>0</v>
      </c>
      <c r="W3455" s="333"/>
      <c r="X3455" s="148">
        <f t="shared" si="214"/>
        <v>0</v>
      </c>
      <c r="Y3455" s="333"/>
      <c r="Z3455" s="144"/>
      <c r="AA3455" s="148">
        <f t="shared" si="215"/>
        <v>0</v>
      </c>
      <c r="AB3455" s="336"/>
      <c r="AC3455" s="144"/>
    </row>
    <row r="3456" spans="2:29" s="134" customFormat="1" ht="20.100000000000001" customHeight="1" x14ac:dyDescent="0.25">
      <c r="B3456" s="390"/>
      <c r="C3456" s="391"/>
      <c r="D3456" s="392"/>
      <c r="E3456" s="393"/>
      <c r="F3456" s="393"/>
      <c r="G3456" s="394"/>
      <c r="H3456" s="395"/>
      <c r="N3456" s="144"/>
      <c r="O3456" s="147" t="str">
        <f>IFERROR(IF(LEN(B3456)=0,"",INDEX(Trainings!$C$6:$C$55,MATCH(Registration!$B3456,Trainings!$B$6:$B$55,0),1)),"")</f>
        <v/>
      </c>
      <c r="P3456" s="148" t="str">
        <f>IFERROR(IF(LEN(H3456)=0,"",INDEX(Dashboard!$I$17:$I$26,MATCH($H3456,Dashboard!$J$17:$J$26,0))),"")</f>
        <v/>
      </c>
      <c r="Q3456" s="144"/>
      <c r="R3456" s="148">
        <f>IF(LEN(O3456)=0,0,IF(OR(Summary!$D$5="All",Summary!$D$5=""),1,IF(Summary!$D$5=O3456,1,0)))</f>
        <v>0</v>
      </c>
      <c r="S3456" s="148">
        <f>IF(LEN(B3456)=0,0,IF(OR(Summary!$G$5="All",Summary!$G$5=""),1,IF(Summary!$G$5=B3456,1,0)))</f>
        <v>0</v>
      </c>
      <c r="T3456" s="148">
        <f t="shared" si="212"/>
        <v>0</v>
      </c>
      <c r="U3456" s="148">
        <f>IF(LEN(C3456)=0,0,IF(C3456=Summary!$K$5,1,0))</f>
        <v>0</v>
      </c>
      <c r="V3456" s="148">
        <f t="shared" si="213"/>
        <v>0</v>
      </c>
      <c r="W3456" s="333"/>
      <c r="X3456" s="148">
        <f t="shared" si="214"/>
        <v>0</v>
      </c>
      <c r="Y3456" s="333"/>
      <c r="Z3456" s="144"/>
      <c r="AA3456" s="148">
        <f t="shared" si="215"/>
        <v>0</v>
      </c>
      <c r="AB3456" s="336"/>
      <c r="AC3456" s="144"/>
    </row>
    <row r="3457" spans="2:29" s="134" customFormat="1" ht="20.100000000000001" customHeight="1" x14ac:dyDescent="0.25">
      <c r="B3457" s="390"/>
      <c r="C3457" s="391"/>
      <c r="D3457" s="392"/>
      <c r="E3457" s="393"/>
      <c r="F3457" s="393"/>
      <c r="G3457" s="394"/>
      <c r="H3457" s="395"/>
      <c r="N3457" s="144"/>
      <c r="O3457" s="147" t="str">
        <f>IFERROR(IF(LEN(B3457)=0,"",INDEX(Trainings!$C$6:$C$55,MATCH(Registration!$B3457,Trainings!$B$6:$B$55,0),1)),"")</f>
        <v/>
      </c>
      <c r="P3457" s="148" t="str">
        <f>IFERROR(IF(LEN(H3457)=0,"",INDEX(Dashboard!$I$17:$I$26,MATCH($H3457,Dashboard!$J$17:$J$26,0))),"")</f>
        <v/>
      </c>
      <c r="Q3457" s="144"/>
      <c r="R3457" s="148">
        <f>IF(LEN(O3457)=0,0,IF(OR(Summary!$D$5="All",Summary!$D$5=""),1,IF(Summary!$D$5=O3457,1,0)))</f>
        <v>0</v>
      </c>
      <c r="S3457" s="148">
        <f>IF(LEN(B3457)=0,0,IF(OR(Summary!$G$5="All",Summary!$G$5=""),1,IF(Summary!$G$5=B3457,1,0)))</f>
        <v>0</v>
      </c>
      <c r="T3457" s="148">
        <f t="shared" si="212"/>
        <v>0</v>
      </c>
      <c r="U3457" s="148">
        <f>IF(LEN(C3457)=0,0,IF(C3457=Summary!$K$5,1,0))</f>
        <v>0</v>
      </c>
      <c r="V3457" s="148">
        <f t="shared" si="213"/>
        <v>0</v>
      </c>
      <c r="W3457" s="333"/>
      <c r="X3457" s="148">
        <f t="shared" si="214"/>
        <v>0</v>
      </c>
      <c r="Y3457" s="333"/>
      <c r="Z3457" s="144"/>
      <c r="AA3457" s="148">
        <f t="shared" si="215"/>
        <v>0</v>
      </c>
      <c r="AB3457" s="336"/>
      <c r="AC3457" s="144"/>
    </row>
    <row r="3458" spans="2:29" s="134" customFormat="1" ht="20.100000000000001" customHeight="1" x14ac:dyDescent="0.25">
      <c r="B3458" s="390"/>
      <c r="C3458" s="391"/>
      <c r="D3458" s="392"/>
      <c r="E3458" s="393"/>
      <c r="F3458" s="393"/>
      <c r="G3458" s="394"/>
      <c r="H3458" s="395"/>
      <c r="N3458" s="144"/>
      <c r="O3458" s="147" t="str">
        <f>IFERROR(IF(LEN(B3458)=0,"",INDEX(Trainings!$C$6:$C$55,MATCH(Registration!$B3458,Trainings!$B$6:$B$55,0),1)),"")</f>
        <v/>
      </c>
      <c r="P3458" s="148" t="str">
        <f>IFERROR(IF(LEN(H3458)=0,"",INDEX(Dashboard!$I$17:$I$26,MATCH($H3458,Dashboard!$J$17:$J$26,0))),"")</f>
        <v/>
      </c>
      <c r="Q3458" s="144"/>
      <c r="R3458" s="148">
        <f>IF(LEN(O3458)=0,0,IF(OR(Summary!$D$5="All",Summary!$D$5=""),1,IF(Summary!$D$5=O3458,1,0)))</f>
        <v>0</v>
      </c>
      <c r="S3458" s="148">
        <f>IF(LEN(B3458)=0,0,IF(OR(Summary!$G$5="All",Summary!$G$5=""),1,IF(Summary!$G$5=B3458,1,0)))</f>
        <v>0</v>
      </c>
      <c r="T3458" s="148">
        <f t="shared" si="212"/>
        <v>0</v>
      </c>
      <c r="U3458" s="148">
        <f>IF(LEN(C3458)=0,0,IF(C3458=Summary!$K$5,1,0))</f>
        <v>0</v>
      </c>
      <c r="V3458" s="148">
        <f t="shared" si="213"/>
        <v>0</v>
      </c>
      <c r="W3458" s="333"/>
      <c r="X3458" s="148">
        <f t="shared" si="214"/>
        <v>0</v>
      </c>
      <c r="Y3458" s="333"/>
      <c r="Z3458" s="144"/>
      <c r="AA3458" s="148">
        <f t="shared" si="215"/>
        <v>0</v>
      </c>
      <c r="AB3458" s="336"/>
      <c r="AC3458" s="144"/>
    </row>
    <row r="3459" spans="2:29" s="134" customFormat="1" ht="20.100000000000001" customHeight="1" x14ac:dyDescent="0.25">
      <c r="B3459" s="390"/>
      <c r="C3459" s="391"/>
      <c r="D3459" s="392"/>
      <c r="E3459" s="393"/>
      <c r="F3459" s="393"/>
      <c r="G3459" s="394"/>
      <c r="H3459" s="395"/>
      <c r="N3459" s="144"/>
      <c r="O3459" s="147" t="str">
        <f>IFERROR(IF(LEN(B3459)=0,"",INDEX(Trainings!$C$6:$C$55,MATCH(Registration!$B3459,Trainings!$B$6:$B$55,0),1)),"")</f>
        <v/>
      </c>
      <c r="P3459" s="148" t="str">
        <f>IFERROR(IF(LEN(H3459)=0,"",INDEX(Dashboard!$I$17:$I$26,MATCH($H3459,Dashboard!$J$17:$J$26,0))),"")</f>
        <v/>
      </c>
      <c r="Q3459" s="144"/>
      <c r="R3459" s="148">
        <f>IF(LEN(O3459)=0,0,IF(OR(Summary!$D$5="All",Summary!$D$5=""),1,IF(Summary!$D$5=O3459,1,0)))</f>
        <v>0</v>
      </c>
      <c r="S3459" s="148">
        <f>IF(LEN(B3459)=0,0,IF(OR(Summary!$G$5="All",Summary!$G$5=""),1,IF(Summary!$G$5=B3459,1,0)))</f>
        <v>0</v>
      </c>
      <c r="T3459" s="148">
        <f t="shared" si="212"/>
        <v>0</v>
      </c>
      <c r="U3459" s="148">
        <f>IF(LEN(C3459)=0,0,IF(C3459=Summary!$K$5,1,0))</f>
        <v>0</v>
      </c>
      <c r="V3459" s="148">
        <f t="shared" si="213"/>
        <v>0</v>
      </c>
      <c r="W3459" s="333"/>
      <c r="X3459" s="148">
        <f t="shared" si="214"/>
        <v>0</v>
      </c>
      <c r="Y3459" s="333"/>
      <c r="Z3459" s="144"/>
      <c r="AA3459" s="148">
        <f t="shared" si="215"/>
        <v>0</v>
      </c>
      <c r="AB3459" s="336"/>
      <c r="AC3459" s="144"/>
    </row>
    <row r="3460" spans="2:29" s="134" customFormat="1" ht="20.100000000000001" customHeight="1" x14ac:dyDescent="0.25">
      <c r="B3460" s="390"/>
      <c r="C3460" s="391"/>
      <c r="D3460" s="392"/>
      <c r="E3460" s="393"/>
      <c r="F3460" s="393"/>
      <c r="G3460" s="394"/>
      <c r="H3460" s="395"/>
      <c r="N3460" s="144"/>
      <c r="O3460" s="147" t="str">
        <f>IFERROR(IF(LEN(B3460)=0,"",INDEX(Trainings!$C$6:$C$55,MATCH(Registration!$B3460,Trainings!$B$6:$B$55,0),1)),"")</f>
        <v/>
      </c>
      <c r="P3460" s="148" t="str">
        <f>IFERROR(IF(LEN(H3460)=0,"",INDEX(Dashboard!$I$17:$I$26,MATCH($H3460,Dashboard!$J$17:$J$26,0))),"")</f>
        <v/>
      </c>
      <c r="Q3460" s="144"/>
      <c r="R3460" s="148">
        <f>IF(LEN(O3460)=0,0,IF(OR(Summary!$D$5="All",Summary!$D$5=""),1,IF(Summary!$D$5=O3460,1,0)))</f>
        <v>0</v>
      </c>
      <c r="S3460" s="148">
        <f>IF(LEN(B3460)=0,0,IF(OR(Summary!$G$5="All",Summary!$G$5=""),1,IF(Summary!$G$5=B3460,1,0)))</f>
        <v>0</v>
      </c>
      <c r="T3460" s="148">
        <f t="shared" si="212"/>
        <v>0</v>
      </c>
      <c r="U3460" s="148">
        <f>IF(LEN(C3460)=0,0,IF(C3460=Summary!$K$5,1,0))</f>
        <v>0</v>
      </c>
      <c r="V3460" s="148">
        <f t="shared" si="213"/>
        <v>0</v>
      </c>
      <c r="W3460" s="333"/>
      <c r="X3460" s="148">
        <f t="shared" si="214"/>
        <v>0</v>
      </c>
      <c r="Y3460" s="333"/>
      <c r="Z3460" s="144"/>
      <c r="AA3460" s="148">
        <f t="shared" si="215"/>
        <v>0</v>
      </c>
      <c r="AB3460" s="336"/>
      <c r="AC3460" s="144"/>
    </row>
    <row r="3461" spans="2:29" s="134" customFormat="1" ht="20.100000000000001" customHeight="1" x14ac:dyDescent="0.25">
      <c r="B3461" s="390"/>
      <c r="C3461" s="391"/>
      <c r="D3461" s="392"/>
      <c r="E3461" s="393"/>
      <c r="F3461" s="393"/>
      <c r="G3461" s="394"/>
      <c r="H3461" s="395"/>
      <c r="N3461" s="144"/>
      <c r="O3461" s="147" t="str">
        <f>IFERROR(IF(LEN(B3461)=0,"",INDEX(Trainings!$C$6:$C$55,MATCH(Registration!$B3461,Trainings!$B$6:$B$55,0),1)),"")</f>
        <v/>
      </c>
      <c r="P3461" s="148" t="str">
        <f>IFERROR(IF(LEN(H3461)=0,"",INDEX(Dashboard!$I$17:$I$26,MATCH($H3461,Dashboard!$J$17:$J$26,0))),"")</f>
        <v/>
      </c>
      <c r="Q3461" s="144"/>
      <c r="R3461" s="148">
        <f>IF(LEN(O3461)=0,0,IF(OR(Summary!$D$5="All",Summary!$D$5=""),1,IF(Summary!$D$5=O3461,1,0)))</f>
        <v>0</v>
      </c>
      <c r="S3461" s="148">
        <f>IF(LEN(B3461)=0,0,IF(OR(Summary!$G$5="All",Summary!$G$5=""),1,IF(Summary!$G$5=B3461,1,0)))</f>
        <v>0</v>
      </c>
      <c r="T3461" s="148">
        <f t="shared" si="212"/>
        <v>0</v>
      </c>
      <c r="U3461" s="148">
        <f>IF(LEN(C3461)=0,0,IF(C3461=Summary!$K$5,1,0))</f>
        <v>0</v>
      </c>
      <c r="V3461" s="148">
        <f t="shared" si="213"/>
        <v>0</v>
      </c>
      <c r="W3461" s="333"/>
      <c r="X3461" s="148">
        <f t="shared" si="214"/>
        <v>0</v>
      </c>
      <c r="Y3461" s="333"/>
      <c r="Z3461" s="144"/>
      <c r="AA3461" s="148">
        <f t="shared" si="215"/>
        <v>0</v>
      </c>
      <c r="AB3461" s="336"/>
      <c r="AC3461" s="144"/>
    </row>
    <row r="3462" spans="2:29" s="134" customFormat="1" ht="20.100000000000001" customHeight="1" x14ac:dyDescent="0.25">
      <c r="B3462" s="390"/>
      <c r="C3462" s="391"/>
      <c r="D3462" s="392"/>
      <c r="E3462" s="393"/>
      <c r="F3462" s="393"/>
      <c r="G3462" s="394"/>
      <c r="H3462" s="395"/>
      <c r="N3462" s="144"/>
      <c r="O3462" s="147" t="str">
        <f>IFERROR(IF(LEN(B3462)=0,"",INDEX(Trainings!$C$6:$C$55,MATCH(Registration!$B3462,Trainings!$B$6:$B$55,0),1)),"")</f>
        <v/>
      </c>
      <c r="P3462" s="148" t="str">
        <f>IFERROR(IF(LEN(H3462)=0,"",INDEX(Dashboard!$I$17:$I$26,MATCH($H3462,Dashboard!$J$17:$J$26,0))),"")</f>
        <v/>
      </c>
      <c r="Q3462" s="144"/>
      <c r="R3462" s="148">
        <f>IF(LEN(O3462)=0,0,IF(OR(Summary!$D$5="All",Summary!$D$5=""),1,IF(Summary!$D$5=O3462,1,0)))</f>
        <v>0</v>
      </c>
      <c r="S3462" s="148">
        <f>IF(LEN(B3462)=0,0,IF(OR(Summary!$G$5="All",Summary!$G$5=""),1,IF(Summary!$G$5=B3462,1,0)))</f>
        <v>0</v>
      </c>
      <c r="T3462" s="148">
        <f t="shared" ref="T3462:T3525" si="216">IF(G3462="Yes",1,0)</f>
        <v>0</v>
      </c>
      <c r="U3462" s="148">
        <f>IF(LEN(C3462)=0,0,IF(C3462=Summary!$K$5,1,0))</f>
        <v>0</v>
      </c>
      <c r="V3462" s="148">
        <f t="shared" si="213"/>
        <v>0</v>
      </c>
      <c r="W3462" s="333"/>
      <c r="X3462" s="148">
        <f t="shared" si="214"/>
        <v>0</v>
      </c>
      <c r="Y3462" s="333"/>
      <c r="Z3462" s="144"/>
      <c r="AA3462" s="148">
        <f t="shared" si="215"/>
        <v>0</v>
      </c>
      <c r="AB3462" s="336"/>
      <c r="AC3462" s="144"/>
    </row>
    <row r="3463" spans="2:29" s="134" customFormat="1" ht="20.100000000000001" customHeight="1" x14ac:dyDescent="0.25">
      <c r="B3463" s="390"/>
      <c r="C3463" s="391"/>
      <c r="D3463" s="392"/>
      <c r="E3463" s="393"/>
      <c r="F3463" s="393"/>
      <c r="G3463" s="394"/>
      <c r="H3463" s="395"/>
      <c r="N3463" s="144"/>
      <c r="O3463" s="147" t="str">
        <f>IFERROR(IF(LEN(B3463)=0,"",INDEX(Trainings!$C$6:$C$55,MATCH(Registration!$B3463,Trainings!$B$6:$B$55,0),1)),"")</f>
        <v/>
      </c>
      <c r="P3463" s="148" t="str">
        <f>IFERROR(IF(LEN(H3463)=0,"",INDEX(Dashboard!$I$17:$I$26,MATCH($H3463,Dashboard!$J$17:$J$26,0))),"")</f>
        <v/>
      </c>
      <c r="Q3463" s="144"/>
      <c r="R3463" s="148">
        <f>IF(LEN(O3463)=0,0,IF(OR(Summary!$D$5="All",Summary!$D$5=""),1,IF(Summary!$D$5=O3463,1,0)))</f>
        <v>0</v>
      </c>
      <c r="S3463" s="148">
        <f>IF(LEN(B3463)=0,0,IF(OR(Summary!$G$5="All",Summary!$G$5=""),1,IF(Summary!$G$5=B3463,1,0)))</f>
        <v>0</v>
      </c>
      <c r="T3463" s="148">
        <f t="shared" si="216"/>
        <v>0</v>
      </c>
      <c r="U3463" s="148">
        <f>IF(LEN(C3463)=0,0,IF(C3463=Summary!$K$5,1,0))</f>
        <v>0</v>
      </c>
      <c r="V3463" s="148">
        <f t="shared" ref="V3463:V3526" si="217">R3463*S3463*T3463*U3463</f>
        <v>0</v>
      </c>
      <c r="W3463" s="333"/>
      <c r="X3463" s="148">
        <f t="shared" ref="X3463:X3526" si="218">V3463*(IF(LEN(P3463)=0,0,1))</f>
        <v>0</v>
      </c>
      <c r="Y3463" s="333"/>
      <c r="Z3463" s="144"/>
      <c r="AA3463" s="148">
        <f t="shared" ref="AA3463:AA3526" si="219">IF(G3463="Yes",1,0)</f>
        <v>0</v>
      </c>
      <c r="AB3463" s="336"/>
      <c r="AC3463" s="144"/>
    </row>
    <row r="3464" spans="2:29" s="134" customFormat="1" ht="20.100000000000001" customHeight="1" x14ac:dyDescent="0.25">
      <c r="B3464" s="390"/>
      <c r="C3464" s="391"/>
      <c r="D3464" s="392"/>
      <c r="E3464" s="393"/>
      <c r="F3464" s="393"/>
      <c r="G3464" s="394"/>
      <c r="H3464" s="395"/>
      <c r="N3464" s="144"/>
      <c r="O3464" s="147" t="str">
        <f>IFERROR(IF(LEN(B3464)=0,"",INDEX(Trainings!$C$6:$C$55,MATCH(Registration!$B3464,Trainings!$B$6:$B$55,0),1)),"")</f>
        <v/>
      </c>
      <c r="P3464" s="148" t="str">
        <f>IFERROR(IF(LEN(H3464)=0,"",INDEX(Dashboard!$I$17:$I$26,MATCH($H3464,Dashboard!$J$17:$J$26,0))),"")</f>
        <v/>
      </c>
      <c r="Q3464" s="144"/>
      <c r="R3464" s="148">
        <f>IF(LEN(O3464)=0,0,IF(OR(Summary!$D$5="All",Summary!$D$5=""),1,IF(Summary!$D$5=O3464,1,0)))</f>
        <v>0</v>
      </c>
      <c r="S3464" s="148">
        <f>IF(LEN(B3464)=0,0,IF(OR(Summary!$G$5="All",Summary!$G$5=""),1,IF(Summary!$G$5=B3464,1,0)))</f>
        <v>0</v>
      </c>
      <c r="T3464" s="148">
        <f t="shared" si="216"/>
        <v>0</v>
      </c>
      <c r="U3464" s="148">
        <f>IF(LEN(C3464)=0,0,IF(C3464=Summary!$K$5,1,0))</f>
        <v>0</v>
      </c>
      <c r="V3464" s="148">
        <f t="shared" si="217"/>
        <v>0</v>
      </c>
      <c r="W3464" s="333"/>
      <c r="X3464" s="148">
        <f t="shared" si="218"/>
        <v>0</v>
      </c>
      <c r="Y3464" s="333"/>
      <c r="Z3464" s="144"/>
      <c r="AA3464" s="148">
        <f t="shared" si="219"/>
        <v>0</v>
      </c>
      <c r="AB3464" s="336"/>
      <c r="AC3464" s="144"/>
    </row>
    <row r="3465" spans="2:29" s="134" customFormat="1" ht="20.100000000000001" customHeight="1" x14ac:dyDescent="0.25">
      <c r="B3465" s="390"/>
      <c r="C3465" s="391"/>
      <c r="D3465" s="392"/>
      <c r="E3465" s="393"/>
      <c r="F3465" s="393"/>
      <c r="G3465" s="394"/>
      <c r="H3465" s="395"/>
      <c r="N3465" s="144"/>
      <c r="O3465" s="147" t="str">
        <f>IFERROR(IF(LEN(B3465)=0,"",INDEX(Trainings!$C$6:$C$55,MATCH(Registration!$B3465,Trainings!$B$6:$B$55,0),1)),"")</f>
        <v/>
      </c>
      <c r="P3465" s="148" t="str">
        <f>IFERROR(IF(LEN(H3465)=0,"",INDEX(Dashboard!$I$17:$I$26,MATCH($H3465,Dashboard!$J$17:$J$26,0))),"")</f>
        <v/>
      </c>
      <c r="Q3465" s="144"/>
      <c r="R3465" s="148">
        <f>IF(LEN(O3465)=0,0,IF(OR(Summary!$D$5="All",Summary!$D$5=""),1,IF(Summary!$D$5=O3465,1,0)))</f>
        <v>0</v>
      </c>
      <c r="S3465" s="148">
        <f>IF(LEN(B3465)=0,0,IF(OR(Summary!$G$5="All",Summary!$G$5=""),1,IF(Summary!$G$5=B3465,1,0)))</f>
        <v>0</v>
      </c>
      <c r="T3465" s="148">
        <f t="shared" si="216"/>
        <v>0</v>
      </c>
      <c r="U3465" s="148">
        <f>IF(LEN(C3465)=0,0,IF(C3465=Summary!$K$5,1,0))</f>
        <v>0</v>
      </c>
      <c r="V3465" s="148">
        <f t="shared" si="217"/>
        <v>0</v>
      </c>
      <c r="W3465" s="333"/>
      <c r="X3465" s="148">
        <f t="shared" si="218"/>
        <v>0</v>
      </c>
      <c r="Y3465" s="333"/>
      <c r="Z3465" s="144"/>
      <c r="AA3465" s="148">
        <f t="shared" si="219"/>
        <v>0</v>
      </c>
      <c r="AB3465" s="336"/>
      <c r="AC3465" s="144"/>
    </row>
    <row r="3466" spans="2:29" s="134" customFormat="1" ht="20.100000000000001" customHeight="1" x14ac:dyDescent="0.25">
      <c r="B3466" s="390"/>
      <c r="C3466" s="391"/>
      <c r="D3466" s="392"/>
      <c r="E3466" s="393"/>
      <c r="F3466" s="393"/>
      <c r="G3466" s="394"/>
      <c r="H3466" s="395"/>
      <c r="N3466" s="144"/>
      <c r="O3466" s="147" t="str">
        <f>IFERROR(IF(LEN(B3466)=0,"",INDEX(Trainings!$C$6:$C$55,MATCH(Registration!$B3466,Trainings!$B$6:$B$55,0),1)),"")</f>
        <v/>
      </c>
      <c r="P3466" s="148" t="str">
        <f>IFERROR(IF(LEN(H3466)=0,"",INDEX(Dashboard!$I$17:$I$26,MATCH($H3466,Dashboard!$J$17:$J$26,0))),"")</f>
        <v/>
      </c>
      <c r="Q3466" s="144"/>
      <c r="R3466" s="148">
        <f>IF(LEN(O3466)=0,0,IF(OR(Summary!$D$5="All",Summary!$D$5=""),1,IF(Summary!$D$5=O3466,1,0)))</f>
        <v>0</v>
      </c>
      <c r="S3466" s="148">
        <f>IF(LEN(B3466)=0,0,IF(OR(Summary!$G$5="All",Summary!$G$5=""),1,IF(Summary!$G$5=B3466,1,0)))</f>
        <v>0</v>
      </c>
      <c r="T3466" s="148">
        <f t="shared" si="216"/>
        <v>0</v>
      </c>
      <c r="U3466" s="148">
        <f>IF(LEN(C3466)=0,0,IF(C3466=Summary!$K$5,1,0))</f>
        <v>0</v>
      </c>
      <c r="V3466" s="148">
        <f t="shared" si="217"/>
        <v>0</v>
      </c>
      <c r="W3466" s="333"/>
      <c r="X3466" s="148">
        <f t="shared" si="218"/>
        <v>0</v>
      </c>
      <c r="Y3466" s="333"/>
      <c r="Z3466" s="144"/>
      <c r="AA3466" s="148">
        <f t="shared" si="219"/>
        <v>0</v>
      </c>
      <c r="AB3466" s="336"/>
      <c r="AC3466" s="144"/>
    </row>
    <row r="3467" spans="2:29" s="134" customFormat="1" ht="20.100000000000001" customHeight="1" x14ac:dyDescent="0.25">
      <c r="B3467" s="390"/>
      <c r="C3467" s="391"/>
      <c r="D3467" s="392"/>
      <c r="E3467" s="393"/>
      <c r="F3467" s="393"/>
      <c r="G3467" s="394"/>
      <c r="H3467" s="395"/>
      <c r="N3467" s="144"/>
      <c r="O3467" s="147" t="str">
        <f>IFERROR(IF(LEN(B3467)=0,"",INDEX(Trainings!$C$6:$C$55,MATCH(Registration!$B3467,Trainings!$B$6:$B$55,0),1)),"")</f>
        <v/>
      </c>
      <c r="P3467" s="148" t="str">
        <f>IFERROR(IF(LEN(H3467)=0,"",INDEX(Dashboard!$I$17:$I$26,MATCH($H3467,Dashboard!$J$17:$J$26,0))),"")</f>
        <v/>
      </c>
      <c r="Q3467" s="144"/>
      <c r="R3467" s="148">
        <f>IF(LEN(O3467)=0,0,IF(OR(Summary!$D$5="All",Summary!$D$5=""),1,IF(Summary!$D$5=O3467,1,0)))</f>
        <v>0</v>
      </c>
      <c r="S3467" s="148">
        <f>IF(LEN(B3467)=0,0,IF(OR(Summary!$G$5="All",Summary!$G$5=""),1,IF(Summary!$G$5=B3467,1,0)))</f>
        <v>0</v>
      </c>
      <c r="T3467" s="148">
        <f t="shared" si="216"/>
        <v>0</v>
      </c>
      <c r="U3467" s="148">
        <f>IF(LEN(C3467)=0,0,IF(C3467=Summary!$K$5,1,0))</f>
        <v>0</v>
      </c>
      <c r="V3467" s="148">
        <f t="shared" si="217"/>
        <v>0</v>
      </c>
      <c r="W3467" s="333"/>
      <c r="X3467" s="148">
        <f t="shared" si="218"/>
        <v>0</v>
      </c>
      <c r="Y3467" s="333"/>
      <c r="Z3467" s="144"/>
      <c r="AA3467" s="148">
        <f t="shared" si="219"/>
        <v>0</v>
      </c>
      <c r="AB3467" s="336"/>
      <c r="AC3467" s="144"/>
    </row>
    <row r="3468" spans="2:29" s="134" customFormat="1" ht="20.100000000000001" customHeight="1" x14ac:dyDescent="0.25">
      <c r="B3468" s="390"/>
      <c r="C3468" s="391"/>
      <c r="D3468" s="392"/>
      <c r="E3468" s="393"/>
      <c r="F3468" s="393"/>
      <c r="G3468" s="394"/>
      <c r="H3468" s="395"/>
      <c r="N3468" s="144"/>
      <c r="O3468" s="147" t="str">
        <f>IFERROR(IF(LEN(B3468)=0,"",INDEX(Trainings!$C$6:$C$55,MATCH(Registration!$B3468,Trainings!$B$6:$B$55,0),1)),"")</f>
        <v/>
      </c>
      <c r="P3468" s="148" t="str">
        <f>IFERROR(IF(LEN(H3468)=0,"",INDEX(Dashboard!$I$17:$I$26,MATCH($H3468,Dashboard!$J$17:$J$26,0))),"")</f>
        <v/>
      </c>
      <c r="Q3468" s="144"/>
      <c r="R3468" s="148">
        <f>IF(LEN(O3468)=0,0,IF(OR(Summary!$D$5="All",Summary!$D$5=""),1,IF(Summary!$D$5=O3468,1,0)))</f>
        <v>0</v>
      </c>
      <c r="S3468" s="148">
        <f>IF(LEN(B3468)=0,0,IF(OR(Summary!$G$5="All",Summary!$G$5=""),1,IF(Summary!$G$5=B3468,1,0)))</f>
        <v>0</v>
      </c>
      <c r="T3468" s="148">
        <f t="shared" si="216"/>
        <v>0</v>
      </c>
      <c r="U3468" s="148">
        <f>IF(LEN(C3468)=0,0,IF(C3468=Summary!$K$5,1,0))</f>
        <v>0</v>
      </c>
      <c r="V3468" s="148">
        <f t="shared" si="217"/>
        <v>0</v>
      </c>
      <c r="W3468" s="333"/>
      <c r="X3468" s="148">
        <f t="shared" si="218"/>
        <v>0</v>
      </c>
      <c r="Y3468" s="333"/>
      <c r="Z3468" s="144"/>
      <c r="AA3468" s="148">
        <f t="shared" si="219"/>
        <v>0</v>
      </c>
      <c r="AB3468" s="336"/>
      <c r="AC3468" s="144"/>
    </row>
    <row r="3469" spans="2:29" s="134" customFormat="1" ht="20.100000000000001" customHeight="1" x14ac:dyDescent="0.25">
      <c r="B3469" s="390"/>
      <c r="C3469" s="391"/>
      <c r="D3469" s="392"/>
      <c r="E3469" s="393"/>
      <c r="F3469" s="393"/>
      <c r="G3469" s="394"/>
      <c r="H3469" s="395"/>
      <c r="N3469" s="144"/>
      <c r="O3469" s="147" t="str">
        <f>IFERROR(IF(LEN(B3469)=0,"",INDEX(Trainings!$C$6:$C$55,MATCH(Registration!$B3469,Trainings!$B$6:$B$55,0),1)),"")</f>
        <v/>
      </c>
      <c r="P3469" s="148" t="str">
        <f>IFERROR(IF(LEN(H3469)=0,"",INDEX(Dashboard!$I$17:$I$26,MATCH($H3469,Dashboard!$J$17:$J$26,0))),"")</f>
        <v/>
      </c>
      <c r="Q3469" s="144"/>
      <c r="R3469" s="148">
        <f>IF(LEN(O3469)=0,0,IF(OR(Summary!$D$5="All",Summary!$D$5=""),1,IF(Summary!$D$5=O3469,1,0)))</f>
        <v>0</v>
      </c>
      <c r="S3469" s="148">
        <f>IF(LEN(B3469)=0,0,IF(OR(Summary!$G$5="All",Summary!$G$5=""),1,IF(Summary!$G$5=B3469,1,0)))</f>
        <v>0</v>
      </c>
      <c r="T3469" s="148">
        <f t="shared" si="216"/>
        <v>0</v>
      </c>
      <c r="U3469" s="148">
        <f>IF(LEN(C3469)=0,0,IF(C3469=Summary!$K$5,1,0))</f>
        <v>0</v>
      </c>
      <c r="V3469" s="148">
        <f t="shared" si="217"/>
        <v>0</v>
      </c>
      <c r="W3469" s="333"/>
      <c r="X3469" s="148">
        <f t="shared" si="218"/>
        <v>0</v>
      </c>
      <c r="Y3469" s="333"/>
      <c r="Z3469" s="144"/>
      <c r="AA3469" s="148">
        <f t="shared" si="219"/>
        <v>0</v>
      </c>
      <c r="AB3469" s="336"/>
      <c r="AC3469" s="144"/>
    </row>
    <row r="3470" spans="2:29" s="134" customFormat="1" ht="20.100000000000001" customHeight="1" x14ac:dyDescent="0.25">
      <c r="B3470" s="390"/>
      <c r="C3470" s="391"/>
      <c r="D3470" s="392"/>
      <c r="E3470" s="393"/>
      <c r="F3470" s="393"/>
      <c r="G3470" s="394"/>
      <c r="H3470" s="395"/>
      <c r="N3470" s="144"/>
      <c r="O3470" s="147" t="str">
        <f>IFERROR(IF(LEN(B3470)=0,"",INDEX(Trainings!$C$6:$C$55,MATCH(Registration!$B3470,Trainings!$B$6:$B$55,0),1)),"")</f>
        <v/>
      </c>
      <c r="P3470" s="148" t="str">
        <f>IFERROR(IF(LEN(H3470)=0,"",INDEX(Dashboard!$I$17:$I$26,MATCH($H3470,Dashboard!$J$17:$J$26,0))),"")</f>
        <v/>
      </c>
      <c r="Q3470" s="144"/>
      <c r="R3470" s="148">
        <f>IF(LEN(O3470)=0,0,IF(OR(Summary!$D$5="All",Summary!$D$5=""),1,IF(Summary!$D$5=O3470,1,0)))</f>
        <v>0</v>
      </c>
      <c r="S3470" s="148">
        <f>IF(LEN(B3470)=0,0,IF(OR(Summary!$G$5="All",Summary!$G$5=""),1,IF(Summary!$G$5=B3470,1,0)))</f>
        <v>0</v>
      </c>
      <c r="T3470" s="148">
        <f t="shared" si="216"/>
        <v>0</v>
      </c>
      <c r="U3470" s="148">
        <f>IF(LEN(C3470)=0,0,IF(C3470=Summary!$K$5,1,0))</f>
        <v>0</v>
      </c>
      <c r="V3470" s="148">
        <f t="shared" si="217"/>
        <v>0</v>
      </c>
      <c r="W3470" s="333"/>
      <c r="X3470" s="148">
        <f t="shared" si="218"/>
        <v>0</v>
      </c>
      <c r="Y3470" s="333"/>
      <c r="Z3470" s="144"/>
      <c r="AA3470" s="148">
        <f t="shared" si="219"/>
        <v>0</v>
      </c>
      <c r="AB3470" s="336"/>
      <c r="AC3470" s="144"/>
    </row>
    <row r="3471" spans="2:29" s="134" customFormat="1" ht="20.100000000000001" customHeight="1" x14ac:dyDescent="0.25">
      <c r="B3471" s="390"/>
      <c r="C3471" s="391"/>
      <c r="D3471" s="392"/>
      <c r="E3471" s="393"/>
      <c r="F3471" s="393"/>
      <c r="G3471" s="394"/>
      <c r="H3471" s="395"/>
      <c r="N3471" s="144"/>
      <c r="O3471" s="147" t="str">
        <f>IFERROR(IF(LEN(B3471)=0,"",INDEX(Trainings!$C$6:$C$55,MATCH(Registration!$B3471,Trainings!$B$6:$B$55,0),1)),"")</f>
        <v/>
      </c>
      <c r="P3471" s="148" t="str">
        <f>IFERROR(IF(LEN(H3471)=0,"",INDEX(Dashboard!$I$17:$I$26,MATCH($H3471,Dashboard!$J$17:$J$26,0))),"")</f>
        <v/>
      </c>
      <c r="Q3471" s="144"/>
      <c r="R3471" s="148">
        <f>IF(LEN(O3471)=0,0,IF(OR(Summary!$D$5="All",Summary!$D$5=""),1,IF(Summary!$D$5=O3471,1,0)))</f>
        <v>0</v>
      </c>
      <c r="S3471" s="148">
        <f>IF(LEN(B3471)=0,0,IF(OR(Summary!$G$5="All",Summary!$G$5=""),1,IF(Summary!$G$5=B3471,1,0)))</f>
        <v>0</v>
      </c>
      <c r="T3471" s="148">
        <f t="shared" si="216"/>
        <v>0</v>
      </c>
      <c r="U3471" s="148">
        <f>IF(LEN(C3471)=0,0,IF(C3471=Summary!$K$5,1,0))</f>
        <v>0</v>
      </c>
      <c r="V3471" s="148">
        <f t="shared" si="217"/>
        <v>0</v>
      </c>
      <c r="W3471" s="333"/>
      <c r="X3471" s="148">
        <f t="shared" si="218"/>
        <v>0</v>
      </c>
      <c r="Y3471" s="333"/>
      <c r="Z3471" s="144"/>
      <c r="AA3471" s="148">
        <f t="shared" si="219"/>
        <v>0</v>
      </c>
      <c r="AB3471" s="336"/>
      <c r="AC3471" s="144"/>
    </row>
    <row r="3472" spans="2:29" s="134" customFormat="1" ht="20.100000000000001" customHeight="1" x14ac:dyDescent="0.25">
      <c r="B3472" s="390"/>
      <c r="C3472" s="391"/>
      <c r="D3472" s="392"/>
      <c r="E3472" s="393"/>
      <c r="F3472" s="393"/>
      <c r="G3472" s="394"/>
      <c r="H3472" s="395"/>
      <c r="N3472" s="144"/>
      <c r="O3472" s="147" t="str">
        <f>IFERROR(IF(LEN(B3472)=0,"",INDEX(Trainings!$C$6:$C$55,MATCH(Registration!$B3472,Trainings!$B$6:$B$55,0),1)),"")</f>
        <v/>
      </c>
      <c r="P3472" s="148" t="str">
        <f>IFERROR(IF(LEN(H3472)=0,"",INDEX(Dashboard!$I$17:$I$26,MATCH($H3472,Dashboard!$J$17:$J$26,0))),"")</f>
        <v/>
      </c>
      <c r="Q3472" s="144"/>
      <c r="R3472" s="148">
        <f>IF(LEN(O3472)=0,0,IF(OR(Summary!$D$5="All",Summary!$D$5=""),1,IF(Summary!$D$5=O3472,1,0)))</f>
        <v>0</v>
      </c>
      <c r="S3472" s="148">
        <f>IF(LEN(B3472)=0,0,IF(OR(Summary!$G$5="All",Summary!$G$5=""),1,IF(Summary!$G$5=B3472,1,0)))</f>
        <v>0</v>
      </c>
      <c r="T3472" s="148">
        <f t="shared" si="216"/>
        <v>0</v>
      </c>
      <c r="U3472" s="148">
        <f>IF(LEN(C3472)=0,0,IF(C3472=Summary!$K$5,1,0))</f>
        <v>0</v>
      </c>
      <c r="V3472" s="148">
        <f t="shared" si="217"/>
        <v>0</v>
      </c>
      <c r="W3472" s="333"/>
      <c r="X3472" s="148">
        <f t="shared" si="218"/>
        <v>0</v>
      </c>
      <c r="Y3472" s="333"/>
      <c r="Z3472" s="144"/>
      <c r="AA3472" s="148">
        <f t="shared" si="219"/>
        <v>0</v>
      </c>
      <c r="AB3472" s="336"/>
      <c r="AC3472" s="144"/>
    </row>
    <row r="3473" spans="2:29" s="134" customFormat="1" ht="20.100000000000001" customHeight="1" x14ac:dyDescent="0.25">
      <c r="B3473" s="390"/>
      <c r="C3473" s="391"/>
      <c r="D3473" s="392"/>
      <c r="E3473" s="393"/>
      <c r="F3473" s="393"/>
      <c r="G3473" s="394"/>
      <c r="H3473" s="395"/>
      <c r="N3473" s="144"/>
      <c r="O3473" s="147" t="str">
        <f>IFERROR(IF(LEN(B3473)=0,"",INDEX(Trainings!$C$6:$C$55,MATCH(Registration!$B3473,Trainings!$B$6:$B$55,0),1)),"")</f>
        <v/>
      </c>
      <c r="P3473" s="148" t="str">
        <f>IFERROR(IF(LEN(H3473)=0,"",INDEX(Dashboard!$I$17:$I$26,MATCH($H3473,Dashboard!$J$17:$J$26,0))),"")</f>
        <v/>
      </c>
      <c r="Q3473" s="144"/>
      <c r="R3473" s="148">
        <f>IF(LEN(O3473)=0,0,IF(OR(Summary!$D$5="All",Summary!$D$5=""),1,IF(Summary!$D$5=O3473,1,0)))</f>
        <v>0</v>
      </c>
      <c r="S3473" s="148">
        <f>IF(LEN(B3473)=0,0,IF(OR(Summary!$G$5="All",Summary!$G$5=""),1,IF(Summary!$G$5=B3473,1,0)))</f>
        <v>0</v>
      </c>
      <c r="T3473" s="148">
        <f t="shared" si="216"/>
        <v>0</v>
      </c>
      <c r="U3473" s="148">
        <f>IF(LEN(C3473)=0,0,IF(C3473=Summary!$K$5,1,0))</f>
        <v>0</v>
      </c>
      <c r="V3473" s="148">
        <f t="shared" si="217"/>
        <v>0</v>
      </c>
      <c r="W3473" s="333"/>
      <c r="X3473" s="148">
        <f t="shared" si="218"/>
        <v>0</v>
      </c>
      <c r="Y3473" s="333"/>
      <c r="Z3473" s="144"/>
      <c r="AA3473" s="148">
        <f t="shared" si="219"/>
        <v>0</v>
      </c>
      <c r="AB3473" s="336"/>
      <c r="AC3473" s="144"/>
    </row>
    <row r="3474" spans="2:29" s="134" customFormat="1" ht="20.100000000000001" customHeight="1" x14ac:dyDescent="0.25">
      <c r="B3474" s="390"/>
      <c r="C3474" s="391"/>
      <c r="D3474" s="392"/>
      <c r="E3474" s="393"/>
      <c r="F3474" s="393"/>
      <c r="G3474" s="394"/>
      <c r="H3474" s="395"/>
      <c r="N3474" s="144"/>
      <c r="O3474" s="147" t="str">
        <f>IFERROR(IF(LEN(B3474)=0,"",INDEX(Trainings!$C$6:$C$55,MATCH(Registration!$B3474,Trainings!$B$6:$B$55,0),1)),"")</f>
        <v/>
      </c>
      <c r="P3474" s="148" t="str">
        <f>IFERROR(IF(LEN(H3474)=0,"",INDEX(Dashboard!$I$17:$I$26,MATCH($H3474,Dashboard!$J$17:$J$26,0))),"")</f>
        <v/>
      </c>
      <c r="Q3474" s="144"/>
      <c r="R3474" s="148">
        <f>IF(LEN(O3474)=0,0,IF(OR(Summary!$D$5="All",Summary!$D$5=""),1,IF(Summary!$D$5=O3474,1,0)))</f>
        <v>0</v>
      </c>
      <c r="S3474" s="148">
        <f>IF(LEN(B3474)=0,0,IF(OR(Summary!$G$5="All",Summary!$G$5=""),1,IF(Summary!$G$5=B3474,1,0)))</f>
        <v>0</v>
      </c>
      <c r="T3474" s="148">
        <f t="shared" si="216"/>
        <v>0</v>
      </c>
      <c r="U3474" s="148">
        <f>IF(LEN(C3474)=0,0,IF(C3474=Summary!$K$5,1,0))</f>
        <v>0</v>
      </c>
      <c r="V3474" s="148">
        <f t="shared" si="217"/>
        <v>0</v>
      </c>
      <c r="W3474" s="333"/>
      <c r="X3474" s="148">
        <f t="shared" si="218"/>
        <v>0</v>
      </c>
      <c r="Y3474" s="333"/>
      <c r="Z3474" s="144"/>
      <c r="AA3474" s="148">
        <f t="shared" si="219"/>
        <v>0</v>
      </c>
      <c r="AB3474" s="336"/>
      <c r="AC3474" s="144"/>
    </row>
    <row r="3475" spans="2:29" s="134" customFormat="1" ht="20.100000000000001" customHeight="1" x14ac:dyDescent="0.25">
      <c r="B3475" s="390"/>
      <c r="C3475" s="391"/>
      <c r="D3475" s="392"/>
      <c r="E3475" s="393"/>
      <c r="F3475" s="393"/>
      <c r="G3475" s="394"/>
      <c r="H3475" s="395"/>
      <c r="N3475" s="144"/>
      <c r="O3475" s="147" t="str">
        <f>IFERROR(IF(LEN(B3475)=0,"",INDEX(Trainings!$C$6:$C$55,MATCH(Registration!$B3475,Trainings!$B$6:$B$55,0),1)),"")</f>
        <v/>
      </c>
      <c r="P3475" s="148" t="str">
        <f>IFERROR(IF(LEN(H3475)=0,"",INDEX(Dashboard!$I$17:$I$26,MATCH($H3475,Dashboard!$J$17:$J$26,0))),"")</f>
        <v/>
      </c>
      <c r="Q3475" s="144"/>
      <c r="R3475" s="148">
        <f>IF(LEN(O3475)=0,0,IF(OR(Summary!$D$5="All",Summary!$D$5=""),1,IF(Summary!$D$5=O3475,1,0)))</f>
        <v>0</v>
      </c>
      <c r="S3475" s="148">
        <f>IF(LEN(B3475)=0,0,IF(OR(Summary!$G$5="All",Summary!$G$5=""),1,IF(Summary!$G$5=B3475,1,0)))</f>
        <v>0</v>
      </c>
      <c r="T3475" s="148">
        <f t="shared" si="216"/>
        <v>0</v>
      </c>
      <c r="U3475" s="148">
        <f>IF(LEN(C3475)=0,0,IF(C3475=Summary!$K$5,1,0))</f>
        <v>0</v>
      </c>
      <c r="V3475" s="148">
        <f t="shared" si="217"/>
        <v>0</v>
      </c>
      <c r="W3475" s="333"/>
      <c r="X3475" s="148">
        <f t="shared" si="218"/>
        <v>0</v>
      </c>
      <c r="Y3475" s="333"/>
      <c r="Z3475" s="144"/>
      <c r="AA3475" s="148">
        <f t="shared" si="219"/>
        <v>0</v>
      </c>
      <c r="AB3475" s="336"/>
      <c r="AC3475" s="144"/>
    </row>
    <row r="3476" spans="2:29" s="134" customFormat="1" ht="20.100000000000001" customHeight="1" x14ac:dyDescent="0.25">
      <c r="B3476" s="390"/>
      <c r="C3476" s="391"/>
      <c r="D3476" s="392"/>
      <c r="E3476" s="393"/>
      <c r="F3476" s="393"/>
      <c r="G3476" s="394"/>
      <c r="H3476" s="395"/>
      <c r="N3476" s="144"/>
      <c r="O3476" s="147" t="str">
        <f>IFERROR(IF(LEN(B3476)=0,"",INDEX(Trainings!$C$6:$C$55,MATCH(Registration!$B3476,Trainings!$B$6:$B$55,0),1)),"")</f>
        <v/>
      </c>
      <c r="P3476" s="148" t="str">
        <f>IFERROR(IF(LEN(H3476)=0,"",INDEX(Dashboard!$I$17:$I$26,MATCH($H3476,Dashboard!$J$17:$J$26,0))),"")</f>
        <v/>
      </c>
      <c r="Q3476" s="144"/>
      <c r="R3476" s="148">
        <f>IF(LEN(O3476)=0,0,IF(OR(Summary!$D$5="All",Summary!$D$5=""),1,IF(Summary!$D$5=O3476,1,0)))</f>
        <v>0</v>
      </c>
      <c r="S3476" s="148">
        <f>IF(LEN(B3476)=0,0,IF(OR(Summary!$G$5="All",Summary!$G$5=""),1,IF(Summary!$G$5=B3476,1,0)))</f>
        <v>0</v>
      </c>
      <c r="T3476" s="148">
        <f t="shared" si="216"/>
        <v>0</v>
      </c>
      <c r="U3476" s="148">
        <f>IF(LEN(C3476)=0,0,IF(C3476=Summary!$K$5,1,0))</f>
        <v>0</v>
      </c>
      <c r="V3476" s="148">
        <f t="shared" si="217"/>
        <v>0</v>
      </c>
      <c r="W3476" s="333"/>
      <c r="X3476" s="148">
        <f t="shared" si="218"/>
        <v>0</v>
      </c>
      <c r="Y3476" s="333"/>
      <c r="Z3476" s="144"/>
      <c r="AA3476" s="148">
        <f t="shared" si="219"/>
        <v>0</v>
      </c>
      <c r="AB3476" s="336"/>
      <c r="AC3476" s="144"/>
    </row>
    <row r="3477" spans="2:29" s="134" customFormat="1" ht="20.100000000000001" customHeight="1" x14ac:dyDescent="0.25">
      <c r="B3477" s="390"/>
      <c r="C3477" s="391"/>
      <c r="D3477" s="392"/>
      <c r="E3477" s="393"/>
      <c r="F3477" s="393"/>
      <c r="G3477" s="394"/>
      <c r="H3477" s="395"/>
      <c r="N3477" s="144"/>
      <c r="O3477" s="147" t="str">
        <f>IFERROR(IF(LEN(B3477)=0,"",INDEX(Trainings!$C$6:$C$55,MATCH(Registration!$B3477,Trainings!$B$6:$B$55,0),1)),"")</f>
        <v/>
      </c>
      <c r="P3477" s="148" t="str">
        <f>IFERROR(IF(LEN(H3477)=0,"",INDEX(Dashboard!$I$17:$I$26,MATCH($H3477,Dashboard!$J$17:$J$26,0))),"")</f>
        <v/>
      </c>
      <c r="Q3477" s="144"/>
      <c r="R3477" s="148">
        <f>IF(LEN(O3477)=0,0,IF(OR(Summary!$D$5="All",Summary!$D$5=""),1,IF(Summary!$D$5=O3477,1,0)))</f>
        <v>0</v>
      </c>
      <c r="S3477" s="148">
        <f>IF(LEN(B3477)=0,0,IF(OR(Summary!$G$5="All",Summary!$G$5=""),1,IF(Summary!$G$5=B3477,1,0)))</f>
        <v>0</v>
      </c>
      <c r="T3477" s="148">
        <f t="shared" si="216"/>
        <v>0</v>
      </c>
      <c r="U3477" s="148">
        <f>IF(LEN(C3477)=0,0,IF(C3477=Summary!$K$5,1,0))</f>
        <v>0</v>
      </c>
      <c r="V3477" s="148">
        <f t="shared" si="217"/>
        <v>0</v>
      </c>
      <c r="W3477" s="333"/>
      <c r="X3477" s="148">
        <f t="shared" si="218"/>
        <v>0</v>
      </c>
      <c r="Y3477" s="333"/>
      <c r="Z3477" s="144"/>
      <c r="AA3477" s="148">
        <f t="shared" si="219"/>
        <v>0</v>
      </c>
      <c r="AB3477" s="336"/>
      <c r="AC3477" s="144"/>
    </row>
    <row r="3478" spans="2:29" s="134" customFormat="1" ht="20.100000000000001" customHeight="1" x14ac:dyDescent="0.25">
      <c r="B3478" s="390"/>
      <c r="C3478" s="391"/>
      <c r="D3478" s="392"/>
      <c r="E3478" s="393"/>
      <c r="F3478" s="393"/>
      <c r="G3478" s="394"/>
      <c r="H3478" s="395"/>
      <c r="N3478" s="144"/>
      <c r="O3478" s="147" t="str">
        <f>IFERROR(IF(LEN(B3478)=0,"",INDEX(Trainings!$C$6:$C$55,MATCH(Registration!$B3478,Trainings!$B$6:$B$55,0),1)),"")</f>
        <v/>
      </c>
      <c r="P3478" s="148" t="str">
        <f>IFERROR(IF(LEN(H3478)=0,"",INDEX(Dashboard!$I$17:$I$26,MATCH($H3478,Dashboard!$J$17:$J$26,0))),"")</f>
        <v/>
      </c>
      <c r="Q3478" s="144"/>
      <c r="R3478" s="148">
        <f>IF(LEN(O3478)=0,0,IF(OR(Summary!$D$5="All",Summary!$D$5=""),1,IF(Summary!$D$5=O3478,1,0)))</f>
        <v>0</v>
      </c>
      <c r="S3478" s="148">
        <f>IF(LEN(B3478)=0,0,IF(OR(Summary!$G$5="All",Summary!$G$5=""),1,IF(Summary!$G$5=B3478,1,0)))</f>
        <v>0</v>
      </c>
      <c r="T3478" s="148">
        <f t="shared" si="216"/>
        <v>0</v>
      </c>
      <c r="U3478" s="148">
        <f>IF(LEN(C3478)=0,0,IF(C3478=Summary!$K$5,1,0))</f>
        <v>0</v>
      </c>
      <c r="V3478" s="148">
        <f t="shared" si="217"/>
        <v>0</v>
      </c>
      <c r="W3478" s="333"/>
      <c r="X3478" s="148">
        <f t="shared" si="218"/>
        <v>0</v>
      </c>
      <c r="Y3478" s="333"/>
      <c r="Z3478" s="144"/>
      <c r="AA3478" s="148">
        <f t="shared" si="219"/>
        <v>0</v>
      </c>
      <c r="AB3478" s="336"/>
      <c r="AC3478" s="144"/>
    </row>
    <row r="3479" spans="2:29" s="134" customFormat="1" ht="20.100000000000001" customHeight="1" x14ac:dyDescent="0.25">
      <c r="B3479" s="390"/>
      <c r="C3479" s="391"/>
      <c r="D3479" s="392"/>
      <c r="E3479" s="393"/>
      <c r="F3479" s="393"/>
      <c r="G3479" s="394"/>
      <c r="H3479" s="395"/>
      <c r="N3479" s="144"/>
      <c r="O3479" s="147" t="str">
        <f>IFERROR(IF(LEN(B3479)=0,"",INDEX(Trainings!$C$6:$C$55,MATCH(Registration!$B3479,Trainings!$B$6:$B$55,0),1)),"")</f>
        <v/>
      </c>
      <c r="P3479" s="148" t="str">
        <f>IFERROR(IF(LEN(H3479)=0,"",INDEX(Dashboard!$I$17:$I$26,MATCH($H3479,Dashboard!$J$17:$J$26,0))),"")</f>
        <v/>
      </c>
      <c r="Q3479" s="144"/>
      <c r="R3479" s="148">
        <f>IF(LEN(O3479)=0,0,IF(OR(Summary!$D$5="All",Summary!$D$5=""),1,IF(Summary!$D$5=O3479,1,0)))</f>
        <v>0</v>
      </c>
      <c r="S3479" s="148">
        <f>IF(LEN(B3479)=0,0,IF(OR(Summary!$G$5="All",Summary!$G$5=""),1,IF(Summary!$G$5=B3479,1,0)))</f>
        <v>0</v>
      </c>
      <c r="T3479" s="148">
        <f t="shared" si="216"/>
        <v>0</v>
      </c>
      <c r="U3479" s="148">
        <f>IF(LEN(C3479)=0,0,IF(C3479=Summary!$K$5,1,0))</f>
        <v>0</v>
      </c>
      <c r="V3479" s="148">
        <f t="shared" si="217"/>
        <v>0</v>
      </c>
      <c r="W3479" s="333"/>
      <c r="X3479" s="148">
        <f t="shared" si="218"/>
        <v>0</v>
      </c>
      <c r="Y3479" s="333"/>
      <c r="Z3479" s="144"/>
      <c r="AA3479" s="148">
        <f t="shared" si="219"/>
        <v>0</v>
      </c>
      <c r="AB3479" s="336"/>
      <c r="AC3479" s="144"/>
    </row>
    <row r="3480" spans="2:29" s="134" customFormat="1" ht="20.100000000000001" customHeight="1" x14ac:dyDescent="0.25">
      <c r="B3480" s="390"/>
      <c r="C3480" s="391"/>
      <c r="D3480" s="392"/>
      <c r="E3480" s="393"/>
      <c r="F3480" s="393"/>
      <c r="G3480" s="394"/>
      <c r="H3480" s="395"/>
      <c r="N3480" s="144"/>
      <c r="O3480" s="147" t="str">
        <f>IFERROR(IF(LEN(B3480)=0,"",INDEX(Trainings!$C$6:$C$55,MATCH(Registration!$B3480,Trainings!$B$6:$B$55,0),1)),"")</f>
        <v/>
      </c>
      <c r="P3480" s="148" t="str">
        <f>IFERROR(IF(LEN(H3480)=0,"",INDEX(Dashboard!$I$17:$I$26,MATCH($H3480,Dashboard!$J$17:$J$26,0))),"")</f>
        <v/>
      </c>
      <c r="Q3480" s="144"/>
      <c r="R3480" s="148">
        <f>IF(LEN(O3480)=0,0,IF(OR(Summary!$D$5="All",Summary!$D$5=""),1,IF(Summary!$D$5=O3480,1,0)))</f>
        <v>0</v>
      </c>
      <c r="S3480" s="148">
        <f>IF(LEN(B3480)=0,0,IF(OR(Summary!$G$5="All",Summary!$G$5=""),1,IF(Summary!$G$5=B3480,1,0)))</f>
        <v>0</v>
      </c>
      <c r="T3480" s="148">
        <f t="shared" si="216"/>
        <v>0</v>
      </c>
      <c r="U3480" s="148">
        <f>IF(LEN(C3480)=0,0,IF(C3480=Summary!$K$5,1,0))</f>
        <v>0</v>
      </c>
      <c r="V3480" s="148">
        <f t="shared" si="217"/>
        <v>0</v>
      </c>
      <c r="W3480" s="333"/>
      <c r="X3480" s="148">
        <f t="shared" si="218"/>
        <v>0</v>
      </c>
      <c r="Y3480" s="333"/>
      <c r="Z3480" s="144"/>
      <c r="AA3480" s="148">
        <f t="shared" si="219"/>
        <v>0</v>
      </c>
      <c r="AB3480" s="336"/>
      <c r="AC3480" s="144"/>
    </row>
    <row r="3481" spans="2:29" s="134" customFormat="1" ht="20.100000000000001" customHeight="1" x14ac:dyDescent="0.25">
      <c r="B3481" s="390"/>
      <c r="C3481" s="391"/>
      <c r="D3481" s="392"/>
      <c r="E3481" s="393"/>
      <c r="F3481" s="393"/>
      <c r="G3481" s="394"/>
      <c r="H3481" s="395"/>
      <c r="N3481" s="144"/>
      <c r="O3481" s="147" t="str">
        <f>IFERROR(IF(LEN(B3481)=0,"",INDEX(Trainings!$C$6:$C$55,MATCH(Registration!$B3481,Trainings!$B$6:$B$55,0),1)),"")</f>
        <v/>
      </c>
      <c r="P3481" s="148" t="str">
        <f>IFERROR(IF(LEN(H3481)=0,"",INDEX(Dashboard!$I$17:$I$26,MATCH($H3481,Dashboard!$J$17:$J$26,0))),"")</f>
        <v/>
      </c>
      <c r="Q3481" s="144"/>
      <c r="R3481" s="148">
        <f>IF(LEN(O3481)=0,0,IF(OR(Summary!$D$5="All",Summary!$D$5=""),1,IF(Summary!$D$5=O3481,1,0)))</f>
        <v>0</v>
      </c>
      <c r="S3481" s="148">
        <f>IF(LEN(B3481)=0,0,IF(OR(Summary!$G$5="All",Summary!$G$5=""),1,IF(Summary!$G$5=B3481,1,0)))</f>
        <v>0</v>
      </c>
      <c r="T3481" s="148">
        <f t="shared" si="216"/>
        <v>0</v>
      </c>
      <c r="U3481" s="148">
        <f>IF(LEN(C3481)=0,0,IF(C3481=Summary!$K$5,1,0))</f>
        <v>0</v>
      </c>
      <c r="V3481" s="148">
        <f t="shared" si="217"/>
        <v>0</v>
      </c>
      <c r="W3481" s="333"/>
      <c r="X3481" s="148">
        <f t="shared" si="218"/>
        <v>0</v>
      </c>
      <c r="Y3481" s="333"/>
      <c r="Z3481" s="144"/>
      <c r="AA3481" s="148">
        <f t="shared" si="219"/>
        <v>0</v>
      </c>
      <c r="AB3481" s="336"/>
      <c r="AC3481" s="144"/>
    </row>
    <row r="3482" spans="2:29" s="134" customFormat="1" ht="20.100000000000001" customHeight="1" x14ac:dyDescent="0.25">
      <c r="B3482" s="390"/>
      <c r="C3482" s="391"/>
      <c r="D3482" s="392"/>
      <c r="E3482" s="393"/>
      <c r="F3482" s="393"/>
      <c r="G3482" s="394"/>
      <c r="H3482" s="395"/>
      <c r="N3482" s="144"/>
      <c r="O3482" s="147" t="str">
        <f>IFERROR(IF(LEN(B3482)=0,"",INDEX(Trainings!$C$6:$C$55,MATCH(Registration!$B3482,Trainings!$B$6:$B$55,0),1)),"")</f>
        <v/>
      </c>
      <c r="P3482" s="148" t="str">
        <f>IFERROR(IF(LEN(H3482)=0,"",INDEX(Dashboard!$I$17:$I$26,MATCH($H3482,Dashboard!$J$17:$J$26,0))),"")</f>
        <v/>
      </c>
      <c r="Q3482" s="144"/>
      <c r="R3482" s="148">
        <f>IF(LEN(O3482)=0,0,IF(OR(Summary!$D$5="All",Summary!$D$5=""),1,IF(Summary!$D$5=O3482,1,0)))</f>
        <v>0</v>
      </c>
      <c r="S3482" s="148">
        <f>IF(LEN(B3482)=0,0,IF(OR(Summary!$G$5="All",Summary!$G$5=""),1,IF(Summary!$G$5=B3482,1,0)))</f>
        <v>0</v>
      </c>
      <c r="T3482" s="148">
        <f t="shared" si="216"/>
        <v>0</v>
      </c>
      <c r="U3482" s="148">
        <f>IF(LEN(C3482)=0,0,IF(C3482=Summary!$K$5,1,0))</f>
        <v>0</v>
      </c>
      <c r="V3482" s="148">
        <f t="shared" si="217"/>
        <v>0</v>
      </c>
      <c r="W3482" s="333"/>
      <c r="X3482" s="148">
        <f t="shared" si="218"/>
        <v>0</v>
      </c>
      <c r="Y3482" s="333"/>
      <c r="Z3482" s="144"/>
      <c r="AA3482" s="148">
        <f t="shared" si="219"/>
        <v>0</v>
      </c>
      <c r="AB3482" s="336"/>
      <c r="AC3482" s="144"/>
    </row>
    <row r="3483" spans="2:29" s="134" customFormat="1" ht="20.100000000000001" customHeight="1" x14ac:dyDescent="0.25">
      <c r="B3483" s="390"/>
      <c r="C3483" s="391"/>
      <c r="D3483" s="392"/>
      <c r="E3483" s="393"/>
      <c r="F3483" s="393"/>
      <c r="G3483" s="394"/>
      <c r="H3483" s="395"/>
      <c r="N3483" s="144"/>
      <c r="O3483" s="147" t="str">
        <f>IFERROR(IF(LEN(B3483)=0,"",INDEX(Trainings!$C$6:$C$55,MATCH(Registration!$B3483,Trainings!$B$6:$B$55,0),1)),"")</f>
        <v/>
      </c>
      <c r="P3483" s="148" t="str">
        <f>IFERROR(IF(LEN(H3483)=0,"",INDEX(Dashboard!$I$17:$I$26,MATCH($H3483,Dashboard!$J$17:$J$26,0))),"")</f>
        <v/>
      </c>
      <c r="Q3483" s="144"/>
      <c r="R3483" s="148">
        <f>IF(LEN(O3483)=0,0,IF(OR(Summary!$D$5="All",Summary!$D$5=""),1,IF(Summary!$D$5=O3483,1,0)))</f>
        <v>0</v>
      </c>
      <c r="S3483" s="148">
        <f>IF(LEN(B3483)=0,0,IF(OR(Summary!$G$5="All",Summary!$G$5=""),1,IF(Summary!$G$5=B3483,1,0)))</f>
        <v>0</v>
      </c>
      <c r="T3483" s="148">
        <f t="shared" si="216"/>
        <v>0</v>
      </c>
      <c r="U3483" s="148">
        <f>IF(LEN(C3483)=0,0,IF(C3483=Summary!$K$5,1,0))</f>
        <v>0</v>
      </c>
      <c r="V3483" s="148">
        <f t="shared" si="217"/>
        <v>0</v>
      </c>
      <c r="W3483" s="333"/>
      <c r="X3483" s="148">
        <f t="shared" si="218"/>
        <v>0</v>
      </c>
      <c r="Y3483" s="333"/>
      <c r="Z3483" s="144"/>
      <c r="AA3483" s="148">
        <f t="shared" si="219"/>
        <v>0</v>
      </c>
      <c r="AB3483" s="336"/>
      <c r="AC3483" s="144"/>
    </row>
    <row r="3484" spans="2:29" s="134" customFormat="1" ht="20.100000000000001" customHeight="1" x14ac:dyDescent="0.25">
      <c r="B3484" s="390"/>
      <c r="C3484" s="391"/>
      <c r="D3484" s="392"/>
      <c r="E3484" s="393"/>
      <c r="F3484" s="393"/>
      <c r="G3484" s="394"/>
      <c r="H3484" s="395"/>
      <c r="N3484" s="144"/>
      <c r="O3484" s="147" t="str">
        <f>IFERROR(IF(LEN(B3484)=0,"",INDEX(Trainings!$C$6:$C$55,MATCH(Registration!$B3484,Trainings!$B$6:$B$55,0),1)),"")</f>
        <v/>
      </c>
      <c r="P3484" s="148" t="str">
        <f>IFERROR(IF(LEN(H3484)=0,"",INDEX(Dashboard!$I$17:$I$26,MATCH($H3484,Dashboard!$J$17:$J$26,0))),"")</f>
        <v/>
      </c>
      <c r="Q3484" s="144"/>
      <c r="R3484" s="148">
        <f>IF(LEN(O3484)=0,0,IF(OR(Summary!$D$5="All",Summary!$D$5=""),1,IF(Summary!$D$5=O3484,1,0)))</f>
        <v>0</v>
      </c>
      <c r="S3484" s="148">
        <f>IF(LEN(B3484)=0,0,IF(OR(Summary!$G$5="All",Summary!$G$5=""),1,IF(Summary!$G$5=B3484,1,0)))</f>
        <v>0</v>
      </c>
      <c r="T3484" s="148">
        <f t="shared" si="216"/>
        <v>0</v>
      </c>
      <c r="U3484" s="148">
        <f>IF(LEN(C3484)=0,0,IF(C3484=Summary!$K$5,1,0))</f>
        <v>0</v>
      </c>
      <c r="V3484" s="148">
        <f t="shared" si="217"/>
        <v>0</v>
      </c>
      <c r="W3484" s="333"/>
      <c r="X3484" s="148">
        <f t="shared" si="218"/>
        <v>0</v>
      </c>
      <c r="Y3484" s="333"/>
      <c r="Z3484" s="144"/>
      <c r="AA3484" s="148">
        <f t="shared" si="219"/>
        <v>0</v>
      </c>
      <c r="AB3484" s="336"/>
      <c r="AC3484" s="144"/>
    </row>
    <row r="3485" spans="2:29" s="134" customFormat="1" ht="20.100000000000001" customHeight="1" x14ac:dyDescent="0.25">
      <c r="B3485" s="390"/>
      <c r="C3485" s="391"/>
      <c r="D3485" s="392"/>
      <c r="E3485" s="393"/>
      <c r="F3485" s="393"/>
      <c r="G3485" s="394"/>
      <c r="H3485" s="395"/>
      <c r="N3485" s="144"/>
      <c r="O3485" s="147" t="str">
        <f>IFERROR(IF(LEN(B3485)=0,"",INDEX(Trainings!$C$6:$C$55,MATCH(Registration!$B3485,Trainings!$B$6:$B$55,0),1)),"")</f>
        <v/>
      </c>
      <c r="P3485" s="148" t="str">
        <f>IFERROR(IF(LEN(H3485)=0,"",INDEX(Dashboard!$I$17:$I$26,MATCH($H3485,Dashboard!$J$17:$J$26,0))),"")</f>
        <v/>
      </c>
      <c r="Q3485" s="144"/>
      <c r="R3485" s="148">
        <f>IF(LEN(O3485)=0,0,IF(OR(Summary!$D$5="All",Summary!$D$5=""),1,IF(Summary!$D$5=O3485,1,0)))</f>
        <v>0</v>
      </c>
      <c r="S3485" s="148">
        <f>IF(LEN(B3485)=0,0,IF(OR(Summary!$G$5="All",Summary!$G$5=""),1,IF(Summary!$G$5=B3485,1,0)))</f>
        <v>0</v>
      </c>
      <c r="T3485" s="148">
        <f t="shared" si="216"/>
        <v>0</v>
      </c>
      <c r="U3485" s="148">
        <f>IF(LEN(C3485)=0,0,IF(C3485=Summary!$K$5,1,0))</f>
        <v>0</v>
      </c>
      <c r="V3485" s="148">
        <f t="shared" si="217"/>
        <v>0</v>
      </c>
      <c r="W3485" s="333"/>
      <c r="X3485" s="148">
        <f t="shared" si="218"/>
        <v>0</v>
      </c>
      <c r="Y3485" s="333"/>
      <c r="Z3485" s="144"/>
      <c r="AA3485" s="148">
        <f t="shared" si="219"/>
        <v>0</v>
      </c>
      <c r="AB3485" s="336"/>
      <c r="AC3485" s="144"/>
    </row>
    <row r="3486" spans="2:29" s="134" customFormat="1" ht="20.100000000000001" customHeight="1" x14ac:dyDescent="0.25">
      <c r="B3486" s="390"/>
      <c r="C3486" s="391"/>
      <c r="D3486" s="392"/>
      <c r="E3486" s="393"/>
      <c r="F3486" s="393"/>
      <c r="G3486" s="394"/>
      <c r="H3486" s="395"/>
      <c r="N3486" s="144"/>
      <c r="O3486" s="147" t="str">
        <f>IFERROR(IF(LEN(B3486)=0,"",INDEX(Trainings!$C$6:$C$55,MATCH(Registration!$B3486,Trainings!$B$6:$B$55,0),1)),"")</f>
        <v/>
      </c>
      <c r="P3486" s="148" t="str">
        <f>IFERROR(IF(LEN(H3486)=0,"",INDEX(Dashboard!$I$17:$I$26,MATCH($H3486,Dashboard!$J$17:$J$26,0))),"")</f>
        <v/>
      </c>
      <c r="Q3486" s="144"/>
      <c r="R3486" s="148">
        <f>IF(LEN(O3486)=0,0,IF(OR(Summary!$D$5="All",Summary!$D$5=""),1,IF(Summary!$D$5=O3486,1,0)))</f>
        <v>0</v>
      </c>
      <c r="S3486" s="148">
        <f>IF(LEN(B3486)=0,0,IF(OR(Summary!$G$5="All",Summary!$G$5=""),1,IF(Summary!$G$5=B3486,1,0)))</f>
        <v>0</v>
      </c>
      <c r="T3486" s="148">
        <f t="shared" si="216"/>
        <v>0</v>
      </c>
      <c r="U3486" s="148">
        <f>IF(LEN(C3486)=0,0,IF(C3486=Summary!$K$5,1,0))</f>
        <v>0</v>
      </c>
      <c r="V3486" s="148">
        <f t="shared" si="217"/>
        <v>0</v>
      </c>
      <c r="W3486" s="333"/>
      <c r="X3486" s="148">
        <f t="shared" si="218"/>
        <v>0</v>
      </c>
      <c r="Y3486" s="333"/>
      <c r="Z3486" s="144"/>
      <c r="AA3486" s="148">
        <f t="shared" si="219"/>
        <v>0</v>
      </c>
      <c r="AB3486" s="336"/>
      <c r="AC3486" s="144"/>
    </row>
    <row r="3487" spans="2:29" s="134" customFormat="1" ht="20.100000000000001" customHeight="1" x14ac:dyDescent="0.25">
      <c r="B3487" s="390"/>
      <c r="C3487" s="391"/>
      <c r="D3487" s="392"/>
      <c r="E3487" s="393"/>
      <c r="F3487" s="393"/>
      <c r="G3487" s="394"/>
      <c r="H3487" s="395"/>
      <c r="N3487" s="144"/>
      <c r="O3487" s="147" t="str">
        <f>IFERROR(IF(LEN(B3487)=0,"",INDEX(Trainings!$C$6:$C$55,MATCH(Registration!$B3487,Trainings!$B$6:$B$55,0),1)),"")</f>
        <v/>
      </c>
      <c r="P3487" s="148" t="str">
        <f>IFERROR(IF(LEN(H3487)=0,"",INDEX(Dashboard!$I$17:$I$26,MATCH($H3487,Dashboard!$J$17:$J$26,0))),"")</f>
        <v/>
      </c>
      <c r="Q3487" s="144"/>
      <c r="R3487" s="148">
        <f>IF(LEN(O3487)=0,0,IF(OR(Summary!$D$5="All",Summary!$D$5=""),1,IF(Summary!$D$5=O3487,1,0)))</f>
        <v>0</v>
      </c>
      <c r="S3487" s="148">
        <f>IF(LEN(B3487)=0,0,IF(OR(Summary!$G$5="All",Summary!$G$5=""),1,IF(Summary!$G$5=B3487,1,0)))</f>
        <v>0</v>
      </c>
      <c r="T3487" s="148">
        <f t="shared" si="216"/>
        <v>0</v>
      </c>
      <c r="U3487" s="148">
        <f>IF(LEN(C3487)=0,0,IF(C3487=Summary!$K$5,1,0))</f>
        <v>0</v>
      </c>
      <c r="V3487" s="148">
        <f t="shared" si="217"/>
        <v>0</v>
      </c>
      <c r="W3487" s="333"/>
      <c r="X3487" s="148">
        <f t="shared" si="218"/>
        <v>0</v>
      </c>
      <c r="Y3487" s="333"/>
      <c r="Z3487" s="144"/>
      <c r="AA3487" s="148">
        <f t="shared" si="219"/>
        <v>0</v>
      </c>
      <c r="AB3487" s="336"/>
      <c r="AC3487" s="144"/>
    </row>
    <row r="3488" spans="2:29" s="134" customFormat="1" ht="20.100000000000001" customHeight="1" x14ac:dyDescent="0.25">
      <c r="B3488" s="390"/>
      <c r="C3488" s="391"/>
      <c r="D3488" s="392"/>
      <c r="E3488" s="393"/>
      <c r="F3488" s="393"/>
      <c r="G3488" s="394"/>
      <c r="H3488" s="395"/>
      <c r="N3488" s="144"/>
      <c r="O3488" s="147" t="str">
        <f>IFERROR(IF(LEN(B3488)=0,"",INDEX(Trainings!$C$6:$C$55,MATCH(Registration!$B3488,Trainings!$B$6:$B$55,0),1)),"")</f>
        <v/>
      </c>
      <c r="P3488" s="148" t="str">
        <f>IFERROR(IF(LEN(H3488)=0,"",INDEX(Dashboard!$I$17:$I$26,MATCH($H3488,Dashboard!$J$17:$J$26,0))),"")</f>
        <v/>
      </c>
      <c r="Q3488" s="144"/>
      <c r="R3488" s="148">
        <f>IF(LEN(O3488)=0,0,IF(OR(Summary!$D$5="All",Summary!$D$5=""),1,IF(Summary!$D$5=O3488,1,0)))</f>
        <v>0</v>
      </c>
      <c r="S3488" s="148">
        <f>IF(LEN(B3488)=0,0,IF(OR(Summary!$G$5="All",Summary!$G$5=""),1,IF(Summary!$G$5=B3488,1,0)))</f>
        <v>0</v>
      </c>
      <c r="T3488" s="148">
        <f t="shared" si="216"/>
        <v>0</v>
      </c>
      <c r="U3488" s="148">
        <f>IF(LEN(C3488)=0,0,IF(C3488=Summary!$K$5,1,0))</f>
        <v>0</v>
      </c>
      <c r="V3488" s="148">
        <f t="shared" si="217"/>
        <v>0</v>
      </c>
      <c r="W3488" s="333"/>
      <c r="X3488" s="148">
        <f t="shared" si="218"/>
        <v>0</v>
      </c>
      <c r="Y3488" s="333"/>
      <c r="Z3488" s="144"/>
      <c r="AA3488" s="148">
        <f t="shared" si="219"/>
        <v>0</v>
      </c>
      <c r="AB3488" s="336"/>
      <c r="AC3488" s="144"/>
    </row>
    <row r="3489" spans="2:29" s="134" customFormat="1" ht="20.100000000000001" customHeight="1" x14ac:dyDescent="0.25">
      <c r="B3489" s="390"/>
      <c r="C3489" s="391"/>
      <c r="D3489" s="392"/>
      <c r="E3489" s="393"/>
      <c r="F3489" s="393"/>
      <c r="G3489" s="394"/>
      <c r="H3489" s="395"/>
      <c r="N3489" s="144"/>
      <c r="O3489" s="147" t="str">
        <f>IFERROR(IF(LEN(B3489)=0,"",INDEX(Trainings!$C$6:$C$55,MATCH(Registration!$B3489,Trainings!$B$6:$B$55,0),1)),"")</f>
        <v/>
      </c>
      <c r="P3489" s="148" t="str">
        <f>IFERROR(IF(LEN(H3489)=0,"",INDEX(Dashboard!$I$17:$I$26,MATCH($H3489,Dashboard!$J$17:$J$26,0))),"")</f>
        <v/>
      </c>
      <c r="Q3489" s="144"/>
      <c r="R3489" s="148">
        <f>IF(LEN(O3489)=0,0,IF(OR(Summary!$D$5="All",Summary!$D$5=""),1,IF(Summary!$D$5=O3489,1,0)))</f>
        <v>0</v>
      </c>
      <c r="S3489" s="148">
        <f>IF(LEN(B3489)=0,0,IF(OR(Summary!$G$5="All",Summary!$G$5=""),1,IF(Summary!$G$5=B3489,1,0)))</f>
        <v>0</v>
      </c>
      <c r="T3489" s="148">
        <f t="shared" si="216"/>
        <v>0</v>
      </c>
      <c r="U3489" s="148">
        <f>IF(LEN(C3489)=0,0,IF(C3489=Summary!$K$5,1,0))</f>
        <v>0</v>
      </c>
      <c r="V3489" s="148">
        <f t="shared" si="217"/>
        <v>0</v>
      </c>
      <c r="W3489" s="333"/>
      <c r="X3489" s="148">
        <f t="shared" si="218"/>
        <v>0</v>
      </c>
      <c r="Y3489" s="333"/>
      <c r="Z3489" s="144"/>
      <c r="AA3489" s="148">
        <f t="shared" si="219"/>
        <v>0</v>
      </c>
      <c r="AB3489" s="336"/>
      <c r="AC3489" s="144"/>
    </row>
    <row r="3490" spans="2:29" s="134" customFormat="1" ht="20.100000000000001" customHeight="1" x14ac:dyDescent="0.25">
      <c r="B3490" s="390"/>
      <c r="C3490" s="391"/>
      <c r="D3490" s="392"/>
      <c r="E3490" s="393"/>
      <c r="F3490" s="393"/>
      <c r="G3490" s="394"/>
      <c r="H3490" s="395"/>
      <c r="N3490" s="144"/>
      <c r="O3490" s="147" t="str">
        <f>IFERROR(IF(LEN(B3490)=0,"",INDEX(Trainings!$C$6:$C$55,MATCH(Registration!$B3490,Trainings!$B$6:$B$55,0),1)),"")</f>
        <v/>
      </c>
      <c r="P3490" s="148" t="str">
        <f>IFERROR(IF(LEN(H3490)=0,"",INDEX(Dashboard!$I$17:$I$26,MATCH($H3490,Dashboard!$J$17:$J$26,0))),"")</f>
        <v/>
      </c>
      <c r="Q3490" s="144"/>
      <c r="R3490" s="148">
        <f>IF(LEN(O3490)=0,0,IF(OR(Summary!$D$5="All",Summary!$D$5=""),1,IF(Summary!$D$5=O3490,1,0)))</f>
        <v>0</v>
      </c>
      <c r="S3490" s="148">
        <f>IF(LEN(B3490)=0,0,IF(OR(Summary!$G$5="All",Summary!$G$5=""),1,IF(Summary!$G$5=B3490,1,0)))</f>
        <v>0</v>
      </c>
      <c r="T3490" s="148">
        <f t="shared" si="216"/>
        <v>0</v>
      </c>
      <c r="U3490" s="148">
        <f>IF(LEN(C3490)=0,0,IF(C3490=Summary!$K$5,1,0))</f>
        <v>0</v>
      </c>
      <c r="V3490" s="148">
        <f t="shared" si="217"/>
        <v>0</v>
      </c>
      <c r="W3490" s="333"/>
      <c r="X3490" s="148">
        <f t="shared" si="218"/>
        <v>0</v>
      </c>
      <c r="Y3490" s="333"/>
      <c r="Z3490" s="144"/>
      <c r="AA3490" s="148">
        <f t="shared" si="219"/>
        <v>0</v>
      </c>
      <c r="AB3490" s="336"/>
      <c r="AC3490" s="144"/>
    </row>
    <row r="3491" spans="2:29" s="134" customFormat="1" ht="20.100000000000001" customHeight="1" x14ac:dyDescent="0.25">
      <c r="B3491" s="390"/>
      <c r="C3491" s="391"/>
      <c r="D3491" s="392"/>
      <c r="E3491" s="393"/>
      <c r="F3491" s="393"/>
      <c r="G3491" s="394"/>
      <c r="H3491" s="395"/>
      <c r="N3491" s="144"/>
      <c r="O3491" s="147" t="str">
        <f>IFERROR(IF(LEN(B3491)=0,"",INDEX(Trainings!$C$6:$C$55,MATCH(Registration!$B3491,Trainings!$B$6:$B$55,0),1)),"")</f>
        <v/>
      </c>
      <c r="P3491" s="148" t="str">
        <f>IFERROR(IF(LEN(H3491)=0,"",INDEX(Dashboard!$I$17:$I$26,MATCH($H3491,Dashboard!$J$17:$J$26,0))),"")</f>
        <v/>
      </c>
      <c r="Q3491" s="144"/>
      <c r="R3491" s="148">
        <f>IF(LEN(O3491)=0,0,IF(OR(Summary!$D$5="All",Summary!$D$5=""),1,IF(Summary!$D$5=O3491,1,0)))</f>
        <v>0</v>
      </c>
      <c r="S3491" s="148">
        <f>IF(LEN(B3491)=0,0,IF(OR(Summary!$G$5="All",Summary!$G$5=""),1,IF(Summary!$G$5=B3491,1,0)))</f>
        <v>0</v>
      </c>
      <c r="T3491" s="148">
        <f t="shared" si="216"/>
        <v>0</v>
      </c>
      <c r="U3491" s="148">
        <f>IF(LEN(C3491)=0,0,IF(C3491=Summary!$K$5,1,0))</f>
        <v>0</v>
      </c>
      <c r="V3491" s="148">
        <f t="shared" si="217"/>
        <v>0</v>
      </c>
      <c r="W3491" s="333"/>
      <c r="X3491" s="148">
        <f t="shared" si="218"/>
        <v>0</v>
      </c>
      <c r="Y3491" s="333"/>
      <c r="Z3491" s="144"/>
      <c r="AA3491" s="148">
        <f t="shared" si="219"/>
        <v>0</v>
      </c>
      <c r="AB3491" s="336"/>
      <c r="AC3491" s="144"/>
    </row>
    <row r="3492" spans="2:29" s="134" customFormat="1" ht="20.100000000000001" customHeight="1" x14ac:dyDescent="0.25">
      <c r="B3492" s="390"/>
      <c r="C3492" s="391"/>
      <c r="D3492" s="392"/>
      <c r="E3492" s="393"/>
      <c r="F3492" s="393"/>
      <c r="G3492" s="394"/>
      <c r="H3492" s="395"/>
      <c r="N3492" s="144"/>
      <c r="O3492" s="147" t="str">
        <f>IFERROR(IF(LEN(B3492)=0,"",INDEX(Trainings!$C$6:$C$55,MATCH(Registration!$B3492,Trainings!$B$6:$B$55,0),1)),"")</f>
        <v/>
      </c>
      <c r="P3492" s="148" t="str">
        <f>IFERROR(IF(LEN(H3492)=0,"",INDEX(Dashboard!$I$17:$I$26,MATCH($H3492,Dashboard!$J$17:$J$26,0))),"")</f>
        <v/>
      </c>
      <c r="Q3492" s="144"/>
      <c r="R3492" s="148">
        <f>IF(LEN(O3492)=0,0,IF(OR(Summary!$D$5="All",Summary!$D$5=""),1,IF(Summary!$D$5=O3492,1,0)))</f>
        <v>0</v>
      </c>
      <c r="S3492" s="148">
        <f>IF(LEN(B3492)=0,0,IF(OR(Summary!$G$5="All",Summary!$G$5=""),1,IF(Summary!$G$5=B3492,1,0)))</f>
        <v>0</v>
      </c>
      <c r="T3492" s="148">
        <f t="shared" si="216"/>
        <v>0</v>
      </c>
      <c r="U3492" s="148">
        <f>IF(LEN(C3492)=0,0,IF(C3492=Summary!$K$5,1,0))</f>
        <v>0</v>
      </c>
      <c r="V3492" s="148">
        <f t="shared" si="217"/>
        <v>0</v>
      </c>
      <c r="W3492" s="333"/>
      <c r="X3492" s="148">
        <f t="shared" si="218"/>
        <v>0</v>
      </c>
      <c r="Y3492" s="333"/>
      <c r="Z3492" s="144"/>
      <c r="AA3492" s="148">
        <f t="shared" si="219"/>
        <v>0</v>
      </c>
      <c r="AB3492" s="336"/>
      <c r="AC3492" s="144"/>
    </row>
    <row r="3493" spans="2:29" s="134" customFormat="1" ht="20.100000000000001" customHeight="1" x14ac:dyDescent="0.25">
      <c r="B3493" s="390"/>
      <c r="C3493" s="391"/>
      <c r="D3493" s="392"/>
      <c r="E3493" s="393"/>
      <c r="F3493" s="393"/>
      <c r="G3493" s="394"/>
      <c r="H3493" s="395"/>
      <c r="N3493" s="144"/>
      <c r="O3493" s="147" t="str">
        <f>IFERROR(IF(LEN(B3493)=0,"",INDEX(Trainings!$C$6:$C$55,MATCH(Registration!$B3493,Trainings!$B$6:$B$55,0),1)),"")</f>
        <v/>
      </c>
      <c r="P3493" s="148" t="str">
        <f>IFERROR(IF(LEN(H3493)=0,"",INDEX(Dashboard!$I$17:$I$26,MATCH($H3493,Dashboard!$J$17:$J$26,0))),"")</f>
        <v/>
      </c>
      <c r="Q3493" s="144"/>
      <c r="R3493" s="148">
        <f>IF(LEN(O3493)=0,0,IF(OR(Summary!$D$5="All",Summary!$D$5=""),1,IF(Summary!$D$5=O3493,1,0)))</f>
        <v>0</v>
      </c>
      <c r="S3493" s="148">
        <f>IF(LEN(B3493)=0,0,IF(OR(Summary!$G$5="All",Summary!$G$5=""),1,IF(Summary!$G$5=B3493,1,0)))</f>
        <v>0</v>
      </c>
      <c r="T3493" s="148">
        <f t="shared" si="216"/>
        <v>0</v>
      </c>
      <c r="U3493" s="148">
        <f>IF(LEN(C3493)=0,0,IF(C3493=Summary!$K$5,1,0))</f>
        <v>0</v>
      </c>
      <c r="V3493" s="148">
        <f t="shared" si="217"/>
        <v>0</v>
      </c>
      <c r="W3493" s="333"/>
      <c r="X3493" s="148">
        <f t="shared" si="218"/>
        <v>0</v>
      </c>
      <c r="Y3493" s="333"/>
      <c r="Z3493" s="144"/>
      <c r="AA3493" s="148">
        <f t="shared" si="219"/>
        <v>0</v>
      </c>
      <c r="AB3493" s="336"/>
      <c r="AC3493" s="144"/>
    </row>
    <row r="3494" spans="2:29" s="134" customFormat="1" ht="20.100000000000001" customHeight="1" x14ac:dyDescent="0.25">
      <c r="B3494" s="390"/>
      <c r="C3494" s="391"/>
      <c r="D3494" s="392"/>
      <c r="E3494" s="393"/>
      <c r="F3494" s="393"/>
      <c r="G3494" s="394"/>
      <c r="H3494" s="395"/>
      <c r="N3494" s="144"/>
      <c r="O3494" s="147" t="str">
        <f>IFERROR(IF(LEN(B3494)=0,"",INDEX(Trainings!$C$6:$C$55,MATCH(Registration!$B3494,Trainings!$B$6:$B$55,0),1)),"")</f>
        <v/>
      </c>
      <c r="P3494" s="148" t="str">
        <f>IFERROR(IF(LEN(H3494)=0,"",INDEX(Dashboard!$I$17:$I$26,MATCH($H3494,Dashboard!$J$17:$J$26,0))),"")</f>
        <v/>
      </c>
      <c r="Q3494" s="144"/>
      <c r="R3494" s="148">
        <f>IF(LEN(O3494)=0,0,IF(OR(Summary!$D$5="All",Summary!$D$5=""),1,IF(Summary!$D$5=O3494,1,0)))</f>
        <v>0</v>
      </c>
      <c r="S3494" s="148">
        <f>IF(LEN(B3494)=0,0,IF(OR(Summary!$G$5="All",Summary!$G$5=""),1,IF(Summary!$G$5=B3494,1,0)))</f>
        <v>0</v>
      </c>
      <c r="T3494" s="148">
        <f t="shared" si="216"/>
        <v>0</v>
      </c>
      <c r="U3494" s="148">
        <f>IF(LEN(C3494)=0,0,IF(C3494=Summary!$K$5,1,0))</f>
        <v>0</v>
      </c>
      <c r="V3494" s="148">
        <f t="shared" si="217"/>
        <v>0</v>
      </c>
      <c r="W3494" s="333"/>
      <c r="X3494" s="148">
        <f t="shared" si="218"/>
        <v>0</v>
      </c>
      <c r="Y3494" s="333"/>
      <c r="Z3494" s="144"/>
      <c r="AA3494" s="148">
        <f t="shared" si="219"/>
        <v>0</v>
      </c>
      <c r="AB3494" s="336"/>
      <c r="AC3494" s="144"/>
    </row>
    <row r="3495" spans="2:29" s="134" customFormat="1" ht="20.100000000000001" customHeight="1" x14ac:dyDescent="0.25">
      <c r="B3495" s="390"/>
      <c r="C3495" s="391"/>
      <c r="D3495" s="392"/>
      <c r="E3495" s="393"/>
      <c r="F3495" s="393"/>
      <c r="G3495" s="394"/>
      <c r="H3495" s="395"/>
      <c r="N3495" s="144"/>
      <c r="O3495" s="147" t="str">
        <f>IFERROR(IF(LEN(B3495)=0,"",INDEX(Trainings!$C$6:$C$55,MATCH(Registration!$B3495,Trainings!$B$6:$B$55,0),1)),"")</f>
        <v/>
      </c>
      <c r="P3495" s="148" t="str">
        <f>IFERROR(IF(LEN(H3495)=0,"",INDEX(Dashboard!$I$17:$I$26,MATCH($H3495,Dashboard!$J$17:$J$26,0))),"")</f>
        <v/>
      </c>
      <c r="Q3495" s="144"/>
      <c r="R3495" s="148">
        <f>IF(LEN(O3495)=0,0,IF(OR(Summary!$D$5="All",Summary!$D$5=""),1,IF(Summary!$D$5=O3495,1,0)))</f>
        <v>0</v>
      </c>
      <c r="S3495" s="148">
        <f>IF(LEN(B3495)=0,0,IF(OR(Summary!$G$5="All",Summary!$G$5=""),1,IF(Summary!$G$5=B3495,1,0)))</f>
        <v>0</v>
      </c>
      <c r="T3495" s="148">
        <f t="shared" si="216"/>
        <v>0</v>
      </c>
      <c r="U3495" s="148">
        <f>IF(LEN(C3495)=0,0,IF(C3495=Summary!$K$5,1,0))</f>
        <v>0</v>
      </c>
      <c r="V3495" s="148">
        <f t="shared" si="217"/>
        <v>0</v>
      </c>
      <c r="W3495" s="333"/>
      <c r="X3495" s="148">
        <f t="shared" si="218"/>
        <v>0</v>
      </c>
      <c r="Y3495" s="333"/>
      <c r="Z3495" s="144"/>
      <c r="AA3495" s="148">
        <f t="shared" si="219"/>
        <v>0</v>
      </c>
      <c r="AB3495" s="336"/>
      <c r="AC3495" s="144"/>
    </row>
    <row r="3496" spans="2:29" s="134" customFormat="1" ht="20.100000000000001" customHeight="1" x14ac:dyDescent="0.25">
      <c r="B3496" s="390"/>
      <c r="C3496" s="391"/>
      <c r="D3496" s="392"/>
      <c r="E3496" s="393"/>
      <c r="F3496" s="393"/>
      <c r="G3496" s="394"/>
      <c r="H3496" s="395"/>
      <c r="N3496" s="144"/>
      <c r="O3496" s="147" t="str">
        <f>IFERROR(IF(LEN(B3496)=0,"",INDEX(Trainings!$C$6:$C$55,MATCH(Registration!$B3496,Trainings!$B$6:$B$55,0),1)),"")</f>
        <v/>
      </c>
      <c r="P3496" s="148" t="str">
        <f>IFERROR(IF(LEN(H3496)=0,"",INDEX(Dashboard!$I$17:$I$26,MATCH($H3496,Dashboard!$J$17:$J$26,0))),"")</f>
        <v/>
      </c>
      <c r="Q3496" s="144"/>
      <c r="R3496" s="148">
        <f>IF(LEN(O3496)=0,0,IF(OR(Summary!$D$5="All",Summary!$D$5=""),1,IF(Summary!$D$5=O3496,1,0)))</f>
        <v>0</v>
      </c>
      <c r="S3496" s="148">
        <f>IF(LEN(B3496)=0,0,IF(OR(Summary!$G$5="All",Summary!$G$5=""),1,IF(Summary!$G$5=B3496,1,0)))</f>
        <v>0</v>
      </c>
      <c r="T3496" s="148">
        <f t="shared" si="216"/>
        <v>0</v>
      </c>
      <c r="U3496" s="148">
        <f>IF(LEN(C3496)=0,0,IF(C3496=Summary!$K$5,1,0))</f>
        <v>0</v>
      </c>
      <c r="V3496" s="148">
        <f t="shared" si="217"/>
        <v>0</v>
      </c>
      <c r="W3496" s="333"/>
      <c r="X3496" s="148">
        <f t="shared" si="218"/>
        <v>0</v>
      </c>
      <c r="Y3496" s="333"/>
      <c r="Z3496" s="144"/>
      <c r="AA3496" s="148">
        <f t="shared" si="219"/>
        <v>0</v>
      </c>
      <c r="AB3496" s="336"/>
      <c r="AC3496" s="144"/>
    </row>
    <row r="3497" spans="2:29" s="134" customFormat="1" ht="20.100000000000001" customHeight="1" x14ac:dyDescent="0.25">
      <c r="B3497" s="390"/>
      <c r="C3497" s="391"/>
      <c r="D3497" s="392"/>
      <c r="E3497" s="393"/>
      <c r="F3497" s="393"/>
      <c r="G3497" s="394"/>
      <c r="H3497" s="395"/>
      <c r="N3497" s="144"/>
      <c r="O3497" s="147" t="str">
        <f>IFERROR(IF(LEN(B3497)=0,"",INDEX(Trainings!$C$6:$C$55,MATCH(Registration!$B3497,Trainings!$B$6:$B$55,0),1)),"")</f>
        <v/>
      </c>
      <c r="P3497" s="148" t="str">
        <f>IFERROR(IF(LEN(H3497)=0,"",INDEX(Dashboard!$I$17:$I$26,MATCH($H3497,Dashboard!$J$17:$J$26,0))),"")</f>
        <v/>
      </c>
      <c r="Q3497" s="144"/>
      <c r="R3497" s="148">
        <f>IF(LEN(O3497)=0,0,IF(OR(Summary!$D$5="All",Summary!$D$5=""),1,IF(Summary!$D$5=O3497,1,0)))</f>
        <v>0</v>
      </c>
      <c r="S3497" s="148">
        <f>IF(LEN(B3497)=0,0,IF(OR(Summary!$G$5="All",Summary!$G$5=""),1,IF(Summary!$G$5=B3497,1,0)))</f>
        <v>0</v>
      </c>
      <c r="T3497" s="148">
        <f t="shared" si="216"/>
        <v>0</v>
      </c>
      <c r="U3497" s="148">
        <f>IF(LEN(C3497)=0,0,IF(C3497=Summary!$K$5,1,0))</f>
        <v>0</v>
      </c>
      <c r="V3497" s="148">
        <f t="shared" si="217"/>
        <v>0</v>
      </c>
      <c r="W3497" s="333"/>
      <c r="X3497" s="148">
        <f t="shared" si="218"/>
        <v>0</v>
      </c>
      <c r="Y3497" s="333"/>
      <c r="Z3497" s="144"/>
      <c r="AA3497" s="148">
        <f t="shared" si="219"/>
        <v>0</v>
      </c>
      <c r="AB3497" s="336"/>
      <c r="AC3497" s="144"/>
    </row>
    <row r="3498" spans="2:29" s="134" customFormat="1" ht="20.100000000000001" customHeight="1" x14ac:dyDescent="0.25">
      <c r="B3498" s="390"/>
      <c r="C3498" s="391"/>
      <c r="D3498" s="392"/>
      <c r="E3498" s="393"/>
      <c r="F3498" s="393"/>
      <c r="G3498" s="394"/>
      <c r="H3498" s="395"/>
      <c r="N3498" s="144"/>
      <c r="O3498" s="147" t="str">
        <f>IFERROR(IF(LEN(B3498)=0,"",INDEX(Trainings!$C$6:$C$55,MATCH(Registration!$B3498,Trainings!$B$6:$B$55,0),1)),"")</f>
        <v/>
      </c>
      <c r="P3498" s="148" t="str">
        <f>IFERROR(IF(LEN(H3498)=0,"",INDEX(Dashboard!$I$17:$I$26,MATCH($H3498,Dashboard!$J$17:$J$26,0))),"")</f>
        <v/>
      </c>
      <c r="Q3498" s="144"/>
      <c r="R3498" s="148">
        <f>IF(LEN(O3498)=0,0,IF(OR(Summary!$D$5="All",Summary!$D$5=""),1,IF(Summary!$D$5=O3498,1,0)))</f>
        <v>0</v>
      </c>
      <c r="S3498" s="148">
        <f>IF(LEN(B3498)=0,0,IF(OR(Summary!$G$5="All",Summary!$G$5=""),1,IF(Summary!$G$5=B3498,1,0)))</f>
        <v>0</v>
      </c>
      <c r="T3498" s="148">
        <f t="shared" si="216"/>
        <v>0</v>
      </c>
      <c r="U3498" s="148">
        <f>IF(LEN(C3498)=0,0,IF(C3498=Summary!$K$5,1,0))</f>
        <v>0</v>
      </c>
      <c r="V3498" s="148">
        <f t="shared" si="217"/>
        <v>0</v>
      </c>
      <c r="W3498" s="333"/>
      <c r="X3498" s="148">
        <f t="shared" si="218"/>
        <v>0</v>
      </c>
      <c r="Y3498" s="333"/>
      <c r="Z3498" s="144"/>
      <c r="AA3498" s="148">
        <f t="shared" si="219"/>
        <v>0</v>
      </c>
      <c r="AB3498" s="336"/>
      <c r="AC3498" s="144"/>
    </row>
    <row r="3499" spans="2:29" s="134" customFormat="1" ht="20.100000000000001" customHeight="1" x14ac:dyDescent="0.25">
      <c r="B3499" s="390"/>
      <c r="C3499" s="391"/>
      <c r="D3499" s="392"/>
      <c r="E3499" s="393"/>
      <c r="F3499" s="393"/>
      <c r="G3499" s="394"/>
      <c r="H3499" s="395"/>
      <c r="N3499" s="144"/>
      <c r="O3499" s="147" t="str">
        <f>IFERROR(IF(LEN(B3499)=0,"",INDEX(Trainings!$C$6:$C$55,MATCH(Registration!$B3499,Trainings!$B$6:$B$55,0),1)),"")</f>
        <v/>
      </c>
      <c r="P3499" s="148" t="str">
        <f>IFERROR(IF(LEN(H3499)=0,"",INDEX(Dashboard!$I$17:$I$26,MATCH($H3499,Dashboard!$J$17:$J$26,0))),"")</f>
        <v/>
      </c>
      <c r="Q3499" s="144"/>
      <c r="R3499" s="148">
        <f>IF(LEN(O3499)=0,0,IF(OR(Summary!$D$5="All",Summary!$D$5=""),1,IF(Summary!$D$5=O3499,1,0)))</f>
        <v>0</v>
      </c>
      <c r="S3499" s="148">
        <f>IF(LEN(B3499)=0,0,IF(OR(Summary!$G$5="All",Summary!$G$5=""),1,IF(Summary!$G$5=B3499,1,0)))</f>
        <v>0</v>
      </c>
      <c r="T3499" s="148">
        <f t="shared" si="216"/>
        <v>0</v>
      </c>
      <c r="U3499" s="148">
        <f>IF(LEN(C3499)=0,0,IF(C3499=Summary!$K$5,1,0))</f>
        <v>0</v>
      </c>
      <c r="V3499" s="148">
        <f t="shared" si="217"/>
        <v>0</v>
      </c>
      <c r="W3499" s="333"/>
      <c r="X3499" s="148">
        <f t="shared" si="218"/>
        <v>0</v>
      </c>
      <c r="Y3499" s="333"/>
      <c r="Z3499" s="144"/>
      <c r="AA3499" s="148">
        <f t="shared" si="219"/>
        <v>0</v>
      </c>
      <c r="AB3499" s="336"/>
      <c r="AC3499" s="144"/>
    </row>
    <row r="3500" spans="2:29" s="134" customFormat="1" ht="20.100000000000001" customHeight="1" x14ac:dyDescent="0.25">
      <c r="B3500" s="390"/>
      <c r="C3500" s="391"/>
      <c r="D3500" s="392"/>
      <c r="E3500" s="393"/>
      <c r="F3500" s="393"/>
      <c r="G3500" s="394"/>
      <c r="H3500" s="395"/>
      <c r="N3500" s="144"/>
      <c r="O3500" s="147" t="str">
        <f>IFERROR(IF(LEN(B3500)=0,"",INDEX(Trainings!$C$6:$C$55,MATCH(Registration!$B3500,Trainings!$B$6:$B$55,0),1)),"")</f>
        <v/>
      </c>
      <c r="P3500" s="148" t="str">
        <f>IFERROR(IF(LEN(H3500)=0,"",INDEX(Dashboard!$I$17:$I$26,MATCH($H3500,Dashboard!$J$17:$J$26,0))),"")</f>
        <v/>
      </c>
      <c r="Q3500" s="144"/>
      <c r="R3500" s="148">
        <f>IF(LEN(O3500)=0,0,IF(OR(Summary!$D$5="All",Summary!$D$5=""),1,IF(Summary!$D$5=O3500,1,0)))</f>
        <v>0</v>
      </c>
      <c r="S3500" s="148">
        <f>IF(LEN(B3500)=0,0,IF(OR(Summary!$G$5="All",Summary!$G$5=""),1,IF(Summary!$G$5=B3500,1,0)))</f>
        <v>0</v>
      </c>
      <c r="T3500" s="148">
        <f t="shared" si="216"/>
        <v>0</v>
      </c>
      <c r="U3500" s="148">
        <f>IF(LEN(C3500)=0,0,IF(C3500=Summary!$K$5,1,0))</f>
        <v>0</v>
      </c>
      <c r="V3500" s="148">
        <f t="shared" si="217"/>
        <v>0</v>
      </c>
      <c r="W3500" s="333"/>
      <c r="X3500" s="148">
        <f t="shared" si="218"/>
        <v>0</v>
      </c>
      <c r="Y3500" s="333"/>
      <c r="Z3500" s="144"/>
      <c r="AA3500" s="148">
        <f t="shared" si="219"/>
        <v>0</v>
      </c>
      <c r="AB3500" s="336"/>
      <c r="AC3500" s="144"/>
    </row>
    <row r="3501" spans="2:29" s="134" customFormat="1" ht="20.100000000000001" customHeight="1" x14ac:dyDescent="0.25">
      <c r="B3501" s="390"/>
      <c r="C3501" s="391"/>
      <c r="D3501" s="392"/>
      <c r="E3501" s="393"/>
      <c r="F3501" s="393"/>
      <c r="G3501" s="394"/>
      <c r="H3501" s="395"/>
      <c r="N3501" s="144"/>
      <c r="O3501" s="147" t="str">
        <f>IFERROR(IF(LEN(B3501)=0,"",INDEX(Trainings!$C$6:$C$55,MATCH(Registration!$B3501,Trainings!$B$6:$B$55,0),1)),"")</f>
        <v/>
      </c>
      <c r="P3501" s="148" t="str">
        <f>IFERROR(IF(LEN(H3501)=0,"",INDEX(Dashboard!$I$17:$I$26,MATCH($H3501,Dashboard!$J$17:$J$26,0))),"")</f>
        <v/>
      </c>
      <c r="Q3501" s="144"/>
      <c r="R3501" s="148">
        <f>IF(LEN(O3501)=0,0,IF(OR(Summary!$D$5="All",Summary!$D$5=""),1,IF(Summary!$D$5=O3501,1,0)))</f>
        <v>0</v>
      </c>
      <c r="S3501" s="148">
        <f>IF(LEN(B3501)=0,0,IF(OR(Summary!$G$5="All",Summary!$G$5=""),1,IF(Summary!$G$5=B3501,1,0)))</f>
        <v>0</v>
      </c>
      <c r="T3501" s="148">
        <f t="shared" si="216"/>
        <v>0</v>
      </c>
      <c r="U3501" s="148">
        <f>IF(LEN(C3501)=0,0,IF(C3501=Summary!$K$5,1,0))</f>
        <v>0</v>
      </c>
      <c r="V3501" s="148">
        <f t="shared" si="217"/>
        <v>0</v>
      </c>
      <c r="W3501" s="333"/>
      <c r="X3501" s="148">
        <f t="shared" si="218"/>
        <v>0</v>
      </c>
      <c r="Y3501" s="333"/>
      <c r="Z3501" s="144"/>
      <c r="AA3501" s="148">
        <f t="shared" si="219"/>
        <v>0</v>
      </c>
      <c r="AB3501" s="336"/>
      <c r="AC3501" s="144"/>
    </row>
    <row r="3502" spans="2:29" s="134" customFormat="1" ht="20.100000000000001" customHeight="1" x14ac:dyDescent="0.25">
      <c r="B3502" s="390"/>
      <c r="C3502" s="391"/>
      <c r="D3502" s="392"/>
      <c r="E3502" s="393"/>
      <c r="F3502" s="393"/>
      <c r="G3502" s="394"/>
      <c r="H3502" s="395"/>
      <c r="N3502" s="144"/>
      <c r="O3502" s="147" t="str">
        <f>IFERROR(IF(LEN(B3502)=0,"",INDEX(Trainings!$C$6:$C$55,MATCH(Registration!$B3502,Trainings!$B$6:$B$55,0),1)),"")</f>
        <v/>
      </c>
      <c r="P3502" s="148" t="str">
        <f>IFERROR(IF(LEN(H3502)=0,"",INDEX(Dashboard!$I$17:$I$26,MATCH($H3502,Dashboard!$J$17:$J$26,0))),"")</f>
        <v/>
      </c>
      <c r="Q3502" s="144"/>
      <c r="R3502" s="148">
        <f>IF(LEN(O3502)=0,0,IF(OR(Summary!$D$5="All",Summary!$D$5=""),1,IF(Summary!$D$5=O3502,1,0)))</f>
        <v>0</v>
      </c>
      <c r="S3502" s="148">
        <f>IF(LEN(B3502)=0,0,IF(OR(Summary!$G$5="All",Summary!$G$5=""),1,IF(Summary!$G$5=B3502,1,0)))</f>
        <v>0</v>
      </c>
      <c r="T3502" s="148">
        <f t="shared" si="216"/>
        <v>0</v>
      </c>
      <c r="U3502" s="148">
        <f>IF(LEN(C3502)=0,0,IF(C3502=Summary!$K$5,1,0))</f>
        <v>0</v>
      </c>
      <c r="V3502" s="148">
        <f t="shared" si="217"/>
        <v>0</v>
      </c>
      <c r="W3502" s="333"/>
      <c r="X3502" s="148">
        <f t="shared" si="218"/>
        <v>0</v>
      </c>
      <c r="Y3502" s="333"/>
      <c r="Z3502" s="144"/>
      <c r="AA3502" s="148">
        <f t="shared" si="219"/>
        <v>0</v>
      </c>
      <c r="AB3502" s="336"/>
      <c r="AC3502" s="144"/>
    </row>
    <row r="3503" spans="2:29" s="134" customFormat="1" ht="20.100000000000001" customHeight="1" x14ac:dyDescent="0.25">
      <c r="B3503" s="390"/>
      <c r="C3503" s="391"/>
      <c r="D3503" s="392"/>
      <c r="E3503" s="393"/>
      <c r="F3503" s="393"/>
      <c r="G3503" s="394"/>
      <c r="H3503" s="395"/>
      <c r="N3503" s="144"/>
      <c r="O3503" s="147" t="str">
        <f>IFERROR(IF(LEN(B3503)=0,"",INDEX(Trainings!$C$6:$C$55,MATCH(Registration!$B3503,Trainings!$B$6:$B$55,0),1)),"")</f>
        <v/>
      </c>
      <c r="P3503" s="148" t="str">
        <f>IFERROR(IF(LEN(H3503)=0,"",INDEX(Dashboard!$I$17:$I$26,MATCH($H3503,Dashboard!$J$17:$J$26,0))),"")</f>
        <v/>
      </c>
      <c r="Q3503" s="144"/>
      <c r="R3503" s="148">
        <f>IF(LEN(O3503)=0,0,IF(OR(Summary!$D$5="All",Summary!$D$5=""),1,IF(Summary!$D$5=O3503,1,0)))</f>
        <v>0</v>
      </c>
      <c r="S3503" s="148">
        <f>IF(LEN(B3503)=0,0,IF(OR(Summary!$G$5="All",Summary!$G$5=""),1,IF(Summary!$G$5=B3503,1,0)))</f>
        <v>0</v>
      </c>
      <c r="T3503" s="148">
        <f t="shared" si="216"/>
        <v>0</v>
      </c>
      <c r="U3503" s="148">
        <f>IF(LEN(C3503)=0,0,IF(C3503=Summary!$K$5,1,0))</f>
        <v>0</v>
      </c>
      <c r="V3503" s="148">
        <f t="shared" si="217"/>
        <v>0</v>
      </c>
      <c r="W3503" s="333"/>
      <c r="X3503" s="148">
        <f t="shared" si="218"/>
        <v>0</v>
      </c>
      <c r="Y3503" s="333"/>
      <c r="Z3503" s="144"/>
      <c r="AA3503" s="148">
        <f t="shared" si="219"/>
        <v>0</v>
      </c>
      <c r="AB3503" s="336"/>
      <c r="AC3503" s="144"/>
    </row>
    <row r="3504" spans="2:29" s="134" customFormat="1" ht="20.100000000000001" customHeight="1" x14ac:dyDescent="0.25">
      <c r="B3504" s="390"/>
      <c r="C3504" s="391"/>
      <c r="D3504" s="392"/>
      <c r="E3504" s="393"/>
      <c r="F3504" s="393"/>
      <c r="G3504" s="394"/>
      <c r="H3504" s="395"/>
      <c r="N3504" s="144"/>
      <c r="O3504" s="147" t="str">
        <f>IFERROR(IF(LEN(B3504)=0,"",INDEX(Trainings!$C$6:$C$55,MATCH(Registration!$B3504,Trainings!$B$6:$B$55,0),1)),"")</f>
        <v/>
      </c>
      <c r="P3504" s="148" t="str">
        <f>IFERROR(IF(LEN(H3504)=0,"",INDEX(Dashboard!$I$17:$I$26,MATCH($H3504,Dashboard!$J$17:$J$26,0))),"")</f>
        <v/>
      </c>
      <c r="Q3504" s="144"/>
      <c r="R3504" s="148">
        <f>IF(LEN(O3504)=0,0,IF(OR(Summary!$D$5="All",Summary!$D$5=""),1,IF(Summary!$D$5=O3504,1,0)))</f>
        <v>0</v>
      </c>
      <c r="S3504" s="148">
        <f>IF(LEN(B3504)=0,0,IF(OR(Summary!$G$5="All",Summary!$G$5=""),1,IF(Summary!$G$5=B3504,1,0)))</f>
        <v>0</v>
      </c>
      <c r="T3504" s="148">
        <f t="shared" si="216"/>
        <v>0</v>
      </c>
      <c r="U3504" s="148">
        <f>IF(LEN(C3504)=0,0,IF(C3504=Summary!$K$5,1,0))</f>
        <v>0</v>
      </c>
      <c r="V3504" s="148">
        <f t="shared" si="217"/>
        <v>0</v>
      </c>
      <c r="W3504" s="333"/>
      <c r="X3504" s="148">
        <f t="shared" si="218"/>
        <v>0</v>
      </c>
      <c r="Y3504" s="333"/>
      <c r="Z3504" s="144"/>
      <c r="AA3504" s="148">
        <f t="shared" si="219"/>
        <v>0</v>
      </c>
      <c r="AB3504" s="336"/>
      <c r="AC3504" s="144"/>
    </row>
    <row r="3505" spans="2:29" s="134" customFormat="1" ht="20.100000000000001" customHeight="1" x14ac:dyDescent="0.25">
      <c r="B3505" s="390"/>
      <c r="C3505" s="391"/>
      <c r="D3505" s="392"/>
      <c r="E3505" s="393"/>
      <c r="F3505" s="393"/>
      <c r="G3505" s="394"/>
      <c r="H3505" s="395"/>
      <c r="N3505" s="144"/>
      <c r="O3505" s="147" t="str">
        <f>IFERROR(IF(LEN(B3505)=0,"",INDEX(Trainings!$C$6:$C$55,MATCH(Registration!$B3505,Trainings!$B$6:$B$55,0),1)),"")</f>
        <v/>
      </c>
      <c r="P3505" s="148" t="str">
        <f>IFERROR(IF(LEN(H3505)=0,"",INDEX(Dashboard!$I$17:$I$26,MATCH($H3505,Dashboard!$J$17:$J$26,0))),"")</f>
        <v/>
      </c>
      <c r="Q3505" s="144"/>
      <c r="R3505" s="148">
        <f>IF(LEN(O3505)=0,0,IF(OR(Summary!$D$5="All",Summary!$D$5=""),1,IF(Summary!$D$5=O3505,1,0)))</f>
        <v>0</v>
      </c>
      <c r="S3505" s="148">
        <f>IF(LEN(B3505)=0,0,IF(OR(Summary!$G$5="All",Summary!$G$5=""),1,IF(Summary!$G$5=B3505,1,0)))</f>
        <v>0</v>
      </c>
      <c r="T3505" s="148">
        <f t="shared" si="216"/>
        <v>0</v>
      </c>
      <c r="U3505" s="148">
        <f>IF(LEN(C3505)=0,0,IF(C3505=Summary!$K$5,1,0))</f>
        <v>0</v>
      </c>
      <c r="V3505" s="148">
        <f t="shared" si="217"/>
        <v>0</v>
      </c>
      <c r="W3505" s="333"/>
      <c r="X3505" s="148">
        <f t="shared" si="218"/>
        <v>0</v>
      </c>
      <c r="Y3505" s="333"/>
      <c r="Z3505" s="144"/>
      <c r="AA3505" s="148">
        <f t="shared" si="219"/>
        <v>0</v>
      </c>
      <c r="AB3505" s="336"/>
      <c r="AC3505" s="144"/>
    </row>
    <row r="3506" spans="2:29" s="134" customFormat="1" ht="20.100000000000001" customHeight="1" x14ac:dyDescent="0.25">
      <c r="B3506" s="390"/>
      <c r="C3506" s="391"/>
      <c r="D3506" s="392"/>
      <c r="E3506" s="393"/>
      <c r="F3506" s="393"/>
      <c r="G3506" s="394"/>
      <c r="H3506" s="395"/>
      <c r="N3506" s="144"/>
      <c r="O3506" s="147" t="str">
        <f>IFERROR(IF(LEN(B3506)=0,"",INDEX(Trainings!$C$6:$C$55,MATCH(Registration!$B3506,Trainings!$B$6:$B$55,0),1)),"")</f>
        <v/>
      </c>
      <c r="P3506" s="148" t="str">
        <f>IFERROR(IF(LEN(H3506)=0,"",INDEX(Dashboard!$I$17:$I$26,MATCH($H3506,Dashboard!$J$17:$J$26,0))),"")</f>
        <v/>
      </c>
      <c r="Q3506" s="144"/>
      <c r="R3506" s="148">
        <f>IF(LEN(O3506)=0,0,IF(OR(Summary!$D$5="All",Summary!$D$5=""),1,IF(Summary!$D$5=O3506,1,0)))</f>
        <v>0</v>
      </c>
      <c r="S3506" s="148">
        <f>IF(LEN(B3506)=0,0,IF(OR(Summary!$G$5="All",Summary!$G$5=""),1,IF(Summary!$G$5=B3506,1,0)))</f>
        <v>0</v>
      </c>
      <c r="T3506" s="148">
        <f t="shared" si="216"/>
        <v>0</v>
      </c>
      <c r="U3506" s="148">
        <f>IF(LEN(C3506)=0,0,IF(C3506=Summary!$K$5,1,0))</f>
        <v>0</v>
      </c>
      <c r="V3506" s="148">
        <f t="shared" si="217"/>
        <v>0</v>
      </c>
      <c r="W3506" s="333"/>
      <c r="X3506" s="148">
        <f t="shared" si="218"/>
        <v>0</v>
      </c>
      <c r="Y3506" s="333"/>
      <c r="Z3506" s="144"/>
      <c r="AA3506" s="148">
        <f t="shared" si="219"/>
        <v>0</v>
      </c>
      <c r="AB3506" s="336"/>
      <c r="AC3506" s="144"/>
    </row>
    <row r="3507" spans="2:29" s="134" customFormat="1" ht="20.100000000000001" customHeight="1" x14ac:dyDescent="0.25">
      <c r="B3507" s="390"/>
      <c r="C3507" s="391"/>
      <c r="D3507" s="392"/>
      <c r="E3507" s="393"/>
      <c r="F3507" s="393"/>
      <c r="G3507" s="394"/>
      <c r="H3507" s="395"/>
      <c r="N3507" s="144"/>
      <c r="O3507" s="147" t="str">
        <f>IFERROR(IF(LEN(B3507)=0,"",INDEX(Trainings!$C$6:$C$55,MATCH(Registration!$B3507,Trainings!$B$6:$B$55,0),1)),"")</f>
        <v/>
      </c>
      <c r="P3507" s="148" t="str">
        <f>IFERROR(IF(LEN(H3507)=0,"",INDEX(Dashboard!$I$17:$I$26,MATCH($H3507,Dashboard!$J$17:$J$26,0))),"")</f>
        <v/>
      </c>
      <c r="Q3507" s="144"/>
      <c r="R3507" s="148">
        <f>IF(LEN(O3507)=0,0,IF(OR(Summary!$D$5="All",Summary!$D$5=""),1,IF(Summary!$D$5=O3507,1,0)))</f>
        <v>0</v>
      </c>
      <c r="S3507" s="148">
        <f>IF(LEN(B3507)=0,0,IF(OR(Summary!$G$5="All",Summary!$G$5=""),1,IF(Summary!$G$5=B3507,1,0)))</f>
        <v>0</v>
      </c>
      <c r="T3507" s="148">
        <f t="shared" si="216"/>
        <v>0</v>
      </c>
      <c r="U3507" s="148">
        <f>IF(LEN(C3507)=0,0,IF(C3507=Summary!$K$5,1,0))</f>
        <v>0</v>
      </c>
      <c r="V3507" s="148">
        <f t="shared" si="217"/>
        <v>0</v>
      </c>
      <c r="W3507" s="333"/>
      <c r="X3507" s="148">
        <f t="shared" si="218"/>
        <v>0</v>
      </c>
      <c r="Y3507" s="333"/>
      <c r="Z3507" s="144"/>
      <c r="AA3507" s="148">
        <f t="shared" si="219"/>
        <v>0</v>
      </c>
      <c r="AB3507" s="336"/>
      <c r="AC3507" s="144"/>
    </row>
    <row r="3508" spans="2:29" s="134" customFormat="1" ht="20.100000000000001" customHeight="1" x14ac:dyDescent="0.25">
      <c r="B3508" s="390"/>
      <c r="C3508" s="391"/>
      <c r="D3508" s="392"/>
      <c r="E3508" s="393"/>
      <c r="F3508" s="393"/>
      <c r="G3508" s="394"/>
      <c r="H3508" s="395"/>
      <c r="N3508" s="144"/>
      <c r="O3508" s="147" t="str">
        <f>IFERROR(IF(LEN(B3508)=0,"",INDEX(Trainings!$C$6:$C$55,MATCH(Registration!$B3508,Trainings!$B$6:$B$55,0),1)),"")</f>
        <v/>
      </c>
      <c r="P3508" s="148" t="str">
        <f>IFERROR(IF(LEN(H3508)=0,"",INDEX(Dashboard!$I$17:$I$26,MATCH($H3508,Dashboard!$J$17:$J$26,0))),"")</f>
        <v/>
      </c>
      <c r="Q3508" s="144"/>
      <c r="R3508" s="148">
        <f>IF(LEN(O3508)=0,0,IF(OR(Summary!$D$5="All",Summary!$D$5=""),1,IF(Summary!$D$5=O3508,1,0)))</f>
        <v>0</v>
      </c>
      <c r="S3508" s="148">
        <f>IF(LEN(B3508)=0,0,IF(OR(Summary!$G$5="All",Summary!$G$5=""),1,IF(Summary!$G$5=B3508,1,0)))</f>
        <v>0</v>
      </c>
      <c r="T3508" s="148">
        <f t="shared" si="216"/>
        <v>0</v>
      </c>
      <c r="U3508" s="148">
        <f>IF(LEN(C3508)=0,0,IF(C3508=Summary!$K$5,1,0))</f>
        <v>0</v>
      </c>
      <c r="V3508" s="148">
        <f t="shared" si="217"/>
        <v>0</v>
      </c>
      <c r="W3508" s="333"/>
      <c r="X3508" s="148">
        <f t="shared" si="218"/>
        <v>0</v>
      </c>
      <c r="Y3508" s="333"/>
      <c r="Z3508" s="144"/>
      <c r="AA3508" s="148">
        <f t="shared" si="219"/>
        <v>0</v>
      </c>
      <c r="AB3508" s="336"/>
      <c r="AC3508" s="144"/>
    </row>
    <row r="3509" spans="2:29" s="134" customFormat="1" ht="20.100000000000001" customHeight="1" x14ac:dyDescent="0.25">
      <c r="B3509" s="390"/>
      <c r="C3509" s="391"/>
      <c r="D3509" s="392"/>
      <c r="E3509" s="393"/>
      <c r="F3509" s="393"/>
      <c r="G3509" s="394"/>
      <c r="H3509" s="395"/>
      <c r="N3509" s="144"/>
      <c r="O3509" s="147" t="str">
        <f>IFERROR(IF(LEN(B3509)=0,"",INDEX(Trainings!$C$6:$C$55,MATCH(Registration!$B3509,Trainings!$B$6:$B$55,0),1)),"")</f>
        <v/>
      </c>
      <c r="P3509" s="148" t="str">
        <f>IFERROR(IF(LEN(H3509)=0,"",INDEX(Dashboard!$I$17:$I$26,MATCH($H3509,Dashboard!$J$17:$J$26,0))),"")</f>
        <v/>
      </c>
      <c r="Q3509" s="144"/>
      <c r="R3509" s="148">
        <f>IF(LEN(O3509)=0,0,IF(OR(Summary!$D$5="All",Summary!$D$5=""),1,IF(Summary!$D$5=O3509,1,0)))</f>
        <v>0</v>
      </c>
      <c r="S3509" s="148">
        <f>IF(LEN(B3509)=0,0,IF(OR(Summary!$G$5="All",Summary!$G$5=""),1,IF(Summary!$G$5=B3509,1,0)))</f>
        <v>0</v>
      </c>
      <c r="T3509" s="148">
        <f t="shared" si="216"/>
        <v>0</v>
      </c>
      <c r="U3509" s="148">
        <f>IF(LEN(C3509)=0,0,IF(C3509=Summary!$K$5,1,0))</f>
        <v>0</v>
      </c>
      <c r="V3509" s="148">
        <f t="shared" si="217"/>
        <v>0</v>
      </c>
      <c r="W3509" s="333"/>
      <c r="X3509" s="148">
        <f t="shared" si="218"/>
        <v>0</v>
      </c>
      <c r="Y3509" s="333"/>
      <c r="Z3509" s="144"/>
      <c r="AA3509" s="148">
        <f t="shared" si="219"/>
        <v>0</v>
      </c>
      <c r="AB3509" s="336"/>
      <c r="AC3509" s="144"/>
    </row>
    <row r="3510" spans="2:29" s="134" customFormat="1" ht="20.100000000000001" customHeight="1" x14ac:dyDescent="0.25">
      <c r="B3510" s="390"/>
      <c r="C3510" s="391"/>
      <c r="D3510" s="392"/>
      <c r="E3510" s="393"/>
      <c r="F3510" s="393"/>
      <c r="G3510" s="394"/>
      <c r="H3510" s="395"/>
      <c r="N3510" s="144"/>
      <c r="O3510" s="147" t="str">
        <f>IFERROR(IF(LEN(B3510)=0,"",INDEX(Trainings!$C$6:$C$55,MATCH(Registration!$B3510,Trainings!$B$6:$B$55,0),1)),"")</f>
        <v/>
      </c>
      <c r="P3510" s="148" t="str">
        <f>IFERROR(IF(LEN(H3510)=0,"",INDEX(Dashboard!$I$17:$I$26,MATCH($H3510,Dashboard!$J$17:$J$26,0))),"")</f>
        <v/>
      </c>
      <c r="Q3510" s="144"/>
      <c r="R3510" s="148">
        <f>IF(LEN(O3510)=0,0,IF(OR(Summary!$D$5="All",Summary!$D$5=""),1,IF(Summary!$D$5=O3510,1,0)))</f>
        <v>0</v>
      </c>
      <c r="S3510" s="148">
        <f>IF(LEN(B3510)=0,0,IF(OR(Summary!$G$5="All",Summary!$G$5=""),1,IF(Summary!$G$5=B3510,1,0)))</f>
        <v>0</v>
      </c>
      <c r="T3510" s="148">
        <f t="shared" si="216"/>
        <v>0</v>
      </c>
      <c r="U3510" s="148">
        <f>IF(LEN(C3510)=0,0,IF(C3510=Summary!$K$5,1,0))</f>
        <v>0</v>
      </c>
      <c r="V3510" s="148">
        <f t="shared" si="217"/>
        <v>0</v>
      </c>
      <c r="W3510" s="333"/>
      <c r="X3510" s="148">
        <f t="shared" si="218"/>
        <v>0</v>
      </c>
      <c r="Y3510" s="333"/>
      <c r="Z3510" s="144"/>
      <c r="AA3510" s="148">
        <f t="shared" si="219"/>
        <v>0</v>
      </c>
      <c r="AB3510" s="336"/>
      <c r="AC3510" s="144"/>
    </row>
    <row r="3511" spans="2:29" s="134" customFormat="1" ht="20.100000000000001" customHeight="1" x14ac:dyDescent="0.25">
      <c r="B3511" s="390"/>
      <c r="C3511" s="391"/>
      <c r="D3511" s="392"/>
      <c r="E3511" s="393"/>
      <c r="F3511" s="393"/>
      <c r="G3511" s="394"/>
      <c r="H3511" s="395"/>
      <c r="N3511" s="144"/>
      <c r="O3511" s="147" t="str">
        <f>IFERROR(IF(LEN(B3511)=0,"",INDEX(Trainings!$C$6:$C$55,MATCH(Registration!$B3511,Trainings!$B$6:$B$55,0),1)),"")</f>
        <v/>
      </c>
      <c r="P3511" s="148" t="str">
        <f>IFERROR(IF(LEN(H3511)=0,"",INDEX(Dashboard!$I$17:$I$26,MATCH($H3511,Dashboard!$J$17:$J$26,0))),"")</f>
        <v/>
      </c>
      <c r="Q3511" s="144"/>
      <c r="R3511" s="148">
        <f>IF(LEN(O3511)=0,0,IF(OR(Summary!$D$5="All",Summary!$D$5=""),1,IF(Summary!$D$5=O3511,1,0)))</f>
        <v>0</v>
      </c>
      <c r="S3511" s="148">
        <f>IF(LEN(B3511)=0,0,IF(OR(Summary!$G$5="All",Summary!$G$5=""),1,IF(Summary!$G$5=B3511,1,0)))</f>
        <v>0</v>
      </c>
      <c r="T3511" s="148">
        <f t="shared" si="216"/>
        <v>0</v>
      </c>
      <c r="U3511" s="148">
        <f>IF(LEN(C3511)=0,0,IF(C3511=Summary!$K$5,1,0))</f>
        <v>0</v>
      </c>
      <c r="V3511" s="148">
        <f t="shared" si="217"/>
        <v>0</v>
      </c>
      <c r="W3511" s="333"/>
      <c r="X3511" s="148">
        <f t="shared" si="218"/>
        <v>0</v>
      </c>
      <c r="Y3511" s="333"/>
      <c r="Z3511" s="144"/>
      <c r="AA3511" s="148">
        <f t="shared" si="219"/>
        <v>0</v>
      </c>
      <c r="AB3511" s="336"/>
      <c r="AC3511" s="144"/>
    </row>
    <row r="3512" spans="2:29" s="134" customFormat="1" ht="20.100000000000001" customHeight="1" x14ac:dyDescent="0.25">
      <c r="B3512" s="390"/>
      <c r="C3512" s="391"/>
      <c r="D3512" s="392"/>
      <c r="E3512" s="393"/>
      <c r="F3512" s="393"/>
      <c r="G3512" s="394"/>
      <c r="H3512" s="395"/>
      <c r="N3512" s="144"/>
      <c r="O3512" s="147" t="str">
        <f>IFERROR(IF(LEN(B3512)=0,"",INDEX(Trainings!$C$6:$C$55,MATCH(Registration!$B3512,Trainings!$B$6:$B$55,0),1)),"")</f>
        <v/>
      </c>
      <c r="P3512" s="148" t="str">
        <f>IFERROR(IF(LEN(H3512)=0,"",INDEX(Dashboard!$I$17:$I$26,MATCH($H3512,Dashboard!$J$17:$J$26,0))),"")</f>
        <v/>
      </c>
      <c r="Q3512" s="144"/>
      <c r="R3512" s="148">
        <f>IF(LEN(O3512)=0,0,IF(OR(Summary!$D$5="All",Summary!$D$5=""),1,IF(Summary!$D$5=O3512,1,0)))</f>
        <v>0</v>
      </c>
      <c r="S3512" s="148">
        <f>IF(LEN(B3512)=0,0,IF(OR(Summary!$G$5="All",Summary!$G$5=""),1,IF(Summary!$G$5=B3512,1,0)))</f>
        <v>0</v>
      </c>
      <c r="T3512" s="148">
        <f t="shared" si="216"/>
        <v>0</v>
      </c>
      <c r="U3512" s="148">
        <f>IF(LEN(C3512)=0,0,IF(C3512=Summary!$K$5,1,0))</f>
        <v>0</v>
      </c>
      <c r="V3512" s="148">
        <f t="shared" si="217"/>
        <v>0</v>
      </c>
      <c r="W3512" s="333"/>
      <c r="X3512" s="148">
        <f t="shared" si="218"/>
        <v>0</v>
      </c>
      <c r="Y3512" s="333"/>
      <c r="Z3512" s="144"/>
      <c r="AA3512" s="148">
        <f t="shared" si="219"/>
        <v>0</v>
      </c>
      <c r="AB3512" s="336"/>
      <c r="AC3512" s="144"/>
    </row>
    <row r="3513" spans="2:29" s="134" customFormat="1" ht="20.100000000000001" customHeight="1" x14ac:dyDescent="0.25">
      <c r="B3513" s="390"/>
      <c r="C3513" s="391"/>
      <c r="D3513" s="392"/>
      <c r="E3513" s="393"/>
      <c r="F3513" s="393"/>
      <c r="G3513" s="394"/>
      <c r="H3513" s="395"/>
      <c r="N3513" s="144"/>
      <c r="O3513" s="147" t="str">
        <f>IFERROR(IF(LEN(B3513)=0,"",INDEX(Trainings!$C$6:$C$55,MATCH(Registration!$B3513,Trainings!$B$6:$B$55,0),1)),"")</f>
        <v/>
      </c>
      <c r="P3513" s="148" t="str">
        <f>IFERROR(IF(LEN(H3513)=0,"",INDEX(Dashboard!$I$17:$I$26,MATCH($H3513,Dashboard!$J$17:$J$26,0))),"")</f>
        <v/>
      </c>
      <c r="Q3513" s="144"/>
      <c r="R3513" s="148">
        <f>IF(LEN(O3513)=0,0,IF(OR(Summary!$D$5="All",Summary!$D$5=""),1,IF(Summary!$D$5=O3513,1,0)))</f>
        <v>0</v>
      </c>
      <c r="S3513" s="148">
        <f>IF(LEN(B3513)=0,0,IF(OR(Summary!$G$5="All",Summary!$G$5=""),1,IF(Summary!$G$5=B3513,1,0)))</f>
        <v>0</v>
      </c>
      <c r="T3513" s="148">
        <f t="shared" si="216"/>
        <v>0</v>
      </c>
      <c r="U3513" s="148">
        <f>IF(LEN(C3513)=0,0,IF(C3513=Summary!$K$5,1,0))</f>
        <v>0</v>
      </c>
      <c r="V3513" s="148">
        <f t="shared" si="217"/>
        <v>0</v>
      </c>
      <c r="W3513" s="333"/>
      <c r="X3513" s="148">
        <f t="shared" si="218"/>
        <v>0</v>
      </c>
      <c r="Y3513" s="333"/>
      <c r="Z3513" s="144"/>
      <c r="AA3513" s="148">
        <f t="shared" si="219"/>
        <v>0</v>
      </c>
      <c r="AB3513" s="336"/>
      <c r="AC3513" s="144"/>
    </row>
    <row r="3514" spans="2:29" s="134" customFormat="1" ht="20.100000000000001" customHeight="1" x14ac:dyDescent="0.25">
      <c r="B3514" s="390"/>
      <c r="C3514" s="391"/>
      <c r="D3514" s="392"/>
      <c r="E3514" s="393"/>
      <c r="F3514" s="393"/>
      <c r="G3514" s="394"/>
      <c r="H3514" s="395"/>
      <c r="N3514" s="144"/>
      <c r="O3514" s="147" t="str">
        <f>IFERROR(IF(LEN(B3514)=0,"",INDEX(Trainings!$C$6:$C$55,MATCH(Registration!$B3514,Trainings!$B$6:$B$55,0),1)),"")</f>
        <v/>
      </c>
      <c r="P3514" s="148" t="str">
        <f>IFERROR(IF(LEN(H3514)=0,"",INDEX(Dashboard!$I$17:$I$26,MATCH($H3514,Dashboard!$J$17:$J$26,0))),"")</f>
        <v/>
      </c>
      <c r="Q3514" s="144"/>
      <c r="R3514" s="148">
        <f>IF(LEN(O3514)=0,0,IF(OR(Summary!$D$5="All",Summary!$D$5=""),1,IF(Summary!$D$5=O3514,1,0)))</f>
        <v>0</v>
      </c>
      <c r="S3514" s="148">
        <f>IF(LEN(B3514)=0,0,IF(OR(Summary!$G$5="All",Summary!$G$5=""),1,IF(Summary!$G$5=B3514,1,0)))</f>
        <v>0</v>
      </c>
      <c r="T3514" s="148">
        <f t="shared" si="216"/>
        <v>0</v>
      </c>
      <c r="U3514" s="148">
        <f>IF(LEN(C3514)=0,0,IF(C3514=Summary!$K$5,1,0))</f>
        <v>0</v>
      </c>
      <c r="V3514" s="148">
        <f t="shared" si="217"/>
        <v>0</v>
      </c>
      <c r="W3514" s="333"/>
      <c r="X3514" s="148">
        <f t="shared" si="218"/>
        <v>0</v>
      </c>
      <c r="Y3514" s="333"/>
      <c r="Z3514" s="144"/>
      <c r="AA3514" s="148">
        <f t="shared" si="219"/>
        <v>0</v>
      </c>
      <c r="AB3514" s="336"/>
      <c r="AC3514" s="144"/>
    </row>
    <row r="3515" spans="2:29" s="134" customFormat="1" ht="20.100000000000001" customHeight="1" x14ac:dyDescent="0.25">
      <c r="B3515" s="390"/>
      <c r="C3515" s="391"/>
      <c r="D3515" s="392"/>
      <c r="E3515" s="393"/>
      <c r="F3515" s="393"/>
      <c r="G3515" s="394"/>
      <c r="H3515" s="395"/>
      <c r="N3515" s="144"/>
      <c r="O3515" s="147" t="str">
        <f>IFERROR(IF(LEN(B3515)=0,"",INDEX(Trainings!$C$6:$C$55,MATCH(Registration!$B3515,Trainings!$B$6:$B$55,0),1)),"")</f>
        <v/>
      </c>
      <c r="P3515" s="148" t="str">
        <f>IFERROR(IF(LEN(H3515)=0,"",INDEX(Dashboard!$I$17:$I$26,MATCH($H3515,Dashboard!$J$17:$J$26,0))),"")</f>
        <v/>
      </c>
      <c r="Q3515" s="144"/>
      <c r="R3515" s="148">
        <f>IF(LEN(O3515)=0,0,IF(OR(Summary!$D$5="All",Summary!$D$5=""),1,IF(Summary!$D$5=O3515,1,0)))</f>
        <v>0</v>
      </c>
      <c r="S3515" s="148">
        <f>IF(LEN(B3515)=0,0,IF(OR(Summary!$G$5="All",Summary!$G$5=""),1,IF(Summary!$G$5=B3515,1,0)))</f>
        <v>0</v>
      </c>
      <c r="T3515" s="148">
        <f t="shared" si="216"/>
        <v>0</v>
      </c>
      <c r="U3515" s="148">
        <f>IF(LEN(C3515)=0,0,IF(C3515=Summary!$K$5,1,0))</f>
        <v>0</v>
      </c>
      <c r="V3515" s="148">
        <f t="shared" si="217"/>
        <v>0</v>
      </c>
      <c r="W3515" s="333"/>
      <c r="X3515" s="148">
        <f t="shared" si="218"/>
        <v>0</v>
      </c>
      <c r="Y3515" s="333"/>
      <c r="Z3515" s="144"/>
      <c r="AA3515" s="148">
        <f t="shared" si="219"/>
        <v>0</v>
      </c>
      <c r="AB3515" s="336"/>
      <c r="AC3515" s="144"/>
    </row>
    <row r="3516" spans="2:29" s="134" customFormat="1" ht="20.100000000000001" customHeight="1" x14ac:dyDescent="0.25">
      <c r="B3516" s="390"/>
      <c r="C3516" s="391"/>
      <c r="D3516" s="392"/>
      <c r="E3516" s="393"/>
      <c r="F3516" s="393"/>
      <c r="G3516" s="394"/>
      <c r="H3516" s="395"/>
      <c r="N3516" s="144"/>
      <c r="O3516" s="147" t="str">
        <f>IFERROR(IF(LEN(B3516)=0,"",INDEX(Trainings!$C$6:$C$55,MATCH(Registration!$B3516,Trainings!$B$6:$B$55,0),1)),"")</f>
        <v/>
      </c>
      <c r="P3516" s="148" t="str">
        <f>IFERROR(IF(LEN(H3516)=0,"",INDEX(Dashboard!$I$17:$I$26,MATCH($H3516,Dashboard!$J$17:$J$26,0))),"")</f>
        <v/>
      </c>
      <c r="Q3516" s="144"/>
      <c r="R3516" s="148">
        <f>IF(LEN(O3516)=0,0,IF(OR(Summary!$D$5="All",Summary!$D$5=""),1,IF(Summary!$D$5=O3516,1,0)))</f>
        <v>0</v>
      </c>
      <c r="S3516" s="148">
        <f>IF(LEN(B3516)=0,0,IF(OR(Summary!$G$5="All",Summary!$G$5=""),1,IF(Summary!$G$5=B3516,1,0)))</f>
        <v>0</v>
      </c>
      <c r="T3516" s="148">
        <f t="shared" si="216"/>
        <v>0</v>
      </c>
      <c r="U3516" s="148">
        <f>IF(LEN(C3516)=0,0,IF(C3516=Summary!$K$5,1,0))</f>
        <v>0</v>
      </c>
      <c r="V3516" s="148">
        <f t="shared" si="217"/>
        <v>0</v>
      </c>
      <c r="W3516" s="333"/>
      <c r="X3516" s="148">
        <f t="shared" si="218"/>
        <v>0</v>
      </c>
      <c r="Y3516" s="333"/>
      <c r="Z3516" s="144"/>
      <c r="AA3516" s="148">
        <f t="shared" si="219"/>
        <v>0</v>
      </c>
      <c r="AB3516" s="336"/>
      <c r="AC3516" s="144"/>
    </row>
    <row r="3517" spans="2:29" s="134" customFormat="1" ht="20.100000000000001" customHeight="1" x14ac:dyDescent="0.25">
      <c r="B3517" s="390"/>
      <c r="C3517" s="391"/>
      <c r="D3517" s="392"/>
      <c r="E3517" s="393"/>
      <c r="F3517" s="393"/>
      <c r="G3517" s="394"/>
      <c r="H3517" s="395"/>
      <c r="N3517" s="144"/>
      <c r="O3517" s="147" t="str">
        <f>IFERROR(IF(LEN(B3517)=0,"",INDEX(Trainings!$C$6:$C$55,MATCH(Registration!$B3517,Trainings!$B$6:$B$55,0),1)),"")</f>
        <v/>
      </c>
      <c r="P3517" s="148" t="str">
        <f>IFERROR(IF(LEN(H3517)=0,"",INDEX(Dashboard!$I$17:$I$26,MATCH($H3517,Dashboard!$J$17:$J$26,0))),"")</f>
        <v/>
      </c>
      <c r="Q3517" s="144"/>
      <c r="R3517" s="148">
        <f>IF(LEN(O3517)=0,0,IF(OR(Summary!$D$5="All",Summary!$D$5=""),1,IF(Summary!$D$5=O3517,1,0)))</f>
        <v>0</v>
      </c>
      <c r="S3517" s="148">
        <f>IF(LEN(B3517)=0,0,IF(OR(Summary!$G$5="All",Summary!$G$5=""),1,IF(Summary!$G$5=B3517,1,0)))</f>
        <v>0</v>
      </c>
      <c r="T3517" s="148">
        <f t="shared" si="216"/>
        <v>0</v>
      </c>
      <c r="U3517" s="148">
        <f>IF(LEN(C3517)=0,0,IF(C3517=Summary!$K$5,1,0))</f>
        <v>0</v>
      </c>
      <c r="V3517" s="148">
        <f t="shared" si="217"/>
        <v>0</v>
      </c>
      <c r="W3517" s="333"/>
      <c r="X3517" s="148">
        <f t="shared" si="218"/>
        <v>0</v>
      </c>
      <c r="Y3517" s="333"/>
      <c r="Z3517" s="144"/>
      <c r="AA3517" s="148">
        <f t="shared" si="219"/>
        <v>0</v>
      </c>
      <c r="AB3517" s="336"/>
      <c r="AC3517" s="144"/>
    </row>
    <row r="3518" spans="2:29" s="134" customFormat="1" ht="20.100000000000001" customHeight="1" x14ac:dyDescent="0.25">
      <c r="B3518" s="390"/>
      <c r="C3518" s="391"/>
      <c r="D3518" s="392"/>
      <c r="E3518" s="393"/>
      <c r="F3518" s="393"/>
      <c r="G3518" s="394"/>
      <c r="H3518" s="395"/>
      <c r="N3518" s="144"/>
      <c r="O3518" s="147" t="str">
        <f>IFERROR(IF(LEN(B3518)=0,"",INDEX(Trainings!$C$6:$C$55,MATCH(Registration!$B3518,Trainings!$B$6:$B$55,0),1)),"")</f>
        <v/>
      </c>
      <c r="P3518" s="148" t="str">
        <f>IFERROR(IF(LEN(H3518)=0,"",INDEX(Dashboard!$I$17:$I$26,MATCH($H3518,Dashboard!$J$17:$J$26,0))),"")</f>
        <v/>
      </c>
      <c r="Q3518" s="144"/>
      <c r="R3518" s="148">
        <f>IF(LEN(O3518)=0,0,IF(OR(Summary!$D$5="All",Summary!$D$5=""),1,IF(Summary!$D$5=O3518,1,0)))</f>
        <v>0</v>
      </c>
      <c r="S3518" s="148">
        <f>IF(LEN(B3518)=0,0,IF(OR(Summary!$G$5="All",Summary!$G$5=""),1,IF(Summary!$G$5=B3518,1,0)))</f>
        <v>0</v>
      </c>
      <c r="T3518" s="148">
        <f t="shared" si="216"/>
        <v>0</v>
      </c>
      <c r="U3518" s="148">
        <f>IF(LEN(C3518)=0,0,IF(C3518=Summary!$K$5,1,0))</f>
        <v>0</v>
      </c>
      <c r="V3518" s="148">
        <f t="shared" si="217"/>
        <v>0</v>
      </c>
      <c r="W3518" s="333"/>
      <c r="X3518" s="148">
        <f t="shared" si="218"/>
        <v>0</v>
      </c>
      <c r="Y3518" s="333"/>
      <c r="Z3518" s="144"/>
      <c r="AA3518" s="148">
        <f t="shared" si="219"/>
        <v>0</v>
      </c>
      <c r="AB3518" s="336"/>
      <c r="AC3518" s="144"/>
    </row>
    <row r="3519" spans="2:29" s="134" customFormat="1" ht="20.100000000000001" customHeight="1" x14ac:dyDescent="0.25">
      <c r="B3519" s="390"/>
      <c r="C3519" s="391"/>
      <c r="D3519" s="392"/>
      <c r="E3519" s="393"/>
      <c r="F3519" s="393"/>
      <c r="G3519" s="394"/>
      <c r="H3519" s="395"/>
      <c r="N3519" s="144"/>
      <c r="O3519" s="147" t="str">
        <f>IFERROR(IF(LEN(B3519)=0,"",INDEX(Trainings!$C$6:$C$55,MATCH(Registration!$B3519,Trainings!$B$6:$B$55,0),1)),"")</f>
        <v/>
      </c>
      <c r="P3519" s="148" t="str">
        <f>IFERROR(IF(LEN(H3519)=0,"",INDEX(Dashboard!$I$17:$I$26,MATCH($H3519,Dashboard!$J$17:$J$26,0))),"")</f>
        <v/>
      </c>
      <c r="Q3519" s="144"/>
      <c r="R3519" s="148">
        <f>IF(LEN(O3519)=0,0,IF(OR(Summary!$D$5="All",Summary!$D$5=""),1,IF(Summary!$D$5=O3519,1,0)))</f>
        <v>0</v>
      </c>
      <c r="S3519" s="148">
        <f>IF(LEN(B3519)=0,0,IF(OR(Summary!$G$5="All",Summary!$G$5=""),1,IF(Summary!$G$5=B3519,1,0)))</f>
        <v>0</v>
      </c>
      <c r="T3519" s="148">
        <f t="shared" si="216"/>
        <v>0</v>
      </c>
      <c r="U3519" s="148">
        <f>IF(LEN(C3519)=0,0,IF(C3519=Summary!$K$5,1,0))</f>
        <v>0</v>
      </c>
      <c r="V3519" s="148">
        <f t="shared" si="217"/>
        <v>0</v>
      </c>
      <c r="W3519" s="333"/>
      <c r="X3519" s="148">
        <f t="shared" si="218"/>
        <v>0</v>
      </c>
      <c r="Y3519" s="333"/>
      <c r="Z3519" s="144"/>
      <c r="AA3519" s="148">
        <f t="shared" si="219"/>
        <v>0</v>
      </c>
      <c r="AB3519" s="336"/>
      <c r="AC3519" s="144"/>
    </row>
    <row r="3520" spans="2:29" s="134" customFormat="1" ht="20.100000000000001" customHeight="1" x14ac:dyDescent="0.25">
      <c r="B3520" s="390"/>
      <c r="C3520" s="391"/>
      <c r="D3520" s="392"/>
      <c r="E3520" s="393"/>
      <c r="F3520" s="393"/>
      <c r="G3520" s="394"/>
      <c r="H3520" s="395"/>
      <c r="N3520" s="144"/>
      <c r="O3520" s="147" t="str">
        <f>IFERROR(IF(LEN(B3520)=0,"",INDEX(Trainings!$C$6:$C$55,MATCH(Registration!$B3520,Trainings!$B$6:$B$55,0),1)),"")</f>
        <v/>
      </c>
      <c r="P3520" s="148" t="str">
        <f>IFERROR(IF(LEN(H3520)=0,"",INDEX(Dashboard!$I$17:$I$26,MATCH($H3520,Dashboard!$J$17:$J$26,0))),"")</f>
        <v/>
      </c>
      <c r="Q3520" s="144"/>
      <c r="R3520" s="148">
        <f>IF(LEN(O3520)=0,0,IF(OR(Summary!$D$5="All",Summary!$D$5=""),1,IF(Summary!$D$5=O3520,1,0)))</f>
        <v>0</v>
      </c>
      <c r="S3520" s="148">
        <f>IF(LEN(B3520)=0,0,IF(OR(Summary!$G$5="All",Summary!$G$5=""),1,IF(Summary!$G$5=B3520,1,0)))</f>
        <v>0</v>
      </c>
      <c r="T3520" s="148">
        <f t="shared" si="216"/>
        <v>0</v>
      </c>
      <c r="U3520" s="148">
        <f>IF(LEN(C3520)=0,0,IF(C3520=Summary!$K$5,1,0))</f>
        <v>0</v>
      </c>
      <c r="V3520" s="148">
        <f t="shared" si="217"/>
        <v>0</v>
      </c>
      <c r="W3520" s="333"/>
      <c r="X3520" s="148">
        <f t="shared" si="218"/>
        <v>0</v>
      </c>
      <c r="Y3520" s="333"/>
      <c r="Z3520" s="144"/>
      <c r="AA3520" s="148">
        <f t="shared" si="219"/>
        <v>0</v>
      </c>
      <c r="AB3520" s="336"/>
      <c r="AC3520" s="144"/>
    </row>
    <row r="3521" spans="2:29" s="134" customFormat="1" ht="20.100000000000001" customHeight="1" x14ac:dyDescent="0.25">
      <c r="B3521" s="390"/>
      <c r="C3521" s="391"/>
      <c r="D3521" s="392"/>
      <c r="E3521" s="393"/>
      <c r="F3521" s="393"/>
      <c r="G3521" s="394"/>
      <c r="H3521" s="395"/>
      <c r="N3521" s="144"/>
      <c r="O3521" s="147" t="str">
        <f>IFERROR(IF(LEN(B3521)=0,"",INDEX(Trainings!$C$6:$C$55,MATCH(Registration!$B3521,Trainings!$B$6:$B$55,0),1)),"")</f>
        <v/>
      </c>
      <c r="P3521" s="148" t="str">
        <f>IFERROR(IF(LEN(H3521)=0,"",INDEX(Dashboard!$I$17:$I$26,MATCH($H3521,Dashboard!$J$17:$J$26,0))),"")</f>
        <v/>
      </c>
      <c r="Q3521" s="144"/>
      <c r="R3521" s="148">
        <f>IF(LEN(O3521)=0,0,IF(OR(Summary!$D$5="All",Summary!$D$5=""),1,IF(Summary!$D$5=O3521,1,0)))</f>
        <v>0</v>
      </c>
      <c r="S3521" s="148">
        <f>IF(LEN(B3521)=0,0,IF(OR(Summary!$G$5="All",Summary!$G$5=""),1,IF(Summary!$G$5=B3521,1,0)))</f>
        <v>0</v>
      </c>
      <c r="T3521" s="148">
        <f t="shared" si="216"/>
        <v>0</v>
      </c>
      <c r="U3521" s="148">
        <f>IF(LEN(C3521)=0,0,IF(C3521=Summary!$K$5,1,0))</f>
        <v>0</v>
      </c>
      <c r="V3521" s="148">
        <f t="shared" si="217"/>
        <v>0</v>
      </c>
      <c r="W3521" s="333"/>
      <c r="X3521" s="148">
        <f t="shared" si="218"/>
        <v>0</v>
      </c>
      <c r="Y3521" s="333"/>
      <c r="Z3521" s="144"/>
      <c r="AA3521" s="148">
        <f t="shared" si="219"/>
        <v>0</v>
      </c>
      <c r="AB3521" s="336"/>
      <c r="AC3521" s="144"/>
    </row>
    <row r="3522" spans="2:29" s="134" customFormat="1" ht="20.100000000000001" customHeight="1" x14ac:dyDescent="0.25">
      <c r="B3522" s="390"/>
      <c r="C3522" s="391"/>
      <c r="D3522" s="392"/>
      <c r="E3522" s="393"/>
      <c r="F3522" s="393"/>
      <c r="G3522" s="394"/>
      <c r="H3522" s="395"/>
      <c r="N3522" s="144"/>
      <c r="O3522" s="147" t="str">
        <f>IFERROR(IF(LEN(B3522)=0,"",INDEX(Trainings!$C$6:$C$55,MATCH(Registration!$B3522,Trainings!$B$6:$B$55,0),1)),"")</f>
        <v/>
      </c>
      <c r="P3522" s="148" t="str">
        <f>IFERROR(IF(LEN(H3522)=0,"",INDEX(Dashboard!$I$17:$I$26,MATCH($H3522,Dashboard!$J$17:$J$26,0))),"")</f>
        <v/>
      </c>
      <c r="Q3522" s="144"/>
      <c r="R3522" s="148">
        <f>IF(LEN(O3522)=0,0,IF(OR(Summary!$D$5="All",Summary!$D$5=""),1,IF(Summary!$D$5=O3522,1,0)))</f>
        <v>0</v>
      </c>
      <c r="S3522" s="148">
        <f>IF(LEN(B3522)=0,0,IF(OR(Summary!$G$5="All",Summary!$G$5=""),1,IF(Summary!$G$5=B3522,1,0)))</f>
        <v>0</v>
      </c>
      <c r="T3522" s="148">
        <f t="shared" si="216"/>
        <v>0</v>
      </c>
      <c r="U3522" s="148">
        <f>IF(LEN(C3522)=0,0,IF(C3522=Summary!$K$5,1,0))</f>
        <v>0</v>
      </c>
      <c r="V3522" s="148">
        <f t="shared" si="217"/>
        <v>0</v>
      </c>
      <c r="W3522" s="333"/>
      <c r="X3522" s="148">
        <f t="shared" si="218"/>
        <v>0</v>
      </c>
      <c r="Y3522" s="333"/>
      <c r="Z3522" s="144"/>
      <c r="AA3522" s="148">
        <f t="shared" si="219"/>
        <v>0</v>
      </c>
      <c r="AB3522" s="336"/>
      <c r="AC3522" s="144"/>
    </row>
    <row r="3523" spans="2:29" s="134" customFormat="1" ht="20.100000000000001" customHeight="1" x14ac:dyDescent="0.25">
      <c r="B3523" s="390"/>
      <c r="C3523" s="391"/>
      <c r="D3523" s="392"/>
      <c r="E3523" s="393"/>
      <c r="F3523" s="393"/>
      <c r="G3523" s="394"/>
      <c r="H3523" s="395"/>
      <c r="N3523" s="144"/>
      <c r="O3523" s="147" t="str">
        <f>IFERROR(IF(LEN(B3523)=0,"",INDEX(Trainings!$C$6:$C$55,MATCH(Registration!$B3523,Trainings!$B$6:$B$55,0),1)),"")</f>
        <v/>
      </c>
      <c r="P3523" s="148" t="str">
        <f>IFERROR(IF(LEN(H3523)=0,"",INDEX(Dashboard!$I$17:$I$26,MATCH($H3523,Dashboard!$J$17:$J$26,0))),"")</f>
        <v/>
      </c>
      <c r="Q3523" s="144"/>
      <c r="R3523" s="148">
        <f>IF(LEN(O3523)=0,0,IF(OR(Summary!$D$5="All",Summary!$D$5=""),1,IF(Summary!$D$5=O3523,1,0)))</f>
        <v>0</v>
      </c>
      <c r="S3523" s="148">
        <f>IF(LEN(B3523)=0,0,IF(OR(Summary!$G$5="All",Summary!$G$5=""),1,IF(Summary!$G$5=B3523,1,0)))</f>
        <v>0</v>
      </c>
      <c r="T3523" s="148">
        <f t="shared" si="216"/>
        <v>0</v>
      </c>
      <c r="U3523" s="148">
        <f>IF(LEN(C3523)=0,0,IF(C3523=Summary!$K$5,1,0))</f>
        <v>0</v>
      </c>
      <c r="V3523" s="148">
        <f t="shared" si="217"/>
        <v>0</v>
      </c>
      <c r="W3523" s="333"/>
      <c r="X3523" s="148">
        <f t="shared" si="218"/>
        <v>0</v>
      </c>
      <c r="Y3523" s="333"/>
      <c r="Z3523" s="144"/>
      <c r="AA3523" s="148">
        <f t="shared" si="219"/>
        <v>0</v>
      </c>
      <c r="AB3523" s="336"/>
      <c r="AC3523" s="144"/>
    </row>
    <row r="3524" spans="2:29" s="134" customFormat="1" ht="20.100000000000001" customHeight="1" x14ac:dyDescent="0.25">
      <c r="B3524" s="390"/>
      <c r="C3524" s="391"/>
      <c r="D3524" s="392"/>
      <c r="E3524" s="393"/>
      <c r="F3524" s="393"/>
      <c r="G3524" s="394"/>
      <c r="H3524" s="395"/>
      <c r="N3524" s="144"/>
      <c r="O3524" s="147" t="str">
        <f>IFERROR(IF(LEN(B3524)=0,"",INDEX(Trainings!$C$6:$C$55,MATCH(Registration!$B3524,Trainings!$B$6:$B$55,0),1)),"")</f>
        <v/>
      </c>
      <c r="P3524" s="148" t="str">
        <f>IFERROR(IF(LEN(H3524)=0,"",INDEX(Dashboard!$I$17:$I$26,MATCH($H3524,Dashboard!$J$17:$J$26,0))),"")</f>
        <v/>
      </c>
      <c r="Q3524" s="144"/>
      <c r="R3524" s="148">
        <f>IF(LEN(O3524)=0,0,IF(OR(Summary!$D$5="All",Summary!$D$5=""),1,IF(Summary!$D$5=O3524,1,0)))</f>
        <v>0</v>
      </c>
      <c r="S3524" s="148">
        <f>IF(LEN(B3524)=0,0,IF(OR(Summary!$G$5="All",Summary!$G$5=""),1,IF(Summary!$G$5=B3524,1,0)))</f>
        <v>0</v>
      </c>
      <c r="T3524" s="148">
        <f t="shared" si="216"/>
        <v>0</v>
      </c>
      <c r="U3524" s="148">
        <f>IF(LEN(C3524)=0,0,IF(C3524=Summary!$K$5,1,0))</f>
        <v>0</v>
      </c>
      <c r="V3524" s="148">
        <f t="shared" si="217"/>
        <v>0</v>
      </c>
      <c r="W3524" s="333"/>
      <c r="X3524" s="148">
        <f t="shared" si="218"/>
        <v>0</v>
      </c>
      <c r="Y3524" s="333"/>
      <c r="Z3524" s="144"/>
      <c r="AA3524" s="148">
        <f t="shared" si="219"/>
        <v>0</v>
      </c>
      <c r="AB3524" s="336"/>
      <c r="AC3524" s="144"/>
    </row>
    <row r="3525" spans="2:29" s="134" customFormat="1" ht="20.100000000000001" customHeight="1" x14ac:dyDescent="0.25">
      <c r="B3525" s="390"/>
      <c r="C3525" s="391"/>
      <c r="D3525" s="392"/>
      <c r="E3525" s="393"/>
      <c r="F3525" s="393"/>
      <c r="G3525" s="394"/>
      <c r="H3525" s="395"/>
      <c r="N3525" s="144"/>
      <c r="O3525" s="147" t="str">
        <f>IFERROR(IF(LEN(B3525)=0,"",INDEX(Trainings!$C$6:$C$55,MATCH(Registration!$B3525,Trainings!$B$6:$B$55,0),1)),"")</f>
        <v/>
      </c>
      <c r="P3525" s="148" t="str">
        <f>IFERROR(IF(LEN(H3525)=0,"",INDEX(Dashboard!$I$17:$I$26,MATCH($H3525,Dashboard!$J$17:$J$26,0))),"")</f>
        <v/>
      </c>
      <c r="Q3525" s="144"/>
      <c r="R3525" s="148">
        <f>IF(LEN(O3525)=0,0,IF(OR(Summary!$D$5="All",Summary!$D$5=""),1,IF(Summary!$D$5=O3525,1,0)))</f>
        <v>0</v>
      </c>
      <c r="S3525" s="148">
        <f>IF(LEN(B3525)=0,0,IF(OR(Summary!$G$5="All",Summary!$G$5=""),1,IF(Summary!$G$5=B3525,1,0)))</f>
        <v>0</v>
      </c>
      <c r="T3525" s="148">
        <f t="shared" si="216"/>
        <v>0</v>
      </c>
      <c r="U3525" s="148">
        <f>IF(LEN(C3525)=0,0,IF(C3525=Summary!$K$5,1,0))</f>
        <v>0</v>
      </c>
      <c r="V3525" s="148">
        <f t="shared" si="217"/>
        <v>0</v>
      </c>
      <c r="W3525" s="333"/>
      <c r="X3525" s="148">
        <f t="shared" si="218"/>
        <v>0</v>
      </c>
      <c r="Y3525" s="333"/>
      <c r="Z3525" s="144"/>
      <c r="AA3525" s="148">
        <f t="shared" si="219"/>
        <v>0</v>
      </c>
      <c r="AB3525" s="336"/>
      <c r="AC3525" s="144"/>
    </row>
    <row r="3526" spans="2:29" s="134" customFormat="1" ht="20.100000000000001" customHeight="1" x14ac:dyDescent="0.25">
      <c r="B3526" s="390"/>
      <c r="C3526" s="391"/>
      <c r="D3526" s="392"/>
      <c r="E3526" s="393"/>
      <c r="F3526" s="393"/>
      <c r="G3526" s="394"/>
      <c r="H3526" s="395"/>
      <c r="N3526" s="144"/>
      <c r="O3526" s="147" t="str">
        <f>IFERROR(IF(LEN(B3526)=0,"",INDEX(Trainings!$C$6:$C$55,MATCH(Registration!$B3526,Trainings!$B$6:$B$55,0),1)),"")</f>
        <v/>
      </c>
      <c r="P3526" s="148" t="str">
        <f>IFERROR(IF(LEN(H3526)=0,"",INDEX(Dashboard!$I$17:$I$26,MATCH($H3526,Dashboard!$J$17:$J$26,0))),"")</f>
        <v/>
      </c>
      <c r="Q3526" s="144"/>
      <c r="R3526" s="148">
        <f>IF(LEN(O3526)=0,0,IF(OR(Summary!$D$5="All",Summary!$D$5=""),1,IF(Summary!$D$5=O3526,1,0)))</f>
        <v>0</v>
      </c>
      <c r="S3526" s="148">
        <f>IF(LEN(B3526)=0,0,IF(OR(Summary!$G$5="All",Summary!$G$5=""),1,IF(Summary!$G$5=B3526,1,0)))</f>
        <v>0</v>
      </c>
      <c r="T3526" s="148">
        <f t="shared" ref="T3526:T3589" si="220">IF(G3526="Yes",1,0)</f>
        <v>0</v>
      </c>
      <c r="U3526" s="148">
        <f>IF(LEN(C3526)=0,0,IF(C3526=Summary!$K$5,1,0))</f>
        <v>0</v>
      </c>
      <c r="V3526" s="148">
        <f t="shared" si="217"/>
        <v>0</v>
      </c>
      <c r="W3526" s="333"/>
      <c r="X3526" s="148">
        <f t="shared" si="218"/>
        <v>0</v>
      </c>
      <c r="Y3526" s="333"/>
      <c r="Z3526" s="144"/>
      <c r="AA3526" s="148">
        <f t="shared" si="219"/>
        <v>0</v>
      </c>
      <c r="AB3526" s="336"/>
      <c r="AC3526" s="144"/>
    </row>
    <row r="3527" spans="2:29" s="134" customFormat="1" ht="20.100000000000001" customHeight="1" x14ac:dyDescent="0.25">
      <c r="B3527" s="390"/>
      <c r="C3527" s="391"/>
      <c r="D3527" s="392"/>
      <c r="E3527" s="393"/>
      <c r="F3527" s="393"/>
      <c r="G3527" s="394"/>
      <c r="H3527" s="395"/>
      <c r="N3527" s="144"/>
      <c r="O3527" s="147" t="str">
        <f>IFERROR(IF(LEN(B3527)=0,"",INDEX(Trainings!$C$6:$C$55,MATCH(Registration!$B3527,Trainings!$B$6:$B$55,0),1)),"")</f>
        <v/>
      </c>
      <c r="P3527" s="148" t="str">
        <f>IFERROR(IF(LEN(H3527)=0,"",INDEX(Dashboard!$I$17:$I$26,MATCH($H3527,Dashboard!$J$17:$J$26,0))),"")</f>
        <v/>
      </c>
      <c r="Q3527" s="144"/>
      <c r="R3527" s="148">
        <f>IF(LEN(O3527)=0,0,IF(OR(Summary!$D$5="All",Summary!$D$5=""),1,IF(Summary!$D$5=O3527,1,0)))</f>
        <v>0</v>
      </c>
      <c r="S3527" s="148">
        <f>IF(LEN(B3527)=0,0,IF(OR(Summary!$G$5="All",Summary!$G$5=""),1,IF(Summary!$G$5=B3527,1,0)))</f>
        <v>0</v>
      </c>
      <c r="T3527" s="148">
        <f t="shared" si="220"/>
        <v>0</v>
      </c>
      <c r="U3527" s="148">
        <f>IF(LEN(C3527)=0,0,IF(C3527=Summary!$K$5,1,0))</f>
        <v>0</v>
      </c>
      <c r="V3527" s="148">
        <f t="shared" ref="V3527:V3590" si="221">R3527*S3527*T3527*U3527</f>
        <v>0</v>
      </c>
      <c r="W3527" s="333"/>
      <c r="X3527" s="148">
        <f t="shared" ref="X3527:X3590" si="222">V3527*(IF(LEN(P3527)=0,0,1))</f>
        <v>0</v>
      </c>
      <c r="Y3527" s="333"/>
      <c r="Z3527" s="144"/>
      <c r="AA3527" s="148">
        <f t="shared" ref="AA3527:AA3590" si="223">IF(G3527="Yes",1,0)</f>
        <v>0</v>
      </c>
      <c r="AB3527" s="336"/>
      <c r="AC3527" s="144"/>
    </row>
    <row r="3528" spans="2:29" s="134" customFormat="1" ht="20.100000000000001" customHeight="1" x14ac:dyDescent="0.25">
      <c r="B3528" s="390"/>
      <c r="C3528" s="391"/>
      <c r="D3528" s="392"/>
      <c r="E3528" s="393"/>
      <c r="F3528" s="393"/>
      <c r="G3528" s="394"/>
      <c r="H3528" s="395"/>
      <c r="N3528" s="144"/>
      <c r="O3528" s="147" t="str">
        <f>IFERROR(IF(LEN(B3528)=0,"",INDEX(Trainings!$C$6:$C$55,MATCH(Registration!$B3528,Trainings!$B$6:$B$55,0),1)),"")</f>
        <v/>
      </c>
      <c r="P3528" s="148" t="str">
        <f>IFERROR(IF(LEN(H3528)=0,"",INDEX(Dashboard!$I$17:$I$26,MATCH($H3528,Dashboard!$J$17:$J$26,0))),"")</f>
        <v/>
      </c>
      <c r="Q3528" s="144"/>
      <c r="R3528" s="148">
        <f>IF(LEN(O3528)=0,0,IF(OR(Summary!$D$5="All",Summary!$D$5=""),1,IF(Summary!$D$5=O3528,1,0)))</f>
        <v>0</v>
      </c>
      <c r="S3528" s="148">
        <f>IF(LEN(B3528)=0,0,IF(OR(Summary!$G$5="All",Summary!$G$5=""),1,IF(Summary!$G$5=B3528,1,0)))</f>
        <v>0</v>
      </c>
      <c r="T3528" s="148">
        <f t="shared" si="220"/>
        <v>0</v>
      </c>
      <c r="U3528" s="148">
        <f>IF(LEN(C3528)=0,0,IF(C3528=Summary!$K$5,1,0))</f>
        <v>0</v>
      </c>
      <c r="V3528" s="148">
        <f t="shared" si="221"/>
        <v>0</v>
      </c>
      <c r="W3528" s="333"/>
      <c r="X3528" s="148">
        <f t="shared" si="222"/>
        <v>0</v>
      </c>
      <c r="Y3528" s="333"/>
      <c r="Z3528" s="144"/>
      <c r="AA3528" s="148">
        <f t="shared" si="223"/>
        <v>0</v>
      </c>
      <c r="AB3528" s="336"/>
      <c r="AC3528" s="144"/>
    </row>
    <row r="3529" spans="2:29" s="134" customFormat="1" ht="20.100000000000001" customHeight="1" x14ac:dyDescent="0.25">
      <c r="B3529" s="390"/>
      <c r="C3529" s="391"/>
      <c r="D3529" s="392"/>
      <c r="E3529" s="393"/>
      <c r="F3529" s="393"/>
      <c r="G3529" s="394"/>
      <c r="H3529" s="395"/>
      <c r="N3529" s="144"/>
      <c r="O3529" s="147" t="str">
        <f>IFERROR(IF(LEN(B3529)=0,"",INDEX(Trainings!$C$6:$C$55,MATCH(Registration!$B3529,Trainings!$B$6:$B$55,0),1)),"")</f>
        <v/>
      </c>
      <c r="P3529" s="148" t="str">
        <f>IFERROR(IF(LEN(H3529)=0,"",INDEX(Dashboard!$I$17:$I$26,MATCH($H3529,Dashboard!$J$17:$J$26,0))),"")</f>
        <v/>
      </c>
      <c r="Q3529" s="144"/>
      <c r="R3529" s="148">
        <f>IF(LEN(O3529)=0,0,IF(OR(Summary!$D$5="All",Summary!$D$5=""),1,IF(Summary!$D$5=O3529,1,0)))</f>
        <v>0</v>
      </c>
      <c r="S3529" s="148">
        <f>IF(LEN(B3529)=0,0,IF(OR(Summary!$G$5="All",Summary!$G$5=""),1,IF(Summary!$G$5=B3529,1,0)))</f>
        <v>0</v>
      </c>
      <c r="T3529" s="148">
        <f t="shared" si="220"/>
        <v>0</v>
      </c>
      <c r="U3529" s="148">
        <f>IF(LEN(C3529)=0,0,IF(C3529=Summary!$K$5,1,0))</f>
        <v>0</v>
      </c>
      <c r="V3529" s="148">
        <f t="shared" si="221"/>
        <v>0</v>
      </c>
      <c r="W3529" s="333"/>
      <c r="X3529" s="148">
        <f t="shared" si="222"/>
        <v>0</v>
      </c>
      <c r="Y3529" s="333"/>
      <c r="Z3529" s="144"/>
      <c r="AA3529" s="148">
        <f t="shared" si="223"/>
        <v>0</v>
      </c>
      <c r="AB3529" s="336"/>
      <c r="AC3529" s="144"/>
    </row>
    <row r="3530" spans="2:29" s="134" customFormat="1" ht="20.100000000000001" customHeight="1" x14ac:dyDescent="0.25">
      <c r="B3530" s="390"/>
      <c r="C3530" s="391"/>
      <c r="D3530" s="392"/>
      <c r="E3530" s="393"/>
      <c r="F3530" s="393"/>
      <c r="G3530" s="394"/>
      <c r="H3530" s="395"/>
      <c r="N3530" s="144"/>
      <c r="O3530" s="147" t="str">
        <f>IFERROR(IF(LEN(B3530)=0,"",INDEX(Trainings!$C$6:$C$55,MATCH(Registration!$B3530,Trainings!$B$6:$B$55,0),1)),"")</f>
        <v/>
      </c>
      <c r="P3530" s="148" t="str">
        <f>IFERROR(IF(LEN(H3530)=0,"",INDEX(Dashboard!$I$17:$I$26,MATCH($H3530,Dashboard!$J$17:$J$26,0))),"")</f>
        <v/>
      </c>
      <c r="Q3530" s="144"/>
      <c r="R3530" s="148">
        <f>IF(LEN(O3530)=0,0,IF(OR(Summary!$D$5="All",Summary!$D$5=""),1,IF(Summary!$D$5=O3530,1,0)))</f>
        <v>0</v>
      </c>
      <c r="S3530" s="148">
        <f>IF(LEN(B3530)=0,0,IF(OR(Summary!$G$5="All",Summary!$G$5=""),1,IF(Summary!$G$5=B3530,1,0)))</f>
        <v>0</v>
      </c>
      <c r="T3530" s="148">
        <f t="shared" si="220"/>
        <v>0</v>
      </c>
      <c r="U3530" s="148">
        <f>IF(LEN(C3530)=0,0,IF(C3530=Summary!$K$5,1,0))</f>
        <v>0</v>
      </c>
      <c r="V3530" s="148">
        <f t="shared" si="221"/>
        <v>0</v>
      </c>
      <c r="W3530" s="333"/>
      <c r="X3530" s="148">
        <f t="shared" si="222"/>
        <v>0</v>
      </c>
      <c r="Y3530" s="333"/>
      <c r="Z3530" s="144"/>
      <c r="AA3530" s="148">
        <f t="shared" si="223"/>
        <v>0</v>
      </c>
      <c r="AB3530" s="336"/>
      <c r="AC3530" s="144"/>
    </row>
    <row r="3531" spans="2:29" s="134" customFormat="1" ht="20.100000000000001" customHeight="1" x14ac:dyDescent="0.25">
      <c r="B3531" s="390"/>
      <c r="C3531" s="391"/>
      <c r="D3531" s="392"/>
      <c r="E3531" s="393"/>
      <c r="F3531" s="393"/>
      <c r="G3531" s="394"/>
      <c r="H3531" s="395"/>
      <c r="N3531" s="144"/>
      <c r="O3531" s="147" t="str">
        <f>IFERROR(IF(LEN(B3531)=0,"",INDEX(Trainings!$C$6:$C$55,MATCH(Registration!$B3531,Trainings!$B$6:$B$55,0),1)),"")</f>
        <v/>
      </c>
      <c r="P3531" s="148" t="str">
        <f>IFERROR(IF(LEN(H3531)=0,"",INDEX(Dashboard!$I$17:$I$26,MATCH($H3531,Dashboard!$J$17:$J$26,0))),"")</f>
        <v/>
      </c>
      <c r="Q3531" s="144"/>
      <c r="R3531" s="148">
        <f>IF(LEN(O3531)=0,0,IF(OR(Summary!$D$5="All",Summary!$D$5=""),1,IF(Summary!$D$5=O3531,1,0)))</f>
        <v>0</v>
      </c>
      <c r="S3531" s="148">
        <f>IF(LEN(B3531)=0,0,IF(OR(Summary!$G$5="All",Summary!$G$5=""),1,IF(Summary!$G$5=B3531,1,0)))</f>
        <v>0</v>
      </c>
      <c r="T3531" s="148">
        <f t="shared" si="220"/>
        <v>0</v>
      </c>
      <c r="U3531" s="148">
        <f>IF(LEN(C3531)=0,0,IF(C3531=Summary!$K$5,1,0))</f>
        <v>0</v>
      </c>
      <c r="V3531" s="148">
        <f t="shared" si="221"/>
        <v>0</v>
      </c>
      <c r="W3531" s="333"/>
      <c r="X3531" s="148">
        <f t="shared" si="222"/>
        <v>0</v>
      </c>
      <c r="Y3531" s="333"/>
      <c r="Z3531" s="144"/>
      <c r="AA3531" s="148">
        <f t="shared" si="223"/>
        <v>0</v>
      </c>
      <c r="AB3531" s="336"/>
      <c r="AC3531" s="144"/>
    </row>
    <row r="3532" spans="2:29" s="134" customFormat="1" ht="20.100000000000001" customHeight="1" x14ac:dyDescent="0.25">
      <c r="B3532" s="390"/>
      <c r="C3532" s="391"/>
      <c r="D3532" s="392"/>
      <c r="E3532" s="393"/>
      <c r="F3532" s="393"/>
      <c r="G3532" s="394"/>
      <c r="H3532" s="395"/>
      <c r="N3532" s="144"/>
      <c r="O3532" s="147" t="str">
        <f>IFERROR(IF(LEN(B3532)=0,"",INDEX(Trainings!$C$6:$C$55,MATCH(Registration!$B3532,Trainings!$B$6:$B$55,0),1)),"")</f>
        <v/>
      </c>
      <c r="P3532" s="148" t="str">
        <f>IFERROR(IF(LEN(H3532)=0,"",INDEX(Dashboard!$I$17:$I$26,MATCH($H3532,Dashboard!$J$17:$J$26,0))),"")</f>
        <v/>
      </c>
      <c r="Q3532" s="144"/>
      <c r="R3532" s="148">
        <f>IF(LEN(O3532)=0,0,IF(OR(Summary!$D$5="All",Summary!$D$5=""),1,IF(Summary!$D$5=O3532,1,0)))</f>
        <v>0</v>
      </c>
      <c r="S3532" s="148">
        <f>IF(LEN(B3532)=0,0,IF(OR(Summary!$G$5="All",Summary!$G$5=""),1,IF(Summary!$G$5=B3532,1,0)))</f>
        <v>0</v>
      </c>
      <c r="T3532" s="148">
        <f t="shared" si="220"/>
        <v>0</v>
      </c>
      <c r="U3532" s="148">
        <f>IF(LEN(C3532)=0,0,IF(C3532=Summary!$K$5,1,0))</f>
        <v>0</v>
      </c>
      <c r="V3532" s="148">
        <f t="shared" si="221"/>
        <v>0</v>
      </c>
      <c r="W3532" s="333"/>
      <c r="X3532" s="148">
        <f t="shared" si="222"/>
        <v>0</v>
      </c>
      <c r="Y3532" s="333"/>
      <c r="Z3532" s="144"/>
      <c r="AA3532" s="148">
        <f t="shared" si="223"/>
        <v>0</v>
      </c>
      <c r="AB3532" s="336"/>
      <c r="AC3532" s="144"/>
    </row>
    <row r="3533" spans="2:29" s="134" customFormat="1" ht="20.100000000000001" customHeight="1" x14ac:dyDescent="0.25">
      <c r="B3533" s="390"/>
      <c r="C3533" s="391"/>
      <c r="D3533" s="392"/>
      <c r="E3533" s="393"/>
      <c r="F3533" s="393"/>
      <c r="G3533" s="394"/>
      <c r="H3533" s="395"/>
      <c r="N3533" s="144"/>
      <c r="O3533" s="147" t="str">
        <f>IFERROR(IF(LEN(B3533)=0,"",INDEX(Trainings!$C$6:$C$55,MATCH(Registration!$B3533,Trainings!$B$6:$B$55,0),1)),"")</f>
        <v/>
      </c>
      <c r="P3533" s="148" t="str">
        <f>IFERROR(IF(LEN(H3533)=0,"",INDEX(Dashboard!$I$17:$I$26,MATCH($H3533,Dashboard!$J$17:$J$26,0))),"")</f>
        <v/>
      </c>
      <c r="Q3533" s="144"/>
      <c r="R3533" s="148">
        <f>IF(LEN(O3533)=0,0,IF(OR(Summary!$D$5="All",Summary!$D$5=""),1,IF(Summary!$D$5=O3533,1,0)))</f>
        <v>0</v>
      </c>
      <c r="S3533" s="148">
        <f>IF(LEN(B3533)=0,0,IF(OR(Summary!$G$5="All",Summary!$G$5=""),1,IF(Summary!$G$5=B3533,1,0)))</f>
        <v>0</v>
      </c>
      <c r="T3533" s="148">
        <f t="shared" si="220"/>
        <v>0</v>
      </c>
      <c r="U3533" s="148">
        <f>IF(LEN(C3533)=0,0,IF(C3533=Summary!$K$5,1,0))</f>
        <v>0</v>
      </c>
      <c r="V3533" s="148">
        <f t="shared" si="221"/>
        <v>0</v>
      </c>
      <c r="W3533" s="333"/>
      <c r="X3533" s="148">
        <f t="shared" si="222"/>
        <v>0</v>
      </c>
      <c r="Y3533" s="333"/>
      <c r="Z3533" s="144"/>
      <c r="AA3533" s="148">
        <f t="shared" si="223"/>
        <v>0</v>
      </c>
      <c r="AB3533" s="336"/>
      <c r="AC3533" s="144"/>
    </row>
    <row r="3534" spans="2:29" s="134" customFormat="1" ht="20.100000000000001" customHeight="1" x14ac:dyDescent="0.25">
      <c r="B3534" s="390"/>
      <c r="C3534" s="391"/>
      <c r="D3534" s="392"/>
      <c r="E3534" s="393"/>
      <c r="F3534" s="393"/>
      <c r="G3534" s="394"/>
      <c r="H3534" s="395"/>
      <c r="N3534" s="144"/>
      <c r="O3534" s="147" t="str">
        <f>IFERROR(IF(LEN(B3534)=0,"",INDEX(Trainings!$C$6:$C$55,MATCH(Registration!$B3534,Trainings!$B$6:$B$55,0),1)),"")</f>
        <v/>
      </c>
      <c r="P3534" s="148" t="str">
        <f>IFERROR(IF(LEN(H3534)=0,"",INDEX(Dashboard!$I$17:$I$26,MATCH($H3534,Dashboard!$J$17:$J$26,0))),"")</f>
        <v/>
      </c>
      <c r="Q3534" s="144"/>
      <c r="R3534" s="148">
        <f>IF(LEN(O3534)=0,0,IF(OR(Summary!$D$5="All",Summary!$D$5=""),1,IF(Summary!$D$5=O3534,1,0)))</f>
        <v>0</v>
      </c>
      <c r="S3534" s="148">
        <f>IF(LEN(B3534)=0,0,IF(OR(Summary!$G$5="All",Summary!$G$5=""),1,IF(Summary!$G$5=B3534,1,0)))</f>
        <v>0</v>
      </c>
      <c r="T3534" s="148">
        <f t="shared" si="220"/>
        <v>0</v>
      </c>
      <c r="U3534" s="148">
        <f>IF(LEN(C3534)=0,0,IF(C3534=Summary!$K$5,1,0))</f>
        <v>0</v>
      </c>
      <c r="V3534" s="148">
        <f t="shared" si="221"/>
        <v>0</v>
      </c>
      <c r="W3534" s="333"/>
      <c r="X3534" s="148">
        <f t="shared" si="222"/>
        <v>0</v>
      </c>
      <c r="Y3534" s="333"/>
      <c r="Z3534" s="144"/>
      <c r="AA3534" s="148">
        <f t="shared" si="223"/>
        <v>0</v>
      </c>
      <c r="AB3534" s="336"/>
      <c r="AC3534" s="144"/>
    </row>
    <row r="3535" spans="2:29" s="134" customFormat="1" ht="20.100000000000001" customHeight="1" x14ac:dyDescent="0.25">
      <c r="B3535" s="390"/>
      <c r="C3535" s="391"/>
      <c r="D3535" s="392"/>
      <c r="E3535" s="393"/>
      <c r="F3535" s="393"/>
      <c r="G3535" s="394"/>
      <c r="H3535" s="395"/>
      <c r="N3535" s="144"/>
      <c r="O3535" s="147" t="str">
        <f>IFERROR(IF(LEN(B3535)=0,"",INDEX(Trainings!$C$6:$C$55,MATCH(Registration!$B3535,Trainings!$B$6:$B$55,0),1)),"")</f>
        <v/>
      </c>
      <c r="P3535" s="148" t="str">
        <f>IFERROR(IF(LEN(H3535)=0,"",INDEX(Dashboard!$I$17:$I$26,MATCH($H3535,Dashboard!$J$17:$J$26,0))),"")</f>
        <v/>
      </c>
      <c r="Q3535" s="144"/>
      <c r="R3535" s="148">
        <f>IF(LEN(O3535)=0,0,IF(OR(Summary!$D$5="All",Summary!$D$5=""),1,IF(Summary!$D$5=O3535,1,0)))</f>
        <v>0</v>
      </c>
      <c r="S3535" s="148">
        <f>IF(LEN(B3535)=0,0,IF(OR(Summary!$G$5="All",Summary!$G$5=""),1,IF(Summary!$G$5=B3535,1,0)))</f>
        <v>0</v>
      </c>
      <c r="T3535" s="148">
        <f t="shared" si="220"/>
        <v>0</v>
      </c>
      <c r="U3535" s="148">
        <f>IF(LEN(C3535)=0,0,IF(C3535=Summary!$K$5,1,0))</f>
        <v>0</v>
      </c>
      <c r="V3535" s="148">
        <f t="shared" si="221"/>
        <v>0</v>
      </c>
      <c r="W3535" s="333"/>
      <c r="X3535" s="148">
        <f t="shared" si="222"/>
        <v>0</v>
      </c>
      <c r="Y3535" s="333"/>
      <c r="Z3535" s="144"/>
      <c r="AA3535" s="148">
        <f t="shared" si="223"/>
        <v>0</v>
      </c>
      <c r="AB3535" s="336"/>
      <c r="AC3535" s="144"/>
    </row>
    <row r="3536" spans="2:29" s="134" customFormat="1" ht="20.100000000000001" customHeight="1" x14ac:dyDescent="0.25">
      <c r="B3536" s="390"/>
      <c r="C3536" s="391"/>
      <c r="D3536" s="392"/>
      <c r="E3536" s="393"/>
      <c r="F3536" s="393"/>
      <c r="G3536" s="394"/>
      <c r="H3536" s="395"/>
      <c r="N3536" s="144"/>
      <c r="O3536" s="147" t="str">
        <f>IFERROR(IF(LEN(B3536)=0,"",INDEX(Trainings!$C$6:$C$55,MATCH(Registration!$B3536,Trainings!$B$6:$B$55,0),1)),"")</f>
        <v/>
      </c>
      <c r="P3536" s="148" t="str">
        <f>IFERROR(IF(LEN(H3536)=0,"",INDEX(Dashboard!$I$17:$I$26,MATCH($H3536,Dashboard!$J$17:$J$26,0))),"")</f>
        <v/>
      </c>
      <c r="Q3536" s="144"/>
      <c r="R3536" s="148">
        <f>IF(LEN(O3536)=0,0,IF(OR(Summary!$D$5="All",Summary!$D$5=""),1,IF(Summary!$D$5=O3536,1,0)))</f>
        <v>0</v>
      </c>
      <c r="S3536" s="148">
        <f>IF(LEN(B3536)=0,0,IF(OR(Summary!$G$5="All",Summary!$G$5=""),1,IF(Summary!$G$5=B3536,1,0)))</f>
        <v>0</v>
      </c>
      <c r="T3536" s="148">
        <f t="shared" si="220"/>
        <v>0</v>
      </c>
      <c r="U3536" s="148">
        <f>IF(LEN(C3536)=0,0,IF(C3536=Summary!$K$5,1,0))</f>
        <v>0</v>
      </c>
      <c r="V3536" s="148">
        <f t="shared" si="221"/>
        <v>0</v>
      </c>
      <c r="W3536" s="333"/>
      <c r="X3536" s="148">
        <f t="shared" si="222"/>
        <v>0</v>
      </c>
      <c r="Y3536" s="333"/>
      <c r="Z3536" s="144"/>
      <c r="AA3536" s="148">
        <f t="shared" si="223"/>
        <v>0</v>
      </c>
      <c r="AB3536" s="336"/>
      <c r="AC3536" s="144"/>
    </row>
    <row r="3537" spans="2:29" s="134" customFormat="1" ht="20.100000000000001" customHeight="1" x14ac:dyDescent="0.25">
      <c r="B3537" s="390"/>
      <c r="C3537" s="391"/>
      <c r="D3537" s="392"/>
      <c r="E3537" s="393"/>
      <c r="F3537" s="393"/>
      <c r="G3537" s="394"/>
      <c r="H3537" s="395"/>
      <c r="N3537" s="144"/>
      <c r="O3537" s="147" t="str">
        <f>IFERROR(IF(LEN(B3537)=0,"",INDEX(Trainings!$C$6:$C$55,MATCH(Registration!$B3537,Trainings!$B$6:$B$55,0),1)),"")</f>
        <v/>
      </c>
      <c r="P3537" s="148" t="str">
        <f>IFERROR(IF(LEN(H3537)=0,"",INDEX(Dashboard!$I$17:$I$26,MATCH($H3537,Dashboard!$J$17:$J$26,0))),"")</f>
        <v/>
      </c>
      <c r="Q3537" s="144"/>
      <c r="R3537" s="148">
        <f>IF(LEN(O3537)=0,0,IF(OR(Summary!$D$5="All",Summary!$D$5=""),1,IF(Summary!$D$5=O3537,1,0)))</f>
        <v>0</v>
      </c>
      <c r="S3537" s="148">
        <f>IF(LEN(B3537)=0,0,IF(OR(Summary!$G$5="All",Summary!$G$5=""),1,IF(Summary!$G$5=B3537,1,0)))</f>
        <v>0</v>
      </c>
      <c r="T3537" s="148">
        <f t="shared" si="220"/>
        <v>0</v>
      </c>
      <c r="U3537" s="148">
        <f>IF(LEN(C3537)=0,0,IF(C3537=Summary!$K$5,1,0))</f>
        <v>0</v>
      </c>
      <c r="V3537" s="148">
        <f t="shared" si="221"/>
        <v>0</v>
      </c>
      <c r="W3537" s="333"/>
      <c r="X3537" s="148">
        <f t="shared" si="222"/>
        <v>0</v>
      </c>
      <c r="Y3537" s="333"/>
      <c r="Z3537" s="144"/>
      <c r="AA3537" s="148">
        <f t="shared" si="223"/>
        <v>0</v>
      </c>
      <c r="AB3537" s="336"/>
      <c r="AC3537" s="144"/>
    </row>
    <row r="3538" spans="2:29" s="134" customFormat="1" ht="20.100000000000001" customHeight="1" x14ac:dyDescent="0.25">
      <c r="B3538" s="390"/>
      <c r="C3538" s="391"/>
      <c r="D3538" s="392"/>
      <c r="E3538" s="393"/>
      <c r="F3538" s="393"/>
      <c r="G3538" s="394"/>
      <c r="H3538" s="395"/>
      <c r="N3538" s="144"/>
      <c r="O3538" s="147" t="str">
        <f>IFERROR(IF(LEN(B3538)=0,"",INDEX(Trainings!$C$6:$C$55,MATCH(Registration!$B3538,Trainings!$B$6:$B$55,0),1)),"")</f>
        <v/>
      </c>
      <c r="P3538" s="148" t="str">
        <f>IFERROR(IF(LEN(H3538)=0,"",INDEX(Dashboard!$I$17:$I$26,MATCH($H3538,Dashboard!$J$17:$J$26,0))),"")</f>
        <v/>
      </c>
      <c r="Q3538" s="144"/>
      <c r="R3538" s="148">
        <f>IF(LEN(O3538)=0,0,IF(OR(Summary!$D$5="All",Summary!$D$5=""),1,IF(Summary!$D$5=O3538,1,0)))</f>
        <v>0</v>
      </c>
      <c r="S3538" s="148">
        <f>IF(LEN(B3538)=0,0,IF(OR(Summary!$G$5="All",Summary!$G$5=""),1,IF(Summary!$G$5=B3538,1,0)))</f>
        <v>0</v>
      </c>
      <c r="T3538" s="148">
        <f t="shared" si="220"/>
        <v>0</v>
      </c>
      <c r="U3538" s="148">
        <f>IF(LEN(C3538)=0,0,IF(C3538=Summary!$K$5,1,0))</f>
        <v>0</v>
      </c>
      <c r="V3538" s="148">
        <f t="shared" si="221"/>
        <v>0</v>
      </c>
      <c r="W3538" s="333"/>
      <c r="X3538" s="148">
        <f t="shared" si="222"/>
        <v>0</v>
      </c>
      <c r="Y3538" s="333"/>
      <c r="Z3538" s="144"/>
      <c r="AA3538" s="148">
        <f t="shared" si="223"/>
        <v>0</v>
      </c>
      <c r="AB3538" s="336"/>
      <c r="AC3538" s="144"/>
    </row>
    <row r="3539" spans="2:29" s="134" customFormat="1" ht="20.100000000000001" customHeight="1" x14ac:dyDescent="0.25">
      <c r="B3539" s="390"/>
      <c r="C3539" s="391"/>
      <c r="D3539" s="392"/>
      <c r="E3539" s="393"/>
      <c r="F3539" s="393"/>
      <c r="G3539" s="394"/>
      <c r="H3539" s="395"/>
      <c r="N3539" s="144"/>
      <c r="O3539" s="147" t="str">
        <f>IFERROR(IF(LEN(B3539)=0,"",INDEX(Trainings!$C$6:$C$55,MATCH(Registration!$B3539,Trainings!$B$6:$B$55,0),1)),"")</f>
        <v/>
      </c>
      <c r="P3539" s="148" t="str">
        <f>IFERROR(IF(LEN(H3539)=0,"",INDEX(Dashboard!$I$17:$I$26,MATCH($H3539,Dashboard!$J$17:$J$26,0))),"")</f>
        <v/>
      </c>
      <c r="Q3539" s="144"/>
      <c r="R3539" s="148">
        <f>IF(LEN(O3539)=0,0,IF(OR(Summary!$D$5="All",Summary!$D$5=""),1,IF(Summary!$D$5=O3539,1,0)))</f>
        <v>0</v>
      </c>
      <c r="S3539" s="148">
        <f>IF(LEN(B3539)=0,0,IF(OR(Summary!$G$5="All",Summary!$G$5=""),1,IF(Summary!$G$5=B3539,1,0)))</f>
        <v>0</v>
      </c>
      <c r="T3539" s="148">
        <f t="shared" si="220"/>
        <v>0</v>
      </c>
      <c r="U3539" s="148">
        <f>IF(LEN(C3539)=0,0,IF(C3539=Summary!$K$5,1,0))</f>
        <v>0</v>
      </c>
      <c r="V3539" s="148">
        <f t="shared" si="221"/>
        <v>0</v>
      </c>
      <c r="W3539" s="333"/>
      <c r="X3539" s="148">
        <f t="shared" si="222"/>
        <v>0</v>
      </c>
      <c r="Y3539" s="333"/>
      <c r="Z3539" s="144"/>
      <c r="AA3539" s="148">
        <f t="shared" si="223"/>
        <v>0</v>
      </c>
      <c r="AB3539" s="336"/>
      <c r="AC3539" s="144"/>
    </row>
    <row r="3540" spans="2:29" s="134" customFormat="1" ht="20.100000000000001" customHeight="1" x14ac:dyDescent="0.25">
      <c r="B3540" s="390"/>
      <c r="C3540" s="391"/>
      <c r="D3540" s="392"/>
      <c r="E3540" s="393"/>
      <c r="F3540" s="393"/>
      <c r="G3540" s="394"/>
      <c r="H3540" s="395"/>
      <c r="N3540" s="144"/>
      <c r="O3540" s="147" t="str">
        <f>IFERROR(IF(LEN(B3540)=0,"",INDEX(Trainings!$C$6:$C$55,MATCH(Registration!$B3540,Trainings!$B$6:$B$55,0),1)),"")</f>
        <v/>
      </c>
      <c r="P3540" s="148" t="str">
        <f>IFERROR(IF(LEN(H3540)=0,"",INDEX(Dashboard!$I$17:$I$26,MATCH($H3540,Dashboard!$J$17:$J$26,0))),"")</f>
        <v/>
      </c>
      <c r="Q3540" s="144"/>
      <c r="R3540" s="148">
        <f>IF(LEN(O3540)=0,0,IF(OR(Summary!$D$5="All",Summary!$D$5=""),1,IF(Summary!$D$5=O3540,1,0)))</f>
        <v>0</v>
      </c>
      <c r="S3540" s="148">
        <f>IF(LEN(B3540)=0,0,IF(OR(Summary!$G$5="All",Summary!$G$5=""),1,IF(Summary!$G$5=B3540,1,0)))</f>
        <v>0</v>
      </c>
      <c r="T3540" s="148">
        <f t="shared" si="220"/>
        <v>0</v>
      </c>
      <c r="U3540" s="148">
        <f>IF(LEN(C3540)=0,0,IF(C3540=Summary!$K$5,1,0))</f>
        <v>0</v>
      </c>
      <c r="V3540" s="148">
        <f t="shared" si="221"/>
        <v>0</v>
      </c>
      <c r="W3540" s="333"/>
      <c r="X3540" s="148">
        <f t="shared" si="222"/>
        <v>0</v>
      </c>
      <c r="Y3540" s="333"/>
      <c r="Z3540" s="144"/>
      <c r="AA3540" s="148">
        <f t="shared" si="223"/>
        <v>0</v>
      </c>
      <c r="AB3540" s="336"/>
      <c r="AC3540" s="144"/>
    </row>
    <row r="3541" spans="2:29" s="134" customFormat="1" ht="20.100000000000001" customHeight="1" x14ac:dyDescent="0.25">
      <c r="B3541" s="390"/>
      <c r="C3541" s="391"/>
      <c r="D3541" s="392"/>
      <c r="E3541" s="393"/>
      <c r="F3541" s="393"/>
      <c r="G3541" s="394"/>
      <c r="H3541" s="395"/>
      <c r="N3541" s="144"/>
      <c r="O3541" s="147" t="str">
        <f>IFERROR(IF(LEN(B3541)=0,"",INDEX(Trainings!$C$6:$C$55,MATCH(Registration!$B3541,Trainings!$B$6:$B$55,0),1)),"")</f>
        <v/>
      </c>
      <c r="P3541" s="148" t="str">
        <f>IFERROR(IF(LEN(H3541)=0,"",INDEX(Dashboard!$I$17:$I$26,MATCH($H3541,Dashboard!$J$17:$J$26,0))),"")</f>
        <v/>
      </c>
      <c r="Q3541" s="144"/>
      <c r="R3541" s="148">
        <f>IF(LEN(O3541)=0,0,IF(OR(Summary!$D$5="All",Summary!$D$5=""),1,IF(Summary!$D$5=O3541,1,0)))</f>
        <v>0</v>
      </c>
      <c r="S3541" s="148">
        <f>IF(LEN(B3541)=0,0,IF(OR(Summary!$G$5="All",Summary!$G$5=""),1,IF(Summary!$G$5=B3541,1,0)))</f>
        <v>0</v>
      </c>
      <c r="T3541" s="148">
        <f t="shared" si="220"/>
        <v>0</v>
      </c>
      <c r="U3541" s="148">
        <f>IF(LEN(C3541)=0,0,IF(C3541=Summary!$K$5,1,0))</f>
        <v>0</v>
      </c>
      <c r="V3541" s="148">
        <f t="shared" si="221"/>
        <v>0</v>
      </c>
      <c r="W3541" s="333"/>
      <c r="X3541" s="148">
        <f t="shared" si="222"/>
        <v>0</v>
      </c>
      <c r="Y3541" s="333"/>
      <c r="Z3541" s="144"/>
      <c r="AA3541" s="148">
        <f t="shared" si="223"/>
        <v>0</v>
      </c>
      <c r="AB3541" s="336"/>
      <c r="AC3541" s="144"/>
    </row>
    <row r="3542" spans="2:29" s="134" customFormat="1" ht="20.100000000000001" customHeight="1" x14ac:dyDescent="0.25">
      <c r="B3542" s="390"/>
      <c r="C3542" s="391"/>
      <c r="D3542" s="392"/>
      <c r="E3542" s="393"/>
      <c r="F3542" s="393"/>
      <c r="G3542" s="394"/>
      <c r="H3542" s="395"/>
      <c r="N3542" s="144"/>
      <c r="O3542" s="147" t="str">
        <f>IFERROR(IF(LEN(B3542)=0,"",INDEX(Trainings!$C$6:$C$55,MATCH(Registration!$B3542,Trainings!$B$6:$B$55,0),1)),"")</f>
        <v/>
      </c>
      <c r="P3542" s="148" t="str">
        <f>IFERROR(IF(LEN(H3542)=0,"",INDEX(Dashboard!$I$17:$I$26,MATCH($H3542,Dashboard!$J$17:$J$26,0))),"")</f>
        <v/>
      </c>
      <c r="Q3542" s="144"/>
      <c r="R3542" s="148">
        <f>IF(LEN(O3542)=0,0,IF(OR(Summary!$D$5="All",Summary!$D$5=""),1,IF(Summary!$D$5=O3542,1,0)))</f>
        <v>0</v>
      </c>
      <c r="S3542" s="148">
        <f>IF(LEN(B3542)=0,0,IF(OR(Summary!$G$5="All",Summary!$G$5=""),1,IF(Summary!$G$5=B3542,1,0)))</f>
        <v>0</v>
      </c>
      <c r="T3542" s="148">
        <f t="shared" si="220"/>
        <v>0</v>
      </c>
      <c r="U3542" s="148">
        <f>IF(LEN(C3542)=0,0,IF(C3542=Summary!$K$5,1,0))</f>
        <v>0</v>
      </c>
      <c r="V3542" s="148">
        <f t="shared" si="221"/>
        <v>0</v>
      </c>
      <c r="W3542" s="333"/>
      <c r="X3542" s="148">
        <f t="shared" si="222"/>
        <v>0</v>
      </c>
      <c r="Y3542" s="333"/>
      <c r="Z3542" s="144"/>
      <c r="AA3542" s="148">
        <f t="shared" si="223"/>
        <v>0</v>
      </c>
      <c r="AB3542" s="336"/>
      <c r="AC3542" s="144"/>
    </row>
    <row r="3543" spans="2:29" s="134" customFormat="1" ht="20.100000000000001" customHeight="1" x14ac:dyDescent="0.25">
      <c r="B3543" s="390"/>
      <c r="C3543" s="391"/>
      <c r="D3543" s="392"/>
      <c r="E3543" s="393"/>
      <c r="F3543" s="393"/>
      <c r="G3543" s="394"/>
      <c r="H3543" s="395"/>
      <c r="N3543" s="144"/>
      <c r="O3543" s="147" t="str">
        <f>IFERROR(IF(LEN(B3543)=0,"",INDEX(Trainings!$C$6:$C$55,MATCH(Registration!$B3543,Trainings!$B$6:$B$55,0),1)),"")</f>
        <v/>
      </c>
      <c r="P3543" s="148" t="str">
        <f>IFERROR(IF(LEN(H3543)=0,"",INDEX(Dashboard!$I$17:$I$26,MATCH($H3543,Dashboard!$J$17:$J$26,0))),"")</f>
        <v/>
      </c>
      <c r="Q3543" s="144"/>
      <c r="R3543" s="148">
        <f>IF(LEN(O3543)=0,0,IF(OR(Summary!$D$5="All",Summary!$D$5=""),1,IF(Summary!$D$5=O3543,1,0)))</f>
        <v>0</v>
      </c>
      <c r="S3543" s="148">
        <f>IF(LEN(B3543)=0,0,IF(OR(Summary!$G$5="All",Summary!$G$5=""),1,IF(Summary!$G$5=B3543,1,0)))</f>
        <v>0</v>
      </c>
      <c r="T3543" s="148">
        <f t="shared" si="220"/>
        <v>0</v>
      </c>
      <c r="U3543" s="148">
        <f>IF(LEN(C3543)=0,0,IF(C3543=Summary!$K$5,1,0))</f>
        <v>0</v>
      </c>
      <c r="V3543" s="148">
        <f t="shared" si="221"/>
        <v>0</v>
      </c>
      <c r="W3543" s="333"/>
      <c r="X3543" s="148">
        <f t="shared" si="222"/>
        <v>0</v>
      </c>
      <c r="Y3543" s="333"/>
      <c r="Z3543" s="144"/>
      <c r="AA3543" s="148">
        <f t="shared" si="223"/>
        <v>0</v>
      </c>
      <c r="AB3543" s="336"/>
      <c r="AC3543" s="144"/>
    </row>
    <row r="3544" spans="2:29" s="134" customFormat="1" ht="20.100000000000001" customHeight="1" x14ac:dyDescent="0.25">
      <c r="B3544" s="390"/>
      <c r="C3544" s="391"/>
      <c r="D3544" s="392"/>
      <c r="E3544" s="393"/>
      <c r="F3544" s="393"/>
      <c r="G3544" s="394"/>
      <c r="H3544" s="395"/>
      <c r="N3544" s="144"/>
      <c r="O3544" s="147" t="str">
        <f>IFERROR(IF(LEN(B3544)=0,"",INDEX(Trainings!$C$6:$C$55,MATCH(Registration!$B3544,Trainings!$B$6:$B$55,0),1)),"")</f>
        <v/>
      </c>
      <c r="P3544" s="148" t="str">
        <f>IFERROR(IF(LEN(H3544)=0,"",INDEX(Dashboard!$I$17:$I$26,MATCH($H3544,Dashboard!$J$17:$J$26,0))),"")</f>
        <v/>
      </c>
      <c r="Q3544" s="144"/>
      <c r="R3544" s="148">
        <f>IF(LEN(O3544)=0,0,IF(OR(Summary!$D$5="All",Summary!$D$5=""),1,IF(Summary!$D$5=O3544,1,0)))</f>
        <v>0</v>
      </c>
      <c r="S3544" s="148">
        <f>IF(LEN(B3544)=0,0,IF(OR(Summary!$G$5="All",Summary!$G$5=""),1,IF(Summary!$G$5=B3544,1,0)))</f>
        <v>0</v>
      </c>
      <c r="T3544" s="148">
        <f t="shared" si="220"/>
        <v>0</v>
      </c>
      <c r="U3544" s="148">
        <f>IF(LEN(C3544)=0,0,IF(C3544=Summary!$K$5,1,0))</f>
        <v>0</v>
      </c>
      <c r="V3544" s="148">
        <f t="shared" si="221"/>
        <v>0</v>
      </c>
      <c r="W3544" s="333"/>
      <c r="X3544" s="148">
        <f t="shared" si="222"/>
        <v>0</v>
      </c>
      <c r="Y3544" s="333"/>
      <c r="Z3544" s="144"/>
      <c r="AA3544" s="148">
        <f t="shared" si="223"/>
        <v>0</v>
      </c>
      <c r="AB3544" s="336"/>
      <c r="AC3544" s="144"/>
    </row>
    <row r="3545" spans="2:29" s="134" customFormat="1" ht="20.100000000000001" customHeight="1" x14ac:dyDescent="0.25">
      <c r="B3545" s="390"/>
      <c r="C3545" s="391"/>
      <c r="D3545" s="392"/>
      <c r="E3545" s="393"/>
      <c r="F3545" s="393"/>
      <c r="G3545" s="394"/>
      <c r="H3545" s="395"/>
      <c r="N3545" s="144"/>
      <c r="O3545" s="147" t="str">
        <f>IFERROR(IF(LEN(B3545)=0,"",INDEX(Trainings!$C$6:$C$55,MATCH(Registration!$B3545,Trainings!$B$6:$B$55,0),1)),"")</f>
        <v/>
      </c>
      <c r="P3545" s="148" t="str">
        <f>IFERROR(IF(LEN(H3545)=0,"",INDEX(Dashboard!$I$17:$I$26,MATCH($H3545,Dashboard!$J$17:$J$26,0))),"")</f>
        <v/>
      </c>
      <c r="Q3545" s="144"/>
      <c r="R3545" s="148">
        <f>IF(LEN(O3545)=0,0,IF(OR(Summary!$D$5="All",Summary!$D$5=""),1,IF(Summary!$D$5=O3545,1,0)))</f>
        <v>0</v>
      </c>
      <c r="S3545" s="148">
        <f>IF(LEN(B3545)=0,0,IF(OR(Summary!$G$5="All",Summary!$G$5=""),1,IF(Summary!$G$5=B3545,1,0)))</f>
        <v>0</v>
      </c>
      <c r="T3545" s="148">
        <f t="shared" si="220"/>
        <v>0</v>
      </c>
      <c r="U3545" s="148">
        <f>IF(LEN(C3545)=0,0,IF(C3545=Summary!$K$5,1,0))</f>
        <v>0</v>
      </c>
      <c r="V3545" s="148">
        <f t="shared" si="221"/>
        <v>0</v>
      </c>
      <c r="W3545" s="333"/>
      <c r="X3545" s="148">
        <f t="shared" si="222"/>
        <v>0</v>
      </c>
      <c r="Y3545" s="333"/>
      <c r="Z3545" s="144"/>
      <c r="AA3545" s="148">
        <f t="shared" si="223"/>
        <v>0</v>
      </c>
      <c r="AB3545" s="336"/>
      <c r="AC3545" s="144"/>
    </row>
    <row r="3546" spans="2:29" s="134" customFormat="1" ht="20.100000000000001" customHeight="1" x14ac:dyDescent="0.25">
      <c r="B3546" s="390"/>
      <c r="C3546" s="391"/>
      <c r="D3546" s="392"/>
      <c r="E3546" s="393"/>
      <c r="F3546" s="393"/>
      <c r="G3546" s="394"/>
      <c r="H3546" s="395"/>
      <c r="N3546" s="144"/>
      <c r="O3546" s="147" t="str">
        <f>IFERROR(IF(LEN(B3546)=0,"",INDEX(Trainings!$C$6:$C$55,MATCH(Registration!$B3546,Trainings!$B$6:$B$55,0),1)),"")</f>
        <v/>
      </c>
      <c r="P3546" s="148" t="str">
        <f>IFERROR(IF(LEN(H3546)=0,"",INDEX(Dashboard!$I$17:$I$26,MATCH($H3546,Dashboard!$J$17:$J$26,0))),"")</f>
        <v/>
      </c>
      <c r="Q3546" s="144"/>
      <c r="R3546" s="148">
        <f>IF(LEN(O3546)=0,0,IF(OR(Summary!$D$5="All",Summary!$D$5=""),1,IF(Summary!$D$5=O3546,1,0)))</f>
        <v>0</v>
      </c>
      <c r="S3546" s="148">
        <f>IF(LEN(B3546)=0,0,IF(OR(Summary!$G$5="All",Summary!$G$5=""),1,IF(Summary!$G$5=B3546,1,0)))</f>
        <v>0</v>
      </c>
      <c r="T3546" s="148">
        <f t="shared" si="220"/>
        <v>0</v>
      </c>
      <c r="U3546" s="148">
        <f>IF(LEN(C3546)=0,0,IF(C3546=Summary!$K$5,1,0))</f>
        <v>0</v>
      </c>
      <c r="V3546" s="148">
        <f t="shared" si="221"/>
        <v>0</v>
      </c>
      <c r="W3546" s="333"/>
      <c r="X3546" s="148">
        <f t="shared" si="222"/>
        <v>0</v>
      </c>
      <c r="Y3546" s="333"/>
      <c r="Z3546" s="144"/>
      <c r="AA3546" s="148">
        <f t="shared" si="223"/>
        <v>0</v>
      </c>
      <c r="AB3546" s="336"/>
      <c r="AC3546" s="144"/>
    </row>
    <row r="3547" spans="2:29" s="134" customFormat="1" ht="20.100000000000001" customHeight="1" x14ac:dyDescent="0.25">
      <c r="B3547" s="390"/>
      <c r="C3547" s="391"/>
      <c r="D3547" s="392"/>
      <c r="E3547" s="393"/>
      <c r="F3547" s="393"/>
      <c r="G3547" s="394"/>
      <c r="H3547" s="395"/>
      <c r="N3547" s="144"/>
      <c r="O3547" s="147" t="str">
        <f>IFERROR(IF(LEN(B3547)=0,"",INDEX(Trainings!$C$6:$C$55,MATCH(Registration!$B3547,Trainings!$B$6:$B$55,0),1)),"")</f>
        <v/>
      </c>
      <c r="P3547" s="148" t="str">
        <f>IFERROR(IF(LEN(H3547)=0,"",INDEX(Dashboard!$I$17:$I$26,MATCH($H3547,Dashboard!$J$17:$J$26,0))),"")</f>
        <v/>
      </c>
      <c r="Q3547" s="144"/>
      <c r="R3547" s="148">
        <f>IF(LEN(O3547)=0,0,IF(OR(Summary!$D$5="All",Summary!$D$5=""),1,IF(Summary!$D$5=O3547,1,0)))</f>
        <v>0</v>
      </c>
      <c r="S3547" s="148">
        <f>IF(LEN(B3547)=0,0,IF(OR(Summary!$G$5="All",Summary!$G$5=""),1,IF(Summary!$G$5=B3547,1,0)))</f>
        <v>0</v>
      </c>
      <c r="T3547" s="148">
        <f t="shared" si="220"/>
        <v>0</v>
      </c>
      <c r="U3547" s="148">
        <f>IF(LEN(C3547)=0,0,IF(C3547=Summary!$K$5,1,0))</f>
        <v>0</v>
      </c>
      <c r="V3547" s="148">
        <f t="shared" si="221"/>
        <v>0</v>
      </c>
      <c r="W3547" s="333"/>
      <c r="X3547" s="148">
        <f t="shared" si="222"/>
        <v>0</v>
      </c>
      <c r="Y3547" s="333"/>
      <c r="Z3547" s="144"/>
      <c r="AA3547" s="148">
        <f t="shared" si="223"/>
        <v>0</v>
      </c>
      <c r="AB3547" s="336"/>
      <c r="AC3547" s="144"/>
    </row>
    <row r="3548" spans="2:29" s="134" customFormat="1" ht="20.100000000000001" customHeight="1" x14ac:dyDescent="0.25">
      <c r="B3548" s="390"/>
      <c r="C3548" s="391"/>
      <c r="D3548" s="392"/>
      <c r="E3548" s="393"/>
      <c r="F3548" s="393"/>
      <c r="G3548" s="394"/>
      <c r="H3548" s="395"/>
      <c r="N3548" s="144"/>
      <c r="O3548" s="147" t="str">
        <f>IFERROR(IF(LEN(B3548)=0,"",INDEX(Trainings!$C$6:$C$55,MATCH(Registration!$B3548,Trainings!$B$6:$B$55,0),1)),"")</f>
        <v/>
      </c>
      <c r="P3548" s="148" t="str">
        <f>IFERROR(IF(LEN(H3548)=0,"",INDEX(Dashboard!$I$17:$I$26,MATCH($H3548,Dashboard!$J$17:$J$26,0))),"")</f>
        <v/>
      </c>
      <c r="Q3548" s="144"/>
      <c r="R3548" s="148">
        <f>IF(LEN(O3548)=0,0,IF(OR(Summary!$D$5="All",Summary!$D$5=""),1,IF(Summary!$D$5=O3548,1,0)))</f>
        <v>0</v>
      </c>
      <c r="S3548" s="148">
        <f>IF(LEN(B3548)=0,0,IF(OR(Summary!$G$5="All",Summary!$G$5=""),1,IF(Summary!$G$5=B3548,1,0)))</f>
        <v>0</v>
      </c>
      <c r="T3548" s="148">
        <f t="shared" si="220"/>
        <v>0</v>
      </c>
      <c r="U3548" s="148">
        <f>IF(LEN(C3548)=0,0,IF(C3548=Summary!$K$5,1,0))</f>
        <v>0</v>
      </c>
      <c r="V3548" s="148">
        <f t="shared" si="221"/>
        <v>0</v>
      </c>
      <c r="W3548" s="333"/>
      <c r="X3548" s="148">
        <f t="shared" si="222"/>
        <v>0</v>
      </c>
      <c r="Y3548" s="333"/>
      <c r="Z3548" s="144"/>
      <c r="AA3548" s="148">
        <f t="shared" si="223"/>
        <v>0</v>
      </c>
      <c r="AB3548" s="336"/>
      <c r="AC3548" s="144"/>
    </row>
    <row r="3549" spans="2:29" s="134" customFormat="1" ht="20.100000000000001" customHeight="1" x14ac:dyDescent="0.25">
      <c r="B3549" s="390"/>
      <c r="C3549" s="391"/>
      <c r="D3549" s="392"/>
      <c r="E3549" s="393"/>
      <c r="F3549" s="393"/>
      <c r="G3549" s="394"/>
      <c r="H3549" s="395"/>
      <c r="N3549" s="144"/>
      <c r="O3549" s="147" t="str">
        <f>IFERROR(IF(LEN(B3549)=0,"",INDEX(Trainings!$C$6:$C$55,MATCH(Registration!$B3549,Trainings!$B$6:$B$55,0),1)),"")</f>
        <v/>
      </c>
      <c r="P3549" s="148" t="str">
        <f>IFERROR(IF(LEN(H3549)=0,"",INDEX(Dashboard!$I$17:$I$26,MATCH($H3549,Dashboard!$J$17:$J$26,0))),"")</f>
        <v/>
      </c>
      <c r="Q3549" s="144"/>
      <c r="R3549" s="148">
        <f>IF(LEN(O3549)=0,0,IF(OR(Summary!$D$5="All",Summary!$D$5=""),1,IF(Summary!$D$5=O3549,1,0)))</f>
        <v>0</v>
      </c>
      <c r="S3549" s="148">
        <f>IF(LEN(B3549)=0,0,IF(OR(Summary!$G$5="All",Summary!$G$5=""),1,IF(Summary!$G$5=B3549,1,0)))</f>
        <v>0</v>
      </c>
      <c r="T3549" s="148">
        <f t="shared" si="220"/>
        <v>0</v>
      </c>
      <c r="U3549" s="148">
        <f>IF(LEN(C3549)=0,0,IF(C3549=Summary!$K$5,1,0))</f>
        <v>0</v>
      </c>
      <c r="V3549" s="148">
        <f t="shared" si="221"/>
        <v>0</v>
      </c>
      <c r="W3549" s="333"/>
      <c r="X3549" s="148">
        <f t="shared" si="222"/>
        <v>0</v>
      </c>
      <c r="Y3549" s="333"/>
      <c r="Z3549" s="144"/>
      <c r="AA3549" s="148">
        <f t="shared" si="223"/>
        <v>0</v>
      </c>
      <c r="AB3549" s="336"/>
      <c r="AC3549" s="144"/>
    </row>
    <row r="3550" spans="2:29" s="134" customFormat="1" ht="20.100000000000001" customHeight="1" x14ac:dyDescent="0.25">
      <c r="B3550" s="390"/>
      <c r="C3550" s="391"/>
      <c r="D3550" s="392"/>
      <c r="E3550" s="393"/>
      <c r="F3550" s="393"/>
      <c r="G3550" s="394"/>
      <c r="H3550" s="395"/>
      <c r="N3550" s="144"/>
      <c r="O3550" s="147" t="str">
        <f>IFERROR(IF(LEN(B3550)=0,"",INDEX(Trainings!$C$6:$C$55,MATCH(Registration!$B3550,Trainings!$B$6:$B$55,0),1)),"")</f>
        <v/>
      </c>
      <c r="P3550" s="148" t="str">
        <f>IFERROR(IF(LEN(H3550)=0,"",INDEX(Dashboard!$I$17:$I$26,MATCH($H3550,Dashboard!$J$17:$J$26,0))),"")</f>
        <v/>
      </c>
      <c r="Q3550" s="144"/>
      <c r="R3550" s="148">
        <f>IF(LEN(O3550)=0,0,IF(OR(Summary!$D$5="All",Summary!$D$5=""),1,IF(Summary!$D$5=O3550,1,0)))</f>
        <v>0</v>
      </c>
      <c r="S3550" s="148">
        <f>IF(LEN(B3550)=0,0,IF(OR(Summary!$G$5="All",Summary!$G$5=""),1,IF(Summary!$G$5=B3550,1,0)))</f>
        <v>0</v>
      </c>
      <c r="T3550" s="148">
        <f t="shared" si="220"/>
        <v>0</v>
      </c>
      <c r="U3550" s="148">
        <f>IF(LEN(C3550)=0,0,IF(C3550=Summary!$K$5,1,0))</f>
        <v>0</v>
      </c>
      <c r="V3550" s="148">
        <f t="shared" si="221"/>
        <v>0</v>
      </c>
      <c r="W3550" s="333"/>
      <c r="X3550" s="148">
        <f t="shared" si="222"/>
        <v>0</v>
      </c>
      <c r="Y3550" s="333"/>
      <c r="Z3550" s="144"/>
      <c r="AA3550" s="148">
        <f t="shared" si="223"/>
        <v>0</v>
      </c>
      <c r="AB3550" s="336"/>
      <c r="AC3550" s="144"/>
    </row>
    <row r="3551" spans="2:29" s="134" customFormat="1" ht="20.100000000000001" customHeight="1" x14ac:dyDescent="0.25">
      <c r="B3551" s="390"/>
      <c r="C3551" s="391"/>
      <c r="D3551" s="392"/>
      <c r="E3551" s="393"/>
      <c r="F3551" s="393"/>
      <c r="G3551" s="394"/>
      <c r="H3551" s="395"/>
      <c r="N3551" s="144"/>
      <c r="O3551" s="147" t="str">
        <f>IFERROR(IF(LEN(B3551)=0,"",INDEX(Trainings!$C$6:$C$55,MATCH(Registration!$B3551,Trainings!$B$6:$B$55,0),1)),"")</f>
        <v/>
      </c>
      <c r="P3551" s="148" t="str">
        <f>IFERROR(IF(LEN(H3551)=0,"",INDEX(Dashboard!$I$17:$I$26,MATCH($H3551,Dashboard!$J$17:$J$26,0))),"")</f>
        <v/>
      </c>
      <c r="Q3551" s="144"/>
      <c r="R3551" s="148">
        <f>IF(LEN(O3551)=0,0,IF(OR(Summary!$D$5="All",Summary!$D$5=""),1,IF(Summary!$D$5=O3551,1,0)))</f>
        <v>0</v>
      </c>
      <c r="S3551" s="148">
        <f>IF(LEN(B3551)=0,0,IF(OR(Summary!$G$5="All",Summary!$G$5=""),1,IF(Summary!$G$5=B3551,1,0)))</f>
        <v>0</v>
      </c>
      <c r="T3551" s="148">
        <f t="shared" si="220"/>
        <v>0</v>
      </c>
      <c r="U3551" s="148">
        <f>IF(LEN(C3551)=0,0,IF(C3551=Summary!$K$5,1,0))</f>
        <v>0</v>
      </c>
      <c r="V3551" s="148">
        <f t="shared" si="221"/>
        <v>0</v>
      </c>
      <c r="W3551" s="333"/>
      <c r="X3551" s="148">
        <f t="shared" si="222"/>
        <v>0</v>
      </c>
      <c r="Y3551" s="333"/>
      <c r="Z3551" s="144"/>
      <c r="AA3551" s="148">
        <f t="shared" si="223"/>
        <v>0</v>
      </c>
      <c r="AB3551" s="336"/>
      <c r="AC3551" s="144"/>
    </row>
    <row r="3552" spans="2:29" s="134" customFormat="1" ht="20.100000000000001" customHeight="1" x14ac:dyDescent="0.25">
      <c r="B3552" s="390"/>
      <c r="C3552" s="391"/>
      <c r="D3552" s="392"/>
      <c r="E3552" s="393"/>
      <c r="F3552" s="393"/>
      <c r="G3552" s="394"/>
      <c r="H3552" s="395"/>
      <c r="N3552" s="144"/>
      <c r="O3552" s="147" t="str">
        <f>IFERROR(IF(LEN(B3552)=0,"",INDEX(Trainings!$C$6:$C$55,MATCH(Registration!$B3552,Trainings!$B$6:$B$55,0),1)),"")</f>
        <v/>
      </c>
      <c r="P3552" s="148" t="str">
        <f>IFERROR(IF(LEN(H3552)=0,"",INDEX(Dashboard!$I$17:$I$26,MATCH($H3552,Dashboard!$J$17:$J$26,0))),"")</f>
        <v/>
      </c>
      <c r="Q3552" s="144"/>
      <c r="R3552" s="148">
        <f>IF(LEN(O3552)=0,0,IF(OR(Summary!$D$5="All",Summary!$D$5=""),1,IF(Summary!$D$5=O3552,1,0)))</f>
        <v>0</v>
      </c>
      <c r="S3552" s="148">
        <f>IF(LEN(B3552)=0,0,IF(OR(Summary!$G$5="All",Summary!$G$5=""),1,IF(Summary!$G$5=B3552,1,0)))</f>
        <v>0</v>
      </c>
      <c r="T3552" s="148">
        <f t="shared" si="220"/>
        <v>0</v>
      </c>
      <c r="U3552" s="148">
        <f>IF(LEN(C3552)=0,0,IF(C3552=Summary!$K$5,1,0))</f>
        <v>0</v>
      </c>
      <c r="V3552" s="148">
        <f t="shared" si="221"/>
        <v>0</v>
      </c>
      <c r="W3552" s="333"/>
      <c r="X3552" s="148">
        <f t="shared" si="222"/>
        <v>0</v>
      </c>
      <c r="Y3552" s="333"/>
      <c r="Z3552" s="144"/>
      <c r="AA3552" s="148">
        <f t="shared" si="223"/>
        <v>0</v>
      </c>
      <c r="AB3552" s="336"/>
      <c r="AC3552" s="144"/>
    </row>
    <row r="3553" spans="2:29" s="134" customFormat="1" ht="20.100000000000001" customHeight="1" x14ac:dyDescent="0.25">
      <c r="B3553" s="390"/>
      <c r="C3553" s="391"/>
      <c r="D3553" s="392"/>
      <c r="E3553" s="393"/>
      <c r="F3553" s="393"/>
      <c r="G3553" s="394"/>
      <c r="H3553" s="395"/>
      <c r="N3553" s="144"/>
      <c r="O3553" s="147" t="str">
        <f>IFERROR(IF(LEN(B3553)=0,"",INDEX(Trainings!$C$6:$C$55,MATCH(Registration!$B3553,Trainings!$B$6:$B$55,0),1)),"")</f>
        <v/>
      </c>
      <c r="P3553" s="148" t="str">
        <f>IFERROR(IF(LEN(H3553)=0,"",INDEX(Dashboard!$I$17:$I$26,MATCH($H3553,Dashboard!$J$17:$J$26,0))),"")</f>
        <v/>
      </c>
      <c r="Q3553" s="144"/>
      <c r="R3553" s="148">
        <f>IF(LEN(O3553)=0,0,IF(OR(Summary!$D$5="All",Summary!$D$5=""),1,IF(Summary!$D$5=O3553,1,0)))</f>
        <v>0</v>
      </c>
      <c r="S3553" s="148">
        <f>IF(LEN(B3553)=0,0,IF(OR(Summary!$G$5="All",Summary!$G$5=""),1,IF(Summary!$G$5=B3553,1,0)))</f>
        <v>0</v>
      </c>
      <c r="T3553" s="148">
        <f t="shared" si="220"/>
        <v>0</v>
      </c>
      <c r="U3553" s="148">
        <f>IF(LEN(C3553)=0,0,IF(C3553=Summary!$K$5,1,0))</f>
        <v>0</v>
      </c>
      <c r="V3553" s="148">
        <f t="shared" si="221"/>
        <v>0</v>
      </c>
      <c r="W3553" s="333"/>
      <c r="X3553" s="148">
        <f t="shared" si="222"/>
        <v>0</v>
      </c>
      <c r="Y3553" s="333"/>
      <c r="Z3553" s="144"/>
      <c r="AA3553" s="148">
        <f t="shared" si="223"/>
        <v>0</v>
      </c>
      <c r="AB3553" s="336"/>
      <c r="AC3553" s="144"/>
    </row>
    <row r="3554" spans="2:29" s="134" customFormat="1" ht="20.100000000000001" customHeight="1" x14ac:dyDescent="0.25">
      <c r="B3554" s="390"/>
      <c r="C3554" s="391"/>
      <c r="D3554" s="392"/>
      <c r="E3554" s="393"/>
      <c r="F3554" s="393"/>
      <c r="G3554" s="394"/>
      <c r="H3554" s="395"/>
      <c r="N3554" s="144"/>
      <c r="O3554" s="147" t="str">
        <f>IFERROR(IF(LEN(B3554)=0,"",INDEX(Trainings!$C$6:$C$55,MATCH(Registration!$B3554,Trainings!$B$6:$B$55,0),1)),"")</f>
        <v/>
      </c>
      <c r="P3554" s="148" t="str">
        <f>IFERROR(IF(LEN(H3554)=0,"",INDEX(Dashboard!$I$17:$I$26,MATCH($H3554,Dashboard!$J$17:$J$26,0))),"")</f>
        <v/>
      </c>
      <c r="Q3554" s="144"/>
      <c r="R3554" s="148">
        <f>IF(LEN(O3554)=0,0,IF(OR(Summary!$D$5="All",Summary!$D$5=""),1,IF(Summary!$D$5=O3554,1,0)))</f>
        <v>0</v>
      </c>
      <c r="S3554" s="148">
        <f>IF(LEN(B3554)=0,0,IF(OR(Summary!$G$5="All",Summary!$G$5=""),1,IF(Summary!$G$5=B3554,1,0)))</f>
        <v>0</v>
      </c>
      <c r="T3554" s="148">
        <f t="shared" si="220"/>
        <v>0</v>
      </c>
      <c r="U3554" s="148">
        <f>IF(LEN(C3554)=0,0,IF(C3554=Summary!$K$5,1,0))</f>
        <v>0</v>
      </c>
      <c r="V3554" s="148">
        <f t="shared" si="221"/>
        <v>0</v>
      </c>
      <c r="W3554" s="333"/>
      <c r="X3554" s="148">
        <f t="shared" si="222"/>
        <v>0</v>
      </c>
      <c r="Y3554" s="333"/>
      <c r="Z3554" s="144"/>
      <c r="AA3554" s="148">
        <f t="shared" si="223"/>
        <v>0</v>
      </c>
      <c r="AB3554" s="336"/>
      <c r="AC3554" s="144"/>
    </row>
    <row r="3555" spans="2:29" s="134" customFormat="1" ht="20.100000000000001" customHeight="1" x14ac:dyDescent="0.25">
      <c r="B3555" s="390"/>
      <c r="C3555" s="391"/>
      <c r="D3555" s="392"/>
      <c r="E3555" s="393"/>
      <c r="F3555" s="393"/>
      <c r="G3555" s="394"/>
      <c r="H3555" s="395"/>
      <c r="N3555" s="144"/>
      <c r="O3555" s="147" t="str">
        <f>IFERROR(IF(LEN(B3555)=0,"",INDEX(Trainings!$C$6:$C$55,MATCH(Registration!$B3555,Trainings!$B$6:$B$55,0),1)),"")</f>
        <v/>
      </c>
      <c r="P3555" s="148" t="str">
        <f>IFERROR(IF(LEN(H3555)=0,"",INDEX(Dashboard!$I$17:$I$26,MATCH($H3555,Dashboard!$J$17:$J$26,0))),"")</f>
        <v/>
      </c>
      <c r="Q3555" s="144"/>
      <c r="R3555" s="148">
        <f>IF(LEN(O3555)=0,0,IF(OR(Summary!$D$5="All",Summary!$D$5=""),1,IF(Summary!$D$5=O3555,1,0)))</f>
        <v>0</v>
      </c>
      <c r="S3555" s="148">
        <f>IF(LEN(B3555)=0,0,IF(OR(Summary!$G$5="All",Summary!$G$5=""),1,IF(Summary!$G$5=B3555,1,0)))</f>
        <v>0</v>
      </c>
      <c r="T3555" s="148">
        <f t="shared" si="220"/>
        <v>0</v>
      </c>
      <c r="U3555" s="148">
        <f>IF(LEN(C3555)=0,0,IF(C3555=Summary!$K$5,1,0))</f>
        <v>0</v>
      </c>
      <c r="V3555" s="148">
        <f t="shared" si="221"/>
        <v>0</v>
      </c>
      <c r="W3555" s="333"/>
      <c r="X3555" s="148">
        <f t="shared" si="222"/>
        <v>0</v>
      </c>
      <c r="Y3555" s="333"/>
      <c r="Z3555" s="144"/>
      <c r="AA3555" s="148">
        <f t="shared" si="223"/>
        <v>0</v>
      </c>
      <c r="AB3555" s="336"/>
      <c r="AC3555" s="144"/>
    </row>
    <row r="3556" spans="2:29" s="134" customFormat="1" ht="20.100000000000001" customHeight="1" x14ac:dyDescent="0.25">
      <c r="B3556" s="390"/>
      <c r="C3556" s="391"/>
      <c r="D3556" s="392"/>
      <c r="E3556" s="393"/>
      <c r="F3556" s="393"/>
      <c r="G3556" s="394"/>
      <c r="H3556" s="395"/>
      <c r="N3556" s="144"/>
      <c r="O3556" s="147" t="str">
        <f>IFERROR(IF(LEN(B3556)=0,"",INDEX(Trainings!$C$6:$C$55,MATCH(Registration!$B3556,Trainings!$B$6:$B$55,0),1)),"")</f>
        <v/>
      </c>
      <c r="P3556" s="148" t="str">
        <f>IFERROR(IF(LEN(H3556)=0,"",INDEX(Dashboard!$I$17:$I$26,MATCH($H3556,Dashboard!$J$17:$J$26,0))),"")</f>
        <v/>
      </c>
      <c r="Q3556" s="144"/>
      <c r="R3556" s="148">
        <f>IF(LEN(O3556)=0,0,IF(OR(Summary!$D$5="All",Summary!$D$5=""),1,IF(Summary!$D$5=O3556,1,0)))</f>
        <v>0</v>
      </c>
      <c r="S3556" s="148">
        <f>IF(LEN(B3556)=0,0,IF(OR(Summary!$G$5="All",Summary!$G$5=""),1,IF(Summary!$G$5=B3556,1,0)))</f>
        <v>0</v>
      </c>
      <c r="T3556" s="148">
        <f t="shared" si="220"/>
        <v>0</v>
      </c>
      <c r="U3556" s="148">
        <f>IF(LEN(C3556)=0,0,IF(C3556=Summary!$K$5,1,0))</f>
        <v>0</v>
      </c>
      <c r="V3556" s="148">
        <f t="shared" si="221"/>
        <v>0</v>
      </c>
      <c r="W3556" s="333"/>
      <c r="X3556" s="148">
        <f t="shared" si="222"/>
        <v>0</v>
      </c>
      <c r="Y3556" s="333"/>
      <c r="Z3556" s="144"/>
      <c r="AA3556" s="148">
        <f t="shared" si="223"/>
        <v>0</v>
      </c>
      <c r="AB3556" s="336"/>
      <c r="AC3556" s="144"/>
    </row>
    <row r="3557" spans="2:29" s="134" customFormat="1" ht="20.100000000000001" customHeight="1" x14ac:dyDescent="0.25">
      <c r="B3557" s="390"/>
      <c r="C3557" s="391"/>
      <c r="D3557" s="392"/>
      <c r="E3557" s="393"/>
      <c r="F3557" s="393"/>
      <c r="G3557" s="394"/>
      <c r="H3557" s="395"/>
      <c r="N3557" s="144"/>
      <c r="O3557" s="147" t="str">
        <f>IFERROR(IF(LEN(B3557)=0,"",INDEX(Trainings!$C$6:$C$55,MATCH(Registration!$B3557,Trainings!$B$6:$B$55,0),1)),"")</f>
        <v/>
      </c>
      <c r="P3557" s="148" t="str">
        <f>IFERROR(IF(LEN(H3557)=0,"",INDEX(Dashboard!$I$17:$I$26,MATCH($H3557,Dashboard!$J$17:$J$26,0))),"")</f>
        <v/>
      </c>
      <c r="Q3557" s="144"/>
      <c r="R3557" s="148">
        <f>IF(LEN(O3557)=0,0,IF(OR(Summary!$D$5="All",Summary!$D$5=""),1,IF(Summary!$D$5=O3557,1,0)))</f>
        <v>0</v>
      </c>
      <c r="S3557" s="148">
        <f>IF(LEN(B3557)=0,0,IF(OR(Summary!$G$5="All",Summary!$G$5=""),1,IF(Summary!$G$5=B3557,1,0)))</f>
        <v>0</v>
      </c>
      <c r="T3557" s="148">
        <f t="shared" si="220"/>
        <v>0</v>
      </c>
      <c r="U3557" s="148">
        <f>IF(LEN(C3557)=0,0,IF(C3557=Summary!$K$5,1,0))</f>
        <v>0</v>
      </c>
      <c r="V3557" s="148">
        <f t="shared" si="221"/>
        <v>0</v>
      </c>
      <c r="W3557" s="333"/>
      <c r="X3557" s="148">
        <f t="shared" si="222"/>
        <v>0</v>
      </c>
      <c r="Y3557" s="333"/>
      <c r="Z3557" s="144"/>
      <c r="AA3557" s="148">
        <f t="shared" si="223"/>
        <v>0</v>
      </c>
      <c r="AB3557" s="336"/>
      <c r="AC3557" s="144"/>
    </row>
    <row r="3558" spans="2:29" s="134" customFormat="1" ht="20.100000000000001" customHeight="1" x14ac:dyDescent="0.25">
      <c r="B3558" s="390"/>
      <c r="C3558" s="391"/>
      <c r="D3558" s="392"/>
      <c r="E3558" s="393"/>
      <c r="F3558" s="393"/>
      <c r="G3558" s="394"/>
      <c r="H3558" s="395"/>
      <c r="N3558" s="144"/>
      <c r="O3558" s="147" t="str">
        <f>IFERROR(IF(LEN(B3558)=0,"",INDEX(Trainings!$C$6:$C$55,MATCH(Registration!$B3558,Trainings!$B$6:$B$55,0),1)),"")</f>
        <v/>
      </c>
      <c r="P3558" s="148" t="str">
        <f>IFERROR(IF(LEN(H3558)=0,"",INDEX(Dashboard!$I$17:$I$26,MATCH($H3558,Dashboard!$J$17:$J$26,0))),"")</f>
        <v/>
      </c>
      <c r="Q3558" s="144"/>
      <c r="R3558" s="148">
        <f>IF(LEN(O3558)=0,0,IF(OR(Summary!$D$5="All",Summary!$D$5=""),1,IF(Summary!$D$5=O3558,1,0)))</f>
        <v>0</v>
      </c>
      <c r="S3558" s="148">
        <f>IF(LEN(B3558)=0,0,IF(OR(Summary!$G$5="All",Summary!$G$5=""),1,IF(Summary!$G$5=B3558,1,0)))</f>
        <v>0</v>
      </c>
      <c r="T3558" s="148">
        <f t="shared" si="220"/>
        <v>0</v>
      </c>
      <c r="U3558" s="148">
        <f>IF(LEN(C3558)=0,0,IF(C3558=Summary!$K$5,1,0))</f>
        <v>0</v>
      </c>
      <c r="V3558" s="148">
        <f t="shared" si="221"/>
        <v>0</v>
      </c>
      <c r="W3558" s="333"/>
      <c r="X3558" s="148">
        <f t="shared" si="222"/>
        <v>0</v>
      </c>
      <c r="Y3558" s="333"/>
      <c r="Z3558" s="144"/>
      <c r="AA3558" s="148">
        <f t="shared" si="223"/>
        <v>0</v>
      </c>
      <c r="AB3558" s="336"/>
      <c r="AC3558" s="144"/>
    </row>
    <row r="3559" spans="2:29" s="134" customFormat="1" ht="20.100000000000001" customHeight="1" x14ac:dyDescent="0.25">
      <c r="B3559" s="390"/>
      <c r="C3559" s="391"/>
      <c r="D3559" s="392"/>
      <c r="E3559" s="393"/>
      <c r="F3559" s="393"/>
      <c r="G3559" s="394"/>
      <c r="H3559" s="395"/>
      <c r="N3559" s="144"/>
      <c r="O3559" s="147" t="str">
        <f>IFERROR(IF(LEN(B3559)=0,"",INDEX(Trainings!$C$6:$C$55,MATCH(Registration!$B3559,Trainings!$B$6:$B$55,0),1)),"")</f>
        <v/>
      </c>
      <c r="P3559" s="148" t="str">
        <f>IFERROR(IF(LEN(H3559)=0,"",INDEX(Dashboard!$I$17:$I$26,MATCH($H3559,Dashboard!$J$17:$J$26,0))),"")</f>
        <v/>
      </c>
      <c r="Q3559" s="144"/>
      <c r="R3559" s="148">
        <f>IF(LEN(O3559)=0,0,IF(OR(Summary!$D$5="All",Summary!$D$5=""),1,IF(Summary!$D$5=O3559,1,0)))</f>
        <v>0</v>
      </c>
      <c r="S3559" s="148">
        <f>IF(LEN(B3559)=0,0,IF(OR(Summary!$G$5="All",Summary!$G$5=""),1,IF(Summary!$G$5=B3559,1,0)))</f>
        <v>0</v>
      </c>
      <c r="T3559" s="148">
        <f t="shared" si="220"/>
        <v>0</v>
      </c>
      <c r="U3559" s="148">
        <f>IF(LEN(C3559)=0,0,IF(C3559=Summary!$K$5,1,0))</f>
        <v>0</v>
      </c>
      <c r="V3559" s="148">
        <f t="shared" si="221"/>
        <v>0</v>
      </c>
      <c r="W3559" s="333"/>
      <c r="X3559" s="148">
        <f t="shared" si="222"/>
        <v>0</v>
      </c>
      <c r="Y3559" s="333"/>
      <c r="Z3559" s="144"/>
      <c r="AA3559" s="148">
        <f t="shared" si="223"/>
        <v>0</v>
      </c>
      <c r="AB3559" s="336"/>
      <c r="AC3559" s="144"/>
    </row>
    <row r="3560" spans="2:29" s="134" customFormat="1" ht="20.100000000000001" customHeight="1" x14ac:dyDescent="0.25">
      <c r="B3560" s="390"/>
      <c r="C3560" s="391"/>
      <c r="D3560" s="392"/>
      <c r="E3560" s="393"/>
      <c r="F3560" s="393"/>
      <c r="G3560" s="394"/>
      <c r="H3560" s="395"/>
      <c r="N3560" s="144"/>
      <c r="O3560" s="147" t="str">
        <f>IFERROR(IF(LEN(B3560)=0,"",INDEX(Trainings!$C$6:$C$55,MATCH(Registration!$B3560,Trainings!$B$6:$B$55,0),1)),"")</f>
        <v/>
      </c>
      <c r="P3560" s="148" t="str">
        <f>IFERROR(IF(LEN(H3560)=0,"",INDEX(Dashboard!$I$17:$I$26,MATCH($H3560,Dashboard!$J$17:$J$26,0))),"")</f>
        <v/>
      </c>
      <c r="Q3560" s="144"/>
      <c r="R3560" s="148">
        <f>IF(LEN(O3560)=0,0,IF(OR(Summary!$D$5="All",Summary!$D$5=""),1,IF(Summary!$D$5=O3560,1,0)))</f>
        <v>0</v>
      </c>
      <c r="S3560" s="148">
        <f>IF(LEN(B3560)=0,0,IF(OR(Summary!$G$5="All",Summary!$G$5=""),1,IF(Summary!$G$5=B3560,1,0)))</f>
        <v>0</v>
      </c>
      <c r="T3560" s="148">
        <f t="shared" si="220"/>
        <v>0</v>
      </c>
      <c r="U3560" s="148">
        <f>IF(LEN(C3560)=0,0,IF(C3560=Summary!$K$5,1,0))</f>
        <v>0</v>
      </c>
      <c r="V3560" s="148">
        <f t="shared" si="221"/>
        <v>0</v>
      </c>
      <c r="W3560" s="333"/>
      <c r="X3560" s="148">
        <f t="shared" si="222"/>
        <v>0</v>
      </c>
      <c r="Y3560" s="333"/>
      <c r="Z3560" s="144"/>
      <c r="AA3560" s="148">
        <f t="shared" si="223"/>
        <v>0</v>
      </c>
      <c r="AB3560" s="336"/>
      <c r="AC3560" s="144"/>
    </row>
    <row r="3561" spans="2:29" s="134" customFormat="1" ht="20.100000000000001" customHeight="1" x14ac:dyDescent="0.25">
      <c r="B3561" s="390"/>
      <c r="C3561" s="391"/>
      <c r="D3561" s="392"/>
      <c r="E3561" s="393"/>
      <c r="F3561" s="393"/>
      <c r="G3561" s="394"/>
      <c r="H3561" s="395"/>
      <c r="N3561" s="144"/>
      <c r="O3561" s="147" t="str">
        <f>IFERROR(IF(LEN(B3561)=0,"",INDEX(Trainings!$C$6:$C$55,MATCH(Registration!$B3561,Trainings!$B$6:$B$55,0),1)),"")</f>
        <v/>
      </c>
      <c r="P3561" s="148" t="str">
        <f>IFERROR(IF(LEN(H3561)=0,"",INDEX(Dashboard!$I$17:$I$26,MATCH($H3561,Dashboard!$J$17:$J$26,0))),"")</f>
        <v/>
      </c>
      <c r="Q3561" s="144"/>
      <c r="R3561" s="148">
        <f>IF(LEN(O3561)=0,0,IF(OR(Summary!$D$5="All",Summary!$D$5=""),1,IF(Summary!$D$5=O3561,1,0)))</f>
        <v>0</v>
      </c>
      <c r="S3561" s="148">
        <f>IF(LEN(B3561)=0,0,IF(OR(Summary!$G$5="All",Summary!$G$5=""),1,IF(Summary!$G$5=B3561,1,0)))</f>
        <v>0</v>
      </c>
      <c r="T3561" s="148">
        <f t="shared" si="220"/>
        <v>0</v>
      </c>
      <c r="U3561" s="148">
        <f>IF(LEN(C3561)=0,0,IF(C3561=Summary!$K$5,1,0))</f>
        <v>0</v>
      </c>
      <c r="V3561" s="148">
        <f t="shared" si="221"/>
        <v>0</v>
      </c>
      <c r="W3561" s="333"/>
      <c r="X3561" s="148">
        <f t="shared" si="222"/>
        <v>0</v>
      </c>
      <c r="Y3561" s="333"/>
      <c r="Z3561" s="144"/>
      <c r="AA3561" s="148">
        <f t="shared" si="223"/>
        <v>0</v>
      </c>
      <c r="AB3561" s="336"/>
      <c r="AC3561" s="144"/>
    </row>
    <row r="3562" spans="2:29" s="134" customFormat="1" ht="20.100000000000001" customHeight="1" x14ac:dyDescent="0.25">
      <c r="B3562" s="390"/>
      <c r="C3562" s="391"/>
      <c r="D3562" s="392"/>
      <c r="E3562" s="393"/>
      <c r="F3562" s="393"/>
      <c r="G3562" s="394"/>
      <c r="H3562" s="395"/>
      <c r="N3562" s="144"/>
      <c r="O3562" s="147" t="str">
        <f>IFERROR(IF(LEN(B3562)=0,"",INDEX(Trainings!$C$6:$C$55,MATCH(Registration!$B3562,Trainings!$B$6:$B$55,0),1)),"")</f>
        <v/>
      </c>
      <c r="P3562" s="148" t="str">
        <f>IFERROR(IF(LEN(H3562)=0,"",INDEX(Dashboard!$I$17:$I$26,MATCH($H3562,Dashboard!$J$17:$J$26,0))),"")</f>
        <v/>
      </c>
      <c r="Q3562" s="144"/>
      <c r="R3562" s="148">
        <f>IF(LEN(O3562)=0,0,IF(OR(Summary!$D$5="All",Summary!$D$5=""),1,IF(Summary!$D$5=O3562,1,0)))</f>
        <v>0</v>
      </c>
      <c r="S3562" s="148">
        <f>IF(LEN(B3562)=0,0,IF(OR(Summary!$G$5="All",Summary!$G$5=""),1,IF(Summary!$G$5=B3562,1,0)))</f>
        <v>0</v>
      </c>
      <c r="T3562" s="148">
        <f t="shared" si="220"/>
        <v>0</v>
      </c>
      <c r="U3562" s="148">
        <f>IF(LEN(C3562)=0,0,IF(C3562=Summary!$K$5,1,0))</f>
        <v>0</v>
      </c>
      <c r="V3562" s="148">
        <f t="shared" si="221"/>
        <v>0</v>
      </c>
      <c r="W3562" s="333"/>
      <c r="X3562" s="148">
        <f t="shared" si="222"/>
        <v>0</v>
      </c>
      <c r="Y3562" s="333"/>
      <c r="Z3562" s="144"/>
      <c r="AA3562" s="148">
        <f t="shared" si="223"/>
        <v>0</v>
      </c>
      <c r="AB3562" s="336"/>
      <c r="AC3562" s="144"/>
    </row>
    <row r="3563" spans="2:29" s="134" customFormat="1" ht="20.100000000000001" customHeight="1" x14ac:dyDescent="0.25">
      <c r="B3563" s="390"/>
      <c r="C3563" s="391"/>
      <c r="D3563" s="392"/>
      <c r="E3563" s="393"/>
      <c r="F3563" s="393"/>
      <c r="G3563" s="394"/>
      <c r="H3563" s="395"/>
      <c r="N3563" s="144"/>
      <c r="O3563" s="147" t="str">
        <f>IFERROR(IF(LEN(B3563)=0,"",INDEX(Trainings!$C$6:$C$55,MATCH(Registration!$B3563,Trainings!$B$6:$B$55,0),1)),"")</f>
        <v/>
      </c>
      <c r="P3563" s="148" t="str">
        <f>IFERROR(IF(LEN(H3563)=0,"",INDEX(Dashboard!$I$17:$I$26,MATCH($H3563,Dashboard!$J$17:$J$26,0))),"")</f>
        <v/>
      </c>
      <c r="Q3563" s="144"/>
      <c r="R3563" s="148">
        <f>IF(LEN(O3563)=0,0,IF(OR(Summary!$D$5="All",Summary!$D$5=""),1,IF(Summary!$D$5=O3563,1,0)))</f>
        <v>0</v>
      </c>
      <c r="S3563" s="148">
        <f>IF(LEN(B3563)=0,0,IF(OR(Summary!$G$5="All",Summary!$G$5=""),1,IF(Summary!$G$5=B3563,1,0)))</f>
        <v>0</v>
      </c>
      <c r="T3563" s="148">
        <f t="shared" si="220"/>
        <v>0</v>
      </c>
      <c r="U3563" s="148">
        <f>IF(LEN(C3563)=0,0,IF(C3563=Summary!$K$5,1,0))</f>
        <v>0</v>
      </c>
      <c r="V3563" s="148">
        <f t="shared" si="221"/>
        <v>0</v>
      </c>
      <c r="W3563" s="333"/>
      <c r="X3563" s="148">
        <f t="shared" si="222"/>
        <v>0</v>
      </c>
      <c r="Y3563" s="333"/>
      <c r="Z3563" s="144"/>
      <c r="AA3563" s="148">
        <f t="shared" si="223"/>
        <v>0</v>
      </c>
      <c r="AB3563" s="336"/>
      <c r="AC3563" s="144"/>
    </row>
    <row r="3564" spans="2:29" s="134" customFormat="1" ht="20.100000000000001" customHeight="1" x14ac:dyDescent="0.25">
      <c r="B3564" s="390"/>
      <c r="C3564" s="391"/>
      <c r="D3564" s="392"/>
      <c r="E3564" s="393"/>
      <c r="F3564" s="393"/>
      <c r="G3564" s="394"/>
      <c r="H3564" s="395"/>
      <c r="N3564" s="144"/>
      <c r="O3564" s="147" t="str">
        <f>IFERROR(IF(LEN(B3564)=0,"",INDEX(Trainings!$C$6:$C$55,MATCH(Registration!$B3564,Trainings!$B$6:$B$55,0),1)),"")</f>
        <v/>
      </c>
      <c r="P3564" s="148" t="str">
        <f>IFERROR(IF(LEN(H3564)=0,"",INDEX(Dashboard!$I$17:$I$26,MATCH($H3564,Dashboard!$J$17:$J$26,0))),"")</f>
        <v/>
      </c>
      <c r="Q3564" s="144"/>
      <c r="R3564" s="148">
        <f>IF(LEN(O3564)=0,0,IF(OR(Summary!$D$5="All",Summary!$D$5=""),1,IF(Summary!$D$5=O3564,1,0)))</f>
        <v>0</v>
      </c>
      <c r="S3564" s="148">
        <f>IF(LEN(B3564)=0,0,IF(OR(Summary!$G$5="All",Summary!$G$5=""),1,IF(Summary!$G$5=B3564,1,0)))</f>
        <v>0</v>
      </c>
      <c r="T3564" s="148">
        <f t="shared" si="220"/>
        <v>0</v>
      </c>
      <c r="U3564" s="148">
        <f>IF(LEN(C3564)=0,0,IF(C3564=Summary!$K$5,1,0))</f>
        <v>0</v>
      </c>
      <c r="V3564" s="148">
        <f t="shared" si="221"/>
        <v>0</v>
      </c>
      <c r="W3564" s="333"/>
      <c r="X3564" s="148">
        <f t="shared" si="222"/>
        <v>0</v>
      </c>
      <c r="Y3564" s="333"/>
      <c r="Z3564" s="144"/>
      <c r="AA3564" s="148">
        <f t="shared" si="223"/>
        <v>0</v>
      </c>
      <c r="AB3564" s="336"/>
      <c r="AC3564" s="144"/>
    </row>
    <row r="3565" spans="2:29" s="134" customFormat="1" ht="20.100000000000001" customHeight="1" x14ac:dyDescent="0.25">
      <c r="B3565" s="390"/>
      <c r="C3565" s="391"/>
      <c r="D3565" s="392"/>
      <c r="E3565" s="393"/>
      <c r="F3565" s="393"/>
      <c r="G3565" s="394"/>
      <c r="H3565" s="395"/>
      <c r="N3565" s="144"/>
      <c r="O3565" s="147" t="str">
        <f>IFERROR(IF(LEN(B3565)=0,"",INDEX(Trainings!$C$6:$C$55,MATCH(Registration!$B3565,Trainings!$B$6:$B$55,0),1)),"")</f>
        <v/>
      </c>
      <c r="P3565" s="148" t="str">
        <f>IFERROR(IF(LEN(H3565)=0,"",INDEX(Dashboard!$I$17:$I$26,MATCH($H3565,Dashboard!$J$17:$J$26,0))),"")</f>
        <v/>
      </c>
      <c r="Q3565" s="144"/>
      <c r="R3565" s="148">
        <f>IF(LEN(O3565)=0,0,IF(OR(Summary!$D$5="All",Summary!$D$5=""),1,IF(Summary!$D$5=O3565,1,0)))</f>
        <v>0</v>
      </c>
      <c r="S3565" s="148">
        <f>IF(LEN(B3565)=0,0,IF(OR(Summary!$G$5="All",Summary!$G$5=""),1,IF(Summary!$G$5=B3565,1,0)))</f>
        <v>0</v>
      </c>
      <c r="T3565" s="148">
        <f t="shared" si="220"/>
        <v>0</v>
      </c>
      <c r="U3565" s="148">
        <f>IF(LEN(C3565)=0,0,IF(C3565=Summary!$K$5,1,0))</f>
        <v>0</v>
      </c>
      <c r="V3565" s="148">
        <f t="shared" si="221"/>
        <v>0</v>
      </c>
      <c r="W3565" s="333"/>
      <c r="X3565" s="148">
        <f t="shared" si="222"/>
        <v>0</v>
      </c>
      <c r="Y3565" s="333"/>
      <c r="Z3565" s="144"/>
      <c r="AA3565" s="148">
        <f t="shared" si="223"/>
        <v>0</v>
      </c>
      <c r="AB3565" s="336"/>
      <c r="AC3565" s="144"/>
    </row>
    <row r="3566" spans="2:29" s="134" customFormat="1" ht="20.100000000000001" customHeight="1" x14ac:dyDescent="0.25">
      <c r="B3566" s="390"/>
      <c r="C3566" s="391"/>
      <c r="D3566" s="392"/>
      <c r="E3566" s="393"/>
      <c r="F3566" s="393"/>
      <c r="G3566" s="394"/>
      <c r="H3566" s="395"/>
      <c r="N3566" s="144"/>
      <c r="O3566" s="147" t="str">
        <f>IFERROR(IF(LEN(B3566)=0,"",INDEX(Trainings!$C$6:$C$55,MATCH(Registration!$B3566,Trainings!$B$6:$B$55,0),1)),"")</f>
        <v/>
      </c>
      <c r="P3566" s="148" t="str">
        <f>IFERROR(IF(LEN(H3566)=0,"",INDEX(Dashboard!$I$17:$I$26,MATCH($H3566,Dashboard!$J$17:$J$26,0))),"")</f>
        <v/>
      </c>
      <c r="Q3566" s="144"/>
      <c r="R3566" s="148">
        <f>IF(LEN(O3566)=0,0,IF(OR(Summary!$D$5="All",Summary!$D$5=""),1,IF(Summary!$D$5=O3566,1,0)))</f>
        <v>0</v>
      </c>
      <c r="S3566" s="148">
        <f>IF(LEN(B3566)=0,0,IF(OR(Summary!$G$5="All",Summary!$G$5=""),1,IF(Summary!$G$5=B3566,1,0)))</f>
        <v>0</v>
      </c>
      <c r="T3566" s="148">
        <f t="shared" si="220"/>
        <v>0</v>
      </c>
      <c r="U3566" s="148">
        <f>IF(LEN(C3566)=0,0,IF(C3566=Summary!$K$5,1,0))</f>
        <v>0</v>
      </c>
      <c r="V3566" s="148">
        <f t="shared" si="221"/>
        <v>0</v>
      </c>
      <c r="W3566" s="333"/>
      <c r="X3566" s="148">
        <f t="shared" si="222"/>
        <v>0</v>
      </c>
      <c r="Y3566" s="333"/>
      <c r="Z3566" s="144"/>
      <c r="AA3566" s="148">
        <f t="shared" si="223"/>
        <v>0</v>
      </c>
      <c r="AB3566" s="336"/>
      <c r="AC3566" s="144"/>
    </row>
    <row r="3567" spans="2:29" s="134" customFormat="1" ht="20.100000000000001" customHeight="1" x14ac:dyDescent="0.25">
      <c r="B3567" s="390"/>
      <c r="C3567" s="391"/>
      <c r="D3567" s="392"/>
      <c r="E3567" s="393"/>
      <c r="F3567" s="393"/>
      <c r="G3567" s="394"/>
      <c r="H3567" s="395"/>
      <c r="N3567" s="144"/>
      <c r="O3567" s="147" t="str">
        <f>IFERROR(IF(LEN(B3567)=0,"",INDEX(Trainings!$C$6:$C$55,MATCH(Registration!$B3567,Trainings!$B$6:$B$55,0),1)),"")</f>
        <v/>
      </c>
      <c r="P3567" s="148" t="str">
        <f>IFERROR(IF(LEN(H3567)=0,"",INDEX(Dashboard!$I$17:$I$26,MATCH($H3567,Dashboard!$J$17:$J$26,0))),"")</f>
        <v/>
      </c>
      <c r="Q3567" s="144"/>
      <c r="R3567" s="148">
        <f>IF(LEN(O3567)=0,0,IF(OR(Summary!$D$5="All",Summary!$D$5=""),1,IF(Summary!$D$5=O3567,1,0)))</f>
        <v>0</v>
      </c>
      <c r="S3567" s="148">
        <f>IF(LEN(B3567)=0,0,IF(OR(Summary!$G$5="All",Summary!$G$5=""),1,IF(Summary!$G$5=B3567,1,0)))</f>
        <v>0</v>
      </c>
      <c r="T3567" s="148">
        <f t="shared" si="220"/>
        <v>0</v>
      </c>
      <c r="U3567" s="148">
        <f>IF(LEN(C3567)=0,0,IF(C3567=Summary!$K$5,1,0))</f>
        <v>0</v>
      </c>
      <c r="V3567" s="148">
        <f t="shared" si="221"/>
        <v>0</v>
      </c>
      <c r="W3567" s="333"/>
      <c r="X3567" s="148">
        <f t="shared" si="222"/>
        <v>0</v>
      </c>
      <c r="Y3567" s="333"/>
      <c r="Z3567" s="144"/>
      <c r="AA3567" s="148">
        <f t="shared" si="223"/>
        <v>0</v>
      </c>
      <c r="AB3567" s="336"/>
      <c r="AC3567" s="144"/>
    </row>
    <row r="3568" spans="2:29" s="134" customFormat="1" ht="20.100000000000001" customHeight="1" x14ac:dyDescent="0.25">
      <c r="B3568" s="390"/>
      <c r="C3568" s="391"/>
      <c r="D3568" s="392"/>
      <c r="E3568" s="393"/>
      <c r="F3568" s="393"/>
      <c r="G3568" s="394"/>
      <c r="H3568" s="395"/>
      <c r="N3568" s="144"/>
      <c r="O3568" s="147" t="str">
        <f>IFERROR(IF(LEN(B3568)=0,"",INDEX(Trainings!$C$6:$C$55,MATCH(Registration!$B3568,Trainings!$B$6:$B$55,0),1)),"")</f>
        <v/>
      </c>
      <c r="P3568" s="148" t="str">
        <f>IFERROR(IF(LEN(H3568)=0,"",INDEX(Dashboard!$I$17:$I$26,MATCH($H3568,Dashboard!$J$17:$J$26,0))),"")</f>
        <v/>
      </c>
      <c r="Q3568" s="144"/>
      <c r="R3568" s="148">
        <f>IF(LEN(O3568)=0,0,IF(OR(Summary!$D$5="All",Summary!$D$5=""),1,IF(Summary!$D$5=O3568,1,0)))</f>
        <v>0</v>
      </c>
      <c r="S3568" s="148">
        <f>IF(LEN(B3568)=0,0,IF(OR(Summary!$G$5="All",Summary!$G$5=""),1,IF(Summary!$G$5=B3568,1,0)))</f>
        <v>0</v>
      </c>
      <c r="T3568" s="148">
        <f t="shared" si="220"/>
        <v>0</v>
      </c>
      <c r="U3568" s="148">
        <f>IF(LEN(C3568)=0,0,IF(C3568=Summary!$K$5,1,0))</f>
        <v>0</v>
      </c>
      <c r="V3568" s="148">
        <f t="shared" si="221"/>
        <v>0</v>
      </c>
      <c r="W3568" s="333"/>
      <c r="X3568" s="148">
        <f t="shared" si="222"/>
        <v>0</v>
      </c>
      <c r="Y3568" s="333"/>
      <c r="Z3568" s="144"/>
      <c r="AA3568" s="148">
        <f t="shared" si="223"/>
        <v>0</v>
      </c>
      <c r="AB3568" s="336"/>
      <c r="AC3568" s="144"/>
    </row>
    <row r="3569" spans="2:29" s="134" customFormat="1" ht="20.100000000000001" customHeight="1" x14ac:dyDescent="0.25">
      <c r="B3569" s="390"/>
      <c r="C3569" s="391"/>
      <c r="D3569" s="392"/>
      <c r="E3569" s="393"/>
      <c r="F3569" s="393"/>
      <c r="G3569" s="394"/>
      <c r="H3569" s="395"/>
      <c r="N3569" s="144"/>
      <c r="O3569" s="147" t="str">
        <f>IFERROR(IF(LEN(B3569)=0,"",INDEX(Trainings!$C$6:$C$55,MATCH(Registration!$B3569,Trainings!$B$6:$B$55,0),1)),"")</f>
        <v/>
      </c>
      <c r="P3569" s="148" t="str">
        <f>IFERROR(IF(LEN(H3569)=0,"",INDEX(Dashboard!$I$17:$I$26,MATCH($H3569,Dashboard!$J$17:$J$26,0))),"")</f>
        <v/>
      </c>
      <c r="Q3569" s="144"/>
      <c r="R3569" s="148">
        <f>IF(LEN(O3569)=0,0,IF(OR(Summary!$D$5="All",Summary!$D$5=""),1,IF(Summary!$D$5=O3569,1,0)))</f>
        <v>0</v>
      </c>
      <c r="S3569" s="148">
        <f>IF(LEN(B3569)=0,0,IF(OR(Summary!$G$5="All",Summary!$G$5=""),1,IF(Summary!$G$5=B3569,1,0)))</f>
        <v>0</v>
      </c>
      <c r="T3569" s="148">
        <f t="shared" si="220"/>
        <v>0</v>
      </c>
      <c r="U3569" s="148">
        <f>IF(LEN(C3569)=0,0,IF(C3569=Summary!$K$5,1,0))</f>
        <v>0</v>
      </c>
      <c r="V3569" s="148">
        <f t="shared" si="221"/>
        <v>0</v>
      </c>
      <c r="W3569" s="333"/>
      <c r="X3569" s="148">
        <f t="shared" si="222"/>
        <v>0</v>
      </c>
      <c r="Y3569" s="333"/>
      <c r="Z3569" s="144"/>
      <c r="AA3569" s="148">
        <f t="shared" si="223"/>
        <v>0</v>
      </c>
      <c r="AB3569" s="336"/>
      <c r="AC3569" s="144"/>
    </row>
    <row r="3570" spans="2:29" s="134" customFormat="1" ht="20.100000000000001" customHeight="1" x14ac:dyDescent="0.25">
      <c r="B3570" s="390"/>
      <c r="C3570" s="391"/>
      <c r="D3570" s="392"/>
      <c r="E3570" s="393"/>
      <c r="F3570" s="393"/>
      <c r="G3570" s="394"/>
      <c r="H3570" s="395"/>
      <c r="N3570" s="144"/>
      <c r="O3570" s="147" t="str">
        <f>IFERROR(IF(LEN(B3570)=0,"",INDEX(Trainings!$C$6:$C$55,MATCH(Registration!$B3570,Trainings!$B$6:$B$55,0),1)),"")</f>
        <v/>
      </c>
      <c r="P3570" s="148" t="str">
        <f>IFERROR(IF(LEN(H3570)=0,"",INDEX(Dashboard!$I$17:$I$26,MATCH($H3570,Dashboard!$J$17:$J$26,0))),"")</f>
        <v/>
      </c>
      <c r="Q3570" s="144"/>
      <c r="R3570" s="148">
        <f>IF(LEN(O3570)=0,0,IF(OR(Summary!$D$5="All",Summary!$D$5=""),1,IF(Summary!$D$5=O3570,1,0)))</f>
        <v>0</v>
      </c>
      <c r="S3570" s="148">
        <f>IF(LEN(B3570)=0,0,IF(OR(Summary!$G$5="All",Summary!$G$5=""),1,IF(Summary!$G$5=B3570,1,0)))</f>
        <v>0</v>
      </c>
      <c r="T3570" s="148">
        <f t="shared" si="220"/>
        <v>0</v>
      </c>
      <c r="U3570" s="148">
        <f>IF(LEN(C3570)=0,0,IF(C3570=Summary!$K$5,1,0))</f>
        <v>0</v>
      </c>
      <c r="V3570" s="148">
        <f t="shared" si="221"/>
        <v>0</v>
      </c>
      <c r="W3570" s="333"/>
      <c r="X3570" s="148">
        <f t="shared" si="222"/>
        <v>0</v>
      </c>
      <c r="Y3570" s="333"/>
      <c r="Z3570" s="144"/>
      <c r="AA3570" s="148">
        <f t="shared" si="223"/>
        <v>0</v>
      </c>
      <c r="AB3570" s="336"/>
      <c r="AC3570" s="144"/>
    </row>
    <row r="3571" spans="2:29" s="134" customFormat="1" ht="20.100000000000001" customHeight="1" x14ac:dyDescent="0.25">
      <c r="B3571" s="390"/>
      <c r="C3571" s="391"/>
      <c r="D3571" s="392"/>
      <c r="E3571" s="393"/>
      <c r="F3571" s="393"/>
      <c r="G3571" s="394"/>
      <c r="H3571" s="395"/>
      <c r="N3571" s="144"/>
      <c r="O3571" s="147" t="str">
        <f>IFERROR(IF(LEN(B3571)=0,"",INDEX(Trainings!$C$6:$C$55,MATCH(Registration!$B3571,Trainings!$B$6:$B$55,0),1)),"")</f>
        <v/>
      </c>
      <c r="P3571" s="148" t="str">
        <f>IFERROR(IF(LEN(H3571)=0,"",INDEX(Dashboard!$I$17:$I$26,MATCH($H3571,Dashboard!$J$17:$J$26,0))),"")</f>
        <v/>
      </c>
      <c r="Q3571" s="144"/>
      <c r="R3571" s="148">
        <f>IF(LEN(O3571)=0,0,IF(OR(Summary!$D$5="All",Summary!$D$5=""),1,IF(Summary!$D$5=O3571,1,0)))</f>
        <v>0</v>
      </c>
      <c r="S3571" s="148">
        <f>IF(LEN(B3571)=0,0,IF(OR(Summary!$G$5="All",Summary!$G$5=""),1,IF(Summary!$G$5=B3571,1,0)))</f>
        <v>0</v>
      </c>
      <c r="T3571" s="148">
        <f t="shared" si="220"/>
        <v>0</v>
      </c>
      <c r="U3571" s="148">
        <f>IF(LEN(C3571)=0,0,IF(C3571=Summary!$K$5,1,0))</f>
        <v>0</v>
      </c>
      <c r="V3571" s="148">
        <f t="shared" si="221"/>
        <v>0</v>
      </c>
      <c r="W3571" s="333"/>
      <c r="X3571" s="148">
        <f t="shared" si="222"/>
        <v>0</v>
      </c>
      <c r="Y3571" s="333"/>
      <c r="Z3571" s="144"/>
      <c r="AA3571" s="148">
        <f t="shared" si="223"/>
        <v>0</v>
      </c>
      <c r="AB3571" s="336"/>
      <c r="AC3571" s="144"/>
    </row>
    <row r="3572" spans="2:29" s="134" customFormat="1" ht="20.100000000000001" customHeight="1" x14ac:dyDescent="0.25">
      <c r="B3572" s="390"/>
      <c r="C3572" s="391"/>
      <c r="D3572" s="392"/>
      <c r="E3572" s="393"/>
      <c r="F3572" s="393"/>
      <c r="G3572" s="394"/>
      <c r="H3572" s="395"/>
      <c r="N3572" s="144"/>
      <c r="O3572" s="147" t="str">
        <f>IFERROR(IF(LEN(B3572)=0,"",INDEX(Trainings!$C$6:$C$55,MATCH(Registration!$B3572,Trainings!$B$6:$B$55,0),1)),"")</f>
        <v/>
      </c>
      <c r="P3572" s="148" t="str">
        <f>IFERROR(IF(LEN(H3572)=0,"",INDEX(Dashboard!$I$17:$I$26,MATCH($H3572,Dashboard!$J$17:$J$26,0))),"")</f>
        <v/>
      </c>
      <c r="Q3572" s="144"/>
      <c r="R3572" s="148">
        <f>IF(LEN(O3572)=0,0,IF(OR(Summary!$D$5="All",Summary!$D$5=""),1,IF(Summary!$D$5=O3572,1,0)))</f>
        <v>0</v>
      </c>
      <c r="S3572" s="148">
        <f>IF(LEN(B3572)=0,0,IF(OR(Summary!$G$5="All",Summary!$G$5=""),1,IF(Summary!$G$5=B3572,1,0)))</f>
        <v>0</v>
      </c>
      <c r="T3572" s="148">
        <f t="shared" si="220"/>
        <v>0</v>
      </c>
      <c r="U3572" s="148">
        <f>IF(LEN(C3572)=0,0,IF(C3572=Summary!$K$5,1,0))</f>
        <v>0</v>
      </c>
      <c r="V3572" s="148">
        <f t="shared" si="221"/>
        <v>0</v>
      </c>
      <c r="W3572" s="333"/>
      <c r="X3572" s="148">
        <f t="shared" si="222"/>
        <v>0</v>
      </c>
      <c r="Y3572" s="333"/>
      <c r="Z3572" s="144"/>
      <c r="AA3572" s="148">
        <f t="shared" si="223"/>
        <v>0</v>
      </c>
      <c r="AB3572" s="336"/>
      <c r="AC3572" s="144"/>
    </row>
    <row r="3573" spans="2:29" s="134" customFormat="1" ht="20.100000000000001" customHeight="1" x14ac:dyDescent="0.25">
      <c r="B3573" s="390"/>
      <c r="C3573" s="391"/>
      <c r="D3573" s="392"/>
      <c r="E3573" s="393"/>
      <c r="F3573" s="393"/>
      <c r="G3573" s="394"/>
      <c r="H3573" s="395"/>
      <c r="N3573" s="144"/>
      <c r="O3573" s="147" t="str">
        <f>IFERROR(IF(LEN(B3573)=0,"",INDEX(Trainings!$C$6:$C$55,MATCH(Registration!$B3573,Trainings!$B$6:$B$55,0),1)),"")</f>
        <v/>
      </c>
      <c r="P3573" s="148" t="str">
        <f>IFERROR(IF(LEN(H3573)=0,"",INDEX(Dashboard!$I$17:$I$26,MATCH($H3573,Dashboard!$J$17:$J$26,0))),"")</f>
        <v/>
      </c>
      <c r="Q3573" s="144"/>
      <c r="R3573" s="148">
        <f>IF(LEN(O3573)=0,0,IF(OR(Summary!$D$5="All",Summary!$D$5=""),1,IF(Summary!$D$5=O3573,1,0)))</f>
        <v>0</v>
      </c>
      <c r="S3573" s="148">
        <f>IF(LEN(B3573)=0,0,IF(OR(Summary!$G$5="All",Summary!$G$5=""),1,IF(Summary!$G$5=B3573,1,0)))</f>
        <v>0</v>
      </c>
      <c r="T3573" s="148">
        <f t="shared" si="220"/>
        <v>0</v>
      </c>
      <c r="U3573" s="148">
        <f>IF(LEN(C3573)=0,0,IF(C3573=Summary!$K$5,1,0))</f>
        <v>0</v>
      </c>
      <c r="V3573" s="148">
        <f t="shared" si="221"/>
        <v>0</v>
      </c>
      <c r="W3573" s="333"/>
      <c r="X3573" s="148">
        <f t="shared" si="222"/>
        <v>0</v>
      </c>
      <c r="Y3573" s="333"/>
      <c r="Z3573" s="144"/>
      <c r="AA3573" s="148">
        <f t="shared" si="223"/>
        <v>0</v>
      </c>
      <c r="AB3573" s="336"/>
      <c r="AC3573" s="144"/>
    </row>
    <row r="3574" spans="2:29" s="134" customFormat="1" ht="20.100000000000001" customHeight="1" x14ac:dyDescent="0.25">
      <c r="B3574" s="390"/>
      <c r="C3574" s="391"/>
      <c r="D3574" s="392"/>
      <c r="E3574" s="393"/>
      <c r="F3574" s="393"/>
      <c r="G3574" s="394"/>
      <c r="H3574" s="395"/>
      <c r="N3574" s="144"/>
      <c r="O3574" s="147" t="str">
        <f>IFERROR(IF(LEN(B3574)=0,"",INDEX(Trainings!$C$6:$C$55,MATCH(Registration!$B3574,Trainings!$B$6:$B$55,0),1)),"")</f>
        <v/>
      </c>
      <c r="P3574" s="148" t="str">
        <f>IFERROR(IF(LEN(H3574)=0,"",INDEX(Dashboard!$I$17:$I$26,MATCH($H3574,Dashboard!$J$17:$J$26,0))),"")</f>
        <v/>
      </c>
      <c r="Q3574" s="144"/>
      <c r="R3574" s="148">
        <f>IF(LEN(O3574)=0,0,IF(OR(Summary!$D$5="All",Summary!$D$5=""),1,IF(Summary!$D$5=O3574,1,0)))</f>
        <v>0</v>
      </c>
      <c r="S3574" s="148">
        <f>IF(LEN(B3574)=0,0,IF(OR(Summary!$G$5="All",Summary!$G$5=""),1,IF(Summary!$G$5=B3574,1,0)))</f>
        <v>0</v>
      </c>
      <c r="T3574" s="148">
        <f t="shared" si="220"/>
        <v>0</v>
      </c>
      <c r="U3574" s="148">
        <f>IF(LEN(C3574)=0,0,IF(C3574=Summary!$K$5,1,0))</f>
        <v>0</v>
      </c>
      <c r="V3574" s="148">
        <f t="shared" si="221"/>
        <v>0</v>
      </c>
      <c r="W3574" s="333"/>
      <c r="X3574" s="148">
        <f t="shared" si="222"/>
        <v>0</v>
      </c>
      <c r="Y3574" s="333"/>
      <c r="Z3574" s="144"/>
      <c r="AA3574" s="148">
        <f t="shared" si="223"/>
        <v>0</v>
      </c>
      <c r="AB3574" s="336"/>
      <c r="AC3574" s="144"/>
    </row>
    <row r="3575" spans="2:29" s="134" customFormat="1" ht="20.100000000000001" customHeight="1" x14ac:dyDescent="0.25">
      <c r="B3575" s="390"/>
      <c r="C3575" s="391"/>
      <c r="D3575" s="392"/>
      <c r="E3575" s="393"/>
      <c r="F3575" s="393"/>
      <c r="G3575" s="394"/>
      <c r="H3575" s="395"/>
      <c r="N3575" s="144"/>
      <c r="O3575" s="147" t="str">
        <f>IFERROR(IF(LEN(B3575)=0,"",INDEX(Trainings!$C$6:$C$55,MATCH(Registration!$B3575,Trainings!$B$6:$B$55,0),1)),"")</f>
        <v/>
      </c>
      <c r="P3575" s="148" t="str">
        <f>IFERROR(IF(LEN(H3575)=0,"",INDEX(Dashboard!$I$17:$I$26,MATCH($H3575,Dashboard!$J$17:$J$26,0))),"")</f>
        <v/>
      </c>
      <c r="Q3575" s="144"/>
      <c r="R3575" s="148">
        <f>IF(LEN(O3575)=0,0,IF(OR(Summary!$D$5="All",Summary!$D$5=""),1,IF(Summary!$D$5=O3575,1,0)))</f>
        <v>0</v>
      </c>
      <c r="S3575" s="148">
        <f>IF(LEN(B3575)=0,0,IF(OR(Summary!$G$5="All",Summary!$G$5=""),1,IF(Summary!$G$5=B3575,1,0)))</f>
        <v>0</v>
      </c>
      <c r="T3575" s="148">
        <f t="shared" si="220"/>
        <v>0</v>
      </c>
      <c r="U3575" s="148">
        <f>IF(LEN(C3575)=0,0,IF(C3575=Summary!$K$5,1,0))</f>
        <v>0</v>
      </c>
      <c r="V3575" s="148">
        <f t="shared" si="221"/>
        <v>0</v>
      </c>
      <c r="W3575" s="333"/>
      <c r="X3575" s="148">
        <f t="shared" si="222"/>
        <v>0</v>
      </c>
      <c r="Y3575" s="333"/>
      <c r="Z3575" s="144"/>
      <c r="AA3575" s="148">
        <f t="shared" si="223"/>
        <v>0</v>
      </c>
      <c r="AB3575" s="336"/>
      <c r="AC3575" s="144"/>
    </row>
    <row r="3576" spans="2:29" s="134" customFormat="1" ht="20.100000000000001" customHeight="1" x14ac:dyDescent="0.25">
      <c r="B3576" s="390"/>
      <c r="C3576" s="391"/>
      <c r="D3576" s="392"/>
      <c r="E3576" s="393"/>
      <c r="F3576" s="393"/>
      <c r="G3576" s="394"/>
      <c r="H3576" s="395"/>
      <c r="N3576" s="144"/>
      <c r="O3576" s="147" t="str">
        <f>IFERROR(IF(LEN(B3576)=0,"",INDEX(Trainings!$C$6:$C$55,MATCH(Registration!$B3576,Trainings!$B$6:$B$55,0),1)),"")</f>
        <v/>
      </c>
      <c r="P3576" s="148" t="str">
        <f>IFERROR(IF(LEN(H3576)=0,"",INDEX(Dashboard!$I$17:$I$26,MATCH($H3576,Dashboard!$J$17:$J$26,0))),"")</f>
        <v/>
      </c>
      <c r="Q3576" s="144"/>
      <c r="R3576" s="148">
        <f>IF(LEN(O3576)=0,0,IF(OR(Summary!$D$5="All",Summary!$D$5=""),1,IF(Summary!$D$5=O3576,1,0)))</f>
        <v>0</v>
      </c>
      <c r="S3576" s="148">
        <f>IF(LEN(B3576)=0,0,IF(OR(Summary!$G$5="All",Summary!$G$5=""),1,IF(Summary!$G$5=B3576,1,0)))</f>
        <v>0</v>
      </c>
      <c r="T3576" s="148">
        <f t="shared" si="220"/>
        <v>0</v>
      </c>
      <c r="U3576" s="148">
        <f>IF(LEN(C3576)=0,0,IF(C3576=Summary!$K$5,1,0))</f>
        <v>0</v>
      </c>
      <c r="V3576" s="148">
        <f t="shared" si="221"/>
        <v>0</v>
      </c>
      <c r="W3576" s="333"/>
      <c r="X3576" s="148">
        <f t="shared" si="222"/>
        <v>0</v>
      </c>
      <c r="Y3576" s="333"/>
      <c r="Z3576" s="144"/>
      <c r="AA3576" s="148">
        <f t="shared" si="223"/>
        <v>0</v>
      </c>
      <c r="AB3576" s="336"/>
      <c r="AC3576" s="144"/>
    </row>
    <row r="3577" spans="2:29" s="134" customFormat="1" ht="20.100000000000001" customHeight="1" x14ac:dyDescent="0.25">
      <c r="B3577" s="390"/>
      <c r="C3577" s="391"/>
      <c r="D3577" s="392"/>
      <c r="E3577" s="393"/>
      <c r="F3577" s="393"/>
      <c r="G3577" s="394"/>
      <c r="H3577" s="395"/>
      <c r="N3577" s="144"/>
      <c r="O3577" s="147" t="str">
        <f>IFERROR(IF(LEN(B3577)=0,"",INDEX(Trainings!$C$6:$C$55,MATCH(Registration!$B3577,Trainings!$B$6:$B$55,0),1)),"")</f>
        <v/>
      </c>
      <c r="P3577" s="148" t="str">
        <f>IFERROR(IF(LEN(H3577)=0,"",INDEX(Dashboard!$I$17:$I$26,MATCH($H3577,Dashboard!$J$17:$J$26,0))),"")</f>
        <v/>
      </c>
      <c r="Q3577" s="144"/>
      <c r="R3577" s="148">
        <f>IF(LEN(O3577)=0,0,IF(OR(Summary!$D$5="All",Summary!$D$5=""),1,IF(Summary!$D$5=O3577,1,0)))</f>
        <v>0</v>
      </c>
      <c r="S3577" s="148">
        <f>IF(LEN(B3577)=0,0,IF(OR(Summary!$G$5="All",Summary!$G$5=""),1,IF(Summary!$G$5=B3577,1,0)))</f>
        <v>0</v>
      </c>
      <c r="T3577" s="148">
        <f t="shared" si="220"/>
        <v>0</v>
      </c>
      <c r="U3577" s="148">
        <f>IF(LEN(C3577)=0,0,IF(C3577=Summary!$K$5,1,0))</f>
        <v>0</v>
      </c>
      <c r="V3577" s="148">
        <f t="shared" si="221"/>
        <v>0</v>
      </c>
      <c r="W3577" s="333"/>
      <c r="X3577" s="148">
        <f t="shared" si="222"/>
        <v>0</v>
      </c>
      <c r="Y3577" s="333"/>
      <c r="Z3577" s="144"/>
      <c r="AA3577" s="148">
        <f t="shared" si="223"/>
        <v>0</v>
      </c>
      <c r="AB3577" s="336"/>
      <c r="AC3577" s="144"/>
    </row>
    <row r="3578" spans="2:29" s="134" customFormat="1" ht="20.100000000000001" customHeight="1" x14ac:dyDescent="0.25">
      <c r="B3578" s="390"/>
      <c r="C3578" s="391"/>
      <c r="D3578" s="392"/>
      <c r="E3578" s="393"/>
      <c r="F3578" s="393"/>
      <c r="G3578" s="394"/>
      <c r="H3578" s="395"/>
      <c r="N3578" s="144"/>
      <c r="O3578" s="147" t="str">
        <f>IFERROR(IF(LEN(B3578)=0,"",INDEX(Trainings!$C$6:$C$55,MATCH(Registration!$B3578,Trainings!$B$6:$B$55,0),1)),"")</f>
        <v/>
      </c>
      <c r="P3578" s="148" t="str">
        <f>IFERROR(IF(LEN(H3578)=0,"",INDEX(Dashboard!$I$17:$I$26,MATCH($H3578,Dashboard!$J$17:$J$26,0))),"")</f>
        <v/>
      </c>
      <c r="Q3578" s="144"/>
      <c r="R3578" s="148">
        <f>IF(LEN(O3578)=0,0,IF(OR(Summary!$D$5="All",Summary!$D$5=""),1,IF(Summary!$D$5=O3578,1,0)))</f>
        <v>0</v>
      </c>
      <c r="S3578" s="148">
        <f>IF(LEN(B3578)=0,0,IF(OR(Summary!$G$5="All",Summary!$G$5=""),1,IF(Summary!$G$5=B3578,1,0)))</f>
        <v>0</v>
      </c>
      <c r="T3578" s="148">
        <f t="shared" si="220"/>
        <v>0</v>
      </c>
      <c r="U3578" s="148">
        <f>IF(LEN(C3578)=0,0,IF(C3578=Summary!$K$5,1,0))</f>
        <v>0</v>
      </c>
      <c r="V3578" s="148">
        <f t="shared" si="221"/>
        <v>0</v>
      </c>
      <c r="W3578" s="333"/>
      <c r="X3578" s="148">
        <f t="shared" si="222"/>
        <v>0</v>
      </c>
      <c r="Y3578" s="333"/>
      <c r="Z3578" s="144"/>
      <c r="AA3578" s="148">
        <f t="shared" si="223"/>
        <v>0</v>
      </c>
      <c r="AB3578" s="336"/>
      <c r="AC3578" s="144"/>
    </row>
    <row r="3579" spans="2:29" s="134" customFormat="1" ht="20.100000000000001" customHeight="1" x14ac:dyDescent="0.25">
      <c r="B3579" s="390"/>
      <c r="C3579" s="391"/>
      <c r="D3579" s="392"/>
      <c r="E3579" s="393"/>
      <c r="F3579" s="393"/>
      <c r="G3579" s="394"/>
      <c r="H3579" s="395"/>
      <c r="N3579" s="144"/>
      <c r="O3579" s="147" t="str">
        <f>IFERROR(IF(LEN(B3579)=0,"",INDEX(Trainings!$C$6:$C$55,MATCH(Registration!$B3579,Trainings!$B$6:$B$55,0),1)),"")</f>
        <v/>
      </c>
      <c r="P3579" s="148" t="str">
        <f>IFERROR(IF(LEN(H3579)=0,"",INDEX(Dashboard!$I$17:$I$26,MATCH($H3579,Dashboard!$J$17:$J$26,0))),"")</f>
        <v/>
      </c>
      <c r="Q3579" s="144"/>
      <c r="R3579" s="148">
        <f>IF(LEN(O3579)=0,0,IF(OR(Summary!$D$5="All",Summary!$D$5=""),1,IF(Summary!$D$5=O3579,1,0)))</f>
        <v>0</v>
      </c>
      <c r="S3579" s="148">
        <f>IF(LEN(B3579)=0,0,IF(OR(Summary!$G$5="All",Summary!$G$5=""),1,IF(Summary!$G$5=B3579,1,0)))</f>
        <v>0</v>
      </c>
      <c r="T3579" s="148">
        <f t="shared" si="220"/>
        <v>0</v>
      </c>
      <c r="U3579" s="148">
        <f>IF(LEN(C3579)=0,0,IF(C3579=Summary!$K$5,1,0))</f>
        <v>0</v>
      </c>
      <c r="V3579" s="148">
        <f t="shared" si="221"/>
        <v>0</v>
      </c>
      <c r="W3579" s="333"/>
      <c r="X3579" s="148">
        <f t="shared" si="222"/>
        <v>0</v>
      </c>
      <c r="Y3579" s="333"/>
      <c r="Z3579" s="144"/>
      <c r="AA3579" s="148">
        <f t="shared" si="223"/>
        <v>0</v>
      </c>
      <c r="AB3579" s="336"/>
      <c r="AC3579" s="144"/>
    </row>
    <row r="3580" spans="2:29" s="134" customFormat="1" ht="20.100000000000001" customHeight="1" x14ac:dyDescent="0.25">
      <c r="B3580" s="390"/>
      <c r="C3580" s="391"/>
      <c r="D3580" s="392"/>
      <c r="E3580" s="393"/>
      <c r="F3580" s="393"/>
      <c r="G3580" s="394"/>
      <c r="H3580" s="395"/>
      <c r="N3580" s="144"/>
      <c r="O3580" s="147" t="str">
        <f>IFERROR(IF(LEN(B3580)=0,"",INDEX(Trainings!$C$6:$C$55,MATCH(Registration!$B3580,Trainings!$B$6:$B$55,0),1)),"")</f>
        <v/>
      </c>
      <c r="P3580" s="148" t="str">
        <f>IFERROR(IF(LEN(H3580)=0,"",INDEX(Dashboard!$I$17:$I$26,MATCH($H3580,Dashboard!$J$17:$J$26,0))),"")</f>
        <v/>
      </c>
      <c r="Q3580" s="144"/>
      <c r="R3580" s="148">
        <f>IF(LEN(O3580)=0,0,IF(OR(Summary!$D$5="All",Summary!$D$5=""),1,IF(Summary!$D$5=O3580,1,0)))</f>
        <v>0</v>
      </c>
      <c r="S3580" s="148">
        <f>IF(LEN(B3580)=0,0,IF(OR(Summary!$G$5="All",Summary!$G$5=""),1,IF(Summary!$G$5=B3580,1,0)))</f>
        <v>0</v>
      </c>
      <c r="T3580" s="148">
        <f t="shared" si="220"/>
        <v>0</v>
      </c>
      <c r="U3580" s="148">
        <f>IF(LEN(C3580)=0,0,IF(C3580=Summary!$K$5,1,0))</f>
        <v>0</v>
      </c>
      <c r="V3580" s="148">
        <f t="shared" si="221"/>
        <v>0</v>
      </c>
      <c r="W3580" s="333"/>
      <c r="X3580" s="148">
        <f t="shared" si="222"/>
        <v>0</v>
      </c>
      <c r="Y3580" s="333"/>
      <c r="Z3580" s="144"/>
      <c r="AA3580" s="148">
        <f t="shared" si="223"/>
        <v>0</v>
      </c>
      <c r="AB3580" s="336"/>
      <c r="AC3580" s="144"/>
    </row>
    <row r="3581" spans="2:29" s="134" customFormat="1" ht="20.100000000000001" customHeight="1" x14ac:dyDescent="0.25">
      <c r="B3581" s="390"/>
      <c r="C3581" s="391"/>
      <c r="D3581" s="392"/>
      <c r="E3581" s="393"/>
      <c r="F3581" s="393"/>
      <c r="G3581" s="394"/>
      <c r="H3581" s="395"/>
      <c r="N3581" s="144"/>
      <c r="O3581" s="147" t="str">
        <f>IFERROR(IF(LEN(B3581)=0,"",INDEX(Trainings!$C$6:$C$55,MATCH(Registration!$B3581,Trainings!$B$6:$B$55,0),1)),"")</f>
        <v/>
      </c>
      <c r="P3581" s="148" t="str">
        <f>IFERROR(IF(LEN(H3581)=0,"",INDEX(Dashboard!$I$17:$I$26,MATCH($H3581,Dashboard!$J$17:$J$26,0))),"")</f>
        <v/>
      </c>
      <c r="Q3581" s="144"/>
      <c r="R3581" s="148">
        <f>IF(LEN(O3581)=0,0,IF(OR(Summary!$D$5="All",Summary!$D$5=""),1,IF(Summary!$D$5=O3581,1,0)))</f>
        <v>0</v>
      </c>
      <c r="S3581" s="148">
        <f>IF(LEN(B3581)=0,0,IF(OR(Summary!$G$5="All",Summary!$G$5=""),1,IF(Summary!$G$5=B3581,1,0)))</f>
        <v>0</v>
      </c>
      <c r="T3581" s="148">
        <f t="shared" si="220"/>
        <v>0</v>
      </c>
      <c r="U3581" s="148">
        <f>IF(LEN(C3581)=0,0,IF(C3581=Summary!$K$5,1,0))</f>
        <v>0</v>
      </c>
      <c r="V3581" s="148">
        <f t="shared" si="221"/>
        <v>0</v>
      </c>
      <c r="W3581" s="333"/>
      <c r="X3581" s="148">
        <f t="shared" si="222"/>
        <v>0</v>
      </c>
      <c r="Y3581" s="333"/>
      <c r="Z3581" s="144"/>
      <c r="AA3581" s="148">
        <f t="shared" si="223"/>
        <v>0</v>
      </c>
      <c r="AB3581" s="336"/>
      <c r="AC3581" s="144"/>
    </row>
    <row r="3582" spans="2:29" s="134" customFormat="1" ht="20.100000000000001" customHeight="1" x14ac:dyDescent="0.25">
      <c r="B3582" s="390"/>
      <c r="C3582" s="391"/>
      <c r="D3582" s="392"/>
      <c r="E3582" s="393"/>
      <c r="F3582" s="393"/>
      <c r="G3582" s="394"/>
      <c r="H3582" s="395"/>
      <c r="N3582" s="144"/>
      <c r="O3582" s="147" t="str">
        <f>IFERROR(IF(LEN(B3582)=0,"",INDEX(Trainings!$C$6:$C$55,MATCH(Registration!$B3582,Trainings!$B$6:$B$55,0),1)),"")</f>
        <v/>
      </c>
      <c r="P3582" s="148" t="str">
        <f>IFERROR(IF(LEN(H3582)=0,"",INDEX(Dashboard!$I$17:$I$26,MATCH($H3582,Dashboard!$J$17:$J$26,0))),"")</f>
        <v/>
      </c>
      <c r="Q3582" s="144"/>
      <c r="R3582" s="148">
        <f>IF(LEN(O3582)=0,0,IF(OR(Summary!$D$5="All",Summary!$D$5=""),1,IF(Summary!$D$5=O3582,1,0)))</f>
        <v>0</v>
      </c>
      <c r="S3582" s="148">
        <f>IF(LEN(B3582)=0,0,IF(OR(Summary!$G$5="All",Summary!$G$5=""),1,IF(Summary!$G$5=B3582,1,0)))</f>
        <v>0</v>
      </c>
      <c r="T3582" s="148">
        <f t="shared" si="220"/>
        <v>0</v>
      </c>
      <c r="U3582" s="148">
        <f>IF(LEN(C3582)=0,0,IF(C3582=Summary!$K$5,1,0))</f>
        <v>0</v>
      </c>
      <c r="V3582" s="148">
        <f t="shared" si="221"/>
        <v>0</v>
      </c>
      <c r="W3582" s="333"/>
      <c r="X3582" s="148">
        <f t="shared" si="222"/>
        <v>0</v>
      </c>
      <c r="Y3582" s="333"/>
      <c r="Z3582" s="144"/>
      <c r="AA3582" s="148">
        <f t="shared" si="223"/>
        <v>0</v>
      </c>
      <c r="AB3582" s="336"/>
      <c r="AC3582" s="144"/>
    </row>
    <row r="3583" spans="2:29" s="134" customFormat="1" ht="20.100000000000001" customHeight="1" x14ac:dyDescent="0.25">
      <c r="B3583" s="390"/>
      <c r="C3583" s="391"/>
      <c r="D3583" s="392"/>
      <c r="E3583" s="393"/>
      <c r="F3583" s="393"/>
      <c r="G3583" s="394"/>
      <c r="H3583" s="395"/>
      <c r="N3583" s="144"/>
      <c r="O3583" s="147" t="str">
        <f>IFERROR(IF(LEN(B3583)=0,"",INDEX(Trainings!$C$6:$C$55,MATCH(Registration!$B3583,Trainings!$B$6:$B$55,0),1)),"")</f>
        <v/>
      </c>
      <c r="P3583" s="148" t="str">
        <f>IFERROR(IF(LEN(H3583)=0,"",INDEX(Dashboard!$I$17:$I$26,MATCH($H3583,Dashboard!$J$17:$J$26,0))),"")</f>
        <v/>
      </c>
      <c r="Q3583" s="144"/>
      <c r="R3583" s="148">
        <f>IF(LEN(O3583)=0,0,IF(OR(Summary!$D$5="All",Summary!$D$5=""),1,IF(Summary!$D$5=O3583,1,0)))</f>
        <v>0</v>
      </c>
      <c r="S3583" s="148">
        <f>IF(LEN(B3583)=0,0,IF(OR(Summary!$G$5="All",Summary!$G$5=""),1,IF(Summary!$G$5=B3583,1,0)))</f>
        <v>0</v>
      </c>
      <c r="T3583" s="148">
        <f t="shared" si="220"/>
        <v>0</v>
      </c>
      <c r="U3583" s="148">
        <f>IF(LEN(C3583)=0,0,IF(C3583=Summary!$K$5,1,0))</f>
        <v>0</v>
      </c>
      <c r="V3583" s="148">
        <f t="shared" si="221"/>
        <v>0</v>
      </c>
      <c r="W3583" s="333"/>
      <c r="X3583" s="148">
        <f t="shared" si="222"/>
        <v>0</v>
      </c>
      <c r="Y3583" s="333"/>
      <c r="Z3583" s="144"/>
      <c r="AA3583" s="148">
        <f t="shared" si="223"/>
        <v>0</v>
      </c>
      <c r="AB3583" s="336"/>
      <c r="AC3583" s="144"/>
    </row>
    <row r="3584" spans="2:29" s="134" customFormat="1" ht="20.100000000000001" customHeight="1" x14ac:dyDescent="0.25">
      <c r="B3584" s="390"/>
      <c r="C3584" s="391"/>
      <c r="D3584" s="392"/>
      <c r="E3584" s="393"/>
      <c r="F3584" s="393"/>
      <c r="G3584" s="394"/>
      <c r="H3584" s="395"/>
      <c r="N3584" s="144"/>
      <c r="O3584" s="147" t="str">
        <f>IFERROR(IF(LEN(B3584)=0,"",INDEX(Trainings!$C$6:$C$55,MATCH(Registration!$B3584,Trainings!$B$6:$B$55,0),1)),"")</f>
        <v/>
      </c>
      <c r="P3584" s="148" t="str">
        <f>IFERROR(IF(LEN(H3584)=0,"",INDEX(Dashboard!$I$17:$I$26,MATCH($H3584,Dashboard!$J$17:$J$26,0))),"")</f>
        <v/>
      </c>
      <c r="Q3584" s="144"/>
      <c r="R3584" s="148">
        <f>IF(LEN(O3584)=0,0,IF(OR(Summary!$D$5="All",Summary!$D$5=""),1,IF(Summary!$D$5=O3584,1,0)))</f>
        <v>0</v>
      </c>
      <c r="S3584" s="148">
        <f>IF(LEN(B3584)=0,0,IF(OR(Summary!$G$5="All",Summary!$G$5=""),1,IF(Summary!$G$5=B3584,1,0)))</f>
        <v>0</v>
      </c>
      <c r="T3584" s="148">
        <f t="shared" si="220"/>
        <v>0</v>
      </c>
      <c r="U3584" s="148">
        <f>IF(LEN(C3584)=0,0,IF(C3584=Summary!$K$5,1,0))</f>
        <v>0</v>
      </c>
      <c r="V3584" s="148">
        <f t="shared" si="221"/>
        <v>0</v>
      </c>
      <c r="W3584" s="333"/>
      <c r="X3584" s="148">
        <f t="shared" si="222"/>
        <v>0</v>
      </c>
      <c r="Y3584" s="333"/>
      <c r="Z3584" s="144"/>
      <c r="AA3584" s="148">
        <f t="shared" si="223"/>
        <v>0</v>
      </c>
      <c r="AB3584" s="336"/>
      <c r="AC3584" s="144"/>
    </row>
    <row r="3585" spans="2:29" s="134" customFormat="1" ht="20.100000000000001" customHeight="1" x14ac:dyDescent="0.25">
      <c r="B3585" s="390"/>
      <c r="C3585" s="391"/>
      <c r="D3585" s="392"/>
      <c r="E3585" s="393"/>
      <c r="F3585" s="393"/>
      <c r="G3585" s="394"/>
      <c r="H3585" s="395"/>
      <c r="N3585" s="144"/>
      <c r="O3585" s="147" t="str">
        <f>IFERROR(IF(LEN(B3585)=0,"",INDEX(Trainings!$C$6:$C$55,MATCH(Registration!$B3585,Trainings!$B$6:$B$55,0),1)),"")</f>
        <v/>
      </c>
      <c r="P3585" s="148" t="str">
        <f>IFERROR(IF(LEN(H3585)=0,"",INDEX(Dashboard!$I$17:$I$26,MATCH($H3585,Dashboard!$J$17:$J$26,0))),"")</f>
        <v/>
      </c>
      <c r="Q3585" s="144"/>
      <c r="R3585" s="148">
        <f>IF(LEN(O3585)=0,0,IF(OR(Summary!$D$5="All",Summary!$D$5=""),1,IF(Summary!$D$5=O3585,1,0)))</f>
        <v>0</v>
      </c>
      <c r="S3585" s="148">
        <f>IF(LEN(B3585)=0,0,IF(OR(Summary!$G$5="All",Summary!$G$5=""),1,IF(Summary!$G$5=B3585,1,0)))</f>
        <v>0</v>
      </c>
      <c r="T3585" s="148">
        <f t="shared" si="220"/>
        <v>0</v>
      </c>
      <c r="U3585" s="148">
        <f>IF(LEN(C3585)=0,0,IF(C3585=Summary!$K$5,1,0))</f>
        <v>0</v>
      </c>
      <c r="V3585" s="148">
        <f t="shared" si="221"/>
        <v>0</v>
      </c>
      <c r="W3585" s="333"/>
      <c r="X3585" s="148">
        <f t="shared" si="222"/>
        <v>0</v>
      </c>
      <c r="Y3585" s="333"/>
      <c r="Z3585" s="144"/>
      <c r="AA3585" s="148">
        <f t="shared" si="223"/>
        <v>0</v>
      </c>
      <c r="AB3585" s="336"/>
      <c r="AC3585" s="144"/>
    </row>
    <row r="3586" spans="2:29" s="134" customFormat="1" ht="20.100000000000001" customHeight="1" x14ac:dyDescent="0.25">
      <c r="B3586" s="390"/>
      <c r="C3586" s="391"/>
      <c r="D3586" s="392"/>
      <c r="E3586" s="393"/>
      <c r="F3586" s="393"/>
      <c r="G3586" s="394"/>
      <c r="H3586" s="395"/>
      <c r="N3586" s="144"/>
      <c r="O3586" s="147" t="str">
        <f>IFERROR(IF(LEN(B3586)=0,"",INDEX(Trainings!$C$6:$C$55,MATCH(Registration!$B3586,Trainings!$B$6:$B$55,0),1)),"")</f>
        <v/>
      </c>
      <c r="P3586" s="148" t="str">
        <f>IFERROR(IF(LEN(H3586)=0,"",INDEX(Dashboard!$I$17:$I$26,MATCH($H3586,Dashboard!$J$17:$J$26,0))),"")</f>
        <v/>
      </c>
      <c r="Q3586" s="144"/>
      <c r="R3586" s="148">
        <f>IF(LEN(O3586)=0,0,IF(OR(Summary!$D$5="All",Summary!$D$5=""),1,IF(Summary!$D$5=O3586,1,0)))</f>
        <v>0</v>
      </c>
      <c r="S3586" s="148">
        <f>IF(LEN(B3586)=0,0,IF(OR(Summary!$G$5="All",Summary!$G$5=""),1,IF(Summary!$G$5=B3586,1,0)))</f>
        <v>0</v>
      </c>
      <c r="T3586" s="148">
        <f t="shared" si="220"/>
        <v>0</v>
      </c>
      <c r="U3586" s="148">
        <f>IF(LEN(C3586)=0,0,IF(C3586=Summary!$K$5,1,0))</f>
        <v>0</v>
      </c>
      <c r="V3586" s="148">
        <f t="shared" si="221"/>
        <v>0</v>
      </c>
      <c r="W3586" s="333"/>
      <c r="X3586" s="148">
        <f t="shared" si="222"/>
        <v>0</v>
      </c>
      <c r="Y3586" s="333"/>
      <c r="Z3586" s="144"/>
      <c r="AA3586" s="148">
        <f t="shared" si="223"/>
        <v>0</v>
      </c>
      <c r="AB3586" s="336"/>
      <c r="AC3586" s="144"/>
    </row>
    <row r="3587" spans="2:29" s="134" customFormat="1" ht="20.100000000000001" customHeight="1" x14ac:dyDescent="0.25">
      <c r="B3587" s="390"/>
      <c r="C3587" s="391"/>
      <c r="D3587" s="392"/>
      <c r="E3587" s="393"/>
      <c r="F3587" s="393"/>
      <c r="G3587" s="394"/>
      <c r="H3587" s="395"/>
      <c r="N3587" s="144"/>
      <c r="O3587" s="147" t="str">
        <f>IFERROR(IF(LEN(B3587)=0,"",INDEX(Trainings!$C$6:$C$55,MATCH(Registration!$B3587,Trainings!$B$6:$B$55,0),1)),"")</f>
        <v/>
      </c>
      <c r="P3587" s="148" t="str">
        <f>IFERROR(IF(LEN(H3587)=0,"",INDEX(Dashboard!$I$17:$I$26,MATCH($H3587,Dashboard!$J$17:$J$26,0))),"")</f>
        <v/>
      </c>
      <c r="Q3587" s="144"/>
      <c r="R3587" s="148">
        <f>IF(LEN(O3587)=0,0,IF(OR(Summary!$D$5="All",Summary!$D$5=""),1,IF(Summary!$D$5=O3587,1,0)))</f>
        <v>0</v>
      </c>
      <c r="S3587" s="148">
        <f>IF(LEN(B3587)=0,0,IF(OR(Summary!$G$5="All",Summary!$G$5=""),1,IF(Summary!$G$5=B3587,1,0)))</f>
        <v>0</v>
      </c>
      <c r="T3587" s="148">
        <f t="shared" si="220"/>
        <v>0</v>
      </c>
      <c r="U3587" s="148">
        <f>IF(LEN(C3587)=0,0,IF(C3587=Summary!$K$5,1,0))</f>
        <v>0</v>
      </c>
      <c r="V3587" s="148">
        <f t="shared" si="221"/>
        <v>0</v>
      </c>
      <c r="W3587" s="333"/>
      <c r="X3587" s="148">
        <f t="shared" si="222"/>
        <v>0</v>
      </c>
      <c r="Y3587" s="333"/>
      <c r="Z3587" s="144"/>
      <c r="AA3587" s="148">
        <f t="shared" si="223"/>
        <v>0</v>
      </c>
      <c r="AB3587" s="336"/>
      <c r="AC3587" s="144"/>
    </row>
    <row r="3588" spans="2:29" s="134" customFormat="1" ht="20.100000000000001" customHeight="1" x14ac:dyDescent="0.25">
      <c r="B3588" s="390"/>
      <c r="C3588" s="391"/>
      <c r="D3588" s="392"/>
      <c r="E3588" s="393"/>
      <c r="F3588" s="393"/>
      <c r="G3588" s="394"/>
      <c r="H3588" s="395"/>
      <c r="N3588" s="144"/>
      <c r="O3588" s="147" t="str">
        <f>IFERROR(IF(LEN(B3588)=0,"",INDEX(Trainings!$C$6:$C$55,MATCH(Registration!$B3588,Trainings!$B$6:$B$55,0),1)),"")</f>
        <v/>
      </c>
      <c r="P3588" s="148" t="str">
        <f>IFERROR(IF(LEN(H3588)=0,"",INDEX(Dashboard!$I$17:$I$26,MATCH($H3588,Dashboard!$J$17:$J$26,0))),"")</f>
        <v/>
      </c>
      <c r="Q3588" s="144"/>
      <c r="R3588" s="148">
        <f>IF(LEN(O3588)=0,0,IF(OR(Summary!$D$5="All",Summary!$D$5=""),1,IF(Summary!$D$5=O3588,1,0)))</f>
        <v>0</v>
      </c>
      <c r="S3588" s="148">
        <f>IF(LEN(B3588)=0,0,IF(OR(Summary!$G$5="All",Summary!$G$5=""),1,IF(Summary!$G$5=B3588,1,0)))</f>
        <v>0</v>
      </c>
      <c r="T3588" s="148">
        <f t="shared" si="220"/>
        <v>0</v>
      </c>
      <c r="U3588" s="148">
        <f>IF(LEN(C3588)=0,0,IF(C3588=Summary!$K$5,1,0))</f>
        <v>0</v>
      </c>
      <c r="V3588" s="148">
        <f t="shared" si="221"/>
        <v>0</v>
      </c>
      <c r="W3588" s="333"/>
      <c r="X3588" s="148">
        <f t="shared" si="222"/>
        <v>0</v>
      </c>
      <c r="Y3588" s="333"/>
      <c r="Z3588" s="144"/>
      <c r="AA3588" s="148">
        <f t="shared" si="223"/>
        <v>0</v>
      </c>
      <c r="AB3588" s="336"/>
      <c r="AC3588" s="144"/>
    </row>
    <row r="3589" spans="2:29" s="134" customFormat="1" ht="20.100000000000001" customHeight="1" x14ac:dyDescent="0.25">
      <c r="B3589" s="390"/>
      <c r="C3589" s="391"/>
      <c r="D3589" s="392"/>
      <c r="E3589" s="393"/>
      <c r="F3589" s="393"/>
      <c r="G3589" s="394"/>
      <c r="H3589" s="395"/>
      <c r="N3589" s="144"/>
      <c r="O3589" s="147" t="str">
        <f>IFERROR(IF(LEN(B3589)=0,"",INDEX(Trainings!$C$6:$C$55,MATCH(Registration!$B3589,Trainings!$B$6:$B$55,0),1)),"")</f>
        <v/>
      </c>
      <c r="P3589" s="148" t="str">
        <f>IFERROR(IF(LEN(H3589)=0,"",INDEX(Dashboard!$I$17:$I$26,MATCH($H3589,Dashboard!$J$17:$J$26,0))),"")</f>
        <v/>
      </c>
      <c r="Q3589" s="144"/>
      <c r="R3589" s="148">
        <f>IF(LEN(O3589)=0,0,IF(OR(Summary!$D$5="All",Summary!$D$5=""),1,IF(Summary!$D$5=O3589,1,0)))</f>
        <v>0</v>
      </c>
      <c r="S3589" s="148">
        <f>IF(LEN(B3589)=0,0,IF(OR(Summary!$G$5="All",Summary!$G$5=""),1,IF(Summary!$G$5=B3589,1,0)))</f>
        <v>0</v>
      </c>
      <c r="T3589" s="148">
        <f t="shared" si="220"/>
        <v>0</v>
      </c>
      <c r="U3589" s="148">
        <f>IF(LEN(C3589)=0,0,IF(C3589=Summary!$K$5,1,0))</f>
        <v>0</v>
      </c>
      <c r="V3589" s="148">
        <f t="shared" si="221"/>
        <v>0</v>
      </c>
      <c r="W3589" s="333"/>
      <c r="X3589" s="148">
        <f t="shared" si="222"/>
        <v>0</v>
      </c>
      <c r="Y3589" s="333"/>
      <c r="Z3589" s="144"/>
      <c r="AA3589" s="148">
        <f t="shared" si="223"/>
        <v>0</v>
      </c>
      <c r="AB3589" s="336"/>
      <c r="AC3589" s="144"/>
    </row>
    <row r="3590" spans="2:29" s="134" customFormat="1" ht="20.100000000000001" customHeight="1" x14ac:dyDescent="0.25">
      <c r="B3590" s="390"/>
      <c r="C3590" s="391"/>
      <c r="D3590" s="392"/>
      <c r="E3590" s="393"/>
      <c r="F3590" s="393"/>
      <c r="G3590" s="394"/>
      <c r="H3590" s="395"/>
      <c r="N3590" s="144"/>
      <c r="O3590" s="147" t="str">
        <f>IFERROR(IF(LEN(B3590)=0,"",INDEX(Trainings!$C$6:$C$55,MATCH(Registration!$B3590,Trainings!$B$6:$B$55,0),1)),"")</f>
        <v/>
      </c>
      <c r="P3590" s="148" t="str">
        <f>IFERROR(IF(LEN(H3590)=0,"",INDEX(Dashboard!$I$17:$I$26,MATCH($H3590,Dashboard!$J$17:$J$26,0))),"")</f>
        <v/>
      </c>
      <c r="Q3590" s="144"/>
      <c r="R3590" s="148">
        <f>IF(LEN(O3590)=0,0,IF(OR(Summary!$D$5="All",Summary!$D$5=""),1,IF(Summary!$D$5=O3590,1,0)))</f>
        <v>0</v>
      </c>
      <c r="S3590" s="148">
        <f>IF(LEN(B3590)=0,0,IF(OR(Summary!$G$5="All",Summary!$G$5=""),1,IF(Summary!$G$5=B3590,1,0)))</f>
        <v>0</v>
      </c>
      <c r="T3590" s="148">
        <f t="shared" ref="T3590:T3653" si="224">IF(G3590="Yes",1,0)</f>
        <v>0</v>
      </c>
      <c r="U3590" s="148">
        <f>IF(LEN(C3590)=0,0,IF(C3590=Summary!$K$5,1,0))</f>
        <v>0</v>
      </c>
      <c r="V3590" s="148">
        <f t="shared" si="221"/>
        <v>0</v>
      </c>
      <c r="W3590" s="333"/>
      <c r="X3590" s="148">
        <f t="shared" si="222"/>
        <v>0</v>
      </c>
      <c r="Y3590" s="333"/>
      <c r="Z3590" s="144"/>
      <c r="AA3590" s="148">
        <f t="shared" si="223"/>
        <v>0</v>
      </c>
      <c r="AB3590" s="336"/>
      <c r="AC3590" s="144"/>
    </row>
    <row r="3591" spans="2:29" s="134" customFormat="1" ht="20.100000000000001" customHeight="1" x14ac:dyDescent="0.25">
      <c r="B3591" s="390"/>
      <c r="C3591" s="391"/>
      <c r="D3591" s="392"/>
      <c r="E3591" s="393"/>
      <c r="F3591" s="393"/>
      <c r="G3591" s="394"/>
      <c r="H3591" s="395"/>
      <c r="N3591" s="144"/>
      <c r="O3591" s="147" t="str">
        <f>IFERROR(IF(LEN(B3591)=0,"",INDEX(Trainings!$C$6:$C$55,MATCH(Registration!$B3591,Trainings!$B$6:$B$55,0),1)),"")</f>
        <v/>
      </c>
      <c r="P3591" s="148" t="str">
        <f>IFERROR(IF(LEN(H3591)=0,"",INDEX(Dashboard!$I$17:$I$26,MATCH($H3591,Dashboard!$J$17:$J$26,0))),"")</f>
        <v/>
      </c>
      <c r="Q3591" s="144"/>
      <c r="R3591" s="148">
        <f>IF(LEN(O3591)=0,0,IF(OR(Summary!$D$5="All",Summary!$D$5=""),1,IF(Summary!$D$5=O3591,1,0)))</f>
        <v>0</v>
      </c>
      <c r="S3591" s="148">
        <f>IF(LEN(B3591)=0,0,IF(OR(Summary!$G$5="All",Summary!$G$5=""),1,IF(Summary!$G$5=B3591,1,0)))</f>
        <v>0</v>
      </c>
      <c r="T3591" s="148">
        <f t="shared" si="224"/>
        <v>0</v>
      </c>
      <c r="U3591" s="148">
        <f>IF(LEN(C3591)=0,0,IF(C3591=Summary!$K$5,1,0))</f>
        <v>0</v>
      </c>
      <c r="V3591" s="148">
        <f t="shared" ref="V3591:V3654" si="225">R3591*S3591*T3591*U3591</f>
        <v>0</v>
      </c>
      <c r="W3591" s="333"/>
      <c r="X3591" s="148">
        <f t="shared" ref="X3591:X3654" si="226">V3591*(IF(LEN(P3591)=0,0,1))</f>
        <v>0</v>
      </c>
      <c r="Y3591" s="333"/>
      <c r="Z3591" s="144"/>
      <c r="AA3591" s="148">
        <f t="shared" ref="AA3591:AA3654" si="227">IF(G3591="Yes",1,0)</f>
        <v>0</v>
      </c>
      <c r="AB3591" s="336"/>
      <c r="AC3591" s="144"/>
    </row>
    <row r="3592" spans="2:29" s="134" customFormat="1" ht="20.100000000000001" customHeight="1" x14ac:dyDescent="0.25">
      <c r="B3592" s="390"/>
      <c r="C3592" s="391"/>
      <c r="D3592" s="392"/>
      <c r="E3592" s="393"/>
      <c r="F3592" s="393"/>
      <c r="G3592" s="394"/>
      <c r="H3592" s="395"/>
      <c r="N3592" s="144"/>
      <c r="O3592" s="147" t="str">
        <f>IFERROR(IF(LEN(B3592)=0,"",INDEX(Trainings!$C$6:$C$55,MATCH(Registration!$B3592,Trainings!$B$6:$B$55,0),1)),"")</f>
        <v/>
      </c>
      <c r="P3592" s="148" t="str">
        <f>IFERROR(IF(LEN(H3592)=0,"",INDEX(Dashboard!$I$17:$I$26,MATCH($H3592,Dashboard!$J$17:$J$26,0))),"")</f>
        <v/>
      </c>
      <c r="Q3592" s="144"/>
      <c r="R3592" s="148">
        <f>IF(LEN(O3592)=0,0,IF(OR(Summary!$D$5="All",Summary!$D$5=""),1,IF(Summary!$D$5=O3592,1,0)))</f>
        <v>0</v>
      </c>
      <c r="S3592" s="148">
        <f>IF(LEN(B3592)=0,0,IF(OR(Summary!$G$5="All",Summary!$G$5=""),1,IF(Summary!$G$5=B3592,1,0)))</f>
        <v>0</v>
      </c>
      <c r="T3592" s="148">
        <f t="shared" si="224"/>
        <v>0</v>
      </c>
      <c r="U3592" s="148">
        <f>IF(LEN(C3592)=0,0,IF(C3592=Summary!$K$5,1,0))</f>
        <v>0</v>
      </c>
      <c r="V3592" s="148">
        <f t="shared" si="225"/>
        <v>0</v>
      </c>
      <c r="W3592" s="333"/>
      <c r="X3592" s="148">
        <f t="shared" si="226"/>
        <v>0</v>
      </c>
      <c r="Y3592" s="333"/>
      <c r="Z3592" s="144"/>
      <c r="AA3592" s="148">
        <f t="shared" si="227"/>
        <v>0</v>
      </c>
      <c r="AB3592" s="336"/>
      <c r="AC3592" s="144"/>
    </row>
    <row r="3593" spans="2:29" s="134" customFormat="1" ht="20.100000000000001" customHeight="1" x14ac:dyDescent="0.25">
      <c r="B3593" s="390"/>
      <c r="C3593" s="391"/>
      <c r="D3593" s="392"/>
      <c r="E3593" s="393"/>
      <c r="F3593" s="393"/>
      <c r="G3593" s="394"/>
      <c r="H3593" s="395"/>
      <c r="N3593" s="144"/>
      <c r="O3593" s="147" t="str">
        <f>IFERROR(IF(LEN(B3593)=0,"",INDEX(Trainings!$C$6:$C$55,MATCH(Registration!$B3593,Trainings!$B$6:$B$55,0),1)),"")</f>
        <v/>
      </c>
      <c r="P3593" s="148" t="str">
        <f>IFERROR(IF(LEN(H3593)=0,"",INDEX(Dashboard!$I$17:$I$26,MATCH($H3593,Dashboard!$J$17:$J$26,0))),"")</f>
        <v/>
      </c>
      <c r="Q3593" s="144"/>
      <c r="R3593" s="148">
        <f>IF(LEN(O3593)=0,0,IF(OR(Summary!$D$5="All",Summary!$D$5=""),1,IF(Summary!$D$5=O3593,1,0)))</f>
        <v>0</v>
      </c>
      <c r="S3593" s="148">
        <f>IF(LEN(B3593)=0,0,IF(OR(Summary!$G$5="All",Summary!$G$5=""),1,IF(Summary!$G$5=B3593,1,0)))</f>
        <v>0</v>
      </c>
      <c r="T3593" s="148">
        <f t="shared" si="224"/>
        <v>0</v>
      </c>
      <c r="U3593" s="148">
        <f>IF(LEN(C3593)=0,0,IF(C3593=Summary!$K$5,1,0))</f>
        <v>0</v>
      </c>
      <c r="V3593" s="148">
        <f t="shared" si="225"/>
        <v>0</v>
      </c>
      <c r="W3593" s="333"/>
      <c r="X3593" s="148">
        <f t="shared" si="226"/>
        <v>0</v>
      </c>
      <c r="Y3593" s="333"/>
      <c r="Z3593" s="144"/>
      <c r="AA3593" s="148">
        <f t="shared" si="227"/>
        <v>0</v>
      </c>
      <c r="AB3593" s="336"/>
      <c r="AC3593" s="144"/>
    </row>
    <row r="3594" spans="2:29" s="134" customFormat="1" ht="20.100000000000001" customHeight="1" x14ac:dyDescent="0.25">
      <c r="B3594" s="390"/>
      <c r="C3594" s="391"/>
      <c r="D3594" s="392"/>
      <c r="E3594" s="393"/>
      <c r="F3594" s="393"/>
      <c r="G3594" s="394"/>
      <c r="H3594" s="395"/>
      <c r="N3594" s="144"/>
      <c r="O3594" s="147" t="str">
        <f>IFERROR(IF(LEN(B3594)=0,"",INDEX(Trainings!$C$6:$C$55,MATCH(Registration!$B3594,Trainings!$B$6:$B$55,0),1)),"")</f>
        <v/>
      </c>
      <c r="P3594" s="148" t="str">
        <f>IFERROR(IF(LEN(H3594)=0,"",INDEX(Dashboard!$I$17:$I$26,MATCH($H3594,Dashboard!$J$17:$J$26,0))),"")</f>
        <v/>
      </c>
      <c r="Q3594" s="144"/>
      <c r="R3594" s="148">
        <f>IF(LEN(O3594)=0,0,IF(OR(Summary!$D$5="All",Summary!$D$5=""),1,IF(Summary!$D$5=O3594,1,0)))</f>
        <v>0</v>
      </c>
      <c r="S3594" s="148">
        <f>IF(LEN(B3594)=0,0,IF(OR(Summary!$G$5="All",Summary!$G$5=""),1,IF(Summary!$G$5=B3594,1,0)))</f>
        <v>0</v>
      </c>
      <c r="T3594" s="148">
        <f t="shared" si="224"/>
        <v>0</v>
      </c>
      <c r="U3594" s="148">
        <f>IF(LEN(C3594)=0,0,IF(C3594=Summary!$K$5,1,0))</f>
        <v>0</v>
      </c>
      <c r="V3594" s="148">
        <f t="shared" si="225"/>
        <v>0</v>
      </c>
      <c r="W3594" s="333"/>
      <c r="X3594" s="148">
        <f t="shared" si="226"/>
        <v>0</v>
      </c>
      <c r="Y3594" s="333"/>
      <c r="Z3594" s="144"/>
      <c r="AA3594" s="148">
        <f t="shared" si="227"/>
        <v>0</v>
      </c>
      <c r="AB3594" s="336"/>
      <c r="AC3594" s="144"/>
    </row>
    <row r="3595" spans="2:29" s="134" customFormat="1" ht="20.100000000000001" customHeight="1" x14ac:dyDescent="0.25">
      <c r="B3595" s="390"/>
      <c r="C3595" s="391"/>
      <c r="D3595" s="392"/>
      <c r="E3595" s="393"/>
      <c r="F3595" s="393"/>
      <c r="G3595" s="394"/>
      <c r="H3595" s="395"/>
      <c r="N3595" s="144"/>
      <c r="O3595" s="147" t="str">
        <f>IFERROR(IF(LEN(B3595)=0,"",INDEX(Trainings!$C$6:$C$55,MATCH(Registration!$B3595,Trainings!$B$6:$B$55,0),1)),"")</f>
        <v/>
      </c>
      <c r="P3595" s="148" t="str">
        <f>IFERROR(IF(LEN(H3595)=0,"",INDEX(Dashboard!$I$17:$I$26,MATCH($H3595,Dashboard!$J$17:$J$26,0))),"")</f>
        <v/>
      </c>
      <c r="Q3595" s="144"/>
      <c r="R3595" s="148">
        <f>IF(LEN(O3595)=0,0,IF(OR(Summary!$D$5="All",Summary!$D$5=""),1,IF(Summary!$D$5=O3595,1,0)))</f>
        <v>0</v>
      </c>
      <c r="S3595" s="148">
        <f>IF(LEN(B3595)=0,0,IF(OR(Summary!$G$5="All",Summary!$G$5=""),1,IF(Summary!$G$5=B3595,1,0)))</f>
        <v>0</v>
      </c>
      <c r="T3595" s="148">
        <f t="shared" si="224"/>
        <v>0</v>
      </c>
      <c r="U3595" s="148">
        <f>IF(LEN(C3595)=0,0,IF(C3595=Summary!$K$5,1,0))</f>
        <v>0</v>
      </c>
      <c r="V3595" s="148">
        <f t="shared" si="225"/>
        <v>0</v>
      </c>
      <c r="W3595" s="333"/>
      <c r="X3595" s="148">
        <f t="shared" si="226"/>
        <v>0</v>
      </c>
      <c r="Y3595" s="333"/>
      <c r="Z3595" s="144"/>
      <c r="AA3595" s="148">
        <f t="shared" si="227"/>
        <v>0</v>
      </c>
      <c r="AB3595" s="336"/>
      <c r="AC3595" s="144"/>
    </row>
    <row r="3596" spans="2:29" s="134" customFormat="1" ht="20.100000000000001" customHeight="1" x14ac:dyDescent="0.25">
      <c r="B3596" s="390"/>
      <c r="C3596" s="391"/>
      <c r="D3596" s="392"/>
      <c r="E3596" s="393"/>
      <c r="F3596" s="393"/>
      <c r="G3596" s="394"/>
      <c r="H3596" s="395"/>
      <c r="N3596" s="144"/>
      <c r="O3596" s="147" t="str">
        <f>IFERROR(IF(LEN(B3596)=0,"",INDEX(Trainings!$C$6:$C$55,MATCH(Registration!$B3596,Trainings!$B$6:$B$55,0),1)),"")</f>
        <v/>
      </c>
      <c r="P3596" s="148" t="str">
        <f>IFERROR(IF(LEN(H3596)=0,"",INDEX(Dashboard!$I$17:$I$26,MATCH($H3596,Dashboard!$J$17:$J$26,0))),"")</f>
        <v/>
      </c>
      <c r="Q3596" s="144"/>
      <c r="R3596" s="148">
        <f>IF(LEN(O3596)=0,0,IF(OR(Summary!$D$5="All",Summary!$D$5=""),1,IF(Summary!$D$5=O3596,1,0)))</f>
        <v>0</v>
      </c>
      <c r="S3596" s="148">
        <f>IF(LEN(B3596)=0,0,IF(OR(Summary!$G$5="All",Summary!$G$5=""),1,IF(Summary!$G$5=B3596,1,0)))</f>
        <v>0</v>
      </c>
      <c r="T3596" s="148">
        <f t="shared" si="224"/>
        <v>0</v>
      </c>
      <c r="U3596" s="148">
        <f>IF(LEN(C3596)=0,0,IF(C3596=Summary!$K$5,1,0))</f>
        <v>0</v>
      </c>
      <c r="V3596" s="148">
        <f t="shared" si="225"/>
        <v>0</v>
      </c>
      <c r="W3596" s="333"/>
      <c r="X3596" s="148">
        <f t="shared" si="226"/>
        <v>0</v>
      </c>
      <c r="Y3596" s="333"/>
      <c r="Z3596" s="144"/>
      <c r="AA3596" s="148">
        <f t="shared" si="227"/>
        <v>0</v>
      </c>
      <c r="AB3596" s="336"/>
      <c r="AC3596" s="144"/>
    </row>
    <row r="3597" spans="2:29" s="134" customFormat="1" ht="20.100000000000001" customHeight="1" x14ac:dyDescent="0.25">
      <c r="B3597" s="390"/>
      <c r="C3597" s="391"/>
      <c r="D3597" s="392"/>
      <c r="E3597" s="393"/>
      <c r="F3597" s="393"/>
      <c r="G3597" s="394"/>
      <c r="H3597" s="395"/>
      <c r="N3597" s="144"/>
      <c r="O3597" s="147" t="str">
        <f>IFERROR(IF(LEN(B3597)=0,"",INDEX(Trainings!$C$6:$C$55,MATCH(Registration!$B3597,Trainings!$B$6:$B$55,0),1)),"")</f>
        <v/>
      </c>
      <c r="P3597" s="148" t="str">
        <f>IFERROR(IF(LEN(H3597)=0,"",INDEX(Dashboard!$I$17:$I$26,MATCH($H3597,Dashboard!$J$17:$J$26,0))),"")</f>
        <v/>
      </c>
      <c r="Q3597" s="144"/>
      <c r="R3597" s="148">
        <f>IF(LEN(O3597)=0,0,IF(OR(Summary!$D$5="All",Summary!$D$5=""),1,IF(Summary!$D$5=O3597,1,0)))</f>
        <v>0</v>
      </c>
      <c r="S3597" s="148">
        <f>IF(LEN(B3597)=0,0,IF(OR(Summary!$G$5="All",Summary!$G$5=""),1,IF(Summary!$G$5=B3597,1,0)))</f>
        <v>0</v>
      </c>
      <c r="T3597" s="148">
        <f t="shared" si="224"/>
        <v>0</v>
      </c>
      <c r="U3597" s="148">
        <f>IF(LEN(C3597)=0,0,IF(C3597=Summary!$K$5,1,0))</f>
        <v>0</v>
      </c>
      <c r="V3597" s="148">
        <f t="shared" si="225"/>
        <v>0</v>
      </c>
      <c r="W3597" s="333"/>
      <c r="X3597" s="148">
        <f t="shared" si="226"/>
        <v>0</v>
      </c>
      <c r="Y3597" s="333"/>
      <c r="Z3597" s="144"/>
      <c r="AA3597" s="148">
        <f t="shared" si="227"/>
        <v>0</v>
      </c>
      <c r="AB3597" s="336"/>
      <c r="AC3597" s="144"/>
    </row>
    <row r="3598" spans="2:29" s="134" customFormat="1" ht="20.100000000000001" customHeight="1" x14ac:dyDescent="0.25">
      <c r="B3598" s="390"/>
      <c r="C3598" s="391"/>
      <c r="D3598" s="392"/>
      <c r="E3598" s="393"/>
      <c r="F3598" s="393"/>
      <c r="G3598" s="394"/>
      <c r="H3598" s="395"/>
      <c r="N3598" s="144"/>
      <c r="O3598" s="147" t="str">
        <f>IFERROR(IF(LEN(B3598)=0,"",INDEX(Trainings!$C$6:$C$55,MATCH(Registration!$B3598,Trainings!$B$6:$B$55,0),1)),"")</f>
        <v/>
      </c>
      <c r="P3598" s="148" t="str">
        <f>IFERROR(IF(LEN(H3598)=0,"",INDEX(Dashboard!$I$17:$I$26,MATCH($H3598,Dashboard!$J$17:$J$26,0))),"")</f>
        <v/>
      </c>
      <c r="Q3598" s="144"/>
      <c r="R3598" s="148">
        <f>IF(LEN(O3598)=0,0,IF(OR(Summary!$D$5="All",Summary!$D$5=""),1,IF(Summary!$D$5=O3598,1,0)))</f>
        <v>0</v>
      </c>
      <c r="S3598" s="148">
        <f>IF(LEN(B3598)=0,0,IF(OR(Summary!$G$5="All",Summary!$G$5=""),1,IF(Summary!$G$5=B3598,1,0)))</f>
        <v>0</v>
      </c>
      <c r="T3598" s="148">
        <f t="shared" si="224"/>
        <v>0</v>
      </c>
      <c r="U3598" s="148">
        <f>IF(LEN(C3598)=0,0,IF(C3598=Summary!$K$5,1,0))</f>
        <v>0</v>
      </c>
      <c r="V3598" s="148">
        <f t="shared" si="225"/>
        <v>0</v>
      </c>
      <c r="W3598" s="333"/>
      <c r="X3598" s="148">
        <f t="shared" si="226"/>
        <v>0</v>
      </c>
      <c r="Y3598" s="333"/>
      <c r="Z3598" s="144"/>
      <c r="AA3598" s="148">
        <f t="shared" si="227"/>
        <v>0</v>
      </c>
      <c r="AB3598" s="336"/>
      <c r="AC3598" s="144"/>
    </row>
    <row r="3599" spans="2:29" s="134" customFormat="1" ht="20.100000000000001" customHeight="1" x14ac:dyDescent="0.25">
      <c r="B3599" s="390"/>
      <c r="C3599" s="391"/>
      <c r="D3599" s="392"/>
      <c r="E3599" s="393"/>
      <c r="F3599" s="393"/>
      <c r="G3599" s="394"/>
      <c r="H3599" s="395"/>
      <c r="N3599" s="144"/>
      <c r="O3599" s="147" t="str">
        <f>IFERROR(IF(LEN(B3599)=0,"",INDEX(Trainings!$C$6:$C$55,MATCH(Registration!$B3599,Trainings!$B$6:$B$55,0),1)),"")</f>
        <v/>
      </c>
      <c r="P3599" s="148" t="str">
        <f>IFERROR(IF(LEN(H3599)=0,"",INDEX(Dashboard!$I$17:$I$26,MATCH($H3599,Dashboard!$J$17:$J$26,0))),"")</f>
        <v/>
      </c>
      <c r="Q3599" s="144"/>
      <c r="R3599" s="148">
        <f>IF(LEN(O3599)=0,0,IF(OR(Summary!$D$5="All",Summary!$D$5=""),1,IF(Summary!$D$5=O3599,1,0)))</f>
        <v>0</v>
      </c>
      <c r="S3599" s="148">
        <f>IF(LEN(B3599)=0,0,IF(OR(Summary!$G$5="All",Summary!$G$5=""),1,IF(Summary!$G$5=B3599,1,0)))</f>
        <v>0</v>
      </c>
      <c r="T3599" s="148">
        <f t="shared" si="224"/>
        <v>0</v>
      </c>
      <c r="U3599" s="148">
        <f>IF(LEN(C3599)=0,0,IF(C3599=Summary!$K$5,1,0))</f>
        <v>0</v>
      </c>
      <c r="V3599" s="148">
        <f t="shared" si="225"/>
        <v>0</v>
      </c>
      <c r="W3599" s="333"/>
      <c r="X3599" s="148">
        <f t="shared" si="226"/>
        <v>0</v>
      </c>
      <c r="Y3599" s="333"/>
      <c r="Z3599" s="144"/>
      <c r="AA3599" s="148">
        <f t="shared" si="227"/>
        <v>0</v>
      </c>
      <c r="AB3599" s="336"/>
      <c r="AC3599" s="144"/>
    </row>
    <row r="3600" spans="2:29" s="134" customFormat="1" ht="20.100000000000001" customHeight="1" x14ac:dyDescent="0.25">
      <c r="B3600" s="390"/>
      <c r="C3600" s="391"/>
      <c r="D3600" s="392"/>
      <c r="E3600" s="393"/>
      <c r="F3600" s="393"/>
      <c r="G3600" s="394"/>
      <c r="H3600" s="395"/>
      <c r="N3600" s="144"/>
      <c r="O3600" s="147" t="str">
        <f>IFERROR(IF(LEN(B3600)=0,"",INDEX(Trainings!$C$6:$C$55,MATCH(Registration!$B3600,Trainings!$B$6:$B$55,0),1)),"")</f>
        <v/>
      </c>
      <c r="P3600" s="148" t="str">
        <f>IFERROR(IF(LEN(H3600)=0,"",INDEX(Dashboard!$I$17:$I$26,MATCH($H3600,Dashboard!$J$17:$J$26,0))),"")</f>
        <v/>
      </c>
      <c r="Q3600" s="144"/>
      <c r="R3600" s="148">
        <f>IF(LEN(O3600)=0,0,IF(OR(Summary!$D$5="All",Summary!$D$5=""),1,IF(Summary!$D$5=O3600,1,0)))</f>
        <v>0</v>
      </c>
      <c r="S3600" s="148">
        <f>IF(LEN(B3600)=0,0,IF(OR(Summary!$G$5="All",Summary!$G$5=""),1,IF(Summary!$G$5=B3600,1,0)))</f>
        <v>0</v>
      </c>
      <c r="T3600" s="148">
        <f t="shared" si="224"/>
        <v>0</v>
      </c>
      <c r="U3600" s="148">
        <f>IF(LEN(C3600)=0,0,IF(C3600=Summary!$K$5,1,0))</f>
        <v>0</v>
      </c>
      <c r="V3600" s="148">
        <f t="shared" si="225"/>
        <v>0</v>
      </c>
      <c r="W3600" s="333"/>
      <c r="X3600" s="148">
        <f t="shared" si="226"/>
        <v>0</v>
      </c>
      <c r="Y3600" s="333"/>
      <c r="Z3600" s="144"/>
      <c r="AA3600" s="148">
        <f t="shared" si="227"/>
        <v>0</v>
      </c>
      <c r="AB3600" s="336"/>
      <c r="AC3600" s="144"/>
    </row>
    <row r="3601" spans="2:29" s="134" customFormat="1" ht="20.100000000000001" customHeight="1" x14ac:dyDescent="0.25">
      <c r="B3601" s="390"/>
      <c r="C3601" s="391"/>
      <c r="D3601" s="392"/>
      <c r="E3601" s="393"/>
      <c r="F3601" s="393"/>
      <c r="G3601" s="394"/>
      <c r="H3601" s="395"/>
      <c r="N3601" s="144"/>
      <c r="O3601" s="147" t="str">
        <f>IFERROR(IF(LEN(B3601)=0,"",INDEX(Trainings!$C$6:$C$55,MATCH(Registration!$B3601,Trainings!$B$6:$B$55,0),1)),"")</f>
        <v/>
      </c>
      <c r="P3601" s="148" t="str">
        <f>IFERROR(IF(LEN(H3601)=0,"",INDEX(Dashboard!$I$17:$I$26,MATCH($H3601,Dashboard!$J$17:$J$26,0))),"")</f>
        <v/>
      </c>
      <c r="Q3601" s="144"/>
      <c r="R3601" s="148">
        <f>IF(LEN(O3601)=0,0,IF(OR(Summary!$D$5="All",Summary!$D$5=""),1,IF(Summary!$D$5=O3601,1,0)))</f>
        <v>0</v>
      </c>
      <c r="S3601" s="148">
        <f>IF(LEN(B3601)=0,0,IF(OR(Summary!$G$5="All",Summary!$G$5=""),1,IF(Summary!$G$5=B3601,1,0)))</f>
        <v>0</v>
      </c>
      <c r="T3601" s="148">
        <f t="shared" si="224"/>
        <v>0</v>
      </c>
      <c r="U3601" s="148">
        <f>IF(LEN(C3601)=0,0,IF(C3601=Summary!$K$5,1,0))</f>
        <v>0</v>
      </c>
      <c r="V3601" s="148">
        <f t="shared" si="225"/>
        <v>0</v>
      </c>
      <c r="W3601" s="333"/>
      <c r="X3601" s="148">
        <f t="shared" si="226"/>
        <v>0</v>
      </c>
      <c r="Y3601" s="333"/>
      <c r="Z3601" s="144"/>
      <c r="AA3601" s="148">
        <f t="shared" si="227"/>
        <v>0</v>
      </c>
      <c r="AB3601" s="336"/>
      <c r="AC3601" s="144"/>
    </row>
    <row r="3602" spans="2:29" s="134" customFormat="1" ht="20.100000000000001" customHeight="1" x14ac:dyDescent="0.25">
      <c r="B3602" s="390"/>
      <c r="C3602" s="391"/>
      <c r="D3602" s="392"/>
      <c r="E3602" s="393"/>
      <c r="F3602" s="393"/>
      <c r="G3602" s="394"/>
      <c r="H3602" s="395"/>
      <c r="N3602" s="144"/>
      <c r="O3602" s="147" t="str">
        <f>IFERROR(IF(LEN(B3602)=0,"",INDEX(Trainings!$C$6:$C$55,MATCH(Registration!$B3602,Trainings!$B$6:$B$55,0),1)),"")</f>
        <v/>
      </c>
      <c r="P3602" s="148" t="str">
        <f>IFERROR(IF(LEN(H3602)=0,"",INDEX(Dashboard!$I$17:$I$26,MATCH($H3602,Dashboard!$J$17:$J$26,0))),"")</f>
        <v/>
      </c>
      <c r="Q3602" s="144"/>
      <c r="R3602" s="148">
        <f>IF(LEN(O3602)=0,0,IF(OR(Summary!$D$5="All",Summary!$D$5=""),1,IF(Summary!$D$5=O3602,1,0)))</f>
        <v>0</v>
      </c>
      <c r="S3602" s="148">
        <f>IF(LEN(B3602)=0,0,IF(OR(Summary!$G$5="All",Summary!$G$5=""),1,IF(Summary!$G$5=B3602,1,0)))</f>
        <v>0</v>
      </c>
      <c r="T3602" s="148">
        <f t="shared" si="224"/>
        <v>0</v>
      </c>
      <c r="U3602" s="148">
        <f>IF(LEN(C3602)=0,0,IF(C3602=Summary!$K$5,1,0))</f>
        <v>0</v>
      </c>
      <c r="V3602" s="148">
        <f t="shared" si="225"/>
        <v>0</v>
      </c>
      <c r="W3602" s="333"/>
      <c r="X3602" s="148">
        <f t="shared" si="226"/>
        <v>0</v>
      </c>
      <c r="Y3602" s="333"/>
      <c r="Z3602" s="144"/>
      <c r="AA3602" s="148">
        <f t="shared" si="227"/>
        <v>0</v>
      </c>
      <c r="AB3602" s="336"/>
      <c r="AC3602" s="144"/>
    </row>
    <row r="3603" spans="2:29" s="134" customFormat="1" ht="20.100000000000001" customHeight="1" x14ac:dyDescent="0.25">
      <c r="B3603" s="390"/>
      <c r="C3603" s="391"/>
      <c r="D3603" s="392"/>
      <c r="E3603" s="393"/>
      <c r="F3603" s="393"/>
      <c r="G3603" s="394"/>
      <c r="H3603" s="395"/>
      <c r="N3603" s="144"/>
      <c r="O3603" s="147" t="str">
        <f>IFERROR(IF(LEN(B3603)=0,"",INDEX(Trainings!$C$6:$C$55,MATCH(Registration!$B3603,Trainings!$B$6:$B$55,0),1)),"")</f>
        <v/>
      </c>
      <c r="P3603" s="148" t="str">
        <f>IFERROR(IF(LEN(H3603)=0,"",INDEX(Dashboard!$I$17:$I$26,MATCH($H3603,Dashboard!$J$17:$J$26,0))),"")</f>
        <v/>
      </c>
      <c r="Q3603" s="144"/>
      <c r="R3603" s="148">
        <f>IF(LEN(O3603)=0,0,IF(OR(Summary!$D$5="All",Summary!$D$5=""),1,IF(Summary!$D$5=O3603,1,0)))</f>
        <v>0</v>
      </c>
      <c r="S3603" s="148">
        <f>IF(LEN(B3603)=0,0,IF(OR(Summary!$G$5="All",Summary!$G$5=""),1,IF(Summary!$G$5=B3603,1,0)))</f>
        <v>0</v>
      </c>
      <c r="T3603" s="148">
        <f t="shared" si="224"/>
        <v>0</v>
      </c>
      <c r="U3603" s="148">
        <f>IF(LEN(C3603)=0,0,IF(C3603=Summary!$K$5,1,0))</f>
        <v>0</v>
      </c>
      <c r="V3603" s="148">
        <f t="shared" si="225"/>
        <v>0</v>
      </c>
      <c r="W3603" s="333"/>
      <c r="X3603" s="148">
        <f t="shared" si="226"/>
        <v>0</v>
      </c>
      <c r="Y3603" s="333"/>
      <c r="Z3603" s="144"/>
      <c r="AA3603" s="148">
        <f t="shared" si="227"/>
        <v>0</v>
      </c>
      <c r="AB3603" s="336"/>
      <c r="AC3603" s="144"/>
    </row>
    <row r="3604" spans="2:29" s="134" customFormat="1" ht="20.100000000000001" customHeight="1" x14ac:dyDescent="0.25">
      <c r="B3604" s="390"/>
      <c r="C3604" s="391"/>
      <c r="D3604" s="392"/>
      <c r="E3604" s="393"/>
      <c r="F3604" s="393"/>
      <c r="G3604" s="394"/>
      <c r="H3604" s="395"/>
      <c r="N3604" s="144"/>
      <c r="O3604" s="147" t="str">
        <f>IFERROR(IF(LEN(B3604)=0,"",INDEX(Trainings!$C$6:$C$55,MATCH(Registration!$B3604,Trainings!$B$6:$B$55,0),1)),"")</f>
        <v/>
      </c>
      <c r="P3604" s="148" t="str">
        <f>IFERROR(IF(LEN(H3604)=0,"",INDEX(Dashboard!$I$17:$I$26,MATCH($H3604,Dashboard!$J$17:$J$26,0))),"")</f>
        <v/>
      </c>
      <c r="Q3604" s="144"/>
      <c r="R3604" s="148">
        <f>IF(LEN(O3604)=0,0,IF(OR(Summary!$D$5="All",Summary!$D$5=""),1,IF(Summary!$D$5=O3604,1,0)))</f>
        <v>0</v>
      </c>
      <c r="S3604" s="148">
        <f>IF(LEN(B3604)=0,0,IF(OR(Summary!$G$5="All",Summary!$G$5=""),1,IF(Summary!$G$5=B3604,1,0)))</f>
        <v>0</v>
      </c>
      <c r="T3604" s="148">
        <f t="shared" si="224"/>
        <v>0</v>
      </c>
      <c r="U3604" s="148">
        <f>IF(LEN(C3604)=0,0,IF(C3604=Summary!$K$5,1,0))</f>
        <v>0</v>
      </c>
      <c r="V3604" s="148">
        <f t="shared" si="225"/>
        <v>0</v>
      </c>
      <c r="W3604" s="333"/>
      <c r="X3604" s="148">
        <f t="shared" si="226"/>
        <v>0</v>
      </c>
      <c r="Y3604" s="333"/>
      <c r="Z3604" s="144"/>
      <c r="AA3604" s="148">
        <f t="shared" si="227"/>
        <v>0</v>
      </c>
      <c r="AB3604" s="336"/>
      <c r="AC3604" s="144"/>
    </row>
    <row r="3605" spans="2:29" s="134" customFormat="1" ht="20.100000000000001" customHeight="1" x14ac:dyDescent="0.25">
      <c r="B3605" s="390"/>
      <c r="C3605" s="391"/>
      <c r="D3605" s="392"/>
      <c r="E3605" s="393"/>
      <c r="F3605" s="393"/>
      <c r="G3605" s="394"/>
      <c r="H3605" s="395"/>
      <c r="N3605" s="144"/>
      <c r="O3605" s="147" t="str">
        <f>IFERROR(IF(LEN(B3605)=0,"",INDEX(Trainings!$C$6:$C$55,MATCH(Registration!$B3605,Trainings!$B$6:$B$55,0),1)),"")</f>
        <v/>
      </c>
      <c r="P3605" s="148" t="str">
        <f>IFERROR(IF(LEN(H3605)=0,"",INDEX(Dashboard!$I$17:$I$26,MATCH($H3605,Dashboard!$J$17:$J$26,0))),"")</f>
        <v/>
      </c>
      <c r="Q3605" s="144"/>
      <c r="R3605" s="148">
        <f>IF(LEN(O3605)=0,0,IF(OR(Summary!$D$5="All",Summary!$D$5=""),1,IF(Summary!$D$5=O3605,1,0)))</f>
        <v>0</v>
      </c>
      <c r="S3605" s="148">
        <f>IF(LEN(B3605)=0,0,IF(OR(Summary!$G$5="All",Summary!$G$5=""),1,IF(Summary!$G$5=B3605,1,0)))</f>
        <v>0</v>
      </c>
      <c r="T3605" s="148">
        <f t="shared" si="224"/>
        <v>0</v>
      </c>
      <c r="U3605" s="148">
        <f>IF(LEN(C3605)=0,0,IF(C3605=Summary!$K$5,1,0))</f>
        <v>0</v>
      </c>
      <c r="V3605" s="148">
        <f t="shared" si="225"/>
        <v>0</v>
      </c>
      <c r="W3605" s="333"/>
      <c r="X3605" s="148">
        <f t="shared" si="226"/>
        <v>0</v>
      </c>
      <c r="Y3605" s="333"/>
      <c r="Z3605" s="144"/>
      <c r="AA3605" s="148">
        <f t="shared" si="227"/>
        <v>0</v>
      </c>
      <c r="AB3605" s="336"/>
      <c r="AC3605" s="144"/>
    </row>
    <row r="3606" spans="2:29" s="134" customFormat="1" ht="20.100000000000001" customHeight="1" x14ac:dyDescent="0.25">
      <c r="B3606" s="390"/>
      <c r="C3606" s="391"/>
      <c r="D3606" s="392"/>
      <c r="E3606" s="393"/>
      <c r="F3606" s="393"/>
      <c r="G3606" s="394"/>
      <c r="H3606" s="395"/>
      <c r="N3606" s="144"/>
      <c r="O3606" s="147" t="str">
        <f>IFERROR(IF(LEN(B3606)=0,"",INDEX(Trainings!$C$6:$C$55,MATCH(Registration!$B3606,Trainings!$B$6:$B$55,0),1)),"")</f>
        <v/>
      </c>
      <c r="P3606" s="148" t="str">
        <f>IFERROR(IF(LEN(H3606)=0,"",INDEX(Dashboard!$I$17:$I$26,MATCH($H3606,Dashboard!$J$17:$J$26,0))),"")</f>
        <v/>
      </c>
      <c r="Q3606" s="144"/>
      <c r="R3606" s="148">
        <f>IF(LEN(O3606)=0,0,IF(OR(Summary!$D$5="All",Summary!$D$5=""),1,IF(Summary!$D$5=O3606,1,0)))</f>
        <v>0</v>
      </c>
      <c r="S3606" s="148">
        <f>IF(LEN(B3606)=0,0,IF(OR(Summary!$G$5="All",Summary!$G$5=""),1,IF(Summary!$G$5=B3606,1,0)))</f>
        <v>0</v>
      </c>
      <c r="T3606" s="148">
        <f t="shared" si="224"/>
        <v>0</v>
      </c>
      <c r="U3606" s="148">
        <f>IF(LEN(C3606)=0,0,IF(C3606=Summary!$K$5,1,0))</f>
        <v>0</v>
      </c>
      <c r="V3606" s="148">
        <f t="shared" si="225"/>
        <v>0</v>
      </c>
      <c r="W3606" s="333"/>
      <c r="X3606" s="148">
        <f t="shared" si="226"/>
        <v>0</v>
      </c>
      <c r="Y3606" s="333"/>
      <c r="Z3606" s="144"/>
      <c r="AA3606" s="148">
        <f t="shared" si="227"/>
        <v>0</v>
      </c>
      <c r="AB3606" s="336"/>
      <c r="AC3606" s="144"/>
    </row>
    <row r="3607" spans="2:29" s="134" customFormat="1" ht="20.100000000000001" customHeight="1" x14ac:dyDescent="0.25">
      <c r="B3607" s="390"/>
      <c r="C3607" s="391"/>
      <c r="D3607" s="392"/>
      <c r="E3607" s="393"/>
      <c r="F3607" s="393"/>
      <c r="G3607" s="394"/>
      <c r="H3607" s="395"/>
      <c r="N3607" s="144"/>
      <c r="O3607" s="147" t="str">
        <f>IFERROR(IF(LEN(B3607)=0,"",INDEX(Trainings!$C$6:$C$55,MATCH(Registration!$B3607,Trainings!$B$6:$B$55,0),1)),"")</f>
        <v/>
      </c>
      <c r="P3607" s="148" t="str">
        <f>IFERROR(IF(LEN(H3607)=0,"",INDEX(Dashboard!$I$17:$I$26,MATCH($H3607,Dashboard!$J$17:$J$26,0))),"")</f>
        <v/>
      </c>
      <c r="Q3607" s="144"/>
      <c r="R3607" s="148">
        <f>IF(LEN(O3607)=0,0,IF(OR(Summary!$D$5="All",Summary!$D$5=""),1,IF(Summary!$D$5=O3607,1,0)))</f>
        <v>0</v>
      </c>
      <c r="S3607" s="148">
        <f>IF(LEN(B3607)=0,0,IF(OR(Summary!$G$5="All",Summary!$G$5=""),1,IF(Summary!$G$5=B3607,1,0)))</f>
        <v>0</v>
      </c>
      <c r="T3607" s="148">
        <f t="shared" si="224"/>
        <v>0</v>
      </c>
      <c r="U3607" s="148">
        <f>IF(LEN(C3607)=0,0,IF(C3607=Summary!$K$5,1,0))</f>
        <v>0</v>
      </c>
      <c r="V3607" s="148">
        <f t="shared" si="225"/>
        <v>0</v>
      </c>
      <c r="W3607" s="333"/>
      <c r="X3607" s="148">
        <f t="shared" si="226"/>
        <v>0</v>
      </c>
      <c r="Y3607" s="333"/>
      <c r="Z3607" s="144"/>
      <c r="AA3607" s="148">
        <f t="shared" si="227"/>
        <v>0</v>
      </c>
      <c r="AB3607" s="336"/>
      <c r="AC3607" s="144"/>
    </row>
    <row r="3608" spans="2:29" s="134" customFormat="1" ht="20.100000000000001" customHeight="1" x14ac:dyDescent="0.25">
      <c r="B3608" s="390"/>
      <c r="C3608" s="391"/>
      <c r="D3608" s="392"/>
      <c r="E3608" s="393"/>
      <c r="F3608" s="393"/>
      <c r="G3608" s="394"/>
      <c r="H3608" s="395"/>
      <c r="N3608" s="144"/>
      <c r="O3608" s="147" t="str">
        <f>IFERROR(IF(LEN(B3608)=0,"",INDEX(Trainings!$C$6:$C$55,MATCH(Registration!$B3608,Trainings!$B$6:$B$55,0),1)),"")</f>
        <v/>
      </c>
      <c r="P3608" s="148" t="str">
        <f>IFERROR(IF(LEN(H3608)=0,"",INDEX(Dashboard!$I$17:$I$26,MATCH($H3608,Dashboard!$J$17:$J$26,0))),"")</f>
        <v/>
      </c>
      <c r="Q3608" s="144"/>
      <c r="R3608" s="148">
        <f>IF(LEN(O3608)=0,0,IF(OR(Summary!$D$5="All",Summary!$D$5=""),1,IF(Summary!$D$5=O3608,1,0)))</f>
        <v>0</v>
      </c>
      <c r="S3608" s="148">
        <f>IF(LEN(B3608)=0,0,IF(OR(Summary!$G$5="All",Summary!$G$5=""),1,IF(Summary!$G$5=B3608,1,0)))</f>
        <v>0</v>
      </c>
      <c r="T3608" s="148">
        <f t="shared" si="224"/>
        <v>0</v>
      </c>
      <c r="U3608" s="148">
        <f>IF(LEN(C3608)=0,0,IF(C3608=Summary!$K$5,1,0))</f>
        <v>0</v>
      </c>
      <c r="V3608" s="148">
        <f t="shared" si="225"/>
        <v>0</v>
      </c>
      <c r="W3608" s="333"/>
      <c r="X3608" s="148">
        <f t="shared" si="226"/>
        <v>0</v>
      </c>
      <c r="Y3608" s="333"/>
      <c r="Z3608" s="144"/>
      <c r="AA3608" s="148">
        <f t="shared" si="227"/>
        <v>0</v>
      </c>
      <c r="AB3608" s="336"/>
      <c r="AC3608" s="144"/>
    </row>
    <row r="3609" spans="2:29" s="134" customFormat="1" ht="20.100000000000001" customHeight="1" x14ac:dyDescent="0.25">
      <c r="B3609" s="390"/>
      <c r="C3609" s="391"/>
      <c r="D3609" s="392"/>
      <c r="E3609" s="393"/>
      <c r="F3609" s="393"/>
      <c r="G3609" s="394"/>
      <c r="H3609" s="395"/>
      <c r="N3609" s="144"/>
      <c r="O3609" s="147" t="str">
        <f>IFERROR(IF(LEN(B3609)=0,"",INDEX(Trainings!$C$6:$C$55,MATCH(Registration!$B3609,Trainings!$B$6:$B$55,0),1)),"")</f>
        <v/>
      </c>
      <c r="P3609" s="148" t="str">
        <f>IFERROR(IF(LEN(H3609)=0,"",INDEX(Dashboard!$I$17:$I$26,MATCH($H3609,Dashboard!$J$17:$J$26,0))),"")</f>
        <v/>
      </c>
      <c r="Q3609" s="144"/>
      <c r="R3609" s="148">
        <f>IF(LEN(O3609)=0,0,IF(OR(Summary!$D$5="All",Summary!$D$5=""),1,IF(Summary!$D$5=O3609,1,0)))</f>
        <v>0</v>
      </c>
      <c r="S3609" s="148">
        <f>IF(LEN(B3609)=0,0,IF(OR(Summary!$G$5="All",Summary!$G$5=""),1,IF(Summary!$G$5=B3609,1,0)))</f>
        <v>0</v>
      </c>
      <c r="T3609" s="148">
        <f t="shared" si="224"/>
        <v>0</v>
      </c>
      <c r="U3609" s="148">
        <f>IF(LEN(C3609)=0,0,IF(C3609=Summary!$K$5,1,0))</f>
        <v>0</v>
      </c>
      <c r="V3609" s="148">
        <f t="shared" si="225"/>
        <v>0</v>
      </c>
      <c r="W3609" s="333"/>
      <c r="X3609" s="148">
        <f t="shared" si="226"/>
        <v>0</v>
      </c>
      <c r="Y3609" s="333"/>
      <c r="Z3609" s="144"/>
      <c r="AA3609" s="148">
        <f t="shared" si="227"/>
        <v>0</v>
      </c>
      <c r="AB3609" s="336"/>
      <c r="AC3609" s="144"/>
    </row>
    <row r="3610" spans="2:29" s="134" customFormat="1" ht="20.100000000000001" customHeight="1" x14ac:dyDescent="0.25">
      <c r="B3610" s="390"/>
      <c r="C3610" s="391"/>
      <c r="D3610" s="392"/>
      <c r="E3610" s="393"/>
      <c r="F3610" s="393"/>
      <c r="G3610" s="394"/>
      <c r="H3610" s="395"/>
      <c r="N3610" s="144"/>
      <c r="O3610" s="147" t="str">
        <f>IFERROR(IF(LEN(B3610)=0,"",INDEX(Trainings!$C$6:$C$55,MATCH(Registration!$B3610,Trainings!$B$6:$B$55,0),1)),"")</f>
        <v/>
      </c>
      <c r="P3610" s="148" t="str">
        <f>IFERROR(IF(LEN(H3610)=0,"",INDEX(Dashboard!$I$17:$I$26,MATCH($H3610,Dashboard!$J$17:$J$26,0))),"")</f>
        <v/>
      </c>
      <c r="Q3610" s="144"/>
      <c r="R3610" s="148">
        <f>IF(LEN(O3610)=0,0,IF(OR(Summary!$D$5="All",Summary!$D$5=""),1,IF(Summary!$D$5=O3610,1,0)))</f>
        <v>0</v>
      </c>
      <c r="S3610" s="148">
        <f>IF(LEN(B3610)=0,0,IF(OR(Summary!$G$5="All",Summary!$G$5=""),1,IF(Summary!$G$5=B3610,1,0)))</f>
        <v>0</v>
      </c>
      <c r="T3610" s="148">
        <f t="shared" si="224"/>
        <v>0</v>
      </c>
      <c r="U3610" s="148">
        <f>IF(LEN(C3610)=0,0,IF(C3610=Summary!$K$5,1,0))</f>
        <v>0</v>
      </c>
      <c r="V3610" s="148">
        <f t="shared" si="225"/>
        <v>0</v>
      </c>
      <c r="W3610" s="333"/>
      <c r="X3610" s="148">
        <f t="shared" si="226"/>
        <v>0</v>
      </c>
      <c r="Y3610" s="333"/>
      <c r="Z3610" s="144"/>
      <c r="AA3610" s="148">
        <f t="shared" si="227"/>
        <v>0</v>
      </c>
      <c r="AB3610" s="336"/>
      <c r="AC3610" s="144"/>
    </row>
    <row r="3611" spans="2:29" s="134" customFormat="1" ht="20.100000000000001" customHeight="1" x14ac:dyDescent="0.25">
      <c r="B3611" s="390"/>
      <c r="C3611" s="391"/>
      <c r="D3611" s="392"/>
      <c r="E3611" s="393"/>
      <c r="F3611" s="393"/>
      <c r="G3611" s="394"/>
      <c r="H3611" s="395"/>
      <c r="N3611" s="144"/>
      <c r="O3611" s="147" t="str">
        <f>IFERROR(IF(LEN(B3611)=0,"",INDEX(Trainings!$C$6:$C$55,MATCH(Registration!$B3611,Trainings!$B$6:$B$55,0),1)),"")</f>
        <v/>
      </c>
      <c r="P3611" s="148" t="str">
        <f>IFERROR(IF(LEN(H3611)=0,"",INDEX(Dashboard!$I$17:$I$26,MATCH($H3611,Dashboard!$J$17:$J$26,0))),"")</f>
        <v/>
      </c>
      <c r="Q3611" s="144"/>
      <c r="R3611" s="148">
        <f>IF(LEN(O3611)=0,0,IF(OR(Summary!$D$5="All",Summary!$D$5=""),1,IF(Summary!$D$5=O3611,1,0)))</f>
        <v>0</v>
      </c>
      <c r="S3611" s="148">
        <f>IF(LEN(B3611)=0,0,IF(OR(Summary!$G$5="All",Summary!$G$5=""),1,IF(Summary!$G$5=B3611,1,0)))</f>
        <v>0</v>
      </c>
      <c r="T3611" s="148">
        <f t="shared" si="224"/>
        <v>0</v>
      </c>
      <c r="U3611" s="148">
        <f>IF(LEN(C3611)=0,0,IF(C3611=Summary!$K$5,1,0))</f>
        <v>0</v>
      </c>
      <c r="V3611" s="148">
        <f t="shared" si="225"/>
        <v>0</v>
      </c>
      <c r="W3611" s="333"/>
      <c r="X3611" s="148">
        <f t="shared" si="226"/>
        <v>0</v>
      </c>
      <c r="Y3611" s="333"/>
      <c r="Z3611" s="144"/>
      <c r="AA3611" s="148">
        <f t="shared" si="227"/>
        <v>0</v>
      </c>
      <c r="AB3611" s="336"/>
      <c r="AC3611" s="144"/>
    </row>
    <row r="3612" spans="2:29" s="134" customFormat="1" ht="20.100000000000001" customHeight="1" x14ac:dyDescent="0.25">
      <c r="B3612" s="390"/>
      <c r="C3612" s="391"/>
      <c r="D3612" s="392"/>
      <c r="E3612" s="393"/>
      <c r="F3612" s="393"/>
      <c r="G3612" s="394"/>
      <c r="H3612" s="395"/>
      <c r="N3612" s="144"/>
      <c r="O3612" s="147" t="str">
        <f>IFERROR(IF(LEN(B3612)=0,"",INDEX(Trainings!$C$6:$C$55,MATCH(Registration!$B3612,Trainings!$B$6:$B$55,0),1)),"")</f>
        <v/>
      </c>
      <c r="P3612" s="148" t="str">
        <f>IFERROR(IF(LEN(H3612)=0,"",INDEX(Dashboard!$I$17:$I$26,MATCH($H3612,Dashboard!$J$17:$J$26,0))),"")</f>
        <v/>
      </c>
      <c r="Q3612" s="144"/>
      <c r="R3612" s="148">
        <f>IF(LEN(O3612)=0,0,IF(OR(Summary!$D$5="All",Summary!$D$5=""),1,IF(Summary!$D$5=O3612,1,0)))</f>
        <v>0</v>
      </c>
      <c r="S3612" s="148">
        <f>IF(LEN(B3612)=0,0,IF(OR(Summary!$G$5="All",Summary!$G$5=""),1,IF(Summary!$G$5=B3612,1,0)))</f>
        <v>0</v>
      </c>
      <c r="T3612" s="148">
        <f t="shared" si="224"/>
        <v>0</v>
      </c>
      <c r="U3612" s="148">
        <f>IF(LEN(C3612)=0,0,IF(C3612=Summary!$K$5,1,0))</f>
        <v>0</v>
      </c>
      <c r="V3612" s="148">
        <f t="shared" si="225"/>
        <v>0</v>
      </c>
      <c r="W3612" s="333"/>
      <c r="X3612" s="148">
        <f t="shared" si="226"/>
        <v>0</v>
      </c>
      <c r="Y3612" s="333"/>
      <c r="Z3612" s="144"/>
      <c r="AA3612" s="148">
        <f t="shared" si="227"/>
        <v>0</v>
      </c>
      <c r="AB3612" s="336"/>
      <c r="AC3612" s="144"/>
    </row>
    <row r="3613" spans="2:29" s="134" customFormat="1" ht="20.100000000000001" customHeight="1" x14ac:dyDescent="0.25">
      <c r="B3613" s="390"/>
      <c r="C3613" s="391"/>
      <c r="D3613" s="392"/>
      <c r="E3613" s="393"/>
      <c r="F3613" s="393"/>
      <c r="G3613" s="394"/>
      <c r="H3613" s="395"/>
      <c r="N3613" s="144"/>
      <c r="O3613" s="147" t="str">
        <f>IFERROR(IF(LEN(B3613)=0,"",INDEX(Trainings!$C$6:$C$55,MATCH(Registration!$B3613,Trainings!$B$6:$B$55,0),1)),"")</f>
        <v/>
      </c>
      <c r="P3613" s="148" t="str">
        <f>IFERROR(IF(LEN(H3613)=0,"",INDEX(Dashboard!$I$17:$I$26,MATCH($H3613,Dashboard!$J$17:$J$26,0))),"")</f>
        <v/>
      </c>
      <c r="Q3613" s="144"/>
      <c r="R3613" s="148">
        <f>IF(LEN(O3613)=0,0,IF(OR(Summary!$D$5="All",Summary!$D$5=""),1,IF(Summary!$D$5=O3613,1,0)))</f>
        <v>0</v>
      </c>
      <c r="S3613" s="148">
        <f>IF(LEN(B3613)=0,0,IF(OR(Summary!$G$5="All",Summary!$G$5=""),1,IF(Summary!$G$5=B3613,1,0)))</f>
        <v>0</v>
      </c>
      <c r="T3613" s="148">
        <f t="shared" si="224"/>
        <v>0</v>
      </c>
      <c r="U3613" s="148">
        <f>IF(LEN(C3613)=0,0,IF(C3613=Summary!$K$5,1,0))</f>
        <v>0</v>
      </c>
      <c r="V3613" s="148">
        <f t="shared" si="225"/>
        <v>0</v>
      </c>
      <c r="W3613" s="333"/>
      <c r="X3613" s="148">
        <f t="shared" si="226"/>
        <v>0</v>
      </c>
      <c r="Y3613" s="333"/>
      <c r="Z3613" s="144"/>
      <c r="AA3613" s="148">
        <f t="shared" si="227"/>
        <v>0</v>
      </c>
      <c r="AB3613" s="336"/>
      <c r="AC3613" s="144"/>
    </row>
    <row r="3614" spans="2:29" s="134" customFormat="1" ht="20.100000000000001" customHeight="1" x14ac:dyDescent="0.25">
      <c r="B3614" s="390"/>
      <c r="C3614" s="391"/>
      <c r="D3614" s="392"/>
      <c r="E3614" s="393"/>
      <c r="F3614" s="393"/>
      <c r="G3614" s="394"/>
      <c r="H3614" s="395"/>
      <c r="N3614" s="144"/>
      <c r="O3614" s="147" t="str">
        <f>IFERROR(IF(LEN(B3614)=0,"",INDEX(Trainings!$C$6:$C$55,MATCH(Registration!$B3614,Trainings!$B$6:$B$55,0),1)),"")</f>
        <v/>
      </c>
      <c r="P3614" s="148" t="str">
        <f>IFERROR(IF(LEN(H3614)=0,"",INDEX(Dashboard!$I$17:$I$26,MATCH($H3614,Dashboard!$J$17:$J$26,0))),"")</f>
        <v/>
      </c>
      <c r="Q3614" s="144"/>
      <c r="R3614" s="148">
        <f>IF(LEN(O3614)=0,0,IF(OR(Summary!$D$5="All",Summary!$D$5=""),1,IF(Summary!$D$5=O3614,1,0)))</f>
        <v>0</v>
      </c>
      <c r="S3614" s="148">
        <f>IF(LEN(B3614)=0,0,IF(OR(Summary!$G$5="All",Summary!$G$5=""),1,IF(Summary!$G$5=B3614,1,0)))</f>
        <v>0</v>
      </c>
      <c r="T3614" s="148">
        <f t="shared" si="224"/>
        <v>0</v>
      </c>
      <c r="U3614" s="148">
        <f>IF(LEN(C3614)=0,0,IF(C3614=Summary!$K$5,1,0))</f>
        <v>0</v>
      </c>
      <c r="V3614" s="148">
        <f t="shared" si="225"/>
        <v>0</v>
      </c>
      <c r="W3614" s="333"/>
      <c r="X3614" s="148">
        <f t="shared" si="226"/>
        <v>0</v>
      </c>
      <c r="Y3614" s="333"/>
      <c r="Z3614" s="144"/>
      <c r="AA3614" s="148">
        <f t="shared" si="227"/>
        <v>0</v>
      </c>
      <c r="AB3614" s="336"/>
      <c r="AC3614" s="144"/>
    </row>
    <row r="3615" spans="2:29" s="134" customFormat="1" ht="20.100000000000001" customHeight="1" x14ac:dyDescent="0.25">
      <c r="B3615" s="390"/>
      <c r="C3615" s="391"/>
      <c r="D3615" s="392"/>
      <c r="E3615" s="393"/>
      <c r="F3615" s="393"/>
      <c r="G3615" s="394"/>
      <c r="H3615" s="395"/>
      <c r="N3615" s="144"/>
      <c r="O3615" s="147" t="str">
        <f>IFERROR(IF(LEN(B3615)=0,"",INDEX(Trainings!$C$6:$C$55,MATCH(Registration!$B3615,Trainings!$B$6:$B$55,0),1)),"")</f>
        <v/>
      </c>
      <c r="P3615" s="148" t="str">
        <f>IFERROR(IF(LEN(H3615)=0,"",INDEX(Dashboard!$I$17:$I$26,MATCH($H3615,Dashboard!$J$17:$J$26,0))),"")</f>
        <v/>
      </c>
      <c r="Q3615" s="144"/>
      <c r="R3615" s="148">
        <f>IF(LEN(O3615)=0,0,IF(OR(Summary!$D$5="All",Summary!$D$5=""),1,IF(Summary!$D$5=O3615,1,0)))</f>
        <v>0</v>
      </c>
      <c r="S3615" s="148">
        <f>IF(LEN(B3615)=0,0,IF(OR(Summary!$G$5="All",Summary!$G$5=""),1,IF(Summary!$G$5=B3615,1,0)))</f>
        <v>0</v>
      </c>
      <c r="T3615" s="148">
        <f t="shared" si="224"/>
        <v>0</v>
      </c>
      <c r="U3615" s="148">
        <f>IF(LEN(C3615)=0,0,IF(C3615=Summary!$K$5,1,0))</f>
        <v>0</v>
      </c>
      <c r="V3615" s="148">
        <f t="shared" si="225"/>
        <v>0</v>
      </c>
      <c r="W3615" s="333"/>
      <c r="X3615" s="148">
        <f t="shared" si="226"/>
        <v>0</v>
      </c>
      <c r="Y3615" s="333"/>
      <c r="Z3615" s="144"/>
      <c r="AA3615" s="148">
        <f t="shared" si="227"/>
        <v>0</v>
      </c>
      <c r="AB3615" s="336"/>
      <c r="AC3615" s="144"/>
    </row>
    <row r="3616" spans="2:29" s="134" customFormat="1" ht="20.100000000000001" customHeight="1" x14ac:dyDescent="0.25">
      <c r="B3616" s="390"/>
      <c r="C3616" s="391"/>
      <c r="D3616" s="392"/>
      <c r="E3616" s="393"/>
      <c r="F3616" s="393"/>
      <c r="G3616" s="394"/>
      <c r="H3616" s="395"/>
      <c r="N3616" s="144"/>
      <c r="O3616" s="147" t="str">
        <f>IFERROR(IF(LEN(B3616)=0,"",INDEX(Trainings!$C$6:$C$55,MATCH(Registration!$B3616,Trainings!$B$6:$B$55,0),1)),"")</f>
        <v/>
      </c>
      <c r="P3616" s="148" t="str">
        <f>IFERROR(IF(LEN(H3616)=0,"",INDEX(Dashboard!$I$17:$I$26,MATCH($H3616,Dashboard!$J$17:$J$26,0))),"")</f>
        <v/>
      </c>
      <c r="Q3616" s="144"/>
      <c r="R3616" s="148">
        <f>IF(LEN(O3616)=0,0,IF(OR(Summary!$D$5="All",Summary!$D$5=""),1,IF(Summary!$D$5=O3616,1,0)))</f>
        <v>0</v>
      </c>
      <c r="S3616" s="148">
        <f>IF(LEN(B3616)=0,0,IF(OR(Summary!$G$5="All",Summary!$G$5=""),1,IF(Summary!$G$5=B3616,1,0)))</f>
        <v>0</v>
      </c>
      <c r="T3616" s="148">
        <f t="shared" si="224"/>
        <v>0</v>
      </c>
      <c r="U3616" s="148">
        <f>IF(LEN(C3616)=0,0,IF(C3616=Summary!$K$5,1,0))</f>
        <v>0</v>
      </c>
      <c r="V3616" s="148">
        <f t="shared" si="225"/>
        <v>0</v>
      </c>
      <c r="W3616" s="333"/>
      <c r="X3616" s="148">
        <f t="shared" si="226"/>
        <v>0</v>
      </c>
      <c r="Y3616" s="333"/>
      <c r="Z3616" s="144"/>
      <c r="AA3616" s="148">
        <f t="shared" si="227"/>
        <v>0</v>
      </c>
      <c r="AB3616" s="336"/>
      <c r="AC3616" s="144"/>
    </row>
    <row r="3617" spans="2:29" s="134" customFormat="1" ht="20.100000000000001" customHeight="1" x14ac:dyDescent="0.25">
      <c r="B3617" s="390"/>
      <c r="C3617" s="391"/>
      <c r="D3617" s="392"/>
      <c r="E3617" s="393"/>
      <c r="F3617" s="393"/>
      <c r="G3617" s="394"/>
      <c r="H3617" s="395"/>
      <c r="N3617" s="144"/>
      <c r="O3617" s="147" t="str">
        <f>IFERROR(IF(LEN(B3617)=0,"",INDEX(Trainings!$C$6:$C$55,MATCH(Registration!$B3617,Trainings!$B$6:$B$55,0),1)),"")</f>
        <v/>
      </c>
      <c r="P3617" s="148" t="str">
        <f>IFERROR(IF(LEN(H3617)=0,"",INDEX(Dashboard!$I$17:$I$26,MATCH($H3617,Dashboard!$J$17:$J$26,0))),"")</f>
        <v/>
      </c>
      <c r="Q3617" s="144"/>
      <c r="R3617" s="148">
        <f>IF(LEN(O3617)=0,0,IF(OR(Summary!$D$5="All",Summary!$D$5=""),1,IF(Summary!$D$5=O3617,1,0)))</f>
        <v>0</v>
      </c>
      <c r="S3617" s="148">
        <f>IF(LEN(B3617)=0,0,IF(OR(Summary!$G$5="All",Summary!$G$5=""),1,IF(Summary!$G$5=B3617,1,0)))</f>
        <v>0</v>
      </c>
      <c r="T3617" s="148">
        <f t="shared" si="224"/>
        <v>0</v>
      </c>
      <c r="U3617" s="148">
        <f>IF(LEN(C3617)=0,0,IF(C3617=Summary!$K$5,1,0))</f>
        <v>0</v>
      </c>
      <c r="V3617" s="148">
        <f t="shared" si="225"/>
        <v>0</v>
      </c>
      <c r="W3617" s="333"/>
      <c r="X3617" s="148">
        <f t="shared" si="226"/>
        <v>0</v>
      </c>
      <c r="Y3617" s="333"/>
      <c r="Z3617" s="144"/>
      <c r="AA3617" s="148">
        <f t="shared" si="227"/>
        <v>0</v>
      </c>
      <c r="AB3617" s="336"/>
      <c r="AC3617" s="144"/>
    </row>
    <row r="3618" spans="2:29" s="134" customFormat="1" ht="20.100000000000001" customHeight="1" x14ac:dyDescent="0.25">
      <c r="B3618" s="390"/>
      <c r="C3618" s="391"/>
      <c r="D3618" s="392"/>
      <c r="E3618" s="393"/>
      <c r="F3618" s="393"/>
      <c r="G3618" s="394"/>
      <c r="H3618" s="395"/>
      <c r="N3618" s="144"/>
      <c r="O3618" s="147" t="str">
        <f>IFERROR(IF(LEN(B3618)=0,"",INDEX(Trainings!$C$6:$C$55,MATCH(Registration!$B3618,Trainings!$B$6:$B$55,0),1)),"")</f>
        <v/>
      </c>
      <c r="P3618" s="148" t="str">
        <f>IFERROR(IF(LEN(H3618)=0,"",INDEX(Dashboard!$I$17:$I$26,MATCH($H3618,Dashboard!$J$17:$J$26,0))),"")</f>
        <v/>
      </c>
      <c r="Q3618" s="144"/>
      <c r="R3618" s="148">
        <f>IF(LEN(O3618)=0,0,IF(OR(Summary!$D$5="All",Summary!$D$5=""),1,IF(Summary!$D$5=O3618,1,0)))</f>
        <v>0</v>
      </c>
      <c r="S3618" s="148">
        <f>IF(LEN(B3618)=0,0,IF(OR(Summary!$G$5="All",Summary!$G$5=""),1,IF(Summary!$G$5=B3618,1,0)))</f>
        <v>0</v>
      </c>
      <c r="T3618" s="148">
        <f t="shared" si="224"/>
        <v>0</v>
      </c>
      <c r="U3618" s="148">
        <f>IF(LEN(C3618)=0,0,IF(C3618=Summary!$K$5,1,0))</f>
        <v>0</v>
      </c>
      <c r="V3618" s="148">
        <f t="shared" si="225"/>
        <v>0</v>
      </c>
      <c r="W3618" s="333"/>
      <c r="X3618" s="148">
        <f t="shared" si="226"/>
        <v>0</v>
      </c>
      <c r="Y3618" s="333"/>
      <c r="Z3618" s="144"/>
      <c r="AA3618" s="148">
        <f t="shared" si="227"/>
        <v>0</v>
      </c>
      <c r="AB3618" s="336"/>
      <c r="AC3618" s="144"/>
    </row>
    <row r="3619" spans="2:29" s="134" customFormat="1" ht="20.100000000000001" customHeight="1" x14ac:dyDescent="0.25">
      <c r="B3619" s="390"/>
      <c r="C3619" s="391"/>
      <c r="D3619" s="392"/>
      <c r="E3619" s="393"/>
      <c r="F3619" s="393"/>
      <c r="G3619" s="394"/>
      <c r="H3619" s="395"/>
      <c r="N3619" s="144"/>
      <c r="O3619" s="147" t="str">
        <f>IFERROR(IF(LEN(B3619)=0,"",INDEX(Trainings!$C$6:$C$55,MATCH(Registration!$B3619,Trainings!$B$6:$B$55,0),1)),"")</f>
        <v/>
      </c>
      <c r="P3619" s="148" t="str">
        <f>IFERROR(IF(LEN(H3619)=0,"",INDEX(Dashboard!$I$17:$I$26,MATCH($H3619,Dashboard!$J$17:$J$26,0))),"")</f>
        <v/>
      </c>
      <c r="Q3619" s="144"/>
      <c r="R3619" s="148">
        <f>IF(LEN(O3619)=0,0,IF(OR(Summary!$D$5="All",Summary!$D$5=""),1,IF(Summary!$D$5=O3619,1,0)))</f>
        <v>0</v>
      </c>
      <c r="S3619" s="148">
        <f>IF(LEN(B3619)=0,0,IF(OR(Summary!$G$5="All",Summary!$G$5=""),1,IF(Summary!$G$5=B3619,1,0)))</f>
        <v>0</v>
      </c>
      <c r="T3619" s="148">
        <f t="shared" si="224"/>
        <v>0</v>
      </c>
      <c r="U3619" s="148">
        <f>IF(LEN(C3619)=0,0,IF(C3619=Summary!$K$5,1,0))</f>
        <v>0</v>
      </c>
      <c r="V3619" s="148">
        <f t="shared" si="225"/>
        <v>0</v>
      </c>
      <c r="W3619" s="333"/>
      <c r="X3619" s="148">
        <f t="shared" si="226"/>
        <v>0</v>
      </c>
      <c r="Y3619" s="333"/>
      <c r="Z3619" s="144"/>
      <c r="AA3619" s="148">
        <f t="shared" si="227"/>
        <v>0</v>
      </c>
      <c r="AB3619" s="336"/>
      <c r="AC3619" s="144"/>
    </row>
    <row r="3620" spans="2:29" s="134" customFormat="1" ht="20.100000000000001" customHeight="1" x14ac:dyDescent="0.25">
      <c r="B3620" s="390"/>
      <c r="C3620" s="391"/>
      <c r="D3620" s="392"/>
      <c r="E3620" s="393"/>
      <c r="F3620" s="393"/>
      <c r="G3620" s="394"/>
      <c r="H3620" s="395"/>
      <c r="N3620" s="144"/>
      <c r="O3620" s="147" t="str">
        <f>IFERROR(IF(LEN(B3620)=0,"",INDEX(Trainings!$C$6:$C$55,MATCH(Registration!$B3620,Trainings!$B$6:$B$55,0),1)),"")</f>
        <v/>
      </c>
      <c r="P3620" s="148" t="str">
        <f>IFERROR(IF(LEN(H3620)=0,"",INDEX(Dashboard!$I$17:$I$26,MATCH($H3620,Dashboard!$J$17:$J$26,0))),"")</f>
        <v/>
      </c>
      <c r="Q3620" s="144"/>
      <c r="R3620" s="148">
        <f>IF(LEN(O3620)=0,0,IF(OR(Summary!$D$5="All",Summary!$D$5=""),1,IF(Summary!$D$5=O3620,1,0)))</f>
        <v>0</v>
      </c>
      <c r="S3620" s="148">
        <f>IF(LEN(B3620)=0,0,IF(OR(Summary!$G$5="All",Summary!$G$5=""),1,IF(Summary!$G$5=B3620,1,0)))</f>
        <v>0</v>
      </c>
      <c r="T3620" s="148">
        <f t="shared" si="224"/>
        <v>0</v>
      </c>
      <c r="U3620" s="148">
        <f>IF(LEN(C3620)=0,0,IF(C3620=Summary!$K$5,1,0))</f>
        <v>0</v>
      </c>
      <c r="V3620" s="148">
        <f t="shared" si="225"/>
        <v>0</v>
      </c>
      <c r="W3620" s="333"/>
      <c r="X3620" s="148">
        <f t="shared" si="226"/>
        <v>0</v>
      </c>
      <c r="Y3620" s="333"/>
      <c r="Z3620" s="144"/>
      <c r="AA3620" s="148">
        <f t="shared" si="227"/>
        <v>0</v>
      </c>
      <c r="AB3620" s="336"/>
      <c r="AC3620" s="144"/>
    </row>
    <row r="3621" spans="2:29" s="134" customFormat="1" ht="20.100000000000001" customHeight="1" x14ac:dyDescent="0.25">
      <c r="B3621" s="390"/>
      <c r="C3621" s="391"/>
      <c r="D3621" s="392"/>
      <c r="E3621" s="393"/>
      <c r="F3621" s="393"/>
      <c r="G3621" s="394"/>
      <c r="H3621" s="395"/>
      <c r="N3621" s="144"/>
      <c r="O3621" s="147" t="str">
        <f>IFERROR(IF(LEN(B3621)=0,"",INDEX(Trainings!$C$6:$C$55,MATCH(Registration!$B3621,Trainings!$B$6:$B$55,0),1)),"")</f>
        <v/>
      </c>
      <c r="P3621" s="148" t="str">
        <f>IFERROR(IF(LEN(H3621)=0,"",INDEX(Dashboard!$I$17:$I$26,MATCH($H3621,Dashboard!$J$17:$J$26,0))),"")</f>
        <v/>
      </c>
      <c r="Q3621" s="144"/>
      <c r="R3621" s="148">
        <f>IF(LEN(O3621)=0,0,IF(OR(Summary!$D$5="All",Summary!$D$5=""),1,IF(Summary!$D$5=O3621,1,0)))</f>
        <v>0</v>
      </c>
      <c r="S3621" s="148">
        <f>IF(LEN(B3621)=0,0,IF(OR(Summary!$G$5="All",Summary!$G$5=""),1,IF(Summary!$G$5=B3621,1,0)))</f>
        <v>0</v>
      </c>
      <c r="T3621" s="148">
        <f t="shared" si="224"/>
        <v>0</v>
      </c>
      <c r="U3621" s="148">
        <f>IF(LEN(C3621)=0,0,IF(C3621=Summary!$K$5,1,0))</f>
        <v>0</v>
      </c>
      <c r="V3621" s="148">
        <f t="shared" si="225"/>
        <v>0</v>
      </c>
      <c r="W3621" s="333"/>
      <c r="X3621" s="148">
        <f t="shared" si="226"/>
        <v>0</v>
      </c>
      <c r="Y3621" s="333"/>
      <c r="Z3621" s="144"/>
      <c r="AA3621" s="148">
        <f t="shared" si="227"/>
        <v>0</v>
      </c>
      <c r="AB3621" s="336"/>
      <c r="AC3621" s="144"/>
    </row>
    <row r="3622" spans="2:29" s="134" customFormat="1" ht="20.100000000000001" customHeight="1" x14ac:dyDescent="0.25">
      <c r="B3622" s="390"/>
      <c r="C3622" s="391"/>
      <c r="D3622" s="392"/>
      <c r="E3622" s="393"/>
      <c r="F3622" s="393"/>
      <c r="G3622" s="394"/>
      <c r="H3622" s="395"/>
      <c r="N3622" s="144"/>
      <c r="O3622" s="147" t="str">
        <f>IFERROR(IF(LEN(B3622)=0,"",INDEX(Trainings!$C$6:$C$55,MATCH(Registration!$B3622,Trainings!$B$6:$B$55,0),1)),"")</f>
        <v/>
      </c>
      <c r="P3622" s="148" t="str">
        <f>IFERROR(IF(LEN(H3622)=0,"",INDEX(Dashboard!$I$17:$I$26,MATCH($H3622,Dashboard!$J$17:$J$26,0))),"")</f>
        <v/>
      </c>
      <c r="Q3622" s="144"/>
      <c r="R3622" s="148">
        <f>IF(LEN(O3622)=0,0,IF(OR(Summary!$D$5="All",Summary!$D$5=""),1,IF(Summary!$D$5=O3622,1,0)))</f>
        <v>0</v>
      </c>
      <c r="S3622" s="148">
        <f>IF(LEN(B3622)=0,0,IF(OR(Summary!$G$5="All",Summary!$G$5=""),1,IF(Summary!$G$5=B3622,1,0)))</f>
        <v>0</v>
      </c>
      <c r="T3622" s="148">
        <f t="shared" si="224"/>
        <v>0</v>
      </c>
      <c r="U3622" s="148">
        <f>IF(LEN(C3622)=0,0,IF(C3622=Summary!$K$5,1,0))</f>
        <v>0</v>
      </c>
      <c r="V3622" s="148">
        <f t="shared" si="225"/>
        <v>0</v>
      </c>
      <c r="W3622" s="333"/>
      <c r="X3622" s="148">
        <f t="shared" si="226"/>
        <v>0</v>
      </c>
      <c r="Y3622" s="333"/>
      <c r="Z3622" s="144"/>
      <c r="AA3622" s="148">
        <f t="shared" si="227"/>
        <v>0</v>
      </c>
      <c r="AB3622" s="336"/>
      <c r="AC3622" s="144"/>
    </row>
    <row r="3623" spans="2:29" s="134" customFormat="1" ht="20.100000000000001" customHeight="1" x14ac:dyDescent="0.25">
      <c r="B3623" s="390"/>
      <c r="C3623" s="391"/>
      <c r="D3623" s="392"/>
      <c r="E3623" s="393"/>
      <c r="F3623" s="393"/>
      <c r="G3623" s="394"/>
      <c r="H3623" s="395"/>
      <c r="N3623" s="144"/>
      <c r="O3623" s="147" t="str">
        <f>IFERROR(IF(LEN(B3623)=0,"",INDEX(Trainings!$C$6:$C$55,MATCH(Registration!$B3623,Trainings!$B$6:$B$55,0),1)),"")</f>
        <v/>
      </c>
      <c r="P3623" s="148" t="str">
        <f>IFERROR(IF(LEN(H3623)=0,"",INDEX(Dashboard!$I$17:$I$26,MATCH($H3623,Dashboard!$J$17:$J$26,0))),"")</f>
        <v/>
      </c>
      <c r="Q3623" s="144"/>
      <c r="R3623" s="148">
        <f>IF(LEN(O3623)=0,0,IF(OR(Summary!$D$5="All",Summary!$D$5=""),1,IF(Summary!$D$5=O3623,1,0)))</f>
        <v>0</v>
      </c>
      <c r="S3623" s="148">
        <f>IF(LEN(B3623)=0,0,IF(OR(Summary!$G$5="All",Summary!$G$5=""),1,IF(Summary!$G$5=B3623,1,0)))</f>
        <v>0</v>
      </c>
      <c r="T3623" s="148">
        <f t="shared" si="224"/>
        <v>0</v>
      </c>
      <c r="U3623" s="148">
        <f>IF(LEN(C3623)=0,0,IF(C3623=Summary!$K$5,1,0))</f>
        <v>0</v>
      </c>
      <c r="V3623" s="148">
        <f t="shared" si="225"/>
        <v>0</v>
      </c>
      <c r="W3623" s="333"/>
      <c r="X3623" s="148">
        <f t="shared" si="226"/>
        <v>0</v>
      </c>
      <c r="Y3623" s="333"/>
      <c r="Z3623" s="144"/>
      <c r="AA3623" s="148">
        <f t="shared" si="227"/>
        <v>0</v>
      </c>
      <c r="AB3623" s="336"/>
      <c r="AC3623" s="144"/>
    </row>
    <row r="3624" spans="2:29" s="134" customFormat="1" ht="20.100000000000001" customHeight="1" x14ac:dyDescent="0.25">
      <c r="B3624" s="390"/>
      <c r="C3624" s="391"/>
      <c r="D3624" s="392"/>
      <c r="E3624" s="393"/>
      <c r="F3624" s="393"/>
      <c r="G3624" s="394"/>
      <c r="H3624" s="395"/>
      <c r="N3624" s="144"/>
      <c r="O3624" s="147" t="str">
        <f>IFERROR(IF(LEN(B3624)=0,"",INDEX(Trainings!$C$6:$C$55,MATCH(Registration!$B3624,Trainings!$B$6:$B$55,0),1)),"")</f>
        <v/>
      </c>
      <c r="P3624" s="148" t="str">
        <f>IFERROR(IF(LEN(H3624)=0,"",INDEX(Dashboard!$I$17:$I$26,MATCH($H3624,Dashboard!$J$17:$J$26,0))),"")</f>
        <v/>
      </c>
      <c r="Q3624" s="144"/>
      <c r="R3624" s="148">
        <f>IF(LEN(O3624)=0,0,IF(OR(Summary!$D$5="All",Summary!$D$5=""),1,IF(Summary!$D$5=O3624,1,0)))</f>
        <v>0</v>
      </c>
      <c r="S3624" s="148">
        <f>IF(LEN(B3624)=0,0,IF(OR(Summary!$G$5="All",Summary!$G$5=""),1,IF(Summary!$G$5=B3624,1,0)))</f>
        <v>0</v>
      </c>
      <c r="T3624" s="148">
        <f t="shared" si="224"/>
        <v>0</v>
      </c>
      <c r="U3624" s="148">
        <f>IF(LEN(C3624)=0,0,IF(C3624=Summary!$K$5,1,0))</f>
        <v>0</v>
      </c>
      <c r="V3624" s="148">
        <f t="shared" si="225"/>
        <v>0</v>
      </c>
      <c r="W3624" s="333"/>
      <c r="X3624" s="148">
        <f t="shared" si="226"/>
        <v>0</v>
      </c>
      <c r="Y3624" s="333"/>
      <c r="Z3624" s="144"/>
      <c r="AA3624" s="148">
        <f t="shared" si="227"/>
        <v>0</v>
      </c>
      <c r="AB3624" s="336"/>
      <c r="AC3624" s="144"/>
    </row>
    <row r="3625" spans="2:29" s="134" customFormat="1" ht="20.100000000000001" customHeight="1" x14ac:dyDescent="0.25">
      <c r="B3625" s="390"/>
      <c r="C3625" s="391"/>
      <c r="D3625" s="392"/>
      <c r="E3625" s="393"/>
      <c r="F3625" s="393"/>
      <c r="G3625" s="394"/>
      <c r="H3625" s="395"/>
      <c r="N3625" s="144"/>
      <c r="O3625" s="147" t="str">
        <f>IFERROR(IF(LEN(B3625)=0,"",INDEX(Trainings!$C$6:$C$55,MATCH(Registration!$B3625,Trainings!$B$6:$B$55,0),1)),"")</f>
        <v/>
      </c>
      <c r="P3625" s="148" t="str">
        <f>IFERROR(IF(LEN(H3625)=0,"",INDEX(Dashboard!$I$17:$I$26,MATCH($H3625,Dashboard!$J$17:$J$26,0))),"")</f>
        <v/>
      </c>
      <c r="Q3625" s="144"/>
      <c r="R3625" s="148">
        <f>IF(LEN(O3625)=0,0,IF(OR(Summary!$D$5="All",Summary!$D$5=""),1,IF(Summary!$D$5=O3625,1,0)))</f>
        <v>0</v>
      </c>
      <c r="S3625" s="148">
        <f>IF(LEN(B3625)=0,0,IF(OR(Summary!$G$5="All",Summary!$G$5=""),1,IF(Summary!$G$5=B3625,1,0)))</f>
        <v>0</v>
      </c>
      <c r="T3625" s="148">
        <f t="shared" si="224"/>
        <v>0</v>
      </c>
      <c r="U3625" s="148">
        <f>IF(LEN(C3625)=0,0,IF(C3625=Summary!$K$5,1,0))</f>
        <v>0</v>
      </c>
      <c r="V3625" s="148">
        <f t="shared" si="225"/>
        <v>0</v>
      </c>
      <c r="W3625" s="333"/>
      <c r="X3625" s="148">
        <f t="shared" si="226"/>
        <v>0</v>
      </c>
      <c r="Y3625" s="333"/>
      <c r="Z3625" s="144"/>
      <c r="AA3625" s="148">
        <f t="shared" si="227"/>
        <v>0</v>
      </c>
      <c r="AB3625" s="336"/>
      <c r="AC3625" s="144"/>
    </row>
    <row r="3626" spans="2:29" s="134" customFormat="1" ht="20.100000000000001" customHeight="1" x14ac:dyDescent="0.25">
      <c r="B3626" s="390"/>
      <c r="C3626" s="391"/>
      <c r="D3626" s="392"/>
      <c r="E3626" s="393"/>
      <c r="F3626" s="393"/>
      <c r="G3626" s="394"/>
      <c r="H3626" s="395"/>
      <c r="N3626" s="144"/>
      <c r="O3626" s="147" t="str">
        <f>IFERROR(IF(LEN(B3626)=0,"",INDEX(Trainings!$C$6:$C$55,MATCH(Registration!$B3626,Trainings!$B$6:$B$55,0),1)),"")</f>
        <v/>
      </c>
      <c r="P3626" s="148" t="str">
        <f>IFERROR(IF(LEN(H3626)=0,"",INDEX(Dashboard!$I$17:$I$26,MATCH($H3626,Dashboard!$J$17:$J$26,0))),"")</f>
        <v/>
      </c>
      <c r="Q3626" s="144"/>
      <c r="R3626" s="148">
        <f>IF(LEN(O3626)=0,0,IF(OR(Summary!$D$5="All",Summary!$D$5=""),1,IF(Summary!$D$5=O3626,1,0)))</f>
        <v>0</v>
      </c>
      <c r="S3626" s="148">
        <f>IF(LEN(B3626)=0,0,IF(OR(Summary!$G$5="All",Summary!$G$5=""),1,IF(Summary!$G$5=B3626,1,0)))</f>
        <v>0</v>
      </c>
      <c r="T3626" s="148">
        <f t="shared" si="224"/>
        <v>0</v>
      </c>
      <c r="U3626" s="148">
        <f>IF(LEN(C3626)=0,0,IF(C3626=Summary!$K$5,1,0))</f>
        <v>0</v>
      </c>
      <c r="V3626" s="148">
        <f t="shared" si="225"/>
        <v>0</v>
      </c>
      <c r="W3626" s="333"/>
      <c r="X3626" s="148">
        <f t="shared" si="226"/>
        <v>0</v>
      </c>
      <c r="Y3626" s="333"/>
      <c r="Z3626" s="144"/>
      <c r="AA3626" s="148">
        <f t="shared" si="227"/>
        <v>0</v>
      </c>
      <c r="AB3626" s="336"/>
      <c r="AC3626" s="144"/>
    </row>
    <row r="3627" spans="2:29" s="134" customFormat="1" ht="20.100000000000001" customHeight="1" x14ac:dyDescent="0.25">
      <c r="B3627" s="390"/>
      <c r="C3627" s="391"/>
      <c r="D3627" s="392"/>
      <c r="E3627" s="393"/>
      <c r="F3627" s="393"/>
      <c r="G3627" s="394"/>
      <c r="H3627" s="395"/>
      <c r="N3627" s="144"/>
      <c r="O3627" s="147" t="str">
        <f>IFERROR(IF(LEN(B3627)=0,"",INDEX(Trainings!$C$6:$C$55,MATCH(Registration!$B3627,Trainings!$B$6:$B$55,0),1)),"")</f>
        <v/>
      </c>
      <c r="P3627" s="148" t="str">
        <f>IFERROR(IF(LEN(H3627)=0,"",INDEX(Dashboard!$I$17:$I$26,MATCH($H3627,Dashboard!$J$17:$J$26,0))),"")</f>
        <v/>
      </c>
      <c r="Q3627" s="144"/>
      <c r="R3627" s="148">
        <f>IF(LEN(O3627)=0,0,IF(OR(Summary!$D$5="All",Summary!$D$5=""),1,IF(Summary!$D$5=O3627,1,0)))</f>
        <v>0</v>
      </c>
      <c r="S3627" s="148">
        <f>IF(LEN(B3627)=0,0,IF(OR(Summary!$G$5="All",Summary!$G$5=""),1,IF(Summary!$G$5=B3627,1,0)))</f>
        <v>0</v>
      </c>
      <c r="T3627" s="148">
        <f t="shared" si="224"/>
        <v>0</v>
      </c>
      <c r="U3627" s="148">
        <f>IF(LEN(C3627)=0,0,IF(C3627=Summary!$K$5,1,0))</f>
        <v>0</v>
      </c>
      <c r="V3627" s="148">
        <f t="shared" si="225"/>
        <v>0</v>
      </c>
      <c r="W3627" s="333"/>
      <c r="X3627" s="148">
        <f t="shared" si="226"/>
        <v>0</v>
      </c>
      <c r="Y3627" s="333"/>
      <c r="Z3627" s="144"/>
      <c r="AA3627" s="148">
        <f t="shared" si="227"/>
        <v>0</v>
      </c>
      <c r="AB3627" s="336"/>
      <c r="AC3627" s="144"/>
    </row>
    <row r="3628" spans="2:29" s="134" customFormat="1" ht="20.100000000000001" customHeight="1" x14ac:dyDescent="0.25">
      <c r="B3628" s="390"/>
      <c r="C3628" s="391"/>
      <c r="D3628" s="392"/>
      <c r="E3628" s="393"/>
      <c r="F3628" s="393"/>
      <c r="G3628" s="394"/>
      <c r="H3628" s="395"/>
      <c r="N3628" s="144"/>
      <c r="O3628" s="147" t="str">
        <f>IFERROR(IF(LEN(B3628)=0,"",INDEX(Trainings!$C$6:$C$55,MATCH(Registration!$B3628,Trainings!$B$6:$B$55,0),1)),"")</f>
        <v/>
      </c>
      <c r="P3628" s="148" t="str">
        <f>IFERROR(IF(LEN(H3628)=0,"",INDEX(Dashboard!$I$17:$I$26,MATCH($H3628,Dashboard!$J$17:$J$26,0))),"")</f>
        <v/>
      </c>
      <c r="Q3628" s="144"/>
      <c r="R3628" s="148">
        <f>IF(LEN(O3628)=0,0,IF(OR(Summary!$D$5="All",Summary!$D$5=""),1,IF(Summary!$D$5=O3628,1,0)))</f>
        <v>0</v>
      </c>
      <c r="S3628" s="148">
        <f>IF(LEN(B3628)=0,0,IF(OR(Summary!$G$5="All",Summary!$G$5=""),1,IF(Summary!$G$5=B3628,1,0)))</f>
        <v>0</v>
      </c>
      <c r="T3628" s="148">
        <f t="shared" si="224"/>
        <v>0</v>
      </c>
      <c r="U3628" s="148">
        <f>IF(LEN(C3628)=0,0,IF(C3628=Summary!$K$5,1,0))</f>
        <v>0</v>
      </c>
      <c r="V3628" s="148">
        <f t="shared" si="225"/>
        <v>0</v>
      </c>
      <c r="W3628" s="333"/>
      <c r="X3628" s="148">
        <f t="shared" si="226"/>
        <v>0</v>
      </c>
      <c r="Y3628" s="333"/>
      <c r="Z3628" s="144"/>
      <c r="AA3628" s="148">
        <f t="shared" si="227"/>
        <v>0</v>
      </c>
      <c r="AB3628" s="336"/>
      <c r="AC3628" s="144"/>
    </row>
    <row r="3629" spans="2:29" s="134" customFormat="1" ht="20.100000000000001" customHeight="1" x14ac:dyDescent="0.25">
      <c r="B3629" s="390"/>
      <c r="C3629" s="391"/>
      <c r="D3629" s="392"/>
      <c r="E3629" s="393"/>
      <c r="F3629" s="393"/>
      <c r="G3629" s="394"/>
      <c r="H3629" s="395"/>
      <c r="N3629" s="144"/>
      <c r="O3629" s="147" t="str">
        <f>IFERROR(IF(LEN(B3629)=0,"",INDEX(Trainings!$C$6:$C$55,MATCH(Registration!$B3629,Trainings!$B$6:$B$55,0),1)),"")</f>
        <v/>
      </c>
      <c r="P3629" s="148" t="str">
        <f>IFERROR(IF(LEN(H3629)=0,"",INDEX(Dashboard!$I$17:$I$26,MATCH($H3629,Dashboard!$J$17:$J$26,0))),"")</f>
        <v/>
      </c>
      <c r="Q3629" s="144"/>
      <c r="R3629" s="148">
        <f>IF(LEN(O3629)=0,0,IF(OR(Summary!$D$5="All",Summary!$D$5=""),1,IF(Summary!$D$5=O3629,1,0)))</f>
        <v>0</v>
      </c>
      <c r="S3629" s="148">
        <f>IF(LEN(B3629)=0,0,IF(OR(Summary!$G$5="All",Summary!$G$5=""),1,IF(Summary!$G$5=B3629,1,0)))</f>
        <v>0</v>
      </c>
      <c r="T3629" s="148">
        <f t="shared" si="224"/>
        <v>0</v>
      </c>
      <c r="U3629" s="148">
        <f>IF(LEN(C3629)=0,0,IF(C3629=Summary!$K$5,1,0))</f>
        <v>0</v>
      </c>
      <c r="V3629" s="148">
        <f t="shared" si="225"/>
        <v>0</v>
      </c>
      <c r="W3629" s="333"/>
      <c r="X3629" s="148">
        <f t="shared" si="226"/>
        <v>0</v>
      </c>
      <c r="Y3629" s="333"/>
      <c r="Z3629" s="144"/>
      <c r="AA3629" s="148">
        <f t="shared" si="227"/>
        <v>0</v>
      </c>
      <c r="AB3629" s="336"/>
      <c r="AC3629" s="144"/>
    </row>
    <row r="3630" spans="2:29" s="134" customFormat="1" ht="20.100000000000001" customHeight="1" x14ac:dyDescent="0.25">
      <c r="B3630" s="390"/>
      <c r="C3630" s="391"/>
      <c r="D3630" s="392"/>
      <c r="E3630" s="393"/>
      <c r="F3630" s="393"/>
      <c r="G3630" s="394"/>
      <c r="H3630" s="395"/>
      <c r="N3630" s="144"/>
      <c r="O3630" s="147" t="str">
        <f>IFERROR(IF(LEN(B3630)=0,"",INDEX(Trainings!$C$6:$C$55,MATCH(Registration!$B3630,Trainings!$B$6:$B$55,0),1)),"")</f>
        <v/>
      </c>
      <c r="P3630" s="148" t="str">
        <f>IFERROR(IF(LEN(H3630)=0,"",INDEX(Dashboard!$I$17:$I$26,MATCH($H3630,Dashboard!$J$17:$J$26,0))),"")</f>
        <v/>
      </c>
      <c r="Q3630" s="144"/>
      <c r="R3630" s="148">
        <f>IF(LEN(O3630)=0,0,IF(OR(Summary!$D$5="All",Summary!$D$5=""),1,IF(Summary!$D$5=O3630,1,0)))</f>
        <v>0</v>
      </c>
      <c r="S3630" s="148">
        <f>IF(LEN(B3630)=0,0,IF(OR(Summary!$G$5="All",Summary!$G$5=""),1,IF(Summary!$G$5=B3630,1,0)))</f>
        <v>0</v>
      </c>
      <c r="T3630" s="148">
        <f t="shared" si="224"/>
        <v>0</v>
      </c>
      <c r="U3630" s="148">
        <f>IF(LEN(C3630)=0,0,IF(C3630=Summary!$K$5,1,0))</f>
        <v>0</v>
      </c>
      <c r="V3630" s="148">
        <f t="shared" si="225"/>
        <v>0</v>
      </c>
      <c r="W3630" s="333"/>
      <c r="X3630" s="148">
        <f t="shared" si="226"/>
        <v>0</v>
      </c>
      <c r="Y3630" s="333"/>
      <c r="Z3630" s="144"/>
      <c r="AA3630" s="148">
        <f t="shared" si="227"/>
        <v>0</v>
      </c>
      <c r="AB3630" s="336"/>
      <c r="AC3630" s="144"/>
    </row>
    <row r="3631" spans="2:29" s="134" customFormat="1" ht="20.100000000000001" customHeight="1" x14ac:dyDescent="0.25">
      <c r="B3631" s="390"/>
      <c r="C3631" s="391"/>
      <c r="D3631" s="392"/>
      <c r="E3631" s="393"/>
      <c r="F3631" s="393"/>
      <c r="G3631" s="394"/>
      <c r="H3631" s="395"/>
      <c r="N3631" s="144"/>
      <c r="O3631" s="147" t="str">
        <f>IFERROR(IF(LEN(B3631)=0,"",INDEX(Trainings!$C$6:$C$55,MATCH(Registration!$B3631,Trainings!$B$6:$B$55,0),1)),"")</f>
        <v/>
      </c>
      <c r="P3631" s="148" t="str">
        <f>IFERROR(IF(LEN(H3631)=0,"",INDEX(Dashboard!$I$17:$I$26,MATCH($H3631,Dashboard!$J$17:$J$26,0))),"")</f>
        <v/>
      </c>
      <c r="Q3631" s="144"/>
      <c r="R3631" s="148">
        <f>IF(LEN(O3631)=0,0,IF(OR(Summary!$D$5="All",Summary!$D$5=""),1,IF(Summary!$D$5=O3631,1,0)))</f>
        <v>0</v>
      </c>
      <c r="S3631" s="148">
        <f>IF(LEN(B3631)=0,0,IF(OR(Summary!$G$5="All",Summary!$G$5=""),1,IF(Summary!$G$5=B3631,1,0)))</f>
        <v>0</v>
      </c>
      <c r="T3631" s="148">
        <f t="shared" si="224"/>
        <v>0</v>
      </c>
      <c r="U3631" s="148">
        <f>IF(LEN(C3631)=0,0,IF(C3631=Summary!$K$5,1,0))</f>
        <v>0</v>
      </c>
      <c r="V3631" s="148">
        <f t="shared" si="225"/>
        <v>0</v>
      </c>
      <c r="W3631" s="333"/>
      <c r="X3631" s="148">
        <f t="shared" si="226"/>
        <v>0</v>
      </c>
      <c r="Y3631" s="333"/>
      <c r="Z3631" s="144"/>
      <c r="AA3631" s="148">
        <f t="shared" si="227"/>
        <v>0</v>
      </c>
      <c r="AB3631" s="336"/>
      <c r="AC3631" s="144"/>
    </row>
    <row r="3632" spans="2:29" s="134" customFormat="1" ht="20.100000000000001" customHeight="1" x14ac:dyDescent="0.25">
      <c r="B3632" s="390"/>
      <c r="C3632" s="391"/>
      <c r="D3632" s="392"/>
      <c r="E3632" s="393"/>
      <c r="F3632" s="393"/>
      <c r="G3632" s="394"/>
      <c r="H3632" s="395"/>
      <c r="N3632" s="144"/>
      <c r="O3632" s="147" t="str">
        <f>IFERROR(IF(LEN(B3632)=0,"",INDEX(Trainings!$C$6:$C$55,MATCH(Registration!$B3632,Trainings!$B$6:$B$55,0),1)),"")</f>
        <v/>
      </c>
      <c r="P3632" s="148" t="str">
        <f>IFERROR(IF(LEN(H3632)=0,"",INDEX(Dashboard!$I$17:$I$26,MATCH($H3632,Dashboard!$J$17:$J$26,0))),"")</f>
        <v/>
      </c>
      <c r="Q3632" s="144"/>
      <c r="R3632" s="148">
        <f>IF(LEN(O3632)=0,0,IF(OR(Summary!$D$5="All",Summary!$D$5=""),1,IF(Summary!$D$5=O3632,1,0)))</f>
        <v>0</v>
      </c>
      <c r="S3632" s="148">
        <f>IF(LEN(B3632)=0,0,IF(OR(Summary!$G$5="All",Summary!$G$5=""),1,IF(Summary!$G$5=B3632,1,0)))</f>
        <v>0</v>
      </c>
      <c r="T3632" s="148">
        <f t="shared" si="224"/>
        <v>0</v>
      </c>
      <c r="U3632" s="148">
        <f>IF(LEN(C3632)=0,0,IF(C3632=Summary!$K$5,1,0))</f>
        <v>0</v>
      </c>
      <c r="V3632" s="148">
        <f t="shared" si="225"/>
        <v>0</v>
      </c>
      <c r="W3632" s="333"/>
      <c r="X3632" s="148">
        <f t="shared" si="226"/>
        <v>0</v>
      </c>
      <c r="Y3632" s="333"/>
      <c r="Z3632" s="144"/>
      <c r="AA3632" s="148">
        <f t="shared" si="227"/>
        <v>0</v>
      </c>
      <c r="AB3632" s="336"/>
      <c r="AC3632" s="144"/>
    </row>
    <row r="3633" spans="2:29" s="134" customFormat="1" ht="20.100000000000001" customHeight="1" x14ac:dyDescent="0.25">
      <c r="B3633" s="390"/>
      <c r="C3633" s="391"/>
      <c r="D3633" s="392"/>
      <c r="E3633" s="393"/>
      <c r="F3633" s="393"/>
      <c r="G3633" s="394"/>
      <c r="H3633" s="395"/>
      <c r="N3633" s="144"/>
      <c r="O3633" s="147" t="str">
        <f>IFERROR(IF(LEN(B3633)=0,"",INDEX(Trainings!$C$6:$C$55,MATCH(Registration!$B3633,Trainings!$B$6:$B$55,0),1)),"")</f>
        <v/>
      </c>
      <c r="P3633" s="148" t="str">
        <f>IFERROR(IF(LEN(H3633)=0,"",INDEX(Dashboard!$I$17:$I$26,MATCH($H3633,Dashboard!$J$17:$J$26,0))),"")</f>
        <v/>
      </c>
      <c r="Q3633" s="144"/>
      <c r="R3633" s="148">
        <f>IF(LEN(O3633)=0,0,IF(OR(Summary!$D$5="All",Summary!$D$5=""),1,IF(Summary!$D$5=O3633,1,0)))</f>
        <v>0</v>
      </c>
      <c r="S3633" s="148">
        <f>IF(LEN(B3633)=0,0,IF(OR(Summary!$G$5="All",Summary!$G$5=""),1,IF(Summary!$G$5=B3633,1,0)))</f>
        <v>0</v>
      </c>
      <c r="T3633" s="148">
        <f t="shared" si="224"/>
        <v>0</v>
      </c>
      <c r="U3633" s="148">
        <f>IF(LEN(C3633)=0,0,IF(C3633=Summary!$K$5,1,0))</f>
        <v>0</v>
      </c>
      <c r="V3633" s="148">
        <f t="shared" si="225"/>
        <v>0</v>
      </c>
      <c r="W3633" s="333"/>
      <c r="X3633" s="148">
        <f t="shared" si="226"/>
        <v>0</v>
      </c>
      <c r="Y3633" s="333"/>
      <c r="Z3633" s="144"/>
      <c r="AA3633" s="148">
        <f t="shared" si="227"/>
        <v>0</v>
      </c>
      <c r="AB3633" s="336"/>
      <c r="AC3633" s="144"/>
    </row>
    <row r="3634" spans="2:29" s="134" customFormat="1" ht="20.100000000000001" customHeight="1" x14ac:dyDescent="0.25">
      <c r="B3634" s="390"/>
      <c r="C3634" s="391"/>
      <c r="D3634" s="392"/>
      <c r="E3634" s="393"/>
      <c r="F3634" s="393"/>
      <c r="G3634" s="394"/>
      <c r="H3634" s="395"/>
      <c r="N3634" s="144"/>
      <c r="O3634" s="147" t="str">
        <f>IFERROR(IF(LEN(B3634)=0,"",INDEX(Trainings!$C$6:$C$55,MATCH(Registration!$B3634,Trainings!$B$6:$B$55,0),1)),"")</f>
        <v/>
      </c>
      <c r="P3634" s="148" t="str">
        <f>IFERROR(IF(LEN(H3634)=0,"",INDEX(Dashboard!$I$17:$I$26,MATCH($H3634,Dashboard!$J$17:$J$26,0))),"")</f>
        <v/>
      </c>
      <c r="Q3634" s="144"/>
      <c r="R3634" s="148">
        <f>IF(LEN(O3634)=0,0,IF(OR(Summary!$D$5="All",Summary!$D$5=""),1,IF(Summary!$D$5=O3634,1,0)))</f>
        <v>0</v>
      </c>
      <c r="S3634" s="148">
        <f>IF(LEN(B3634)=0,0,IF(OR(Summary!$G$5="All",Summary!$G$5=""),1,IF(Summary!$G$5=B3634,1,0)))</f>
        <v>0</v>
      </c>
      <c r="T3634" s="148">
        <f t="shared" si="224"/>
        <v>0</v>
      </c>
      <c r="U3634" s="148">
        <f>IF(LEN(C3634)=0,0,IF(C3634=Summary!$K$5,1,0))</f>
        <v>0</v>
      </c>
      <c r="V3634" s="148">
        <f t="shared" si="225"/>
        <v>0</v>
      </c>
      <c r="W3634" s="333"/>
      <c r="X3634" s="148">
        <f t="shared" si="226"/>
        <v>0</v>
      </c>
      <c r="Y3634" s="333"/>
      <c r="Z3634" s="144"/>
      <c r="AA3634" s="148">
        <f t="shared" si="227"/>
        <v>0</v>
      </c>
      <c r="AB3634" s="336"/>
      <c r="AC3634" s="144"/>
    </row>
    <row r="3635" spans="2:29" s="134" customFormat="1" ht="20.100000000000001" customHeight="1" x14ac:dyDescent="0.25">
      <c r="B3635" s="390"/>
      <c r="C3635" s="391"/>
      <c r="D3635" s="392"/>
      <c r="E3635" s="393"/>
      <c r="F3635" s="393"/>
      <c r="G3635" s="394"/>
      <c r="H3635" s="395"/>
      <c r="N3635" s="144"/>
      <c r="O3635" s="147" t="str">
        <f>IFERROR(IF(LEN(B3635)=0,"",INDEX(Trainings!$C$6:$C$55,MATCH(Registration!$B3635,Trainings!$B$6:$B$55,0),1)),"")</f>
        <v/>
      </c>
      <c r="P3635" s="148" t="str">
        <f>IFERROR(IF(LEN(H3635)=0,"",INDEX(Dashboard!$I$17:$I$26,MATCH($H3635,Dashboard!$J$17:$J$26,0))),"")</f>
        <v/>
      </c>
      <c r="Q3635" s="144"/>
      <c r="R3635" s="148">
        <f>IF(LEN(O3635)=0,0,IF(OR(Summary!$D$5="All",Summary!$D$5=""),1,IF(Summary!$D$5=O3635,1,0)))</f>
        <v>0</v>
      </c>
      <c r="S3635" s="148">
        <f>IF(LEN(B3635)=0,0,IF(OR(Summary!$G$5="All",Summary!$G$5=""),1,IF(Summary!$G$5=B3635,1,0)))</f>
        <v>0</v>
      </c>
      <c r="T3635" s="148">
        <f t="shared" si="224"/>
        <v>0</v>
      </c>
      <c r="U3635" s="148">
        <f>IF(LEN(C3635)=0,0,IF(C3635=Summary!$K$5,1,0))</f>
        <v>0</v>
      </c>
      <c r="V3635" s="148">
        <f t="shared" si="225"/>
        <v>0</v>
      </c>
      <c r="W3635" s="333"/>
      <c r="X3635" s="148">
        <f t="shared" si="226"/>
        <v>0</v>
      </c>
      <c r="Y3635" s="333"/>
      <c r="Z3635" s="144"/>
      <c r="AA3635" s="148">
        <f t="shared" si="227"/>
        <v>0</v>
      </c>
      <c r="AB3635" s="336"/>
      <c r="AC3635" s="144"/>
    </row>
    <row r="3636" spans="2:29" s="134" customFormat="1" ht="20.100000000000001" customHeight="1" x14ac:dyDescent="0.25">
      <c r="B3636" s="390"/>
      <c r="C3636" s="391"/>
      <c r="D3636" s="392"/>
      <c r="E3636" s="393"/>
      <c r="F3636" s="393"/>
      <c r="G3636" s="394"/>
      <c r="H3636" s="395"/>
      <c r="N3636" s="144"/>
      <c r="O3636" s="147" t="str">
        <f>IFERROR(IF(LEN(B3636)=0,"",INDEX(Trainings!$C$6:$C$55,MATCH(Registration!$B3636,Trainings!$B$6:$B$55,0),1)),"")</f>
        <v/>
      </c>
      <c r="P3636" s="148" t="str">
        <f>IFERROR(IF(LEN(H3636)=0,"",INDEX(Dashboard!$I$17:$I$26,MATCH($H3636,Dashboard!$J$17:$J$26,0))),"")</f>
        <v/>
      </c>
      <c r="Q3636" s="144"/>
      <c r="R3636" s="148">
        <f>IF(LEN(O3636)=0,0,IF(OR(Summary!$D$5="All",Summary!$D$5=""),1,IF(Summary!$D$5=O3636,1,0)))</f>
        <v>0</v>
      </c>
      <c r="S3636" s="148">
        <f>IF(LEN(B3636)=0,0,IF(OR(Summary!$G$5="All",Summary!$G$5=""),1,IF(Summary!$G$5=B3636,1,0)))</f>
        <v>0</v>
      </c>
      <c r="T3636" s="148">
        <f t="shared" si="224"/>
        <v>0</v>
      </c>
      <c r="U3636" s="148">
        <f>IF(LEN(C3636)=0,0,IF(C3636=Summary!$K$5,1,0))</f>
        <v>0</v>
      </c>
      <c r="V3636" s="148">
        <f t="shared" si="225"/>
        <v>0</v>
      </c>
      <c r="W3636" s="333"/>
      <c r="X3636" s="148">
        <f t="shared" si="226"/>
        <v>0</v>
      </c>
      <c r="Y3636" s="333"/>
      <c r="Z3636" s="144"/>
      <c r="AA3636" s="148">
        <f t="shared" si="227"/>
        <v>0</v>
      </c>
      <c r="AB3636" s="336"/>
      <c r="AC3636" s="144"/>
    </row>
    <row r="3637" spans="2:29" s="134" customFormat="1" ht="20.100000000000001" customHeight="1" x14ac:dyDescent="0.25">
      <c r="B3637" s="390"/>
      <c r="C3637" s="391"/>
      <c r="D3637" s="392"/>
      <c r="E3637" s="393"/>
      <c r="F3637" s="393"/>
      <c r="G3637" s="394"/>
      <c r="H3637" s="395"/>
      <c r="N3637" s="144"/>
      <c r="O3637" s="147" t="str">
        <f>IFERROR(IF(LEN(B3637)=0,"",INDEX(Trainings!$C$6:$C$55,MATCH(Registration!$B3637,Trainings!$B$6:$B$55,0),1)),"")</f>
        <v/>
      </c>
      <c r="P3637" s="148" t="str">
        <f>IFERROR(IF(LEN(H3637)=0,"",INDEX(Dashboard!$I$17:$I$26,MATCH($H3637,Dashboard!$J$17:$J$26,0))),"")</f>
        <v/>
      </c>
      <c r="Q3637" s="144"/>
      <c r="R3637" s="148">
        <f>IF(LEN(O3637)=0,0,IF(OR(Summary!$D$5="All",Summary!$D$5=""),1,IF(Summary!$D$5=O3637,1,0)))</f>
        <v>0</v>
      </c>
      <c r="S3637" s="148">
        <f>IF(LEN(B3637)=0,0,IF(OR(Summary!$G$5="All",Summary!$G$5=""),1,IF(Summary!$G$5=B3637,1,0)))</f>
        <v>0</v>
      </c>
      <c r="T3637" s="148">
        <f t="shared" si="224"/>
        <v>0</v>
      </c>
      <c r="U3637" s="148">
        <f>IF(LEN(C3637)=0,0,IF(C3637=Summary!$K$5,1,0))</f>
        <v>0</v>
      </c>
      <c r="V3637" s="148">
        <f t="shared" si="225"/>
        <v>0</v>
      </c>
      <c r="W3637" s="333"/>
      <c r="X3637" s="148">
        <f t="shared" si="226"/>
        <v>0</v>
      </c>
      <c r="Y3637" s="333"/>
      <c r="Z3637" s="144"/>
      <c r="AA3637" s="148">
        <f t="shared" si="227"/>
        <v>0</v>
      </c>
      <c r="AB3637" s="336"/>
      <c r="AC3637" s="144"/>
    </row>
    <row r="3638" spans="2:29" s="134" customFormat="1" ht="20.100000000000001" customHeight="1" x14ac:dyDescent="0.25">
      <c r="B3638" s="390"/>
      <c r="C3638" s="391"/>
      <c r="D3638" s="392"/>
      <c r="E3638" s="393"/>
      <c r="F3638" s="393"/>
      <c r="G3638" s="394"/>
      <c r="H3638" s="395"/>
      <c r="N3638" s="144"/>
      <c r="O3638" s="147" t="str">
        <f>IFERROR(IF(LEN(B3638)=0,"",INDEX(Trainings!$C$6:$C$55,MATCH(Registration!$B3638,Trainings!$B$6:$B$55,0),1)),"")</f>
        <v/>
      </c>
      <c r="P3638" s="148" t="str">
        <f>IFERROR(IF(LEN(H3638)=0,"",INDEX(Dashboard!$I$17:$I$26,MATCH($H3638,Dashboard!$J$17:$J$26,0))),"")</f>
        <v/>
      </c>
      <c r="Q3638" s="144"/>
      <c r="R3638" s="148">
        <f>IF(LEN(O3638)=0,0,IF(OR(Summary!$D$5="All",Summary!$D$5=""),1,IF(Summary!$D$5=O3638,1,0)))</f>
        <v>0</v>
      </c>
      <c r="S3638" s="148">
        <f>IF(LEN(B3638)=0,0,IF(OR(Summary!$G$5="All",Summary!$G$5=""),1,IF(Summary!$G$5=B3638,1,0)))</f>
        <v>0</v>
      </c>
      <c r="T3638" s="148">
        <f t="shared" si="224"/>
        <v>0</v>
      </c>
      <c r="U3638" s="148">
        <f>IF(LEN(C3638)=0,0,IF(C3638=Summary!$K$5,1,0))</f>
        <v>0</v>
      </c>
      <c r="V3638" s="148">
        <f t="shared" si="225"/>
        <v>0</v>
      </c>
      <c r="W3638" s="333"/>
      <c r="X3638" s="148">
        <f t="shared" si="226"/>
        <v>0</v>
      </c>
      <c r="Y3638" s="333"/>
      <c r="Z3638" s="144"/>
      <c r="AA3638" s="148">
        <f t="shared" si="227"/>
        <v>0</v>
      </c>
      <c r="AB3638" s="336"/>
      <c r="AC3638" s="144"/>
    </row>
    <row r="3639" spans="2:29" s="134" customFormat="1" ht="20.100000000000001" customHeight="1" x14ac:dyDescent="0.25">
      <c r="B3639" s="390"/>
      <c r="C3639" s="391"/>
      <c r="D3639" s="392"/>
      <c r="E3639" s="393"/>
      <c r="F3639" s="393"/>
      <c r="G3639" s="394"/>
      <c r="H3639" s="395"/>
      <c r="N3639" s="144"/>
      <c r="O3639" s="147" t="str">
        <f>IFERROR(IF(LEN(B3639)=0,"",INDEX(Trainings!$C$6:$C$55,MATCH(Registration!$B3639,Trainings!$B$6:$B$55,0),1)),"")</f>
        <v/>
      </c>
      <c r="P3639" s="148" t="str">
        <f>IFERROR(IF(LEN(H3639)=0,"",INDEX(Dashboard!$I$17:$I$26,MATCH($H3639,Dashboard!$J$17:$J$26,0))),"")</f>
        <v/>
      </c>
      <c r="Q3639" s="144"/>
      <c r="R3639" s="148">
        <f>IF(LEN(O3639)=0,0,IF(OR(Summary!$D$5="All",Summary!$D$5=""),1,IF(Summary!$D$5=O3639,1,0)))</f>
        <v>0</v>
      </c>
      <c r="S3639" s="148">
        <f>IF(LEN(B3639)=0,0,IF(OR(Summary!$G$5="All",Summary!$G$5=""),1,IF(Summary!$G$5=B3639,1,0)))</f>
        <v>0</v>
      </c>
      <c r="T3639" s="148">
        <f t="shared" si="224"/>
        <v>0</v>
      </c>
      <c r="U3639" s="148">
        <f>IF(LEN(C3639)=0,0,IF(C3639=Summary!$K$5,1,0))</f>
        <v>0</v>
      </c>
      <c r="V3639" s="148">
        <f t="shared" si="225"/>
        <v>0</v>
      </c>
      <c r="W3639" s="333"/>
      <c r="X3639" s="148">
        <f t="shared" si="226"/>
        <v>0</v>
      </c>
      <c r="Y3639" s="333"/>
      <c r="Z3639" s="144"/>
      <c r="AA3639" s="148">
        <f t="shared" si="227"/>
        <v>0</v>
      </c>
      <c r="AB3639" s="336"/>
      <c r="AC3639" s="144"/>
    </row>
    <row r="3640" spans="2:29" s="134" customFormat="1" ht="20.100000000000001" customHeight="1" x14ac:dyDescent="0.25">
      <c r="B3640" s="390"/>
      <c r="C3640" s="391"/>
      <c r="D3640" s="392"/>
      <c r="E3640" s="393"/>
      <c r="F3640" s="393"/>
      <c r="G3640" s="394"/>
      <c r="H3640" s="395"/>
      <c r="N3640" s="144"/>
      <c r="O3640" s="147" t="str">
        <f>IFERROR(IF(LEN(B3640)=0,"",INDEX(Trainings!$C$6:$C$55,MATCH(Registration!$B3640,Trainings!$B$6:$B$55,0),1)),"")</f>
        <v/>
      </c>
      <c r="P3640" s="148" t="str">
        <f>IFERROR(IF(LEN(H3640)=0,"",INDEX(Dashboard!$I$17:$I$26,MATCH($H3640,Dashboard!$J$17:$J$26,0))),"")</f>
        <v/>
      </c>
      <c r="Q3640" s="144"/>
      <c r="R3640" s="148">
        <f>IF(LEN(O3640)=0,0,IF(OR(Summary!$D$5="All",Summary!$D$5=""),1,IF(Summary!$D$5=O3640,1,0)))</f>
        <v>0</v>
      </c>
      <c r="S3640" s="148">
        <f>IF(LEN(B3640)=0,0,IF(OR(Summary!$G$5="All",Summary!$G$5=""),1,IF(Summary!$G$5=B3640,1,0)))</f>
        <v>0</v>
      </c>
      <c r="T3640" s="148">
        <f t="shared" si="224"/>
        <v>0</v>
      </c>
      <c r="U3640" s="148">
        <f>IF(LEN(C3640)=0,0,IF(C3640=Summary!$K$5,1,0))</f>
        <v>0</v>
      </c>
      <c r="V3640" s="148">
        <f t="shared" si="225"/>
        <v>0</v>
      </c>
      <c r="W3640" s="333"/>
      <c r="X3640" s="148">
        <f t="shared" si="226"/>
        <v>0</v>
      </c>
      <c r="Y3640" s="333"/>
      <c r="Z3640" s="144"/>
      <c r="AA3640" s="148">
        <f t="shared" si="227"/>
        <v>0</v>
      </c>
      <c r="AB3640" s="336"/>
      <c r="AC3640" s="144"/>
    </row>
    <row r="3641" spans="2:29" s="134" customFormat="1" ht="20.100000000000001" customHeight="1" x14ac:dyDescent="0.25">
      <c r="B3641" s="390"/>
      <c r="C3641" s="391"/>
      <c r="D3641" s="392"/>
      <c r="E3641" s="393"/>
      <c r="F3641" s="393"/>
      <c r="G3641" s="394"/>
      <c r="H3641" s="395"/>
      <c r="N3641" s="144"/>
      <c r="O3641" s="147" t="str">
        <f>IFERROR(IF(LEN(B3641)=0,"",INDEX(Trainings!$C$6:$C$55,MATCH(Registration!$B3641,Trainings!$B$6:$B$55,0),1)),"")</f>
        <v/>
      </c>
      <c r="P3641" s="148" t="str">
        <f>IFERROR(IF(LEN(H3641)=0,"",INDEX(Dashboard!$I$17:$I$26,MATCH($H3641,Dashboard!$J$17:$J$26,0))),"")</f>
        <v/>
      </c>
      <c r="Q3641" s="144"/>
      <c r="R3641" s="148">
        <f>IF(LEN(O3641)=0,0,IF(OR(Summary!$D$5="All",Summary!$D$5=""),1,IF(Summary!$D$5=O3641,1,0)))</f>
        <v>0</v>
      </c>
      <c r="S3641" s="148">
        <f>IF(LEN(B3641)=0,0,IF(OR(Summary!$G$5="All",Summary!$G$5=""),1,IF(Summary!$G$5=B3641,1,0)))</f>
        <v>0</v>
      </c>
      <c r="T3641" s="148">
        <f t="shared" si="224"/>
        <v>0</v>
      </c>
      <c r="U3641" s="148">
        <f>IF(LEN(C3641)=0,0,IF(C3641=Summary!$K$5,1,0))</f>
        <v>0</v>
      </c>
      <c r="V3641" s="148">
        <f t="shared" si="225"/>
        <v>0</v>
      </c>
      <c r="W3641" s="333"/>
      <c r="X3641" s="148">
        <f t="shared" si="226"/>
        <v>0</v>
      </c>
      <c r="Y3641" s="333"/>
      <c r="Z3641" s="144"/>
      <c r="AA3641" s="148">
        <f t="shared" si="227"/>
        <v>0</v>
      </c>
      <c r="AB3641" s="336"/>
      <c r="AC3641" s="144"/>
    </row>
    <row r="3642" spans="2:29" s="134" customFormat="1" ht="20.100000000000001" customHeight="1" x14ac:dyDescent="0.25">
      <c r="B3642" s="390"/>
      <c r="C3642" s="391"/>
      <c r="D3642" s="392"/>
      <c r="E3642" s="393"/>
      <c r="F3642" s="393"/>
      <c r="G3642" s="394"/>
      <c r="H3642" s="395"/>
      <c r="N3642" s="144"/>
      <c r="O3642" s="147" t="str">
        <f>IFERROR(IF(LEN(B3642)=0,"",INDEX(Trainings!$C$6:$C$55,MATCH(Registration!$B3642,Trainings!$B$6:$B$55,0),1)),"")</f>
        <v/>
      </c>
      <c r="P3642" s="148" t="str">
        <f>IFERROR(IF(LEN(H3642)=0,"",INDEX(Dashboard!$I$17:$I$26,MATCH($H3642,Dashboard!$J$17:$J$26,0))),"")</f>
        <v/>
      </c>
      <c r="Q3642" s="144"/>
      <c r="R3642" s="148">
        <f>IF(LEN(O3642)=0,0,IF(OR(Summary!$D$5="All",Summary!$D$5=""),1,IF(Summary!$D$5=O3642,1,0)))</f>
        <v>0</v>
      </c>
      <c r="S3642" s="148">
        <f>IF(LEN(B3642)=0,0,IF(OR(Summary!$G$5="All",Summary!$G$5=""),1,IF(Summary!$G$5=B3642,1,0)))</f>
        <v>0</v>
      </c>
      <c r="T3642" s="148">
        <f t="shared" si="224"/>
        <v>0</v>
      </c>
      <c r="U3642" s="148">
        <f>IF(LEN(C3642)=0,0,IF(C3642=Summary!$K$5,1,0))</f>
        <v>0</v>
      </c>
      <c r="V3642" s="148">
        <f t="shared" si="225"/>
        <v>0</v>
      </c>
      <c r="W3642" s="333"/>
      <c r="X3642" s="148">
        <f t="shared" si="226"/>
        <v>0</v>
      </c>
      <c r="Y3642" s="333"/>
      <c r="Z3642" s="144"/>
      <c r="AA3642" s="148">
        <f t="shared" si="227"/>
        <v>0</v>
      </c>
      <c r="AB3642" s="336"/>
      <c r="AC3642" s="144"/>
    </row>
    <row r="3643" spans="2:29" s="134" customFormat="1" ht="20.100000000000001" customHeight="1" x14ac:dyDescent="0.25">
      <c r="B3643" s="390"/>
      <c r="C3643" s="391"/>
      <c r="D3643" s="392"/>
      <c r="E3643" s="393"/>
      <c r="F3643" s="393"/>
      <c r="G3643" s="394"/>
      <c r="H3643" s="395"/>
      <c r="N3643" s="144"/>
      <c r="O3643" s="147" t="str">
        <f>IFERROR(IF(LEN(B3643)=0,"",INDEX(Trainings!$C$6:$C$55,MATCH(Registration!$B3643,Trainings!$B$6:$B$55,0),1)),"")</f>
        <v/>
      </c>
      <c r="P3643" s="148" t="str">
        <f>IFERROR(IF(LEN(H3643)=0,"",INDEX(Dashboard!$I$17:$I$26,MATCH($H3643,Dashboard!$J$17:$J$26,0))),"")</f>
        <v/>
      </c>
      <c r="Q3643" s="144"/>
      <c r="R3643" s="148">
        <f>IF(LEN(O3643)=0,0,IF(OR(Summary!$D$5="All",Summary!$D$5=""),1,IF(Summary!$D$5=O3643,1,0)))</f>
        <v>0</v>
      </c>
      <c r="S3643" s="148">
        <f>IF(LEN(B3643)=0,0,IF(OR(Summary!$G$5="All",Summary!$G$5=""),1,IF(Summary!$G$5=B3643,1,0)))</f>
        <v>0</v>
      </c>
      <c r="T3643" s="148">
        <f t="shared" si="224"/>
        <v>0</v>
      </c>
      <c r="U3643" s="148">
        <f>IF(LEN(C3643)=0,0,IF(C3643=Summary!$K$5,1,0))</f>
        <v>0</v>
      </c>
      <c r="V3643" s="148">
        <f t="shared" si="225"/>
        <v>0</v>
      </c>
      <c r="W3643" s="333"/>
      <c r="X3643" s="148">
        <f t="shared" si="226"/>
        <v>0</v>
      </c>
      <c r="Y3643" s="333"/>
      <c r="Z3643" s="144"/>
      <c r="AA3643" s="148">
        <f t="shared" si="227"/>
        <v>0</v>
      </c>
      <c r="AB3643" s="336"/>
      <c r="AC3643" s="144"/>
    </row>
    <row r="3644" spans="2:29" s="134" customFormat="1" ht="20.100000000000001" customHeight="1" x14ac:dyDescent="0.25">
      <c r="B3644" s="390"/>
      <c r="C3644" s="391"/>
      <c r="D3644" s="392"/>
      <c r="E3644" s="393"/>
      <c r="F3644" s="393"/>
      <c r="G3644" s="394"/>
      <c r="H3644" s="395"/>
      <c r="N3644" s="144"/>
      <c r="O3644" s="147" t="str">
        <f>IFERROR(IF(LEN(B3644)=0,"",INDEX(Trainings!$C$6:$C$55,MATCH(Registration!$B3644,Trainings!$B$6:$B$55,0),1)),"")</f>
        <v/>
      </c>
      <c r="P3644" s="148" t="str">
        <f>IFERROR(IF(LEN(H3644)=0,"",INDEX(Dashboard!$I$17:$I$26,MATCH($H3644,Dashboard!$J$17:$J$26,0))),"")</f>
        <v/>
      </c>
      <c r="Q3644" s="144"/>
      <c r="R3644" s="148">
        <f>IF(LEN(O3644)=0,0,IF(OR(Summary!$D$5="All",Summary!$D$5=""),1,IF(Summary!$D$5=O3644,1,0)))</f>
        <v>0</v>
      </c>
      <c r="S3644" s="148">
        <f>IF(LEN(B3644)=0,0,IF(OR(Summary!$G$5="All",Summary!$G$5=""),1,IF(Summary!$G$5=B3644,1,0)))</f>
        <v>0</v>
      </c>
      <c r="T3644" s="148">
        <f t="shared" si="224"/>
        <v>0</v>
      </c>
      <c r="U3644" s="148">
        <f>IF(LEN(C3644)=0,0,IF(C3644=Summary!$K$5,1,0))</f>
        <v>0</v>
      </c>
      <c r="V3644" s="148">
        <f t="shared" si="225"/>
        <v>0</v>
      </c>
      <c r="W3644" s="333"/>
      <c r="X3644" s="148">
        <f t="shared" si="226"/>
        <v>0</v>
      </c>
      <c r="Y3644" s="333"/>
      <c r="Z3644" s="144"/>
      <c r="AA3644" s="148">
        <f t="shared" si="227"/>
        <v>0</v>
      </c>
      <c r="AB3644" s="336"/>
      <c r="AC3644" s="144"/>
    </row>
    <row r="3645" spans="2:29" s="134" customFormat="1" ht="20.100000000000001" customHeight="1" x14ac:dyDescent="0.25">
      <c r="B3645" s="390"/>
      <c r="C3645" s="391"/>
      <c r="D3645" s="392"/>
      <c r="E3645" s="393"/>
      <c r="F3645" s="393"/>
      <c r="G3645" s="394"/>
      <c r="H3645" s="395"/>
      <c r="N3645" s="144"/>
      <c r="O3645" s="147" t="str">
        <f>IFERROR(IF(LEN(B3645)=0,"",INDEX(Trainings!$C$6:$C$55,MATCH(Registration!$B3645,Trainings!$B$6:$B$55,0),1)),"")</f>
        <v/>
      </c>
      <c r="P3645" s="148" t="str">
        <f>IFERROR(IF(LEN(H3645)=0,"",INDEX(Dashboard!$I$17:$I$26,MATCH($H3645,Dashboard!$J$17:$J$26,0))),"")</f>
        <v/>
      </c>
      <c r="Q3645" s="144"/>
      <c r="R3645" s="148">
        <f>IF(LEN(O3645)=0,0,IF(OR(Summary!$D$5="All",Summary!$D$5=""),1,IF(Summary!$D$5=O3645,1,0)))</f>
        <v>0</v>
      </c>
      <c r="S3645" s="148">
        <f>IF(LEN(B3645)=0,0,IF(OR(Summary!$G$5="All",Summary!$G$5=""),1,IF(Summary!$G$5=B3645,1,0)))</f>
        <v>0</v>
      </c>
      <c r="T3645" s="148">
        <f t="shared" si="224"/>
        <v>0</v>
      </c>
      <c r="U3645" s="148">
        <f>IF(LEN(C3645)=0,0,IF(C3645=Summary!$K$5,1,0))</f>
        <v>0</v>
      </c>
      <c r="V3645" s="148">
        <f t="shared" si="225"/>
        <v>0</v>
      </c>
      <c r="W3645" s="333"/>
      <c r="X3645" s="148">
        <f t="shared" si="226"/>
        <v>0</v>
      </c>
      <c r="Y3645" s="333"/>
      <c r="Z3645" s="144"/>
      <c r="AA3645" s="148">
        <f t="shared" si="227"/>
        <v>0</v>
      </c>
      <c r="AB3645" s="336"/>
      <c r="AC3645" s="144"/>
    </row>
    <row r="3646" spans="2:29" s="134" customFormat="1" ht="20.100000000000001" customHeight="1" x14ac:dyDescent="0.25">
      <c r="B3646" s="390"/>
      <c r="C3646" s="391"/>
      <c r="D3646" s="392"/>
      <c r="E3646" s="393"/>
      <c r="F3646" s="393"/>
      <c r="G3646" s="394"/>
      <c r="H3646" s="395"/>
      <c r="N3646" s="144"/>
      <c r="O3646" s="147" t="str">
        <f>IFERROR(IF(LEN(B3646)=0,"",INDEX(Trainings!$C$6:$C$55,MATCH(Registration!$B3646,Trainings!$B$6:$B$55,0),1)),"")</f>
        <v/>
      </c>
      <c r="P3646" s="148" t="str">
        <f>IFERROR(IF(LEN(H3646)=0,"",INDEX(Dashboard!$I$17:$I$26,MATCH($H3646,Dashboard!$J$17:$J$26,0))),"")</f>
        <v/>
      </c>
      <c r="Q3646" s="144"/>
      <c r="R3646" s="148">
        <f>IF(LEN(O3646)=0,0,IF(OR(Summary!$D$5="All",Summary!$D$5=""),1,IF(Summary!$D$5=O3646,1,0)))</f>
        <v>0</v>
      </c>
      <c r="S3646" s="148">
        <f>IF(LEN(B3646)=0,0,IF(OR(Summary!$G$5="All",Summary!$G$5=""),1,IF(Summary!$G$5=B3646,1,0)))</f>
        <v>0</v>
      </c>
      <c r="T3646" s="148">
        <f t="shared" si="224"/>
        <v>0</v>
      </c>
      <c r="U3646" s="148">
        <f>IF(LEN(C3646)=0,0,IF(C3646=Summary!$K$5,1,0))</f>
        <v>0</v>
      </c>
      <c r="V3646" s="148">
        <f t="shared" si="225"/>
        <v>0</v>
      </c>
      <c r="W3646" s="333"/>
      <c r="X3646" s="148">
        <f t="shared" si="226"/>
        <v>0</v>
      </c>
      <c r="Y3646" s="333"/>
      <c r="Z3646" s="144"/>
      <c r="AA3646" s="148">
        <f t="shared" si="227"/>
        <v>0</v>
      </c>
      <c r="AB3646" s="336"/>
      <c r="AC3646" s="144"/>
    </row>
    <row r="3647" spans="2:29" s="134" customFormat="1" ht="20.100000000000001" customHeight="1" x14ac:dyDescent="0.25">
      <c r="B3647" s="390"/>
      <c r="C3647" s="391"/>
      <c r="D3647" s="392"/>
      <c r="E3647" s="393"/>
      <c r="F3647" s="393"/>
      <c r="G3647" s="394"/>
      <c r="H3647" s="395"/>
      <c r="N3647" s="144"/>
      <c r="O3647" s="147" t="str">
        <f>IFERROR(IF(LEN(B3647)=0,"",INDEX(Trainings!$C$6:$C$55,MATCH(Registration!$B3647,Trainings!$B$6:$B$55,0),1)),"")</f>
        <v/>
      </c>
      <c r="P3647" s="148" t="str">
        <f>IFERROR(IF(LEN(H3647)=0,"",INDEX(Dashboard!$I$17:$I$26,MATCH($H3647,Dashboard!$J$17:$J$26,0))),"")</f>
        <v/>
      </c>
      <c r="Q3647" s="144"/>
      <c r="R3647" s="148">
        <f>IF(LEN(O3647)=0,0,IF(OR(Summary!$D$5="All",Summary!$D$5=""),1,IF(Summary!$D$5=O3647,1,0)))</f>
        <v>0</v>
      </c>
      <c r="S3647" s="148">
        <f>IF(LEN(B3647)=0,0,IF(OR(Summary!$G$5="All",Summary!$G$5=""),1,IF(Summary!$G$5=B3647,1,0)))</f>
        <v>0</v>
      </c>
      <c r="T3647" s="148">
        <f t="shared" si="224"/>
        <v>0</v>
      </c>
      <c r="U3647" s="148">
        <f>IF(LEN(C3647)=0,0,IF(C3647=Summary!$K$5,1,0))</f>
        <v>0</v>
      </c>
      <c r="V3647" s="148">
        <f t="shared" si="225"/>
        <v>0</v>
      </c>
      <c r="W3647" s="333"/>
      <c r="X3647" s="148">
        <f t="shared" si="226"/>
        <v>0</v>
      </c>
      <c r="Y3647" s="333"/>
      <c r="Z3647" s="144"/>
      <c r="AA3647" s="148">
        <f t="shared" si="227"/>
        <v>0</v>
      </c>
      <c r="AB3647" s="336"/>
      <c r="AC3647" s="144"/>
    </row>
    <row r="3648" spans="2:29" s="134" customFormat="1" ht="20.100000000000001" customHeight="1" x14ac:dyDescent="0.25">
      <c r="B3648" s="390"/>
      <c r="C3648" s="391"/>
      <c r="D3648" s="392"/>
      <c r="E3648" s="393"/>
      <c r="F3648" s="393"/>
      <c r="G3648" s="394"/>
      <c r="H3648" s="395"/>
      <c r="N3648" s="144"/>
      <c r="O3648" s="147" t="str">
        <f>IFERROR(IF(LEN(B3648)=0,"",INDEX(Trainings!$C$6:$C$55,MATCH(Registration!$B3648,Trainings!$B$6:$B$55,0),1)),"")</f>
        <v/>
      </c>
      <c r="P3648" s="148" t="str">
        <f>IFERROR(IF(LEN(H3648)=0,"",INDEX(Dashboard!$I$17:$I$26,MATCH($H3648,Dashboard!$J$17:$J$26,0))),"")</f>
        <v/>
      </c>
      <c r="Q3648" s="144"/>
      <c r="R3648" s="148">
        <f>IF(LEN(O3648)=0,0,IF(OR(Summary!$D$5="All",Summary!$D$5=""),1,IF(Summary!$D$5=O3648,1,0)))</f>
        <v>0</v>
      </c>
      <c r="S3648" s="148">
        <f>IF(LEN(B3648)=0,0,IF(OR(Summary!$G$5="All",Summary!$G$5=""),1,IF(Summary!$G$5=B3648,1,0)))</f>
        <v>0</v>
      </c>
      <c r="T3648" s="148">
        <f t="shared" si="224"/>
        <v>0</v>
      </c>
      <c r="U3648" s="148">
        <f>IF(LEN(C3648)=0,0,IF(C3648=Summary!$K$5,1,0))</f>
        <v>0</v>
      </c>
      <c r="V3648" s="148">
        <f t="shared" si="225"/>
        <v>0</v>
      </c>
      <c r="W3648" s="333"/>
      <c r="X3648" s="148">
        <f t="shared" si="226"/>
        <v>0</v>
      </c>
      <c r="Y3648" s="333"/>
      <c r="Z3648" s="144"/>
      <c r="AA3648" s="148">
        <f t="shared" si="227"/>
        <v>0</v>
      </c>
      <c r="AB3648" s="336"/>
      <c r="AC3648" s="144"/>
    </row>
    <row r="3649" spans="2:29" s="134" customFormat="1" ht="20.100000000000001" customHeight="1" x14ac:dyDescent="0.25">
      <c r="B3649" s="390"/>
      <c r="C3649" s="391"/>
      <c r="D3649" s="392"/>
      <c r="E3649" s="393"/>
      <c r="F3649" s="393"/>
      <c r="G3649" s="394"/>
      <c r="H3649" s="395"/>
      <c r="N3649" s="144"/>
      <c r="O3649" s="147" t="str">
        <f>IFERROR(IF(LEN(B3649)=0,"",INDEX(Trainings!$C$6:$C$55,MATCH(Registration!$B3649,Trainings!$B$6:$B$55,0),1)),"")</f>
        <v/>
      </c>
      <c r="P3649" s="148" t="str">
        <f>IFERROR(IF(LEN(H3649)=0,"",INDEX(Dashboard!$I$17:$I$26,MATCH($H3649,Dashboard!$J$17:$J$26,0))),"")</f>
        <v/>
      </c>
      <c r="Q3649" s="144"/>
      <c r="R3649" s="148">
        <f>IF(LEN(O3649)=0,0,IF(OR(Summary!$D$5="All",Summary!$D$5=""),1,IF(Summary!$D$5=O3649,1,0)))</f>
        <v>0</v>
      </c>
      <c r="S3649" s="148">
        <f>IF(LEN(B3649)=0,0,IF(OR(Summary!$G$5="All",Summary!$G$5=""),1,IF(Summary!$G$5=B3649,1,0)))</f>
        <v>0</v>
      </c>
      <c r="T3649" s="148">
        <f t="shared" si="224"/>
        <v>0</v>
      </c>
      <c r="U3649" s="148">
        <f>IF(LEN(C3649)=0,0,IF(C3649=Summary!$K$5,1,0))</f>
        <v>0</v>
      </c>
      <c r="V3649" s="148">
        <f t="shared" si="225"/>
        <v>0</v>
      </c>
      <c r="W3649" s="333"/>
      <c r="X3649" s="148">
        <f t="shared" si="226"/>
        <v>0</v>
      </c>
      <c r="Y3649" s="333"/>
      <c r="Z3649" s="144"/>
      <c r="AA3649" s="148">
        <f t="shared" si="227"/>
        <v>0</v>
      </c>
      <c r="AB3649" s="336"/>
      <c r="AC3649" s="144"/>
    </row>
    <row r="3650" spans="2:29" s="134" customFormat="1" ht="20.100000000000001" customHeight="1" x14ac:dyDescent="0.25">
      <c r="B3650" s="390"/>
      <c r="C3650" s="391"/>
      <c r="D3650" s="392"/>
      <c r="E3650" s="393"/>
      <c r="F3650" s="393"/>
      <c r="G3650" s="394"/>
      <c r="H3650" s="395"/>
      <c r="N3650" s="144"/>
      <c r="O3650" s="147" t="str">
        <f>IFERROR(IF(LEN(B3650)=0,"",INDEX(Trainings!$C$6:$C$55,MATCH(Registration!$B3650,Trainings!$B$6:$B$55,0),1)),"")</f>
        <v/>
      </c>
      <c r="P3650" s="148" t="str">
        <f>IFERROR(IF(LEN(H3650)=0,"",INDEX(Dashboard!$I$17:$I$26,MATCH($H3650,Dashboard!$J$17:$J$26,0))),"")</f>
        <v/>
      </c>
      <c r="Q3650" s="144"/>
      <c r="R3650" s="148">
        <f>IF(LEN(O3650)=0,0,IF(OR(Summary!$D$5="All",Summary!$D$5=""),1,IF(Summary!$D$5=O3650,1,0)))</f>
        <v>0</v>
      </c>
      <c r="S3650" s="148">
        <f>IF(LEN(B3650)=0,0,IF(OR(Summary!$G$5="All",Summary!$G$5=""),1,IF(Summary!$G$5=B3650,1,0)))</f>
        <v>0</v>
      </c>
      <c r="T3650" s="148">
        <f t="shared" si="224"/>
        <v>0</v>
      </c>
      <c r="U3650" s="148">
        <f>IF(LEN(C3650)=0,0,IF(C3650=Summary!$K$5,1,0))</f>
        <v>0</v>
      </c>
      <c r="V3650" s="148">
        <f t="shared" si="225"/>
        <v>0</v>
      </c>
      <c r="W3650" s="333"/>
      <c r="X3650" s="148">
        <f t="shared" si="226"/>
        <v>0</v>
      </c>
      <c r="Y3650" s="333"/>
      <c r="Z3650" s="144"/>
      <c r="AA3650" s="148">
        <f t="shared" si="227"/>
        <v>0</v>
      </c>
      <c r="AB3650" s="336"/>
      <c r="AC3650" s="144"/>
    </row>
    <row r="3651" spans="2:29" s="134" customFormat="1" ht="20.100000000000001" customHeight="1" x14ac:dyDescent="0.25">
      <c r="B3651" s="390"/>
      <c r="C3651" s="391"/>
      <c r="D3651" s="392"/>
      <c r="E3651" s="393"/>
      <c r="F3651" s="393"/>
      <c r="G3651" s="394"/>
      <c r="H3651" s="395"/>
      <c r="N3651" s="144"/>
      <c r="O3651" s="147" t="str">
        <f>IFERROR(IF(LEN(B3651)=0,"",INDEX(Trainings!$C$6:$C$55,MATCH(Registration!$B3651,Trainings!$B$6:$B$55,0),1)),"")</f>
        <v/>
      </c>
      <c r="P3651" s="148" t="str">
        <f>IFERROR(IF(LEN(H3651)=0,"",INDEX(Dashboard!$I$17:$I$26,MATCH($H3651,Dashboard!$J$17:$J$26,0))),"")</f>
        <v/>
      </c>
      <c r="Q3651" s="144"/>
      <c r="R3651" s="148">
        <f>IF(LEN(O3651)=0,0,IF(OR(Summary!$D$5="All",Summary!$D$5=""),1,IF(Summary!$D$5=O3651,1,0)))</f>
        <v>0</v>
      </c>
      <c r="S3651" s="148">
        <f>IF(LEN(B3651)=0,0,IF(OR(Summary!$G$5="All",Summary!$G$5=""),1,IF(Summary!$G$5=B3651,1,0)))</f>
        <v>0</v>
      </c>
      <c r="T3651" s="148">
        <f t="shared" si="224"/>
        <v>0</v>
      </c>
      <c r="U3651" s="148">
        <f>IF(LEN(C3651)=0,0,IF(C3651=Summary!$K$5,1,0))</f>
        <v>0</v>
      </c>
      <c r="V3651" s="148">
        <f t="shared" si="225"/>
        <v>0</v>
      </c>
      <c r="W3651" s="333"/>
      <c r="X3651" s="148">
        <f t="shared" si="226"/>
        <v>0</v>
      </c>
      <c r="Y3651" s="333"/>
      <c r="Z3651" s="144"/>
      <c r="AA3651" s="148">
        <f t="shared" si="227"/>
        <v>0</v>
      </c>
      <c r="AB3651" s="336"/>
      <c r="AC3651" s="144"/>
    </row>
    <row r="3652" spans="2:29" s="134" customFormat="1" ht="20.100000000000001" customHeight="1" x14ac:dyDescent="0.25">
      <c r="B3652" s="390"/>
      <c r="C3652" s="391"/>
      <c r="D3652" s="392"/>
      <c r="E3652" s="393"/>
      <c r="F3652" s="393"/>
      <c r="G3652" s="394"/>
      <c r="H3652" s="395"/>
      <c r="N3652" s="144"/>
      <c r="O3652" s="147" t="str">
        <f>IFERROR(IF(LEN(B3652)=0,"",INDEX(Trainings!$C$6:$C$55,MATCH(Registration!$B3652,Trainings!$B$6:$B$55,0),1)),"")</f>
        <v/>
      </c>
      <c r="P3652" s="148" t="str">
        <f>IFERROR(IF(LEN(H3652)=0,"",INDEX(Dashboard!$I$17:$I$26,MATCH($H3652,Dashboard!$J$17:$J$26,0))),"")</f>
        <v/>
      </c>
      <c r="Q3652" s="144"/>
      <c r="R3652" s="148">
        <f>IF(LEN(O3652)=0,0,IF(OR(Summary!$D$5="All",Summary!$D$5=""),1,IF(Summary!$D$5=O3652,1,0)))</f>
        <v>0</v>
      </c>
      <c r="S3652" s="148">
        <f>IF(LEN(B3652)=0,0,IF(OR(Summary!$G$5="All",Summary!$G$5=""),1,IF(Summary!$G$5=B3652,1,0)))</f>
        <v>0</v>
      </c>
      <c r="T3652" s="148">
        <f t="shared" si="224"/>
        <v>0</v>
      </c>
      <c r="U3652" s="148">
        <f>IF(LEN(C3652)=0,0,IF(C3652=Summary!$K$5,1,0))</f>
        <v>0</v>
      </c>
      <c r="V3652" s="148">
        <f t="shared" si="225"/>
        <v>0</v>
      </c>
      <c r="W3652" s="333"/>
      <c r="X3652" s="148">
        <f t="shared" si="226"/>
        <v>0</v>
      </c>
      <c r="Y3652" s="333"/>
      <c r="Z3652" s="144"/>
      <c r="AA3652" s="148">
        <f t="shared" si="227"/>
        <v>0</v>
      </c>
      <c r="AB3652" s="336"/>
      <c r="AC3652" s="144"/>
    </row>
    <row r="3653" spans="2:29" s="134" customFormat="1" ht="20.100000000000001" customHeight="1" x14ac:dyDescent="0.25">
      <c r="B3653" s="390"/>
      <c r="C3653" s="391"/>
      <c r="D3653" s="392"/>
      <c r="E3653" s="393"/>
      <c r="F3653" s="393"/>
      <c r="G3653" s="394"/>
      <c r="H3653" s="395"/>
      <c r="N3653" s="144"/>
      <c r="O3653" s="147" t="str">
        <f>IFERROR(IF(LEN(B3653)=0,"",INDEX(Trainings!$C$6:$C$55,MATCH(Registration!$B3653,Trainings!$B$6:$B$55,0),1)),"")</f>
        <v/>
      </c>
      <c r="P3653" s="148" t="str">
        <f>IFERROR(IF(LEN(H3653)=0,"",INDEX(Dashboard!$I$17:$I$26,MATCH($H3653,Dashboard!$J$17:$J$26,0))),"")</f>
        <v/>
      </c>
      <c r="Q3653" s="144"/>
      <c r="R3653" s="148">
        <f>IF(LEN(O3653)=0,0,IF(OR(Summary!$D$5="All",Summary!$D$5=""),1,IF(Summary!$D$5=O3653,1,0)))</f>
        <v>0</v>
      </c>
      <c r="S3653" s="148">
        <f>IF(LEN(B3653)=0,0,IF(OR(Summary!$G$5="All",Summary!$G$5=""),1,IF(Summary!$G$5=B3653,1,0)))</f>
        <v>0</v>
      </c>
      <c r="T3653" s="148">
        <f t="shared" si="224"/>
        <v>0</v>
      </c>
      <c r="U3653" s="148">
        <f>IF(LEN(C3653)=0,0,IF(C3653=Summary!$K$5,1,0))</f>
        <v>0</v>
      </c>
      <c r="V3653" s="148">
        <f t="shared" si="225"/>
        <v>0</v>
      </c>
      <c r="W3653" s="333"/>
      <c r="X3653" s="148">
        <f t="shared" si="226"/>
        <v>0</v>
      </c>
      <c r="Y3653" s="333"/>
      <c r="Z3653" s="144"/>
      <c r="AA3653" s="148">
        <f t="shared" si="227"/>
        <v>0</v>
      </c>
      <c r="AB3653" s="336"/>
      <c r="AC3653" s="144"/>
    </row>
    <row r="3654" spans="2:29" s="134" customFormat="1" ht="20.100000000000001" customHeight="1" x14ac:dyDescent="0.25">
      <c r="B3654" s="390"/>
      <c r="C3654" s="391"/>
      <c r="D3654" s="392"/>
      <c r="E3654" s="393"/>
      <c r="F3654" s="393"/>
      <c r="G3654" s="394"/>
      <c r="H3654" s="395"/>
      <c r="N3654" s="144"/>
      <c r="O3654" s="147" t="str">
        <f>IFERROR(IF(LEN(B3654)=0,"",INDEX(Trainings!$C$6:$C$55,MATCH(Registration!$B3654,Trainings!$B$6:$B$55,0),1)),"")</f>
        <v/>
      </c>
      <c r="P3654" s="148" t="str">
        <f>IFERROR(IF(LEN(H3654)=0,"",INDEX(Dashboard!$I$17:$I$26,MATCH($H3654,Dashboard!$J$17:$J$26,0))),"")</f>
        <v/>
      </c>
      <c r="Q3654" s="144"/>
      <c r="R3654" s="148">
        <f>IF(LEN(O3654)=0,0,IF(OR(Summary!$D$5="All",Summary!$D$5=""),1,IF(Summary!$D$5=O3654,1,0)))</f>
        <v>0</v>
      </c>
      <c r="S3654" s="148">
        <f>IF(LEN(B3654)=0,0,IF(OR(Summary!$G$5="All",Summary!$G$5=""),1,IF(Summary!$G$5=B3654,1,0)))</f>
        <v>0</v>
      </c>
      <c r="T3654" s="148">
        <f t="shared" ref="T3654:T3717" si="228">IF(G3654="Yes",1,0)</f>
        <v>0</v>
      </c>
      <c r="U3654" s="148">
        <f>IF(LEN(C3654)=0,0,IF(C3654=Summary!$K$5,1,0))</f>
        <v>0</v>
      </c>
      <c r="V3654" s="148">
        <f t="shared" si="225"/>
        <v>0</v>
      </c>
      <c r="W3654" s="333"/>
      <c r="X3654" s="148">
        <f t="shared" si="226"/>
        <v>0</v>
      </c>
      <c r="Y3654" s="333"/>
      <c r="Z3654" s="144"/>
      <c r="AA3654" s="148">
        <f t="shared" si="227"/>
        <v>0</v>
      </c>
      <c r="AB3654" s="336"/>
      <c r="AC3654" s="144"/>
    </row>
    <row r="3655" spans="2:29" s="134" customFormat="1" ht="20.100000000000001" customHeight="1" x14ac:dyDescent="0.25">
      <c r="B3655" s="390"/>
      <c r="C3655" s="391"/>
      <c r="D3655" s="392"/>
      <c r="E3655" s="393"/>
      <c r="F3655" s="393"/>
      <c r="G3655" s="394"/>
      <c r="H3655" s="395"/>
      <c r="N3655" s="144"/>
      <c r="O3655" s="147" t="str">
        <f>IFERROR(IF(LEN(B3655)=0,"",INDEX(Trainings!$C$6:$C$55,MATCH(Registration!$B3655,Trainings!$B$6:$B$55,0),1)),"")</f>
        <v/>
      </c>
      <c r="P3655" s="148" t="str">
        <f>IFERROR(IF(LEN(H3655)=0,"",INDEX(Dashboard!$I$17:$I$26,MATCH($H3655,Dashboard!$J$17:$J$26,0))),"")</f>
        <v/>
      </c>
      <c r="Q3655" s="144"/>
      <c r="R3655" s="148">
        <f>IF(LEN(O3655)=0,0,IF(OR(Summary!$D$5="All",Summary!$D$5=""),1,IF(Summary!$D$5=O3655,1,0)))</f>
        <v>0</v>
      </c>
      <c r="S3655" s="148">
        <f>IF(LEN(B3655)=0,0,IF(OR(Summary!$G$5="All",Summary!$G$5=""),1,IF(Summary!$G$5=B3655,1,0)))</f>
        <v>0</v>
      </c>
      <c r="T3655" s="148">
        <f t="shared" si="228"/>
        <v>0</v>
      </c>
      <c r="U3655" s="148">
        <f>IF(LEN(C3655)=0,0,IF(C3655=Summary!$K$5,1,0))</f>
        <v>0</v>
      </c>
      <c r="V3655" s="148">
        <f t="shared" ref="V3655:V3718" si="229">R3655*S3655*T3655*U3655</f>
        <v>0</v>
      </c>
      <c r="W3655" s="333"/>
      <c r="X3655" s="148">
        <f t="shared" ref="X3655:X3718" si="230">V3655*(IF(LEN(P3655)=0,0,1))</f>
        <v>0</v>
      </c>
      <c r="Y3655" s="333"/>
      <c r="Z3655" s="144"/>
      <c r="AA3655" s="148">
        <f t="shared" ref="AA3655:AA3718" si="231">IF(G3655="Yes",1,0)</f>
        <v>0</v>
      </c>
      <c r="AB3655" s="336"/>
      <c r="AC3655" s="144"/>
    </row>
    <row r="3656" spans="2:29" s="134" customFormat="1" ht="20.100000000000001" customHeight="1" x14ac:dyDescent="0.25">
      <c r="B3656" s="390"/>
      <c r="C3656" s="391"/>
      <c r="D3656" s="392"/>
      <c r="E3656" s="393"/>
      <c r="F3656" s="393"/>
      <c r="G3656" s="394"/>
      <c r="H3656" s="395"/>
      <c r="N3656" s="144"/>
      <c r="O3656" s="147" t="str">
        <f>IFERROR(IF(LEN(B3656)=0,"",INDEX(Trainings!$C$6:$C$55,MATCH(Registration!$B3656,Trainings!$B$6:$B$55,0),1)),"")</f>
        <v/>
      </c>
      <c r="P3656" s="148" t="str">
        <f>IFERROR(IF(LEN(H3656)=0,"",INDEX(Dashboard!$I$17:$I$26,MATCH($H3656,Dashboard!$J$17:$J$26,0))),"")</f>
        <v/>
      </c>
      <c r="Q3656" s="144"/>
      <c r="R3656" s="148">
        <f>IF(LEN(O3656)=0,0,IF(OR(Summary!$D$5="All",Summary!$D$5=""),1,IF(Summary!$D$5=O3656,1,0)))</f>
        <v>0</v>
      </c>
      <c r="S3656" s="148">
        <f>IF(LEN(B3656)=0,0,IF(OR(Summary!$G$5="All",Summary!$G$5=""),1,IF(Summary!$G$5=B3656,1,0)))</f>
        <v>0</v>
      </c>
      <c r="T3656" s="148">
        <f t="shared" si="228"/>
        <v>0</v>
      </c>
      <c r="U3656" s="148">
        <f>IF(LEN(C3656)=0,0,IF(C3656=Summary!$K$5,1,0))</f>
        <v>0</v>
      </c>
      <c r="V3656" s="148">
        <f t="shared" si="229"/>
        <v>0</v>
      </c>
      <c r="W3656" s="333"/>
      <c r="X3656" s="148">
        <f t="shared" si="230"/>
        <v>0</v>
      </c>
      <c r="Y3656" s="333"/>
      <c r="Z3656" s="144"/>
      <c r="AA3656" s="148">
        <f t="shared" si="231"/>
        <v>0</v>
      </c>
      <c r="AB3656" s="336"/>
      <c r="AC3656" s="144"/>
    </row>
    <row r="3657" spans="2:29" s="134" customFormat="1" ht="20.100000000000001" customHeight="1" x14ac:dyDescent="0.25">
      <c r="B3657" s="390"/>
      <c r="C3657" s="391"/>
      <c r="D3657" s="392"/>
      <c r="E3657" s="393"/>
      <c r="F3657" s="393"/>
      <c r="G3657" s="394"/>
      <c r="H3657" s="395"/>
      <c r="N3657" s="144"/>
      <c r="O3657" s="147" t="str">
        <f>IFERROR(IF(LEN(B3657)=0,"",INDEX(Trainings!$C$6:$C$55,MATCH(Registration!$B3657,Trainings!$B$6:$B$55,0),1)),"")</f>
        <v/>
      </c>
      <c r="P3657" s="148" t="str">
        <f>IFERROR(IF(LEN(H3657)=0,"",INDEX(Dashboard!$I$17:$I$26,MATCH($H3657,Dashboard!$J$17:$J$26,0))),"")</f>
        <v/>
      </c>
      <c r="Q3657" s="144"/>
      <c r="R3657" s="148">
        <f>IF(LEN(O3657)=0,0,IF(OR(Summary!$D$5="All",Summary!$D$5=""),1,IF(Summary!$D$5=O3657,1,0)))</f>
        <v>0</v>
      </c>
      <c r="S3657" s="148">
        <f>IF(LEN(B3657)=0,0,IF(OR(Summary!$G$5="All",Summary!$G$5=""),1,IF(Summary!$G$5=B3657,1,0)))</f>
        <v>0</v>
      </c>
      <c r="T3657" s="148">
        <f t="shared" si="228"/>
        <v>0</v>
      </c>
      <c r="U3657" s="148">
        <f>IF(LEN(C3657)=0,0,IF(C3657=Summary!$K$5,1,0))</f>
        <v>0</v>
      </c>
      <c r="V3657" s="148">
        <f t="shared" si="229"/>
        <v>0</v>
      </c>
      <c r="W3657" s="333"/>
      <c r="X3657" s="148">
        <f t="shared" si="230"/>
        <v>0</v>
      </c>
      <c r="Y3657" s="333"/>
      <c r="Z3657" s="144"/>
      <c r="AA3657" s="148">
        <f t="shared" si="231"/>
        <v>0</v>
      </c>
      <c r="AB3657" s="336"/>
      <c r="AC3657" s="144"/>
    </row>
    <row r="3658" spans="2:29" s="134" customFormat="1" ht="20.100000000000001" customHeight="1" x14ac:dyDescent="0.25">
      <c r="B3658" s="390"/>
      <c r="C3658" s="391"/>
      <c r="D3658" s="392"/>
      <c r="E3658" s="393"/>
      <c r="F3658" s="393"/>
      <c r="G3658" s="394"/>
      <c r="H3658" s="395"/>
      <c r="N3658" s="144"/>
      <c r="O3658" s="147" t="str">
        <f>IFERROR(IF(LEN(B3658)=0,"",INDEX(Trainings!$C$6:$C$55,MATCH(Registration!$B3658,Trainings!$B$6:$B$55,0),1)),"")</f>
        <v/>
      </c>
      <c r="P3658" s="148" t="str">
        <f>IFERROR(IF(LEN(H3658)=0,"",INDEX(Dashboard!$I$17:$I$26,MATCH($H3658,Dashboard!$J$17:$J$26,0))),"")</f>
        <v/>
      </c>
      <c r="Q3658" s="144"/>
      <c r="R3658" s="148">
        <f>IF(LEN(O3658)=0,0,IF(OR(Summary!$D$5="All",Summary!$D$5=""),1,IF(Summary!$D$5=O3658,1,0)))</f>
        <v>0</v>
      </c>
      <c r="S3658" s="148">
        <f>IF(LEN(B3658)=0,0,IF(OR(Summary!$G$5="All",Summary!$G$5=""),1,IF(Summary!$G$5=B3658,1,0)))</f>
        <v>0</v>
      </c>
      <c r="T3658" s="148">
        <f t="shared" si="228"/>
        <v>0</v>
      </c>
      <c r="U3658" s="148">
        <f>IF(LEN(C3658)=0,0,IF(C3658=Summary!$K$5,1,0))</f>
        <v>0</v>
      </c>
      <c r="V3658" s="148">
        <f t="shared" si="229"/>
        <v>0</v>
      </c>
      <c r="W3658" s="333"/>
      <c r="X3658" s="148">
        <f t="shared" si="230"/>
        <v>0</v>
      </c>
      <c r="Y3658" s="333"/>
      <c r="Z3658" s="144"/>
      <c r="AA3658" s="148">
        <f t="shared" si="231"/>
        <v>0</v>
      </c>
      <c r="AB3658" s="336"/>
      <c r="AC3658" s="144"/>
    </row>
    <row r="3659" spans="2:29" s="134" customFormat="1" ht="20.100000000000001" customHeight="1" x14ac:dyDescent="0.25">
      <c r="B3659" s="390"/>
      <c r="C3659" s="391"/>
      <c r="D3659" s="392"/>
      <c r="E3659" s="393"/>
      <c r="F3659" s="393"/>
      <c r="G3659" s="394"/>
      <c r="H3659" s="395"/>
      <c r="N3659" s="144"/>
      <c r="O3659" s="147" t="str">
        <f>IFERROR(IF(LEN(B3659)=0,"",INDEX(Trainings!$C$6:$C$55,MATCH(Registration!$B3659,Trainings!$B$6:$B$55,0),1)),"")</f>
        <v/>
      </c>
      <c r="P3659" s="148" t="str">
        <f>IFERROR(IF(LEN(H3659)=0,"",INDEX(Dashboard!$I$17:$I$26,MATCH($H3659,Dashboard!$J$17:$J$26,0))),"")</f>
        <v/>
      </c>
      <c r="Q3659" s="144"/>
      <c r="R3659" s="148">
        <f>IF(LEN(O3659)=0,0,IF(OR(Summary!$D$5="All",Summary!$D$5=""),1,IF(Summary!$D$5=O3659,1,0)))</f>
        <v>0</v>
      </c>
      <c r="S3659" s="148">
        <f>IF(LEN(B3659)=0,0,IF(OR(Summary!$G$5="All",Summary!$G$5=""),1,IF(Summary!$G$5=B3659,1,0)))</f>
        <v>0</v>
      </c>
      <c r="T3659" s="148">
        <f t="shared" si="228"/>
        <v>0</v>
      </c>
      <c r="U3659" s="148">
        <f>IF(LEN(C3659)=0,0,IF(C3659=Summary!$K$5,1,0))</f>
        <v>0</v>
      </c>
      <c r="V3659" s="148">
        <f t="shared" si="229"/>
        <v>0</v>
      </c>
      <c r="W3659" s="333"/>
      <c r="X3659" s="148">
        <f t="shared" si="230"/>
        <v>0</v>
      </c>
      <c r="Y3659" s="333"/>
      <c r="Z3659" s="144"/>
      <c r="AA3659" s="148">
        <f t="shared" si="231"/>
        <v>0</v>
      </c>
      <c r="AB3659" s="336"/>
      <c r="AC3659" s="144"/>
    </row>
    <row r="3660" spans="2:29" s="134" customFormat="1" ht="20.100000000000001" customHeight="1" x14ac:dyDescent="0.25">
      <c r="B3660" s="390"/>
      <c r="C3660" s="391"/>
      <c r="D3660" s="392"/>
      <c r="E3660" s="393"/>
      <c r="F3660" s="393"/>
      <c r="G3660" s="394"/>
      <c r="H3660" s="395"/>
      <c r="N3660" s="144"/>
      <c r="O3660" s="147" t="str">
        <f>IFERROR(IF(LEN(B3660)=0,"",INDEX(Trainings!$C$6:$C$55,MATCH(Registration!$B3660,Trainings!$B$6:$B$55,0),1)),"")</f>
        <v/>
      </c>
      <c r="P3660" s="148" t="str">
        <f>IFERROR(IF(LEN(H3660)=0,"",INDEX(Dashboard!$I$17:$I$26,MATCH($H3660,Dashboard!$J$17:$J$26,0))),"")</f>
        <v/>
      </c>
      <c r="Q3660" s="144"/>
      <c r="R3660" s="148">
        <f>IF(LEN(O3660)=0,0,IF(OR(Summary!$D$5="All",Summary!$D$5=""),1,IF(Summary!$D$5=O3660,1,0)))</f>
        <v>0</v>
      </c>
      <c r="S3660" s="148">
        <f>IF(LEN(B3660)=0,0,IF(OR(Summary!$G$5="All",Summary!$G$5=""),1,IF(Summary!$G$5=B3660,1,0)))</f>
        <v>0</v>
      </c>
      <c r="T3660" s="148">
        <f t="shared" si="228"/>
        <v>0</v>
      </c>
      <c r="U3660" s="148">
        <f>IF(LEN(C3660)=0,0,IF(C3660=Summary!$K$5,1,0))</f>
        <v>0</v>
      </c>
      <c r="V3660" s="148">
        <f t="shared" si="229"/>
        <v>0</v>
      </c>
      <c r="W3660" s="333"/>
      <c r="X3660" s="148">
        <f t="shared" si="230"/>
        <v>0</v>
      </c>
      <c r="Y3660" s="333"/>
      <c r="Z3660" s="144"/>
      <c r="AA3660" s="148">
        <f t="shared" si="231"/>
        <v>0</v>
      </c>
      <c r="AB3660" s="336"/>
      <c r="AC3660" s="144"/>
    </row>
    <row r="3661" spans="2:29" s="134" customFormat="1" ht="20.100000000000001" customHeight="1" x14ac:dyDescent="0.25">
      <c r="B3661" s="390"/>
      <c r="C3661" s="391"/>
      <c r="D3661" s="392"/>
      <c r="E3661" s="393"/>
      <c r="F3661" s="393"/>
      <c r="G3661" s="394"/>
      <c r="H3661" s="395"/>
      <c r="N3661" s="144"/>
      <c r="O3661" s="147" t="str">
        <f>IFERROR(IF(LEN(B3661)=0,"",INDEX(Trainings!$C$6:$C$55,MATCH(Registration!$B3661,Trainings!$B$6:$B$55,0),1)),"")</f>
        <v/>
      </c>
      <c r="P3661" s="148" t="str">
        <f>IFERROR(IF(LEN(H3661)=0,"",INDEX(Dashboard!$I$17:$I$26,MATCH($H3661,Dashboard!$J$17:$J$26,0))),"")</f>
        <v/>
      </c>
      <c r="Q3661" s="144"/>
      <c r="R3661" s="148">
        <f>IF(LEN(O3661)=0,0,IF(OR(Summary!$D$5="All",Summary!$D$5=""),1,IF(Summary!$D$5=O3661,1,0)))</f>
        <v>0</v>
      </c>
      <c r="S3661" s="148">
        <f>IF(LEN(B3661)=0,0,IF(OR(Summary!$G$5="All",Summary!$G$5=""),1,IF(Summary!$G$5=B3661,1,0)))</f>
        <v>0</v>
      </c>
      <c r="T3661" s="148">
        <f t="shared" si="228"/>
        <v>0</v>
      </c>
      <c r="U3661" s="148">
        <f>IF(LEN(C3661)=0,0,IF(C3661=Summary!$K$5,1,0))</f>
        <v>0</v>
      </c>
      <c r="V3661" s="148">
        <f t="shared" si="229"/>
        <v>0</v>
      </c>
      <c r="W3661" s="333"/>
      <c r="X3661" s="148">
        <f t="shared" si="230"/>
        <v>0</v>
      </c>
      <c r="Y3661" s="333"/>
      <c r="Z3661" s="144"/>
      <c r="AA3661" s="148">
        <f t="shared" si="231"/>
        <v>0</v>
      </c>
      <c r="AB3661" s="336"/>
      <c r="AC3661" s="144"/>
    </row>
    <row r="3662" spans="2:29" s="134" customFormat="1" ht="20.100000000000001" customHeight="1" x14ac:dyDescent="0.25">
      <c r="B3662" s="390"/>
      <c r="C3662" s="391"/>
      <c r="D3662" s="392"/>
      <c r="E3662" s="393"/>
      <c r="F3662" s="393"/>
      <c r="G3662" s="394"/>
      <c r="H3662" s="395"/>
      <c r="N3662" s="144"/>
      <c r="O3662" s="147" t="str">
        <f>IFERROR(IF(LEN(B3662)=0,"",INDEX(Trainings!$C$6:$C$55,MATCH(Registration!$B3662,Trainings!$B$6:$B$55,0),1)),"")</f>
        <v/>
      </c>
      <c r="P3662" s="148" t="str">
        <f>IFERROR(IF(LEN(H3662)=0,"",INDEX(Dashboard!$I$17:$I$26,MATCH($H3662,Dashboard!$J$17:$J$26,0))),"")</f>
        <v/>
      </c>
      <c r="Q3662" s="144"/>
      <c r="R3662" s="148">
        <f>IF(LEN(O3662)=0,0,IF(OR(Summary!$D$5="All",Summary!$D$5=""),1,IF(Summary!$D$5=O3662,1,0)))</f>
        <v>0</v>
      </c>
      <c r="S3662" s="148">
        <f>IF(LEN(B3662)=0,0,IF(OR(Summary!$G$5="All",Summary!$G$5=""),1,IF(Summary!$G$5=B3662,1,0)))</f>
        <v>0</v>
      </c>
      <c r="T3662" s="148">
        <f t="shared" si="228"/>
        <v>0</v>
      </c>
      <c r="U3662" s="148">
        <f>IF(LEN(C3662)=0,0,IF(C3662=Summary!$K$5,1,0))</f>
        <v>0</v>
      </c>
      <c r="V3662" s="148">
        <f t="shared" si="229"/>
        <v>0</v>
      </c>
      <c r="W3662" s="333"/>
      <c r="X3662" s="148">
        <f t="shared" si="230"/>
        <v>0</v>
      </c>
      <c r="Y3662" s="333"/>
      <c r="Z3662" s="144"/>
      <c r="AA3662" s="148">
        <f t="shared" si="231"/>
        <v>0</v>
      </c>
      <c r="AB3662" s="336"/>
      <c r="AC3662" s="144"/>
    </row>
    <row r="3663" spans="2:29" s="134" customFormat="1" ht="20.100000000000001" customHeight="1" x14ac:dyDescent="0.25">
      <c r="B3663" s="390"/>
      <c r="C3663" s="391"/>
      <c r="D3663" s="392"/>
      <c r="E3663" s="393"/>
      <c r="F3663" s="393"/>
      <c r="G3663" s="394"/>
      <c r="H3663" s="395"/>
      <c r="N3663" s="144"/>
      <c r="O3663" s="147" t="str">
        <f>IFERROR(IF(LEN(B3663)=0,"",INDEX(Trainings!$C$6:$C$55,MATCH(Registration!$B3663,Trainings!$B$6:$B$55,0),1)),"")</f>
        <v/>
      </c>
      <c r="P3663" s="148" t="str">
        <f>IFERROR(IF(LEN(H3663)=0,"",INDEX(Dashboard!$I$17:$I$26,MATCH($H3663,Dashboard!$J$17:$J$26,0))),"")</f>
        <v/>
      </c>
      <c r="Q3663" s="144"/>
      <c r="R3663" s="148">
        <f>IF(LEN(O3663)=0,0,IF(OR(Summary!$D$5="All",Summary!$D$5=""),1,IF(Summary!$D$5=O3663,1,0)))</f>
        <v>0</v>
      </c>
      <c r="S3663" s="148">
        <f>IF(LEN(B3663)=0,0,IF(OR(Summary!$G$5="All",Summary!$G$5=""),1,IF(Summary!$G$5=B3663,1,0)))</f>
        <v>0</v>
      </c>
      <c r="T3663" s="148">
        <f t="shared" si="228"/>
        <v>0</v>
      </c>
      <c r="U3663" s="148">
        <f>IF(LEN(C3663)=0,0,IF(C3663=Summary!$K$5,1,0))</f>
        <v>0</v>
      </c>
      <c r="V3663" s="148">
        <f t="shared" si="229"/>
        <v>0</v>
      </c>
      <c r="W3663" s="333"/>
      <c r="X3663" s="148">
        <f t="shared" si="230"/>
        <v>0</v>
      </c>
      <c r="Y3663" s="333"/>
      <c r="Z3663" s="144"/>
      <c r="AA3663" s="148">
        <f t="shared" si="231"/>
        <v>0</v>
      </c>
      <c r="AB3663" s="336"/>
      <c r="AC3663" s="144"/>
    </row>
    <row r="3664" spans="2:29" s="134" customFormat="1" ht="20.100000000000001" customHeight="1" x14ac:dyDescent="0.25">
      <c r="B3664" s="390"/>
      <c r="C3664" s="391"/>
      <c r="D3664" s="392"/>
      <c r="E3664" s="393"/>
      <c r="F3664" s="393"/>
      <c r="G3664" s="394"/>
      <c r="H3664" s="395"/>
      <c r="N3664" s="144"/>
      <c r="O3664" s="147" t="str">
        <f>IFERROR(IF(LEN(B3664)=0,"",INDEX(Trainings!$C$6:$C$55,MATCH(Registration!$B3664,Trainings!$B$6:$B$55,0),1)),"")</f>
        <v/>
      </c>
      <c r="P3664" s="148" t="str">
        <f>IFERROR(IF(LEN(H3664)=0,"",INDEX(Dashboard!$I$17:$I$26,MATCH($H3664,Dashboard!$J$17:$J$26,0))),"")</f>
        <v/>
      </c>
      <c r="Q3664" s="144"/>
      <c r="R3664" s="148">
        <f>IF(LEN(O3664)=0,0,IF(OR(Summary!$D$5="All",Summary!$D$5=""),1,IF(Summary!$D$5=O3664,1,0)))</f>
        <v>0</v>
      </c>
      <c r="S3664" s="148">
        <f>IF(LEN(B3664)=0,0,IF(OR(Summary!$G$5="All",Summary!$G$5=""),1,IF(Summary!$G$5=B3664,1,0)))</f>
        <v>0</v>
      </c>
      <c r="T3664" s="148">
        <f t="shared" si="228"/>
        <v>0</v>
      </c>
      <c r="U3664" s="148">
        <f>IF(LEN(C3664)=0,0,IF(C3664=Summary!$K$5,1,0))</f>
        <v>0</v>
      </c>
      <c r="V3664" s="148">
        <f t="shared" si="229"/>
        <v>0</v>
      </c>
      <c r="W3664" s="333"/>
      <c r="X3664" s="148">
        <f t="shared" si="230"/>
        <v>0</v>
      </c>
      <c r="Y3664" s="333"/>
      <c r="Z3664" s="144"/>
      <c r="AA3664" s="148">
        <f t="shared" si="231"/>
        <v>0</v>
      </c>
      <c r="AB3664" s="336"/>
      <c r="AC3664" s="144"/>
    </row>
    <row r="3665" spans="2:29" s="134" customFormat="1" ht="20.100000000000001" customHeight="1" x14ac:dyDescent="0.25">
      <c r="B3665" s="390"/>
      <c r="C3665" s="391"/>
      <c r="D3665" s="392"/>
      <c r="E3665" s="393"/>
      <c r="F3665" s="393"/>
      <c r="G3665" s="394"/>
      <c r="H3665" s="395"/>
      <c r="N3665" s="144"/>
      <c r="O3665" s="147" t="str">
        <f>IFERROR(IF(LEN(B3665)=0,"",INDEX(Trainings!$C$6:$C$55,MATCH(Registration!$B3665,Trainings!$B$6:$B$55,0),1)),"")</f>
        <v/>
      </c>
      <c r="P3665" s="148" t="str">
        <f>IFERROR(IF(LEN(H3665)=0,"",INDEX(Dashboard!$I$17:$I$26,MATCH($H3665,Dashboard!$J$17:$J$26,0))),"")</f>
        <v/>
      </c>
      <c r="Q3665" s="144"/>
      <c r="R3665" s="148">
        <f>IF(LEN(O3665)=0,0,IF(OR(Summary!$D$5="All",Summary!$D$5=""),1,IF(Summary!$D$5=O3665,1,0)))</f>
        <v>0</v>
      </c>
      <c r="S3665" s="148">
        <f>IF(LEN(B3665)=0,0,IF(OR(Summary!$G$5="All",Summary!$G$5=""),1,IF(Summary!$G$5=B3665,1,0)))</f>
        <v>0</v>
      </c>
      <c r="T3665" s="148">
        <f t="shared" si="228"/>
        <v>0</v>
      </c>
      <c r="U3665" s="148">
        <f>IF(LEN(C3665)=0,0,IF(C3665=Summary!$K$5,1,0))</f>
        <v>0</v>
      </c>
      <c r="V3665" s="148">
        <f t="shared" si="229"/>
        <v>0</v>
      </c>
      <c r="W3665" s="333"/>
      <c r="X3665" s="148">
        <f t="shared" si="230"/>
        <v>0</v>
      </c>
      <c r="Y3665" s="333"/>
      <c r="Z3665" s="144"/>
      <c r="AA3665" s="148">
        <f t="shared" si="231"/>
        <v>0</v>
      </c>
      <c r="AB3665" s="336"/>
      <c r="AC3665" s="144"/>
    </row>
    <row r="3666" spans="2:29" s="134" customFormat="1" ht="20.100000000000001" customHeight="1" x14ac:dyDescent="0.25">
      <c r="B3666" s="390"/>
      <c r="C3666" s="391"/>
      <c r="D3666" s="392"/>
      <c r="E3666" s="393"/>
      <c r="F3666" s="393"/>
      <c r="G3666" s="394"/>
      <c r="H3666" s="395"/>
      <c r="N3666" s="144"/>
      <c r="O3666" s="147" t="str">
        <f>IFERROR(IF(LEN(B3666)=0,"",INDEX(Trainings!$C$6:$C$55,MATCH(Registration!$B3666,Trainings!$B$6:$B$55,0),1)),"")</f>
        <v/>
      </c>
      <c r="P3666" s="148" t="str">
        <f>IFERROR(IF(LEN(H3666)=0,"",INDEX(Dashboard!$I$17:$I$26,MATCH($H3666,Dashboard!$J$17:$J$26,0))),"")</f>
        <v/>
      </c>
      <c r="Q3666" s="144"/>
      <c r="R3666" s="148">
        <f>IF(LEN(O3666)=0,0,IF(OR(Summary!$D$5="All",Summary!$D$5=""),1,IF(Summary!$D$5=O3666,1,0)))</f>
        <v>0</v>
      </c>
      <c r="S3666" s="148">
        <f>IF(LEN(B3666)=0,0,IF(OR(Summary!$G$5="All",Summary!$G$5=""),1,IF(Summary!$G$5=B3666,1,0)))</f>
        <v>0</v>
      </c>
      <c r="T3666" s="148">
        <f t="shared" si="228"/>
        <v>0</v>
      </c>
      <c r="U3666" s="148">
        <f>IF(LEN(C3666)=0,0,IF(C3666=Summary!$K$5,1,0))</f>
        <v>0</v>
      </c>
      <c r="V3666" s="148">
        <f t="shared" si="229"/>
        <v>0</v>
      </c>
      <c r="W3666" s="333"/>
      <c r="X3666" s="148">
        <f t="shared" si="230"/>
        <v>0</v>
      </c>
      <c r="Y3666" s="333"/>
      <c r="Z3666" s="144"/>
      <c r="AA3666" s="148">
        <f t="shared" si="231"/>
        <v>0</v>
      </c>
      <c r="AB3666" s="336"/>
      <c r="AC3666" s="144"/>
    </row>
    <row r="3667" spans="2:29" s="134" customFormat="1" ht="20.100000000000001" customHeight="1" x14ac:dyDescent="0.25">
      <c r="B3667" s="390"/>
      <c r="C3667" s="391"/>
      <c r="D3667" s="392"/>
      <c r="E3667" s="393"/>
      <c r="F3667" s="393"/>
      <c r="G3667" s="394"/>
      <c r="H3667" s="395"/>
      <c r="N3667" s="144"/>
      <c r="O3667" s="147" t="str">
        <f>IFERROR(IF(LEN(B3667)=0,"",INDEX(Trainings!$C$6:$C$55,MATCH(Registration!$B3667,Trainings!$B$6:$B$55,0),1)),"")</f>
        <v/>
      </c>
      <c r="P3667" s="148" t="str">
        <f>IFERROR(IF(LEN(H3667)=0,"",INDEX(Dashboard!$I$17:$I$26,MATCH($H3667,Dashboard!$J$17:$J$26,0))),"")</f>
        <v/>
      </c>
      <c r="Q3667" s="144"/>
      <c r="R3667" s="148">
        <f>IF(LEN(O3667)=0,0,IF(OR(Summary!$D$5="All",Summary!$D$5=""),1,IF(Summary!$D$5=O3667,1,0)))</f>
        <v>0</v>
      </c>
      <c r="S3667" s="148">
        <f>IF(LEN(B3667)=0,0,IF(OR(Summary!$G$5="All",Summary!$G$5=""),1,IF(Summary!$G$5=B3667,1,0)))</f>
        <v>0</v>
      </c>
      <c r="T3667" s="148">
        <f t="shared" si="228"/>
        <v>0</v>
      </c>
      <c r="U3667" s="148">
        <f>IF(LEN(C3667)=0,0,IF(C3667=Summary!$K$5,1,0))</f>
        <v>0</v>
      </c>
      <c r="V3667" s="148">
        <f t="shared" si="229"/>
        <v>0</v>
      </c>
      <c r="W3667" s="333"/>
      <c r="X3667" s="148">
        <f t="shared" si="230"/>
        <v>0</v>
      </c>
      <c r="Y3667" s="333"/>
      <c r="Z3667" s="144"/>
      <c r="AA3667" s="148">
        <f t="shared" si="231"/>
        <v>0</v>
      </c>
      <c r="AB3667" s="336"/>
      <c r="AC3667" s="144"/>
    </row>
    <row r="3668" spans="2:29" s="134" customFormat="1" ht="20.100000000000001" customHeight="1" x14ac:dyDescent="0.25">
      <c r="B3668" s="390"/>
      <c r="C3668" s="391"/>
      <c r="D3668" s="392"/>
      <c r="E3668" s="393"/>
      <c r="F3668" s="393"/>
      <c r="G3668" s="394"/>
      <c r="H3668" s="395"/>
      <c r="N3668" s="144"/>
      <c r="O3668" s="147" t="str">
        <f>IFERROR(IF(LEN(B3668)=0,"",INDEX(Trainings!$C$6:$C$55,MATCH(Registration!$B3668,Trainings!$B$6:$B$55,0),1)),"")</f>
        <v/>
      </c>
      <c r="P3668" s="148" t="str">
        <f>IFERROR(IF(LEN(H3668)=0,"",INDEX(Dashboard!$I$17:$I$26,MATCH($H3668,Dashboard!$J$17:$J$26,0))),"")</f>
        <v/>
      </c>
      <c r="Q3668" s="144"/>
      <c r="R3668" s="148">
        <f>IF(LEN(O3668)=0,0,IF(OR(Summary!$D$5="All",Summary!$D$5=""),1,IF(Summary!$D$5=O3668,1,0)))</f>
        <v>0</v>
      </c>
      <c r="S3668" s="148">
        <f>IF(LEN(B3668)=0,0,IF(OR(Summary!$G$5="All",Summary!$G$5=""),1,IF(Summary!$G$5=B3668,1,0)))</f>
        <v>0</v>
      </c>
      <c r="T3668" s="148">
        <f t="shared" si="228"/>
        <v>0</v>
      </c>
      <c r="U3668" s="148">
        <f>IF(LEN(C3668)=0,0,IF(C3668=Summary!$K$5,1,0))</f>
        <v>0</v>
      </c>
      <c r="V3668" s="148">
        <f t="shared" si="229"/>
        <v>0</v>
      </c>
      <c r="W3668" s="333"/>
      <c r="X3668" s="148">
        <f t="shared" si="230"/>
        <v>0</v>
      </c>
      <c r="Y3668" s="333"/>
      <c r="Z3668" s="144"/>
      <c r="AA3668" s="148">
        <f t="shared" si="231"/>
        <v>0</v>
      </c>
      <c r="AB3668" s="336"/>
      <c r="AC3668" s="144"/>
    </row>
    <row r="3669" spans="2:29" s="134" customFormat="1" ht="20.100000000000001" customHeight="1" x14ac:dyDescent="0.25">
      <c r="B3669" s="390"/>
      <c r="C3669" s="391"/>
      <c r="D3669" s="392"/>
      <c r="E3669" s="393"/>
      <c r="F3669" s="393"/>
      <c r="G3669" s="394"/>
      <c r="H3669" s="395"/>
      <c r="N3669" s="144"/>
      <c r="O3669" s="147" t="str">
        <f>IFERROR(IF(LEN(B3669)=0,"",INDEX(Trainings!$C$6:$C$55,MATCH(Registration!$B3669,Trainings!$B$6:$B$55,0),1)),"")</f>
        <v/>
      </c>
      <c r="P3669" s="148" t="str">
        <f>IFERROR(IF(LEN(H3669)=0,"",INDEX(Dashboard!$I$17:$I$26,MATCH($H3669,Dashboard!$J$17:$J$26,0))),"")</f>
        <v/>
      </c>
      <c r="Q3669" s="144"/>
      <c r="R3669" s="148">
        <f>IF(LEN(O3669)=0,0,IF(OR(Summary!$D$5="All",Summary!$D$5=""),1,IF(Summary!$D$5=O3669,1,0)))</f>
        <v>0</v>
      </c>
      <c r="S3669" s="148">
        <f>IF(LEN(B3669)=0,0,IF(OR(Summary!$G$5="All",Summary!$G$5=""),1,IF(Summary!$G$5=B3669,1,0)))</f>
        <v>0</v>
      </c>
      <c r="T3669" s="148">
        <f t="shared" si="228"/>
        <v>0</v>
      </c>
      <c r="U3669" s="148">
        <f>IF(LEN(C3669)=0,0,IF(C3669=Summary!$K$5,1,0))</f>
        <v>0</v>
      </c>
      <c r="V3669" s="148">
        <f t="shared" si="229"/>
        <v>0</v>
      </c>
      <c r="W3669" s="333"/>
      <c r="X3669" s="148">
        <f t="shared" si="230"/>
        <v>0</v>
      </c>
      <c r="Y3669" s="333"/>
      <c r="Z3669" s="144"/>
      <c r="AA3669" s="148">
        <f t="shared" si="231"/>
        <v>0</v>
      </c>
      <c r="AB3669" s="336"/>
      <c r="AC3669" s="144"/>
    </row>
    <row r="3670" spans="2:29" s="134" customFormat="1" ht="20.100000000000001" customHeight="1" x14ac:dyDescent="0.25">
      <c r="B3670" s="390"/>
      <c r="C3670" s="391"/>
      <c r="D3670" s="392"/>
      <c r="E3670" s="393"/>
      <c r="F3670" s="393"/>
      <c r="G3670" s="394"/>
      <c r="H3670" s="395"/>
      <c r="N3670" s="144"/>
      <c r="O3670" s="147" t="str">
        <f>IFERROR(IF(LEN(B3670)=0,"",INDEX(Trainings!$C$6:$C$55,MATCH(Registration!$B3670,Trainings!$B$6:$B$55,0),1)),"")</f>
        <v/>
      </c>
      <c r="P3670" s="148" t="str">
        <f>IFERROR(IF(LEN(H3670)=0,"",INDEX(Dashboard!$I$17:$I$26,MATCH($H3670,Dashboard!$J$17:$J$26,0))),"")</f>
        <v/>
      </c>
      <c r="Q3670" s="144"/>
      <c r="R3670" s="148">
        <f>IF(LEN(O3670)=0,0,IF(OR(Summary!$D$5="All",Summary!$D$5=""),1,IF(Summary!$D$5=O3670,1,0)))</f>
        <v>0</v>
      </c>
      <c r="S3670" s="148">
        <f>IF(LEN(B3670)=0,0,IF(OR(Summary!$G$5="All",Summary!$G$5=""),1,IF(Summary!$G$5=B3670,1,0)))</f>
        <v>0</v>
      </c>
      <c r="T3670" s="148">
        <f t="shared" si="228"/>
        <v>0</v>
      </c>
      <c r="U3670" s="148">
        <f>IF(LEN(C3670)=0,0,IF(C3670=Summary!$K$5,1,0))</f>
        <v>0</v>
      </c>
      <c r="V3670" s="148">
        <f t="shared" si="229"/>
        <v>0</v>
      </c>
      <c r="W3670" s="333"/>
      <c r="X3670" s="148">
        <f t="shared" si="230"/>
        <v>0</v>
      </c>
      <c r="Y3670" s="333"/>
      <c r="Z3670" s="144"/>
      <c r="AA3670" s="148">
        <f t="shared" si="231"/>
        <v>0</v>
      </c>
      <c r="AB3670" s="336"/>
      <c r="AC3670" s="144"/>
    </row>
    <row r="3671" spans="2:29" s="134" customFormat="1" ht="20.100000000000001" customHeight="1" x14ac:dyDescent="0.25">
      <c r="B3671" s="390"/>
      <c r="C3671" s="391"/>
      <c r="D3671" s="392"/>
      <c r="E3671" s="393"/>
      <c r="F3671" s="393"/>
      <c r="G3671" s="394"/>
      <c r="H3671" s="395"/>
      <c r="N3671" s="144"/>
      <c r="O3671" s="147" t="str">
        <f>IFERROR(IF(LEN(B3671)=0,"",INDEX(Trainings!$C$6:$C$55,MATCH(Registration!$B3671,Trainings!$B$6:$B$55,0),1)),"")</f>
        <v/>
      </c>
      <c r="P3671" s="148" t="str">
        <f>IFERROR(IF(LEN(H3671)=0,"",INDEX(Dashboard!$I$17:$I$26,MATCH($H3671,Dashboard!$J$17:$J$26,0))),"")</f>
        <v/>
      </c>
      <c r="Q3671" s="144"/>
      <c r="R3671" s="148">
        <f>IF(LEN(O3671)=0,0,IF(OR(Summary!$D$5="All",Summary!$D$5=""),1,IF(Summary!$D$5=O3671,1,0)))</f>
        <v>0</v>
      </c>
      <c r="S3671" s="148">
        <f>IF(LEN(B3671)=0,0,IF(OR(Summary!$G$5="All",Summary!$G$5=""),1,IF(Summary!$G$5=B3671,1,0)))</f>
        <v>0</v>
      </c>
      <c r="T3671" s="148">
        <f t="shared" si="228"/>
        <v>0</v>
      </c>
      <c r="U3671" s="148">
        <f>IF(LEN(C3671)=0,0,IF(C3671=Summary!$K$5,1,0))</f>
        <v>0</v>
      </c>
      <c r="V3671" s="148">
        <f t="shared" si="229"/>
        <v>0</v>
      </c>
      <c r="W3671" s="333"/>
      <c r="X3671" s="148">
        <f t="shared" si="230"/>
        <v>0</v>
      </c>
      <c r="Y3671" s="333"/>
      <c r="Z3671" s="144"/>
      <c r="AA3671" s="148">
        <f t="shared" si="231"/>
        <v>0</v>
      </c>
      <c r="AB3671" s="336"/>
      <c r="AC3671" s="144"/>
    </row>
    <row r="3672" spans="2:29" s="134" customFormat="1" ht="20.100000000000001" customHeight="1" x14ac:dyDescent="0.25">
      <c r="B3672" s="390"/>
      <c r="C3672" s="391"/>
      <c r="D3672" s="392"/>
      <c r="E3672" s="393"/>
      <c r="F3672" s="393"/>
      <c r="G3672" s="394"/>
      <c r="H3672" s="395"/>
      <c r="N3672" s="144"/>
      <c r="O3672" s="147" t="str">
        <f>IFERROR(IF(LEN(B3672)=0,"",INDEX(Trainings!$C$6:$C$55,MATCH(Registration!$B3672,Trainings!$B$6:$B$55,0),1)),"")</f>
        <v/>
      </c>
      <c r="P3672" s="148" t="str">
        <f>IFERROR(IF(LEN(H3672)=0,"",INDEX(Dashboard!$I$17:$I$26,MATCH($H3672,Dashboard!$J$17:$J$26,0))),"")</f>
        <v/>
      </c>
      <c r="Q3672" s="144"/>
      <c r="R3672" s="148">
        <f>IF(LEN(O3672)=0,0,IF(OR(Summary!$D$5="All",Summary!$D$5=""),1,IF(Summary!$D$5=O3672,1,0)))</f>
        <v>0</v>
      </c>
      <c r="S3672" s="148">
        <f>IF(LEN(B3672)=0,0,IF(OR(Summary!$G$5="All",Summary!$G$5=""),1,IF(Summary!$G$5=B3672,1,0)))</f>
        <v>0</v>
      </c>
      <c r="T3672" s="148">
        <f t="shared" si="228"/>
        <v>0</v>
      </c>
      <c r="U3672" s="148">
        <f>IF(LEN(C3672)=0,0,IF(C3672=Summary!$K$5,1,0))</f>
        <v>0</v>
      </c>
      <c r="V3672" s="148">
        <f t="shared" si="229"/>
        <v>0</v>
      </c>
      <c r="W3672" s="333"/>
      <c r="X3672" s="148">
        <f t="shared" si="230"/>
        <v>0</v>
      </c>
      <c r="Y3672" s="333"/>
      <c r="Z3672" s="144"/>
      <c r="AA3672" s="148">
        <f t="shared" si="231"/>
        <v>0</v>
      </c>
      <c r="AB3672" s="336"/>
      <c r="AC3672" s="144"/>
    </row>
    <row r="3673" spans="2:29" s="134" customFormat="1" ht="20.100000000000001" customHeight="1" x14ac:dyDescent="0.25">
      <c r="B3673" s="390"/>
      <c r="C3673" s="391"/>
      <c r="D3673" s="392"/>
      <c r="E3673" s="393"/>
      <c r="F3673" s="393"/>
      <c r="G3673" s="394"/>
      <c r="H3673" s="395"/>
      <c r="N3673" s="144"/>
      <c r="O3673" s="147" t="str">
        <f>IFERROR(IF(LEN(B3673)=0,"",INDEX(Trainings!$C$6:$C$55,MATCH(Registration!$B3673,Trainings!$B$6:$B$55,0),1)),"")</f>
        <v/>
      </c>
      <c r="P3673" s="148" t="str">
        <f>IFERROR(IF(LEN(H3673)=0,"",INDEX(Dashboard!$I$17:$I$26,MATCH($H3673,Dashboard!$J$17:$J$26,0))),"")</f>
        <v/>
      </c>
      <c r="Q3673" s="144"/>
      <c r="R3673" s="148">
        <f>IF(LEN(O3673)=0,0,IF(OR(Summary!$D$5="All",Summary!$D$5=""),1,IF(Summary!$D$5=O3673,1,0)))</f>
        <v>0</v>
      </c>
      <c r="S3673" s="148">
        <f>IF(LEN(B3673)=0,0,IF(OR(Summary!$G$5="All",Summary!$G$5=""),1,IF(Summary!$G$5=B3673,1,0)))</f>
        <v>0</v>
      </c>
      <c r="T3673" s="148">
        <f t="shared" si="228"/>
        <v>0</v>
      </c>
      <c r="U3673" s="148">
        <f>IF(LEN(C3673)=0,0,IF(C3673=Summary!$K$5,1,0))</f>
        <v>0</v>
      </c>
      <c r="V3673" s="148">
        <f t="shared" si="229"/>
        <v>0</v>
      </c>
      <c r="W3673" s="333"/>
      <c r="X3673" s="148">
        <f t="shared" si="230"/>
        <v>0</v>
      </c>
      <c r="Y3673" s="333"/>
      <c r="Z3673" s="144"/>
      <c r="AA3673" s="148">
        <f t="shared" si="231"/>
        <v>0</v>
      </c>
      <c r="AB3673" s="336"/>
      <c r="AC3673" s="144"/>
    </row>
    <row r="3674" spans="2:29" s="134" customFormat="1" ht="20.100000000000001" customHeight="1" x14ac:dyDescent="0.25">
      <c r="B3674" s="390"/>
      <c r="C3674" s="391"/>
      <c r="D3674" s="392"/>
      <c r="E3674" s="393"/>
      <c r="F3674" s="393"/>
      <c r="G3674" s="394"/>
      <c r="H3674" s="395"/>
      <c r="N3674" s="144"/>
      <c r="O3674" s="147" t="str">
        <f>IFERROR(IF(LEN(B3674)=0,"",INDEX(Trainings!$C$6:$C$55,MATCH(Registration!$B3674,Trainings!$B$6:$B$55,0),1)),"")</f>
        <v/>
      </c>
      <c r="P3674" s="148" t="str">
        <f>IFERROR(IF(LEN(H3674)=0,"",INDEX(Dashboard!$I$17:$I$26,MATCH($H3674,Dashboard!$J$17:$J$26,0))),"")</f>
        <v/>
      </c>
      <c r="Q3674" s="144"/>
      <c r="R3674" s="148">
        <f>IF(LEN(O3674)=0,0,IF(OR(Summary!$D$5="All",Summary!$D$5=""),1,IF(Summary!$D$5=O3674,1,0)))</f>
        <v>0</v>
      </c>
      <c r="S3674" s="148">
        <f>IF(LEN(B3674)=0,0,IF(OR(Summary!$G$5="All",Summary!$G$5=""),1,IF(Summary!$G$5=B3674,1,0)))</f>
        <v>0</v>
      </c>
      <c r="T3674" s="148">
        <f t="shared" si="228"/>
        <v>0</v>
      </c>
      <c r="U3674" s="148">
        <f>IF(LEN(C3674)=0,0,IF(C3674=Summary!$K$5,1,0))</f>
        <v>0</v>
      </c>
      <c r="V3674" s="148">
        <f t="shared" si="229"/>
        <v>0</v>
      </c>
      <c r="W3674" s="333"/>
      <c r="X3674" s="148">
        <f t="shared" si="230"/>
        <v>0</v>
      </c>
      <c r="Y3674" s="333"/>
      <c r="Z3674" s="144"/>
      <c r="AA3674" s="148">
        <f t="shared" si="231"/>
        <v>0</v>
      </c>
      <c r="AB3674" s="336"/>
      <c r="AC3674" s="144"/>
    </row>
    <row r="3675" spans="2:29" s="134" customFormat="1" ht="20.100000000000001" customHeight="1" x14ac:dyDescent="0.25">
      <c r="B3675" s="390"/>
      <c r="C3675" s="391"/>
      <c r="D3675" s="392"/>
      <c r="E3675" s="393"/>
      <c r="F3675" s="393"/>
      <c r="G3675" s="394"/>
      <c r="H3675" s="395"/>
      <c r="N3675" s="144"/>
      <c r="O3675" s="147" t="str">
        <f>IFERROR(IF(LEN(B3675)=0,"",INDEX(Trainings!$C$6:$C$55,MATCH(Registration!$B3675,Trainings!$B$6:$B$55,0),1)),"")</f>
        <v/>
      </c>
      <c r="P3675" s="148" t="str">
        <f>IFERROR(IF(LEN(H3675)=0,"",INDEX(Dashboard!$I$17:$I$26,MATCH($H3675,Dashboard!$J$17:$J$26,0))),"")</f>
        <v/>
      </c>
      <c r="Q3675" s="144"/>
      <c r="R3675" s="148">
        <f>IF(LEN(O3675)=0,0,IF(OR(Summary!$D$5="All",Summary!$D$5=""),1,IF(Summary!$D$5=O3675,1,0)))</f>
        <v>0</v>
      </c>
      <c r="S3675" s="148">
        <f>IF(LEN(B3675)=0,0,IF(OR(Summary!$G$5="All",Summary!$G$5=""),1,IF(Summary!$G$5=B3675,1,0)))</f>
        <v>0</v>
      </c>
      <c r="T3675" s="148">
        <f t="shared" si="228"/>
        <v>0</v>
      </c>
      <c r="U3675" s="148">
        <f>IF(LEN(C3675)=0,0,IF(C3675=Summary!$K$5,1,0))</f>
        <v>0</v>
      </c>
      <c r="V3675" s="148">
        <f t="shared" si="229"/>
        <v>0</v>
      </c>
      <c r="W3675" s="333"/>
      <c r="X3675" s="148">
        <f t="shared" si="230"/>
        <v>0</v>
      </c>
      <c r="Y3675" s="333"/>
      <c r="Z3675" s="144"/>
      <c r="AA3675" s="148">
        <f t="shared" si="231"/>
        <v>0</v>
      </c>
      <c r="AB3675" s="336"/>
      <c r="AC3675" s="144"/>
    </row>
    <row r="3676" spans="2:29" s="134" customFormat="1" ht="20.100000000000001" customHeight="1" x14ac:dyDescent="0.25">
      <c r="B3676" s="390"/>
      <c r="C3676" s="391"/>
      <c r="D3676" s="392"/>
      <c r="E3676" s="393"/>
      <c r="F3676" s="393"/>
      <c r="G3676" s="394"/>
      <c r="H3676" s="395"/>
      <c r="N3676" s="144"/>
      <c r="O3676" s="147" t="str">
        <f>IFERROR(IF(LEN(B3676)=0,"",INDEX(Trainings!$C$6:$C$55,MATCH(Registration!$B3676,Trainings!$B$6:$B$55,0),1)),"")</f>
        <v/>
      </c>
      <c r="P3676" s="148" t="str">
        <f>IFERROR(IF(LEN(H3676)=0,"",INDEX(Dashboard!$I$17:$I$26,MATCH($H3676,Dashboard!$J$17:$J$26,0))),"")</f>
        <v/>
      </c>
      <c r="Q3676" s="144"/>
      <c r="R3676" s="148">
        <f>IF(LEN(O3676)=0,0,IF(OR(Summary!$D$5="All",Summary!$D$5=""),1,IF(Summary!$D$5=O3676,1,0)))</f>
        <v>0</v>
      </c>
      <c r="S3676" s="148">
        <f>IF(LEN(B3676)=0,0,IF(OR(Summary!$G$5="All",Summary!$G$5=""),1,IF(Summary!$G$5=B3676,1,0)))</f>
        <v>0</v>
      </c>
      <c r="T3676" s="148">
        <f t="shared" si="228"/>
        <v>0</v>
      </c>
      <c r="U3676" s="148">
        <f>IF(LEN(C3676)=0,0,IF(C3676=Summary!$K$5,1,0))</f>
        <v>0</v>
      </c>
      <c r="V3676" s="148">
        <f t="shared" si="229"/>
        <v>0</v>
      </c>
      <c r="W3676" s="333"/>
      <c r="X3676" s="148">
        <f t="shared" si="230"/>
        <v>0</v>
      </c>
      <c r="Y3676" s="333"/>
      <c r="Z3676" s="144"/>
      <c r="AA3676" s="148">
        <f t="shared" si="231"/>
        <v>0</v>
      </c>
      <c r="AB3676" s="336"/>
      <c r="AC3676" s="144"/>
    </row>
    <row r="3677" spans="2:29" s="134" customFormat="1" ht="20.100000000000001" customHeight="1" x14ac:dyDescent="0.25">
      <c r="B3677" s="390"/>
      <c r="C3677" s="391"/>
      <c r="D3677" s="392"/>
      <c r="E3677" s="393"/>
      <c r="F3677" s="393"/>
      <c r="G3677" s="394"/>
      <c r="H3677" s="395"/>
      <c r="N3677" s="144"/>
      <c r="O3677" s="147" t="str">
        <f>IFERROR(IF(LEN(B3677)=0,"",INDEX(Trainings!$C$6:$C$55,MATCH(Registration!$B3677,Trainings!$B$6:$B$55,0),1)),"")</f>
        <v/>
      </c>
      <c r="P3677" s="148" t="str">
        <f>IFERROR(IF(LEN(H3677)=0,"",INDEX(Dashboard!$I$17:$I$26,MATCH($H3677,Dashboard!$J$17:$J$26,0))),"")</f>
        <v/>
      </c>
      <c r="Q3677" s="144"/>
      <c r="R3677" s="148">
        <f>IF(LEN(O3677)=0,0,IF(OR(Summary!$D$5="All",Summary!$D$5=""),1,IF(Summary!$D$5=O3677,1,0)))</f>
        <v>0</v>
      </c>
      <c r="S3677" s="148">
        <f>IF(LEN(B3677)=0,0,IF(OR(Summary!$G$5="All",Summary!$G$5=""),1,IF(Summary!$G$5=B3677,1,0)))</f>
        <v>0</v>
      </c>
      <c r="T3677" s="148">
        <f t="shared" si="228"/>
        <v>0</v>
      </c>
      <c r="U3677" s="148">
        <f>IF(LEN(C3677)=0,0,IF(C3677=Summary!$K$5,1,0))</f>
        <v>0</v>
      </c>
      <c r="V3677" s="148">
        <f t="shared" si="229"/>
        <v>0</v>
      </c>
      <c r="W3677" s="333"/>
      <c r="X3677" s="148">
        <f t="shared" si="230"/>
        <v>0</v>
      </c>
      <c r="Y3677" s="333"/>
      <c r="Z3677" s="144"/>
      <c r="AA3677" s="148">
        <f t="shared" si="231"/>
        <v>0</v>
      </c>
      <c r="AB3677" s="336"/>
      <c r="AC3677" s="144"/>
    </row>
    <row r="3678" spans="2:29" s="134" customFormat="1" ht="20.100000000000001" customHeight="1" x14ac:dyDescent="0.25">
      <c r="B3678" s="390"/>
      <c r="C3678" s="391"/>
      <c r="D3678" s="392"/>
      <c r="E3678" s="393"/>
      <c r="F3678" s="393"/>
      <c r="G3678" s="394"/>
      <c r="H3678" s="395"/>
      <c r="N3678" s="144"/>
      <c r="O3678" s="147" t="str">
        <f>IFERROR(IF(LEN(B3678)=0,"",INDEX(Trainings!$C$6:$C$55,MATCH(Registration!$B3678,Trainings!$B$6:$B$55,0),1)),"")</f>
        <v/>
      </c>
      <c r="P3678" s="148" t="str">
        <f>IFERROR(IF(LEN(H3678)=0,"",INDEX(Dashboard!$I$17:$I$26,MATCH($H3678,Dashboard!$J$17:$J$26,0))),"")</f>
        <v/>
      </c>
      <c r="Q3678" s="144"/>
      <c r="R3678" s="148">
        <f>IF(LEN(O3678)=0,0,IF(OR(Summary!$D$5="All",Summary!$D$5=""),1,IF(Summary!$D$5=O3678,1,0)))</f>
        <v>0</v>
      </c>
      <c r="S3678" s="148">
        <f>IF(LEN(B3678)=0,0,IF(OR(Summary!$G$5="All",Summary!$G$5=""),1,IF(Summary!$G$5=B3678,1,0)))</f>
        <v>0</v>
      </c>
      <c r="T3678" s="148">
        <f t="shared" si="228"/>
        <v>0</v>
      </c>
      <c r="U3678" s="148">
        <f>IF(LEN(C3678)=0,0,IF(C3678=Summary!$K$5,1,0))</f>
        <v>0</v>
      </c>
      <c r="V3678" s="148">
        <f t="shared" si="229"/>
        <v>0</v>
      </c>
      <c r="W3678" s="333"/>
      <c r="X3678" s="148">
        <f t="shared" si="230"/>
        <v>0</v>
      </c>
      <c r="Y3678" s="333"/>
      <c r="Z3678" s="144"/>
      <c r="AA3678" s="148">
        <f t="shared" si="231"/>
        <v>0</v>
      </c>
      <c r="AB3678" s="336"/>
      <c r="AC3678" s="144"/>
    </row>
    <row r="3679" spans="2:29" s="134" customFormat="1" ht="20.100000000000001" customHeight="1" x14ac:dyDescent="0.25">
      <c r="B3679" s="390"/>
      <c r="C3679" s="391"/>
      <c r="D3679" s="392"/>
      <c r="E3679" s="393"/>
      <c r="F3679" s="393"/>
      <c r="G3679" s="394"/>
      <c r="H3679" s="395"/>
      <c r="N3679" s="144"/>
      <c r="O3679" s="147" t="str">
        <f>IFERROR(IF(LEN(B3679)=0,"",INDEX(Trainings!$C$6:$C$55,MATCH(Registration!$B3679,Trainings!$B$6:$B$55,0),1)),"")</f>
        <v/>
      </c>
      <c r="P3679" s="148" t="str">
        <f>IFERROR(IF(LEN(H3679)=0,"",INDEX(Dashboard!$I$17:$I$26,MATCH($H3679,Dashboard!$J$17:$J$26,0))),"")</f>
        <v/>
      </c>
      <c r="Q3679" s="144"/>
      <c r="R3679" s="148">
        <f>IF(LEN(O3679)=0,0,IF(OR(Summary!$D$5="All",Summary!$D$5=""),1,IF(Summary!$D$5=O3679,1,0)))</f>
        <v>0</v>
      </c>
      <c r="S3679" s="148">
        <f>IF(LEN(B3679)=0,0,IF(OR(Summary!$G$5="All",Summary!$G$5=""),1,IF(Summary!$G$5=B3679,1,0)))</f>
        <v>0</v>
      </c>
      <c r="T3679" s="148">
        <f t="shared" si="228"/>
        <v>0</v>
      </c>
      <c r="U3679" s="148">
        <f>IF(LEN(C3679)=0,0,IF(C3679=Summary!$K$5,1,0))</f>
        <v>0</v>
      </c>
      <c r="V3679" s="148">
        <f t="shared" si="229"/>
        <v>0</v>
      </c>
      <c r="W3679" s="333"/>
      <c r="X3679" s="148">
        <f t="shared" si="230"/>
        <v>0</v>
      </c>
      <c r="Y3679" s="333"/>
      <c r="Z3679" s="144"/>
      <c r="AA3679" s="148">
        <f t="shared" si="231"/>
        <v>0</v>
      </c>
      <c r="AB3679" s="336"/>
      <c r="AC3679" s="144"/>
    </row>
    <row r="3680" spans="2:29" s="134" customFormat="1" ht="20.100000000000001" customHeight="1" x14ac:dyDescent="0.25">
      <c r="B3680" s="390"/>
      <c r="C3680" s="391"/>
      <c r="D3680" s="392"/>
      <c r="E3680" s="393"/>
      <c r="F3680" s="393"/>
      <c r="G3680" s="394"/>
      <c r="H3680" s="395"/>
      <c r="N3680" s="144"/>
      <c r="O3680" s="147" t="str">
        <f>IFERROR(IF(LEN(B3680)=0,"",INDEX(Trainings!$C$6:$C$55,MATCH(Registration!$B3680,Trainings!$B$6:$B$55,0),1)),"")</f>
        <v/>
      </c>
      <c r="P3680" s="148" t="str">
        <f>IFERROR(IF(LEN(H3680)=0,"",INDEX(Dashboard!$I$17:$I$26,MATCH($H3680,Dashboard!$J$17:$J$26,0))),"")</f>
        <v/>
      </c>
      <c r="Q3680" s="144"/>
      <c r="R3680" s="148">
        <f>IF(LEN(O3680)=0,0,IF(OR(Summary!$D$5="All",Summary!$D$5=""),1,IF(Summary!$D$5=O3680,1,0)))</f>
        <v>0</v>
      </c>
      <c r="S3680" s="148">
        <f>IF(LEN(B3680)=0,0,IF(OR(Summary!$G$5="All",Summary!$G$5=""),1,IF(Summary!$G$5=B3680,1,0)))</f>
        <v>0</v>
      </c>
      <c r="T3680" s="148">
        <f t="shared" si="228"/>
        <v>0</v>
      </c>
      <c r="U3680" s="148">
        <f>IF(LEN(C3680)=0,0,IF(C3680=Summary!$K$5,1,0))</f>
        <v>0</v>
      </c>
      <c r="V3680" s="148">
        <f t="shared" si="229"/>
        <v>0</v>
      </c>
      <c r="W3680" s="333"/>
      <c r="X3680" s="148">
        <f t="shared" si="230"/>
        <v>0</v>
      </c>
      <c r="Y3680" s="333"/>
      <c r="Z3680" s="144"/>
      <c r="AA3680" s="148">
        <f t="shared" si="231"/>
        <v>0</v>
      </c>
      <c r="AB3680" s="336"/>
      <c r="AC3680" s="144"/>
    </row>
    <row r="3681" spans="2:29" s="134" customFormat="1" ht="20.100000000000001" customHeight="1" x14ac:dyDescent="0.25">
      <c r="B3681" s="390"/>
      <c r="C3681" s="391"/>
      <c r="D3681" s="392"/>
      <c r="E3681" s="393"/>
      <c r="F3681" s="393"/>
      <c r="G3681" s="394"/>
      <c r="H3681" s="395"/>
      <c r="N3681" s="144"/>
      <c r="O3681" s="147" t="str">
        <f>IFERROR(IF(LEN(B3681)=0,"",INDEX(Trainings!$C$6:$C$55,MATCH(Registration!$B3681,Trainings!$B$6:$B$55,0),1)),"")</f>
        <v/>
      </c>
      <c r="P3681" s="148" t="str">
        <f>IFERROR(IF(LEN(H3681)=0,"",INDEX(Dashboard!$I$17:$I$26,MATCH($H3681,Dashboard!$J$17:$J$26,0))),"")</f>
        <v/>
      </c>
      <c r="Q3681" s="144"/>
      <c r="R3681" s="148">
        <f>IF(LEN(O3681)=0,0,IF(OR(Summary!$D$5="All",Summary!$D$5=""),1,IF(Summary!$D$5=O3681,1,0)))</f>
        <v>0</v>
      </c>
      <c r="S3681" s="148">
        <f>IF(LEN(B3681)=0,0,IF(OR(Summary!$G$5="All",Summary!$G$5=""),1,IF(Summary!$G$5=B3681,1,0)))</f>
        <v>0</v>
      </c>
      <c r="T3681" s="148">
        <f t="shared" si="228"/>
        <v>0</v>
      </c>
      <c r="U3681" s="148">
        <f>IF(LEN(C3681)=0,0,IF(C3681=Summary!$K$5,1,0))</f>
        <v>0</v>
      </c>
      <c r="V3681" s="148">
        <f t="shared" si="229"/>
        <v>0</v>
      </c>
      <c r="W3681" s="333"/>
      <c r="X3681" s="148">
        <f t="shared" si="230"/>
        <v>0</v>
      </c>
      <c r="Y3681" s="333"/>
      <c r="Z3681" s="144"/>
      <c r="AA3681" s="148">
        <f t="shared" si="231"/>
        <v>0</v>
      </c>
      <c r="AB3681" s="336"/>
      <c r="AC3681" s="144"/>
    </row>
    <row r="3682" spans="2:29" s="134" customFormat="1" ht="20.100000000000001" customHeight="1" x14ac:dyDescent="0.25">
      <c r="B3682" s="390"/>
      <c r="C3682" s="391"/>
      <c r="D3682" s="392"/>
      <c r="E3682" s="393"/>
      <c r="F3682" s="393"/>
      <c r="G3682" s="394"/>
      <c r="H3682" s="395"/>
      <c r="N3682" s="144"/>
      <c r="O3682" s="147" t="str">
        <f>IFERROR(IF(LEN(B3682)=0,"",INDEX(Trainings!$C$6:$C$55,MATCH(Registration!$B3682,Trainings!$B$6:$B$55,0),1)),"")</f>
        <v/>
      </c>
      <c r="P3682" s="148" t="str">
        <f>IFERROR(IF(LEN(H3682)=0,"",INDEX(Dashboard!$I$17:$I$26,MATCH($H3682,Dashboard!$J$17:$J$26,0))),"")</f>
        <v/>
      </c>
      <c r="Q3682" s="144"/>
      <c r="R3682" s="148">
        <f>IF(LEN(O3682)=0,0,IF(OR(Summary!$D$5="All",Summary!$D$5=""),1,IF(Summary!$D$5=O3682,1,0)))</f>
        <v>0</v>
      </c>
      <c r="S3682" s="148">
        <f>IF(LEN(B3682)=0,0,IF(OR(Summary!$G$5="All",Summary!$G$5=""),1,IF(Summary!$G$5=B3682,1,0)))</f>
        <v>0</v>
      </c>
      <c r="T3682" s="148">
        <f t="shared" si="228"/>
        <v>0</v>
      </c>
      <c r="U3682" s="148">
        <f>IF(LEN(C3682)=0,0,IF(C3682=Summary!$K$5,1,0))</f>
        <v>0</v>
      </c>
      <c r="V3682" s="148">
        <f t="shared" si="229"/>
        <v>0</v>
      </c>
      <c r="W3682" s="333"/>
      <c r="X3682" s="148">
        <f t="shared" si="230"/>
        <v>0</v>
      </c>
      <c r="Y3682" s="333"/>
      <c r="Z3682" s="144"/>
      <c r="AA3682" s="148">
        <f t="shared" si="231"/>
        <v>0</v>
      </c>
      <c r="AB3682" s="336"/>
      <c r="AC3682" s="144"/>
    </row>
    <row r="3683" spans="2:29" s="134" customFormat="1" ht="20.100000000000001" customHeight="1" x14ac:dyDescent="0.25">
      <c r="B3683" s="390"/>
      <c r="C3683" s="391"/>
      <c r="D3683" s="392"/>
      <c r="E3683" s="393"/>
      <c r="F3683" s="393"/>
      <c r="G3683" s="394"/>
      <c r="H3683" s="395"/>
      <c r="N3683" s="144"/>
      <c r="O3683" s="147" t="str">
        <f>IFERROR(IF(LEN(B3683)=0,"",INDEX(Trainings!$C$6:$C$55,MATCH(Registration!$B3683,Trainings!$B$6:$B$55,0),1)),"")</f>
        <v/>
      </c>
      <c r="P3683" s="148" t="str">
        <f>IFERROR(IF(LEN(H3683)=0,"",INDEX(Dashboard!$I$17:$I$26,MATCH($H3683,Dashboard!$J$17:$J$26,0))),"")</f>
        <v/>
      </c>
      <c r="Q3683" s="144"/>
      <c r="R3683" s="148">
        <f>IF(LEN(O3683)=0,0,IF(OR(Summary!$D$5="All",Summary!$D$5=""),1,IF(Summary!$D$5=O3683,1,0)))</f>
        <v>0</v>
      </c>
      <c r="S3683" s="148">
        <f>IF(LEN(B3683)=0,0,IF(OR(Summary!$G$5="All",Summary!$G$5=""),1,IF(Summary!$G$5=B3683,1,0)))</f>
        <v>0</v>
      </c>
      <c r="T3683" s="148">
        <f t="shared" si="228"/>
        <v>0</v>
      </c>
      <c r="U3683" s="148">
        <f>IF(LEN(C3683)=0,0,IF(C3683=Summary!$K$5,1,0))</f>
        <v>0</v>
      </c>
      <c r="V3683" s="148">
        <f t="shared" si="229"/>
        <v>0</v>
      </c>
      <c r="W3683" s="333"/>
      <c r="X3683" s="148">
        <f t="shared" si="230"/>
        <v>0</v>
      </c>
      <c r="Y3683" s="333"/>
      <c r="Z3683" s="144"/>
      <c r="AA3683" s="148">
        <f t="shared" si="231"/>
        <v>0</v>
      </c>
      <c r="AB3683" s="336"/>
      <c r="AC3683" s="144"/>
    </row>
    <row r="3684" spans="2:29" s="134" customFormat="1" ht="20.100000000000001" customHeight="1" x14ac:dyDescent="0.25">
      <c r="B3684" s="390"/>
      <c r="C3684" s="391"/>
      <c r="D3684" s="392"/>
      <c r="E3684" s="393"/>
      <c r="F3684" s="393"/>
      <c r="G3684" s="394"/>
      <c r="H3684" s="395"/>
      <c r="N3684" s="144"/>
      <c r="O3684" s="147" t="str">
        <f>IFERROR(IF(LEN(B3684)=0,"",INDEX(Trainings!$C$6:$C$55,MATCH(Registration!$B3684,Trainings!$B$6:$B$55,0),1)),"")</f>
        <v/>
      </c>
      <c r="P3684" s="148" t="str">
        <f>IFERROR(IF(LEN(H3684)=0,"",INDEX(Dashboard!$I$17:$I$26,MATCH($H3684,Dashboard!$J$17:$J$26,0))),"")</f>
        <v/>
      </c>
      <c r="Q3684" s="144"/>
      <c r="R3684" s="148">
        <f>IF(LEN(O3684)=0,0,IF(OR(Summary!$D$5="All",Summary!$D$5=""),1,IF(Summary!$D$5=O3684,1,0)))</f>
        <v>0</v>
      </c>
      <c r="S3684" s="148">
        <f>IF(LEN(B3684)=0,0,IF(OR(Summary!$G$5="All",Summary!$G$5=""),1,IF(Summary!$G$5=B3684,1,0)))</f>
        <v>0</v>
      </c>
      <c r="T3684" s="148">
        <f t="shared" si="228"/>
        <v>0</v>
      </c>
      <c r="U3684" s="148">
        <f>IF(LEN(C3684)=0,0,IF(C3684=Summary!$K$5,1,0))</f>
        <v>0</v>
      </c>
      <c r="V3684" s="148">
        <f t="shared" si="229"/>
        <v>0</v>
      </c>
      <c r="W3684" s="333"/>
      <c r="X3684" s="148">
        <f t="shared" si="230"/>
        <v>0</v>
      </c>
      <c r="Y3684" s="333"/>
      <c r="Z3684" s="144"/>
      <c r="AA3684" s="148">
        <f t="shared" si="231"/>
        <v>0</v>
      </c>
      <c r="AB3684" s="336"/>
      <c r="AC3684" s="144"/>
    </row>
    <row r="3685" spans="2:29" s="134" customFormat="1" ht="20.100000000000001" customHeight="1" x14ac:dyDescent="0.25">
      <c r="B3685" s="390"/>
      <c r="C3685" s="391"/>
      <c r="D3685" s="392"/>
      <c r="E3685" s="393"/>
      <c r="F3685" s="393"/>
      <c r="G3685" s="394"/>
      <c r="H3685" s="395"/>
      <c r="N3685" s="144"/>
      <c r="O3685" s="147" t="str">
        <f>IFERROR(IF(LEN(B3685)=0,"",INDEX(Trainings!$C$6:$C$55,MATCH(Registration!$B3685,Trainings!$B$6:$B$55,0),1)),"")</f>
        <v/>
      </c>
      <c r="P3685" s="148" t="str">
        <f>IFERROR(IF(LEN(H3685)=0,"",INDEX(Dashboard!$I$17:$I$26,MATCH($H3685,Dashboard!$J$17:$J$26,0))),"")</f>
        <v/>
      </c>
      <c r="Q3685" s="144"/>
      <c r="R3685" s="148">
        <f>IF(LEN(O3685)=0,0,IF(OR(Summary!$D$5="All",Summary!$D$5=""),1,IF(Summary!$D$5=O3685,1,0)))</f>
        <v>0</v>
      </c>
      <c r="S3685" s="148">
        <f>IF(LEN(B3685)=0,0,IF(OR(Summary!$G$5="All",Summary!$G$5=""),1,IF(Summary!$G$5=B3685,1,0)))</f>
        <v>0</v>
      </c>
      <c r="T3685" s="148">
        <f t="shared" si="228"/>
        <v>0</v>
      </c>
      <c r="U3685" s="148">
        <f>IF(LEN(C3685)=0,0,IF(C3685=Summary!$K$5,1,0))</f>
        <v>0</v>
      </c>
      <c r="V3685" s="148">
        <f t="shared" si="229"/>
        <v>0</v>
      </c>
      <c r="W3685" s="333"/>
      <c r="X3685" s="148">
        <f t="shared" si="230"/>
        <v>0</v>
      </c>
      <c r="Y3685" s="333"/>
      <c r="Z3685" s="144"/>
      <c r="AA3685" s="148">
        <f t="shared" si="231"/>
        <v>0</v>
      </c>
      <c r="AB3685" s="336"/>
      <c r="AC3685" s="144"/>
    </row>
    <row r="3686" spans="2:29" s="134" customFormat="1" ht="20.100000000000001" customHeight="1" x14ac:dyDescent="0.25">
      <c r="B3686" s="390"/>
      <c r="C3686" s="391"/>
      <c r="D3686" s="392"/>
      <c r="E3686" s="393"/>
      <c r="F3686" s="393"/>
      <c r="G3686" s="394"/>
      <c r="H3686" s="395"/>
      <c r="N3686" s="144"/>
      <c r="O3686" s="147" t="str">
        <f>IFERROR(IF(LEN(B3686)=0,"",INDEX(Trainings!$C$6:$C$55,MATCH(Registration!$B3686,Trainings!$B$6:$B$55,0),1)),"")</f>
        <v/>
      </c>
      <c r="P3686" s="148" t="str">
        <f>IFERROR(IF(LEN(H3686)=0,"",INDEX(Dashboard!$I$17:$I$26,MATCH($H3686,Dashboard!$J$17:$J$26,0))),"")</f>
        <v/>
      </c>
      <c r="Q3686" s="144"/>
      <c r="R3686" s="148">
        <f>IF(LEN(O3686)=0,0,IF(OR(Summary!$D$5="All",Summary!$D$5=""),1,IF(Summary!$D$5=O3686,1,0)))</f>
        <v>0</v>
      </c>
      <c r="S3686" s="148">
        <f>IF(LEN(B3686)=0,0,IF(OR(Summary!$G$5="All",Summary!$G$5=""),1,IF(Summary!$G$5=B3686,1,0)))</f>
        <v>0</v>
      </c>
      <c r="T3686" s="148">
        <f t="shared" si="228"/>
        <v>0</v>
      </c>
      <c r="U3686" s="148">
        <f>IF(LEN(C3686)=0,0,IF(C3686=Summary!$K$5,1,0))</f>
        <v>0</v>
      </c>
      <c r="V3686" s="148">
        <f t="shared" si="229"/>
        <v>0</v>
      </c>
      <c r="W3686" s="333"/>
      <c r="X3686" s="148">
        <f t="shared" si="230"/>
        <v>0</v>
      </c>
      <c r="Y3686" s="333"/>
      <c r="Z3686" s="144"/>
      <c r="AA3686" s="148">
        <f t="shared" si="231"/>
        <v>0</v>
      </c>
      <c r="AB3686" s="336"/>
      <c r="AC3686" s="144"/>
    </row>
    <row r="3687" spans="2:29" s="134" customFormat="1" ht="20.100000000000001" customHeight="1" x14ac:dyDescent="0.25">
      <c r="B3687" s="390"/>
      <c r="C3687" s="391"/>
      <c r="D3687" s="392"/>
      <c r="E3687" s="393"/>
      <c r="F3687" s="393"/>
      <c r="G3687" s="394"/>
      <c r="H3687" s="395"/>
      <c r="N3687" s="144"/>
      <c r="O3687" s="147" t="str">
        <f>IFERROR(IF(LEN(B3687)=0,"",INDEX(Trainings!$C$6:$C$55,MATCH(Registration!$B3687,Trainings!$B$6:$B$55,0),1)),"")</f>
        <v/>
      </c>
      <c r="P3687" s="148" t="str">
        <f>IFERROR(IF(LEN(H3687)=0,"",INDEX(Dashboard!$I$17:$I$26,MATCH($H3687,Dashboard!$J$17:$J$26,0))),"")</f>
        <v/>
      </c>
      <c r="Q3687" s="144"/>
      <c r="R3687" s="148">
        <f>IF(LEN(O3687)=0,0,IF(OR(Summary!$D$5="All",Summary!$D$5=""),1,IF(Summary!$D$5=O3687,1,0)))</f>
        <v>0</v>
      </c>
      <c r="S3687" s="148">
        <f>IF(LEN(B3687)=0,0,IF(OR(Summary!$G$5="All",Summary!$G$5=""),1,IF(Summary!$G$5=B3687,1,0)))</f>
        <v>0</v>
      </c>
      <c r="T3687" s="148">
        <f t="shared" si="228"/>
        <v>0</v>
      </c>
      <c r="U3687" s="148">
        <f>IF(LEN(C3687)=0,0,IF(C3687=Summary!$K$5,1,0))</f>
        <v>0</v>
      </c>
      <c r="V3687" s="148">
        <f t="shared" si="229"/>
        <v>0</v>
      </c>
      <c r="W3687" s="333"/>
      <c r="X3687" s="148">
        <f t="shared" si="230"/>
        <v>0</v>
      </c>
      <c r="Y3687" s="333"/>
      <c r="Z3687" s="144"/>
      <c r="AA3687" s="148">
        <f t="shared" si="231"/>
        <v>0</v>
      </c>
      <c r="AB3687" s="336"/>
      <c r="AC3687" s="144"/>
    </row>
    <row r="3688" spans="2:29" s="134" customFormat="1" ht="20.100000000000001" customHeight="1" x14ac:dyDescent="0.25">
      <c r="B3688" s="390"/>
      <c r="C3688" s="391"/>
      <c r="D3688" s="392"/>
      <c r="E3688" s="393"/>
      <c r="F3688" s="393"/>
      <c r="G3688" s="394"/>
      <c r="H3688" s="395"/>
      <c r="N3688" s="144"/>
      <c r="O3688" s="147" t="str">
        <f>IFERROR(IF(LEN(B3688)=0,"",INDEX(Trainings!$C$6:$C$55,MATCH(Registration!$B3688,Trainings!$B$6:$B$55,0),1)),"")</f>
        <v/>
      </c>
      <c r="P3688" s="148" t="str">
        <f>IFERROR(IF(LEN(H3688)=0,"",INDEX(Dashboard!$I$17:$I$26,MATCH($H3688,Dashboard!$J$17:$J$26,0))),"")</f>
        <v/>
      </c>
      <c r="Q3688" s="144"/>
      <c r="R3688" s="148">
        <f>IF(LEN(O3688)=0,0,IF(OR(Summary!$D$5="All",Summary!$D$5=""),1,IF(Summary!$D$5=O3688,1,0)))</f>
        <v>0</v>
      </c>
      <c r="S3688" s="148">
        <f>IF(LEN(B3688)=0,0,IF(OR(Summary!$G$5="All",Summary!$G$5=""),1,IF(Summary!$G$5=B3688,1,0)))</f>
        <v>0</v>
      </c>
      <c r="T3688" s="148">
        <f t="shared" si="228"/>
        <v>0</v>
      </c>
      <c r="U3688" s="148">
        <f>IF(LEN(C3688)=0,0,IF(C3688=Summary!$K$5,1,0))</f>
        <v>0</v>
      </c>
      <c r="V3688" s="148">
        <f t="shared" si="229"/>
        <v>0</v>
      </c>
      <c r="W3688" s="333"/>
      <c r="X3688" s="148">
        <f t="shared" si="230"/>
        <v>0</v>
      </c>
      <c r="Y3688" s="333"/>
      <c r="Z3688" s="144"/>
      <c r="AA3688" s="148">
        <f t="shared" si="231"/>
        <v>0</v>
      </c>
      <c r="AB3688" s="336"/>
      <c r="AC3688" s="144"/>
    </row>
    <row r="3689" spans="2:29" s="134" customFormat="1" ht="20.100000000000001" customHeight="1" x14ac:dyDescent="0.25">
      <c r="B3689" s="390"/>
      <c r="C3689" s="391"/>
      <c r="D3689" s="392"/>
      <c r="E3689" s="393"/>
      <c r="F3689" s="393"/>
      <c r="G3689" s="394"/>
      <c r="H3689" s="395"/>
      <c r="N3689" s="144"/>
      <c r="O3689" s="147" t="str">
        <f>IFERROR(IF(LEN(B3689)=0,"",INDEX(Trainings!$C$6:$C$55,MATCH(Registration!$B3689,Trainings!$B$6:$B$55,0),1)),"")</f>
        <v/>
      </c>
      <c r="P3689" s="148" t="str">
        <f>IFERROR(IF(LEN(H3689)=0,"",INDEX(Dashboard!$I$17:$I$26,MATCH($H3689,Dashboard!$J$17:$J$26,0))),"")</f>
        <v/>
      </c>
      <c r="Q3689" s="144"/>
      <c r="R3689" s="148">
        <f>IF(LEN(O3689)=0,0,IF(OR(Summary!$D$5="All",Summary!$D$5=""),1,IF(Summary!$D$5=O3689,1,0)))</f>
        <v>0</v>
      </c>
      <c r="S3689" s="148">
        <f>IF(LEN(B3689)=0,0,IF(OR(Summary!$G$5="All",Summary!$G$5=""),1,IF(Summary!$G$5=B3689,1,0)))</f>
        <v>0</v>
      </c>
      <c r="T3689" s="148">
        <f t="shared" si="228"/>
        <v>0</v>
      </c>
      <c r="U3689" s="148">
        <f>IF(LEN(C3689)=0,0,IF(C3689=Summary!$K$5,1,0))</f>
        <v>0</v>
      </c>
      <c r="V3689" s="148">
        <f t="shared" si="229"/>
        <v>0</v>
      </c>
      <c r="W3689" s="333"/>
      <c r="X3689" s="148">
        <f t="shared" si="230"/>
        <v>0</v>
      </c>
      <c r="Y3689" s="333"/>
      <c r="Z3689" s="144"/>
      <c r="AA3689" s="148">
        <f t="shared" si="231"/>
        <v>0</v>
      </c>
      <c r="AB3689" s="336"/>
      <c r="AC3689" s="144"/>
    </row>
    <row r="3690" spans="2:29" s="134" customFormat="1" ht="20.100000000000001" customHeight="1" x14ac:dyDescent="0.25">
      <c r="B3690" s="390"/>
      <c r="C3690" s="391"/>
      <c r="D3690" s="392"/>
      <c r="E3690" s="393"/>
      <c r="F3690" s="393"/>
      <c r="G3690" s="394"/>
      <c r="H3690" s="395"/>
      <c r="N3690" s="144"/>
      <c r="O3690" s="147" t="str">
        <f>IFERROR(IF(LEN(B3690)=0,"",INDEX(Trainings!$C$6:$C$55,MATCH(Registration!$B3690,Trainings!$B$6:$B$55,0),1)),"")</f>
        <v/>
      </c>
      <c r="P3690" s="148" t="str">
        <f>IFERROR(IF(LEN(H3690)=0,"",INDEX(Dashboard!$I$17:$I$26,MATCH($H3690,Dashboard!$J$17:$J$26,0))),"")</f>
        <v/>
      </c>
      <c r="Q3690" s="144"/>
      <c r="R3690" s="148">
        <f>IF(LEN(O3690)=0,0,IF(OR(Summary!$D$5="All",Summary!$D$5=""),1,IF(Summary!$D$5=O3690,1,0)))</f>
        <v>0</v>
      </c>
      <c r="S3690" s="148">
        <f>IF(LEN(B3690)=0,0,IF(OR(Summary!$G$5="All",Summary!$G$5=""),1,IF(Summary!$G$5=B3690,1,0)))</f>
        <v>0</v>
      </c>
      <c r="T3690" s="148">
        <f t="shared" si="228"/>
        <v>0</v>
      </c>
      <c r="U3690" s="148">
        <f>IF(LEN(C3690)=0,0,IF(C3690=Summary!$K$5,1,0))</f>
        <v>0</v>
      </c>
      <c r="V3690" s="148">
        <f t="shared" si="229"/>
        <v>0</v>
      </c>
      <c r="W3690" s="333"/>
      <c r="X3690" s="148">
        <f t="shared" si="230"/>
        <v>0</v>
      </c>
      <c r="Y3690" s="333"/>
      <c r="Z3690" s="144"/>
      <c r="AA3690" s="148">
        <f t="shared" si="231"/>
        <v>0</v>
      </c>
      <c r="AB3690" s="336"/>
      <c r="AC3690" s="144"/>
    </row>
    <row r="3691" spans="2:29" s="134" customFormat="1" ht="20.100000000000001" customHeight="1" x14ac:dyDescent="0.25">
      <c r="B3691" s="390"/>
      <c r="C3691" s="391"/>
      <c r="D3691" s="392"/>
      <c r="E3691" s="393"/>
      <c r="F3691" s="393"/>
      <c r="G3691" s="394"/>
      <c r="H3691" s="395"/>
      <c r="N3691" s="144"/>
      <c r="O3691" s="147" t="str">
        <f>IFERROR(IF(LEN(B3691)=0,"",INDEX(Trainings!$C$6:$C$55,MATCH(Registration!$B3691,Trainings!$B$6:$B$55,0),1)),"")</f>
        <v/>
      </c>
      <c r="P3691" s="148" t="str">
        <f>IFERROR(IF(LEN(H3691)=0,"",INDEX(Dashboard!$I$17:$I$26,MATCH($H3691,Dashboard!$J$17:$J$26,0))),"")</f>
        <v/>
      </c>
      <c r="Q3691" s="144"/>
      <c r="R3691" s="148">
        <f>IF(LEN(O3691)=0,0,IF(OR(Summary!$D$5="All",Summary!$D$5=""),1,IF(Summary!$D$5=O3691,1,0)))</f>
        <v>0</v>
      </c>
      <c r="S3691" s="148">
        <f>IF(LEN(B3691)=0,0,IF(OR(Summary!$G$5="All",Summary!$G$5=""),1,IF(Summary!$G$5=B3691,1,0)))</f>
        <v>0</v>
      </c>
      <c r="T3691" s="148">
        <f t="shared" si="228"/>
        <v>0</v>
      </c>
      <c r="U3691" s="148">
        <f>IF(LEN(C3691)=0,0,IF(C3691=Summary!$K$5,1,0))</f>
        <v>0</v>
      </c>
      <c r="V3691" s="148">
        <f t="shared" si="229"/>
        <v>0</v>
      </c>
      <c r="W3691" s="333"/>
      <c r="X3691" s="148">
        <f t="shared" si="230"/>
        <v>0</v>
      </c>
      <c r="Y3691" s="333"/>
      <c r="Z3691" s="144"/>
      <c r="AA3691" s="148">
        <f t="shared" si="231"/>
        <v>0</v>
      </c>
      <c r="AB3691" s="336"/>
      <c r="AC3691" s="144"/>
    </row>
    <row r="3692" spans="2:29" s="134" customFormat="1" ht="20.100000000000001" customHeight="1" x14ac:dyDescent="0.25">
      <c r="B3692" s="390"/>
      <c r="C3692" s="391"/>
      <c r="D3692" s="392"/>
      <c r="E3692" s="393"/>
      <c r="F3692" s="393"/>
      <c r="G3692" s="394"/>
      <c r="H3692" s="395"/>
      <c r="N3692" s="144"/>
      <c r="O3692" s="147" t="str">
        <f>IFERROR(IF(LEN(B3692)=0,"",INDEX(Trainings!$C$6:$C$55,MATCH(Registration!$B3692,Trainings!$B$6:$B$55,0),1)),"")</f>
        <v/>
      </c>
      <c r="P3692" s="148" t="str">
        <f>IFERROR(IF(LEN(H3692)=0,"",INDEX(Dashboard!$I$17:$I$26,MATCH($H3692,Dashboard!$J$17:$J$26,0))),"")</f>
        <v/>
      </c>
      <c r="Q3692" s="144"/>
      <c r="R3692" s="148">
        <f>IF(LEN(O3692)=0,0,IF(OR(Summary!$D$5="All",Summary!$D$5=""),1,IF(Summary!$D$5=O3692,1,0)))</f>
        <v>0</v>
      </c>
      <c r="S3692" s="148">
        <f>IF(LEN(B3692)=0,0,IF(OR(Summary!$G$5="All",Summary!$G$5=""),1,IF(Summary!$G$5=B3692,1,0)))</f>
        <v>0</v>
      </c>
      <c r="T3692" s="148">
        <f t="shared" si="228"/>
        <v>0</v>
      </c>
      <c r="U3692" s="148">
        <f>IF(LEN(C3692)=0,0,IF(C3692=Summary!$K$5,1,0))</f>
        <v>0</v>
      </c>
      <c r="V3692" s="148">
        <f t="shared" si="229"/>
        <v>0</v>
      </c>
      <c r="W3692" s="333"/>
      <c r="X3692" s="148">
        <f t="shared" si="230"/>
        <v>0</v>
      </c>
      <c r="Y3692" s="333"/>
      <c r="Z3692" s="144"/>
      <c r="AA3692" s="148">
        <f t="shared" si="231"/>
        <v>0</v>
      </c>
      <c r="AB3692" s="336"/>
      <c r="AC3692" s="144"/>
    </row>
    <row r="3693" spans="2:29" s="134" customFormat="1" ht="20.100000000000001" customHeight="1" x14ac:dyDescent="0.25">
      <c r="B3693" s="390"/>
      <c r="C3693" s="391"/>
      <c r="D3693" s="392"/>
      <c r="E3693" s="393"/>
      <c r="F3693" s="393"/>
      <c r="G3693" s="394"/>
      <c r="H3693" s="395"/>
      <c r="N3693" s="144"/>
      <c r="O3693" s="147" t="str">
        <f>IFERROR(IF(LEN(B3693)=0,"",INDEX(Trainings!$C$6:$C$55,MATCH(Registration!$B3693,Trainings!$B$6:$B$55,0),1)),"")</f>
        <v/>
      </c>
      <c r="P3693" s="148" t="str">
        <f>IFERROR(IF(LEN(H3693)=0,"",INDEX(Dashboard!$I$17:$I$26,MATCH($H3693,Dashboard!$J$17:$J$26,0))),"")</f>
        <v/>
      </c>
      <c r="Q3693" s="144"/>
      <c r="R3693" s="148">
        <f>IF(LEN(O3693)=0,0,IF(OR(Summary!$D$5="All",Summary!$D$5=""),1,IF(Summary!$D$5=O3693,1,0)))</f>
        <v>0</v>
      </c>
      <c r="S3693" s="148">
        <f>IF(LEN(B3693)=0,0,IF(OR(Summary!$G$5="All",Summary!$G$5=""),1,IF(Summary!$G$5=B3693,1,0)))</f>
        <v>0</v>
      </c>
      <c r="T3693" s="148">
        <f t="shared" si="228"/>
        <v>0</v>
      </c>
      <c r="U3693" s="148">
        <f>IF(LEN(C3693)=0,0,IF(C3693=Summary!$K$5,1,0))</f>
        <v>0</v>
      </c>
      <c r="V3693" s="148">
        <f t="shared" si="229"/>
        <v>0</v>
      </c>
      <c r="W3693" s="333"/>
      <c r="X3693" s="148">
        <f t="shared" si="230"/>
        <v>0</v>
      </c>
      <c r="Y3693" s="333"/>
      <c r="Z3693" s="144"/>
      <c r="AA3693" s="148">
        <f t="shared" si="231"/>
        <v>0</v>
      </c>
      <c r="AB3693" s="336"/>
      <c r="AC3693" s="144"/>
    </row>
    <row r="3694" spans="2:29" s="134" customFormat="1" ht="20.100000000000001" customHeight="1" x14ac:dyDescent="0.25">
      <c r="B3694" s="390"/>
      <c r="C3694" s="391"/>
      <c r="D3694" s="392"/>
      <c r="E3694" s="393"/>
      <c r="F3694" s="393"/>
      <c r="G3694" s="394"/>
      <c r="H3694" s="395"/>
      <c r="N3694" s="144"/>
      <c r="O3694" s="147" t="str">
        <f>IFERROR(IF(LEN(B3694)=0,"",INDEX(Trainings!$C$6:$C$55,MATCH(Registration!$B3694,Trainings!$B$6:$B$55,0),1)),"")</f>
        <v/>
      </c>
      <c r="P3694" s="148" t="str">
        <f>IFERROR(IF(LEN(H3694)=0,"",INDEX(Dashboard!$I$17:$I$26,MATCH($H3694,Dashboard!$J$17:$J$26,0))),"")</f>
        <v/>
      </c>
      <c r="Q3694" s="144"/>
      <c r="R3694" s="148">
        <f>IF(LEN(O3694)=0,0,IF(OR(Summary!$D$5="All",Summary!$D$5=""),1,IF(Summary!$D$5=O3694,1,0)))</f>
        <v>0</v>
      </c>
      <c r="S3694" s="148">
        <f>IF(LEN(B3694)=0,0,IF(OR(Summary!$G$5="All",Summary!$G$5=""),1,IF(Summary!$G$5=B3694,1,0)))</f>
        <v>0</v>
      </c>
      <c r="T3694" s="148">
        <f t="shared" si="228"/>
        <v>0</v>
      </c>
      <c r="U3694" s="148">
        <f>IF(LEN(C3694)=0,0,IF(C3694=Summary!$K$5,1,0))</f>
        <v>0</v>
      </c>
      <c r="V3694" s="148">
        <f t="shared" si="229"/>
        <v>0</v>
      </c>
      <c r="W3694" s="333"/>
      <c r="X3694" s="148">
        <f t="shared" si="230"/>
        <v>0</v>
      </c>
      <c r="Y3694" s="333"/>
      <c r="Z3694" s="144"/>
      <c r="AA3694" s="148">
        <f t="shared" si="231"/>
        <v>0</v>
      </c>
      <c r="AB3694" s="336"/>
      <c r="AC3694" s="144"/>
    </row>
    <row r="3695" spans="2:29" s="134" customFormat="1" ht="20.100000000000001" customHeight="1" x14ac:dyDescent="0.25">
      <c r="B3695" s="390"/>
      <c r="C3695" s="391"/>
      <c r="D3695" s="392"/>
      <c r="E3695" s="393"/>
      <c r="F3695" s="393"/>
      <c r="G3695" s="394"/>
      <c r="H3695" s="395"/>
      <c r="N3695" s="144"/>
      <c r="O3695" s="147" t="str">
        <f>IFERROR(IF(LEN(B3695)=0,"",INDEX(Trainings!$C$6:$C$55,MATCH(Registration!$B3695,Trainings!$B$6:$B$55,0),1)),"")</f>
        <v/>
      </c>
      <c r="P3695" s="148" t="str">
        <f>IFERROR(IF(LEN(H3695)=0,"",INDEX(Dashboard!$I$17:$I$26,MATCH($H3695,Dashboard!$J$17:$J$26,0))),"")</f>
        <v/>
      </c>
      <c r="Q3695" s="144"/>
      <c r="R3695" s="148">
        <f>IF(LEN(O3695)=0,0,IF(OR(Summary!$D$5="All",Summary!$D$5=""),1,IF(Summary!$D$5=O3695,1,0)))</f>
        <v>0</v>
      </c>
      <c r="S3695" s="148">
        <f>IF(LEN(B3695)=0,0,IF(OR(Summary!$G$5="All",Summary!$G$5=""),1,IF(Summary!$G$5=B3695,1,0)))</f>
        <v>0</v>
      </c>
      <c r="T3695" s="148">
        <f t="shared" si="228"/>
        <v>0</v>
      </c>
      <c r="U3695" s="148">
        <f>IF(LEN(C3695)=0,0,IF(C3695=Summary!$K$5,1,0))</f>
        <v>0</v>
      </c>
      <c r="V3695" s="148">
        <f t="shared" si="229"/>
        <v>0</v>
      </c>
      <c r="W3695" s="333"/>
      <c r="X3695" s="148">
        <f t="shared" si="230"/>
        <v>0</v>
      </c>
      <c r="Y3695" s="333"/>
      <c r="Z3695" s="144"/>
      <c r="AA3695" s="148">
        <f t="shared" si="231"/>
        <v>0</v>
      </c>
      <c r="AB3695" s="336"/>
      <c r="AC3695" s="144"/>
    </row>
    <row r="3696" spans="2:29" s="134" customFormat="1" ht="20.100000000000001" customHeight="1" x14ac:dyDescent="0.25">
      <c r="B3696" s="390"/>
      <c r="C3696" s="391"/>
      <c r="D3696" s="392"/>
      <c r="E3696" s="393"/>
      <c r="F3696" s="393"/>
      <c r="G3696" s="394"/>
      <c r="H3696" s="395"/>
      <c r="N3696" s="144"/>
      <c r="O3696" s="147" t="str">
        <f>IFERROR(IF(LEN(B3696)=0,"",INDEX(Trainings!$C$6:$C$55,MATCH(Registration!$B3696,Trainings!$B$6:$B$55,0),1)),"")</f>
        <v/>
      </c>
      <c r="P3696" s="148" t="str">
        <f>IFERROR(IF(LEN(H3696)=0,"",INDEX(Dashboard!$I$17:$I$26,MATCH($H3696,Dashboard!$J$17:$J$26,0))),"")</f>
        <v/>
      </c>
      <c r="Q3696" s="144"/>
      <c r="R3696" s="148">
        <f>IF(LEN(O3696)=0,0,IF(OR(Summary!$D$5="All",Summary!$D$5=""),1,IF(Summary!$D$5=O3696,1,0)))</f>
        <v>0</v>
      </c>
      <c r="S3696" s="148">
        <f>IF(LEN(B3696)=0,0,IF(OR(Summary!$G$5="All",Summary!$G$5=""),1,IF(Summary!$G$5=B3696,1,0)))</f>
        <v>0</v>
      </c>
      <c r="T3696" s="148">
        <f t="shared" si="228"/>
        <v>0</v>
      </c>
      <c r="U3696" s="148">
        <f>IF(LEN(C3696)=0,0,IF(C3696=Summary!$K$5,1,0))</f>
        <v>0</v>
      </c>
      <c r="V3696" s="148">
        <f t="shared" si="229"/>
        <v>0</v>
      </c>
      <c r="W3696" s="333"/>
      <c r="X3696" s="148">
        <f t="shared" si="230"/>
        <v>0</v>
      </c>
      <c r="Y3696" s="333"/>
      <c r="Z3696" s="144"/>
      <c r="AA3696" s="148">
        <f t="shared" si="231"/>
        <v>0</v>
      </c>
      <c r="AB3696" s="336"/>
      <c r="AC3696" s="144"/>
    </row>
    <row r="3697" spans="2:29" s="134" customFormat="1" ht="20.100000000000001" customHeight="1" x14ac:dyDescent="0.25">
      <c r="B3697" s="390"/>
      <c r="C3697" s="391"/>
      <c r="D3697" s="392"/>
      <c r="E3697" s="393"/>
      <c r="F3697" s="393"/>
      <c r="G3697" s="394"/>
      <c r="H3697" s="395"/>
      <c r="N3697" s="144"/>
      <c r="O3697" s="147" t="str">
        <f>IFERROR(IF(LEN(B3697)=0,"",INDEX(Trainings!$C$6:$C$55,MATCH(Registration!$B3697,Trainings!$B$6:$B$55,0),1)),"")</f>
        <v/>
      </c>
      <c r="P3697" s="148" t="str">
        <f>IFERROR(IF(LEN(H3697)=0,"",INDEX(Dashboard!$I$17:$I$26,MATCH($H3697,Dashboard!$J$17:$J$26,0))),"")</f>
        <v/>
      </c>
      <c r="Q3697" s="144"/>
      <c r="R3697" s="148">
        <f>IF(LEN(O3697)=0,0,IF(OR(Summary!$D$5="All",Summary!$D$5=""),1,IF(Summary!$D$5=O3697,1,0)))</f>
        <v>0</v>
      </c>
      <c r="S3697" s="148">
        <f>IF(LEN(B3697)=0,0,IF(OR(Summary!$G$5="All",Summary!$G$5=""),1,IF(Summary!$G$5=B3697,1,0)))</f>
        <v>0</v>
      </c>
      <c r="T3697" s="148">
        <f t="shared" si="228"/>
        <v>0</v>
      </c>
      <c r="U3697" s="148">
        <f>IF(LEN(C3697)=0,0,IF(C3697=Summary!$K$5,1,0))</f>
        <v>0</v>
      </c>
      <c r="V3697" s="148">
        <f t="shared" si="229"/>
        <v>0</v>
      </c>
      <c r="W3697" s="333"/>
      <c r="X3697" s="148">
        <f t="shared" si="230"/>
        <v>0</v>
      </c>
      <c r="Y3697" s="333"/>
      <c r="Z3697" s="144"/>
      <c r="AA3697" s="148">
        <f t="shared" si="231"/>
        <v>0</v>
      </c>
      <c r="AB3697" s="336"/>
      <c r="AC3697" s="144"/>
    </row>
    <row r="3698" spans="2:29" s="134" customFormat="1" ht="20.100000000000001" customHeight="1" x14ac:dyDescent="0.25">
      <c r="B3698" s="390"/>
      <c r="C3698" s="391"/>
      <c r="D3698" s="392"/>
      <c r="E3698" s="393"/>
      <c r="F3698" s="393"/>
      <c r="G3698" s="394"/>
      <c r="H3698" s="395"/>
      <c r="N3698" s="144"/>
      <c r="O3698" s="147" t="str">
        <f>IFERROR(IF(LEN(B3698)=0,"",INDEX(Trainings!$C$6:$C$55,MATCH(Registration!$B3698,Trainings!$B$6:$B$55,0),1)),"")</f>
        <v/>
      </c>
      <c r="P3698" s="148" t="str">
        <f>IFERROR(IF(LEN(H3698)=0,"",INDEX(Dashboard!$I$17:$I$26,MATCH($H3698,Dashboard!$J$17:$J$26,0))),"")</f>
        <v/>
      </c>
      <c r="Q3698" s="144"/>
      <c r="R3698" s="148">
        <f>IF(LEN(O3698)=0,0,IF(OR(Summary!$D$5="All",Summary!$D$5=""),1,IF(Summary!$D$5=O3698,1,0)))</f>
        <v>0</v>
      </c>
      <c r="S3698" s="148">
        <f>IF(LEN(B3698)=0,0,IF(OR(Summary!$G$5="All",Summary!$G$5=""),1,IF(Summary!$G$5=B3698,1,0)))</f>
        <v>0</v>
      </c>
      <c r="T3698" s="148">
        <f t="shared" si="228"/>
        <v>0</v>
      </c>
      <c r="U3698" s="148">
        <f>IF(LEN(C3698)=0,0,IF(C3698=Summary!$K$5,1,0))</f>
        <v>0</v>
      </c>
      <c r="V3698" s="148">
        <f t="shared" si="229"/>
        <v>0</v>
      </c>
      <c r="W3698" s="333"/>
      <c r="X3698" s="148">
        <f t="shared" si="230"/>
        <v>0</v>
      </c>
      <c r="Y3698" s="333"/>
      <c r="Z3698" s="144"/>
      <c r="AA3698" s="148">
        <f t="shared" si="231"/>
        <v>0</v>
      </c>
      <c r="AB3698" s="336"/>
      <c r="AC3698" s="144"/>
    </row>
    <row r="3699" spans="2:29" s="134" customFormat="1" ht="20.100000000000001" customHeight="1" x14ac:dyDescent="0.25">
      <c r="B3699" s="390"/>
      <c r="C3699" s="391"/>
      <c r="D3699" s="392"/>
      <c r="E3699" s="393"/>
      <c r="F3699" s="393"/>
      <c r="G3699" s="394"/>
      <c r="H3699" s="395"/>
      <c r="N3699" s="144"/>
      <c r="O3699" s="147" t="str">
        <f>IFERROR(IF(LEN(B3699)=0,"",INDEX(Trainings!$C$6:$C$55,MATCH(Registration!$B3699,Trainings!$B$6:$B$55,0),1)),"")</f>
        <v/>
      </c>
      <c r="P3699" s="148" t="str">
        <f>IFERROR(IF(LEN(H3699)=0,"",INDEX(Dashboard!$I$17:$I$26,MATCH($H3699,Dashboard!$J$17:$J$26,0))),"")</f>
        <v/>
      </c>
      <c r="Q3699" s="144"/>
      <c r="R3699" s="148">
        <f>IF(LEN(O3699)=0,0,IF(OR(Summary!$D$5="All",Summary!$D$5=""),1,IF(Summary!$D$5=O3699,1,0)))</f>
        <v>0</v>
      </c>
      <c r="S3699" s="148">
        <f>IF(LEN(B3699)=0,0,IF(OR(Summary!$G$5="All",Summary!$G$5=""),1,IF(Summary!$G$5=B3699,1,0)))</f>
        <v>0</v>
      </c>
      <c r="T3699" s="148">
        <f t="shared" si="228"/>
        <v>0</v>
      </c>
      <c r="U3699" s="148">
        <f>IF(LEN(C3699)=0,0,IF(C3699=Summary!$K$5,1,0))</f>
        <v>0</v>
      </c>
      <c r="V3699" s="148">
        <f t="shared" si="229"/>
        <v>0</v>
      </c>
      <c r="W3699" s="333"/>
      <c r="X3699" s="148">
        <f t="shared" si="230"/>
        <v>0</v>
      </c>
      <c r="Y3699" s="333"/>
      <c r="Z3699" s="144"/>
      <c r="AA3699" s="148">
        <f t="shared" si="231"/>
        <v>0</v>
      </c>
      <c r="AB3699" s="336"/>
      <c r="AC3699" s="144"/>
    </row>
    <row r="3700" spans="2:29" s="134" customFormat="1" ht="20.100000000000001" customHeight="1" x14ac:dyDescent="0.25">
      <c r="B3700" s="390"/>
      <c r="C3700" s="391"/>
      <c r="D3700" s="392"/>
      <c r="E3700" s="393"/>
      <c r="F3700" s="393"/>
      <c r="G3700" s="394"/>
      <c r="H3700" s="395"/>
      <c r="N3700" s="144"/>
      <c r="O3700" s="147" t="str">
        <f>IFERROR(IF(LEN(B3700)=0,"",INDEX(Trainings!$C$6:$C$55,MATCH(Registration!$B3700,Trainings!$B$6:$B$55,0),1)),"")</f>
        <v/>
      </c>
      <c r="P3700" s="148" t="str">
        <f>IFERROR(IF(LEN(H3700)=0,"",INDEX(Dashboard!$I$17:$I$26,MATCH($H3700,Dashboard!$J$17:$J$26,0))),"")</f>
        <v/>
      </c>
      <c r="Q3700" s="144"/>
      <c r="R3700" s="148">
        <f>IF(LEN(O3700)=0,0,IF(OR(Summary!$D$5="All",Summary!$D$5=""),1,IF(Summary!$D$5=O3700,1,0)))</f>
        <v>0</v>
      </c>
      <c r="S3700" s="148">
        <f>IF(LEN(B3700)=0,0,IF(OR(Summary!$G$5="All",Summary!$G$5=""),1,IF(Summary!$G$5=B3700,1,0)))</f>
        <v>0</v>
      </c>
      <c r="T3700" s="148">
        <f t="shared" si="228"/>
        <v>0</v>
      </c>
      <c r="U3700" s="148">
        <f>IF(LEN(C3700)=0,0,IF(C3700=Summary!$K$5,1,0))</f>
        <v>0</v>
      </c>
      <c r="V3700" s="148">
        <f t="shared" si="229"/>
        <v>0</v>
      </c>
      <c r="W3700" s="333"/>
      <c r="X3700" s="148">
        <f t="shared" si="230"/>
        <v>0</v>
      </c>
      <c r="Y3700" s="333"/>
      <c r="Z3700" s="144"/>
      <c r="AA3700" s="148">
        <f t="shared" si="231"/>
        <v>0</v>
      </c>
      <c r="AB3700" s="336"/>
      <c r="AC3700" s="144"/>
    </row>
    <row r="3701" spans="2:29" s="134" customFormat="1" ht="20.100000000000001" customHeight="1" x14ac:dyDescent="0.25">
      <c r="B3701" s="390"/>
      <c r="C3701" s="391"/>
      <c r="D3701" s="392"/>
      <c r="E3701" s="393"/>
      <c r="F3701" s="393"/>
      <c r="G3701" s="394"/>
      <c r="H3701" s="395"/>
      <c r="N3701" s="144"/>
      <c r="O3701" s="147" t="str">
        <f>IFERROR(IF(LEN(B3701)=0,"",INDEX(Trainings!$C$6:$C$55,MATCH(Registration!$B3701,Trainings!$B$6:$B$55,0),1)),"")</f>
        <v/>
      </c>
      <c r="P3701" s="148" t="str">
        <f>IFERROR(IF(LEN(H3701)=0,"",INDEX(Dashboard!$I$17:$I$26,MATCH($H3701,Dashboard!$J$17:$J$26,0))),"")</f>
        <v/>
      </c>
      <c r="Q3701" s="144"/>
      <c r="R3701" s="148">
        <f>IF(LEN(O3701)=0,0,IF(OR(Summary!$D$5="All",Summary!$D$5=""),1,IF(Summary!$D$5=O3701,1,0)))</f>
        <v>0</v>
      </c>
      <c r="S3701" s="148">
        <f>IF(LEN(B3701)=0,0,IF(OR(Summary!$G$5="All",Summary!$G$5=""),1,IF(Summary!$G$5=B3701,1,0)))</f>
        <v>0</v>
      </c>
      <c r="T3701" s="148">
        <f t="shared" si="228"/>
        <v>0</v>
      </c>
      <c r="U3701" s="148">
        <f>IF(LEN(C3701)=0,0,IF(C3701=Summary!$K$5,1,0))</f>
        <v>0</v>
      </c>
      <c r="V3701" s="148">
        <f t="shared" si="229"/>
        <v>0</v>
      </c>
      <c r="W3701" s="333"/>
      <c r="X3701" s="148">
        <f t="shared" si="230"/>
        <v>0</v>
      </c>
      <c r="Y3701" s="333"/>
      <c r="Z3701" s="144"/>
      <c r="AA3701" s="148">
        <f t="shared" si="231"/>
        <v>0</v>
      </c>
      <c r="AB3701" s="336"/>
      <c r="AC3701" s="144"/>
    </row>
    <row r="3702" spans="2:29" s="134" customFormat="1" ht="20.100000000000001" customHeight="1" x14ac:dyDescent="0.25">
      <c r="B3702" s="390"/>
      <c r="C3702" s="391"/>
      <c r="D3702" s="392"/>
      <c r="E3702" s="393"/>
      <c r="F3702" s="393"/>
      <c r="G3702" s="394"/>
      <c r="H3702" s="395"/>
      <c r="N3702" s="144"/>
      <c r="O3702" s="147" t="str">
        <f>IFERROR(IF(LEN(B3702)=0,"",INDEX(Trainings!$C$6:$C$55,MATCH(Registration!$B3702,Trainings!$B$6:$B$55,0),1)),"")</f>
        <v/>
      </c>
      <c r="P3702" s="148" t="str">
        <f>IFERROR(IF(LEN(H3702)=0,"",INDEX(Dashboard!$I$17:$I$26,MATCH($H3702,Dashboard!$J$17:$J$26,0))),"")</f>
        <v/>
      </c>
      <c r="Q3702" s="144"/>
      <c r="R3702" s="148">
        <f>IF(LEN(O3702)=0,0,IF(OR(Summary!$D$5="All",Summary!$D$5=""),1,IF(Summary!$D$5=O3702,1,0)))</f>
        <v>0</v>
      </c>
      <c r="S3702" s="148">
        <f>IF(LEN(B3702)=0,0,IF(OR(Summary!$G$5="All",Summary!$G$5=""),1,IF(Summary!$G$5=B3702,1,0)))</f>
        <v>0</v>
      </c>
      <c r="T3702" s="148">
        <f t="shared" si="228"/>
        <v>0</v>
      </c>
      <c r="U3702" s="148">
        <f>IF(LEN(C3702)=0,0,IF(C3702=Summary!$K$5,1,0))</f>
        <v>0</v>
      </c>
      <c r="V3702" s="148">
        <f t="shared" si="229"/>
        <v>0</v>
      </c>
      <c r="W3702" s="333"/>
      <c r="X3702" s="148">
        <f t="shared" si="230"/>
        <v>0</v>
      </c>
      <c r="Y3702" s="333"/>
      <c r="Z3702" s="144"/>
      <c r="AA3702" s="148">
        <f t="shared" si="231"/>
        <v>0</v>
      </c>
      <c r="AB3702" s="336"/>
      <c r="AC3702" s="144"/>
    </row>
    <row r="3703" spans="2:29" s="134" customFormat="1" ht="20.100000000000001" customHeight="1" x14ac:dyDescent="0.25">
      <c r="B3703" s="390"/>
      <c r="C3703" s="391"/>
      <c r="D3703" s="392"/>
      <c r="E3703" s="393"/>
      <c r="F3703" s="393"/>
      <c r="G3703" s="394"/>
      <c r="H3703" s="395"/>
      <c r="N3703" s="144"/>
      <c r="O3703" s="147" t="str">
        <f>IFERROR(IF(LEN(B3703)=0,"",INDEX(Trainings!$C$6:$C$55,MATCH(Registration!$B3703,Trainings!$B$6:$B$55,0),1)),"")</f>
        <v/>
      </c>
      <c r="P3703" s="148" t="str">
        <f>IFERROR(IF(LEN(H3703)=0,"",INDEX(Dashboard!$I$17:$I$26,MATCH($H3703,Dashboard!$J$17:$J$26,0))),"")</f>
        <v/>
      </c>
      <c r="Q3703" s="144"/>
      <c r="R3703" s="148">
        <f>IF(LEN(O3703)=0,0,IF(OR(Summary!$D$5="All",Summary!$D$5=""),1,IF(Summary!$D$5=O3703,1,0)))</f>
        <v>0</v>
      </c>
      <c r="S3703" s="148">
        <f>IF(LEN(B3703)=0,0,IF(OR(Summary!$G$5="All",Summary!$G$5=""),1,IF(Summary!$G$5=B3703,1,0)))</f>
        <v>0</v>
      </c>
      <c r="T3703" s="148">
        <f t="shared" si="228"/>
        <v>0</v>
      </c>
      <c r="U3703" s="148">
        <f>IF(LEN(C3703)=0,0,IF(C3703=Summary!$K$5,1,0))</f>
        <v>0</v>
      </c>
      <c r="V3703" s="148">
        <f t="shared" si="229"/>
        <v>0</v>
      </c>
      <c r="W3703" s="333"/>
      <c r="X3703" s="148">
        <f t="shared" si="230"/>
        <v>0</v>
      </c>
      <c r="Y3703" s="333"/>
      <c r="Z3703" s="144"/>
      <c r="AA3703" s="148">
        <f t="shared" si="231"/>
        <v>0</v>
      </c>
      <c r="AB3703" s="336"/>
      <c r="AC3703" s="144"/>
    </row>
    <row r="3704" spans="2:29" s="134" customFormat="1" ht="20.100000000000001" customHeight="1" x14ac:dyDescent="0.25">
      <c r="B3704" s="390"/>
      <c r="C3704" s="391"/>
      <c r="D3704" s="392"/>
      <c r="E3704" s="393"/>
      <c r="F3704" s="393"/>
      <c r="G3704" s="394"/>
      <c r="H3704" s="395"/>
      <c r="N3704" s="144"/>
      <c r="O3704" s="147" t="str">
        <f>IFERROR(IF(LEN(B3704)=0,"",INDEX(Trainings!$C$6:$C$55,MATCH(Registration!$B3704,Trainings!$B$6:$B$55,0),1)),"")</f>
        <v/>
      </c>
      <c r="P3704" s="148" t="str">
        <f>IFERROR(IF(LEN(H3704)=0,"",INDEX(Dashboard!$I$17:$I$26,MATCH($H3704,Dashboard!$J$17:$J$26,0))),"")</f>
        <v/>
      </c>
      <c r="Q3704" s="144"/>
      <c r="R3704" s="148">
        <f>IF(LEN(O3704)=0,0,IF(OR(Summary!$D$5="All",Summary!$D$5=""),1,IF(Summary!$D$5=O3704,1,0)))</f>
        <v>0</v>
      </c>
      <c r="S3704" s="148">
        <f>IF(LEN(B3704)=0,0,IF(OR(Summary!$G$5="All",Summary!$G$5=""),1,IF(Summary!$G$5=B3704,1,0)))</f>
        <v>0</v>
      </c>
      <c r="T3704" s="148">
        <f t="shared" si="228"/>
        <v>0</v>
      </c>
      <c r="U3704" s="148">
        <f>IF(LEN(C3704)=0,0,IF(C3704=Summary!$K$5,1,0))</f>
        <v>0</v>
      </c>
      <c r="V3704" s="148">
        <f t="shared" si="229"/>
        <v>0</v>
      </c>
      <c r="W3704" s="333"/>
      <c r="X3704" s="148">
        <f t="shared" si="230"/>
        <v>0</v>
      </c>
      <c r="Y3704" s="333"/>
      <c r="Z3704" s="144"/>
      <c r="AA3704" s="148">
        <f t="shared" si="231"/>
        <v>0</v>
      </c>
      <c r="AB3704" s="336"/>
      <c r="AC3704" s="144"/>
    </row>
    <row r="3705" spans="2:29" s="134" customFormat="1" ht="20.100000000000001" customHeight="1" x14ac:dyDescent="0.25">
      <c r="B3705" s="390"/>
      <c r="C3705" s="391"/>
      <c r="D3705" s="392"/>
      <c r="E3705" s="393"/>
      <c r="F3705" s="393"/>
      <c r="G3705" s="394"/>
      <c r="H3705" s="395"/>
      <c r="N3705" s="144"/>
      <c r="O3705" s="147" t="str">
        <f>IFERROR(IF(LEN(B3705)=0,"",INDEX(Trainings!$C$6:$C$55,MATCH(Registration!$B3705,Trainings!$B$6:$B$55,0),1)),"")</f>
        <v/>
      </c>
      <c r="P3705" s="148" t="str">
        <f>IFERROR(IF(LEN(H3705)=0,"",INDEX(Dashboard!$I$17:$I$26,MATCH($H3705,Dashboard!$J$17:$J$26,0))),"")</f>
        <v/>
      </c>
      <c r="Q3705" s="144"/>
      <c r="R3705" s="148">
        <f>IF(LEN(O3705)=0,0,IF(OR(Summary!$D$5="All",Summary!$D$5=""),1,IF(Summary!$D$5=O3705,1,0)))</f>
        <v>0</v>
      </c>
      <c r="S3705" s="148">
        <f>IF(LEN(B3705)=0,0,IF(OR(Summary!$G$5="All",Summary!$G$5=""),1,IF(Summary!$G$5=B3705,1,0)))</f>
        <v>0</v>
      </c>
      <c r="T3705" s="148">
        <f t="shared" si="228"/>
        <v>0</v>
      </c>
      <c r="U3705" s="148">
        <f>IF(LEN(C3705)=0,0,IF(C3705=Summary!$K$5,1,0))</f>
        <v>0</v>
      </c>
      <c r="V3705" s="148">
        <f t="shared" si="229"/>
        <v>0</v>
      </c>
      <c r="W3705" s="333"/>
      <c r="X3705" s="148">
        <f t="shared" si="230"/>
        <v>0</v>
      </c>
      <c r="Y3705" s="333"/>
      <c r="Z3705" s="144"/>
      <c r="AA3705" s="148">
        <f t="shared" si="231"/>
        <v>0</v>
      </c>
      <c r="AB3705" s="336"/>
      <c r="AC3705" s="144"/>
    </row>
    <row r="3706" spans="2:29" s="134" customFormat="1" ht="20.100000000000001" customHeight="1" x14ac:dyDescent="0.25">
      <c r="B3706" s="390"/>
      <c r="C3706" s="391"/>
      <c r="D3706" s="392"/>
      <c r="E3706" s="393"/>
      <c r="F3706" s="393"/>
      <c r="G3706" s="394"/>
      <c r="H3706" s="395"/>
      <c r="N3706" s="144"/>
      <c r="O3706" s="147" t="str">
        <f>IFERROR(IF(LEN(B3706)=0,"",INDEX(Trainings!$C$6:$C$55,MATCH(Registration!$B3706,Trainings!$B$6:$B$55,0),1)),"")</f>
        <v/>
      </c>
      <c r="P3706" s="148" t="str">
        <f>IFERROR(IF(LEN(H3706)=0,"",INDEX(Dashboard!$I$17:$I$26,MATCH($H3706,Dashboard!$J$17:$J$26,0))),"")</f>
        <v/>
      </c>
      <c r="Q3706" s="144"/>
      <c r="R3706" s="148">
        <f>IF(LEN(O3706)=0,0,IF(OR(Summary!$D$5="All",Summary!$D$5=""),1,IF(Summary!$D$5=O3706,1,0)))</f>
        <v>0</v>
      </c>
      <c r="S3706" s="148">
        <f>IF(LEN(B3706)=0,0,IF(OR(Summary!$G$5="All",Summary!$G$5=""),1,IF(Summary!$G$5=B3706,1,0)))</f>
        <v>0</v>
      </c>
      <c r="T3706" s="148">
        <f t="shared" si="228"/>
        <v>0</v>
      </c>
      <c r="U3706" s="148">
        <f>IF(LEN(C3706)=0,0,IF(C3706=Summary!$K$5,1,0))</f>
        <v>0</v>
      </c>
      <c r="V3706" s="148">
        <f t="shared" si="229"/>
        <v>0</v>
      </c>
      <c r="W3706" s="333"/>
      <c r="X3706" s="148">
        <f t="shared" si="230"/>
        <v>0</v>
      </c>
      <c r="Y3706" s="333"/>
      <c r="Z3706" s="144"/>
      <c r="AA3706" s="148">
        <f t="shared" si="231"/>
        <v>0</v>
      </c>
      <c r="AB3706" s="336"/>
      <c r="AC3706" s="144"/>
    </row>
    <row r="3707" spans="2:29" s="134" customFormat="1" ht="20.100000000000001" customHeight="1" x14ac:dyDescent="0.25">
      <c r="B3707" s="390"/>
      <c r="C3707" s="391"/>
      <c r="D3707" s="392"/>
      <c r="E3707" s="393"/>
      <c r="F3707" s="393"/>
      <c r="G3707" s="394"/>
      <c r="H3707" s="395"/>
      <c r="N3707" s="144"/>
      <c r="O3707" s="147" t="str">
        <f>IFERROR(IF(LEN(B3707)=0,"",INDEX(Trainings!$C$6:$C$55,MATCH(Registration!$B3707,Trainings!$B$6:$B$55,0),1)),"")</f>
        <v/>
      </c>
      <c r="P3707" s="148" t="str">
        <f>IFERROR(IF(LEN(H3707)=0,"",INDEX(Dashboard!$I$17:$I$26,MATCH($H3707,Dashboard!$J$17:$J$26,0))),"")</f>
        <v/>
      </c>
      <c r="Q3707" s="144"/>
      <c r="R3707" s="148">
        <f>IF(LEN(O3707)=0,0,IF(OR(Summary!$D$5="All",Summary!$D$5=""),1,IF(Summary!$D$5=O3707,1,0)))</f>
        <v>0</v>
      </c>
      <c r="S3707" s="148">
        <f>IF(LEN(B3707)=0,0,IF(OR(Summary!$G$5="All",Summary!$G$5=""),1,IF(Summary!$G$5=B3707,1,0)))</f>
        <v>0</v>
      </c>
      <c r="T3707" s="148">
        <f t="shared" si="228"/>
        <v>0</v>
      </c>
      <c r="U3707" s="148">
        <f>IF(LEN(C3707)=0,0,IF(C3707=Summary!$K$5,1,0))</f>
        <v>0</v>
      </c>
      <c r="V3707" s="148">
        <f t="shared" si="229"/>
        <v>0</v>
      </c>
      <c r="W3707" s="333"/>
      <c r="X3707" s="148">
        <f t="shared" si="230"/>
        <v>0</v>
      </c>
      <c r="Y3707" s="333"/>
      <c r="Z3707" s="144"/>
      <c r="AA3707" s="148">
        <f t="shared" si="231"/>
        <v>0</v>
      </c>
      <c r="AB3707" s="336"/>
      <c r="AC3707" s="144"/>
    </row>
    <row r="3708" spans="2:29" s="134" customFormat="1" ht="20.100000000000001" customHeight="1" x14ac:dyDescent="0.25">
      <c r="B3708" s="390"/>
      <c r="C3708" s="391"/>
      <c r="D3708" s="392"/>
      <c r="E3708" s="393"/>
      <c r="F3708" s="393"/>
      <c r="G3708" s="394"/>
      <c r="H3708" s="395"/>
      <c r="N3708" s="144"/>
      <c r="O3708" s="147" t="str">
        <f>IFERROR(IF(LEN(B3708)=0,"",INDEX(Trainings!$C$6:$C$55,MATCH(Registration!$B3708,Trainings!$B$6:$B$55,0),1)),"")</f>
        <v/>
      </c>
      <c r="P3708" s="148" t="str">
        <f>IFERROR(IF(LEN(H3708)=0,"",INDEX(Dashboard!$I$17:$I$26,MATCH($H3708,Dashboard!$J$17:$J$26,0))),"")</f>
        <v/>
      </c>
      <c r="Q3708" s="144"/>
      <c r="R3708" s="148">
        <f>IF(LEN(O3708)=0,0,IF(OR(Summary!$D$5="All",Summary!$D$5=""),1,IF(Summary!$D$5=O3708,1,0)))</f>
        <v>0</v>
      </c>
      <c r="S3708" s="148">
        <f>IF(LEN(B3708)=0,0,IF(OR(Summary!$G$5="All",Summary!$G$5=""),1,IF(Summary!$G$5=B3708,1,0)))</f>
        <v>0</v>
      </c>
      <c r="T3708" s="148">
        <f t="shared" si="228"/>
        <v>0</v>
      </c>
      <c r="U3708" s="148">
        <f>IF(LEN(C3708)=0,0,IF(C3708=Summary!$K$5,1,0))</f>
        <v>0</v>
      </c>
      <c r="V3708" s="148">
        <f t="shared" si="229"/>
        <v>0</v>
      </c>
      <c r="W3708" s="333"/>
      <c r="X3708" s="148">
        <f t="shared" si="230"/>
        <v>0</v>
      </c>
      <c r="Y3708" s="333"/>
      <c r="Z3708" s="144"/>
      <c r="AA3708" s="148">
        <f t="shared" si="231"/>
        <v>0</v>
      </c>
      <c r="AB3708" s="336"/>
      <c r="AC3708" s="144"/>
    </row>
    <row r="3709" spans="2:29" s="134" customFormat="1" ht="20.100000000000001" customHeight="1" x14ac:dyDescent="0.25">
      <c r="B3709" s="390"/>
      <c r="C3709" s="391"/>
      <c r="D3709" s="392"/>
      <c r="E3709" s="393"/>
      <c r="F3709" s="393"/>
      <c r="G3709" s="394"/>
      <c r="H3709" s="395"/>
      <c r="N3709" s="144"/>
      <c r="O3709" s="147" t="str">
        <f>IFERROR(IF(LEN(B3709)=0,"",INDEX(Trainings!$C$6:$C$55,MATCH(Registration!$B3709,Trainings!$B$6:$B$55,0),1)),"")</f>
        <v/>
      </c>
      <c r="P3709" s="148" t="str">
        <f>IFERROR(IF(LEN(H3709)=0,"",INDEX(Dashboard!$I$17:$I$26,MATCH($H3709,Dashboard!$J$17:$J$26,0))),"")</f>
        <v/>
      </c>
      <c r="Q3709" s="144"/>
      <c r="R3709" s="148">
        <f>IF(LEN(O3709)=0,0,IF(OR(Summary!$D$5="All",Summary!$D$5=""),1,IF(Summary!$D$5=O3709,1,0)))</f>
        <v>0</v>
      </c>
      <c r="S3709" s="148">
        <f>IF(LEN(B3709)=0,0,IF(OR(Summary!$G$5="All",Summary!$G$5=""),1,IF(Summary!$G$5=B3709,1,0)))</f>
        <v>0</v>
      </c>
      <c r="T3709" s="148">
        <f t="shared" si="228"/>
        <v>0</v>
      </c>
      <c r="U3709" s="148">
        <f>IF(LEN(C3709)=0,0,IF(C3709=Summary!$K$5,1,0))</f>
        <v>0</v>
      </c>
      <c r="V3709" s="148">
        <f t="shared" si="229"/>
        <v>0</v>
      </c>
      <c r="W3709" s="333"/>
      <c r="X3709" s="148">
        <f t="shared" si="230"/>
        <v>0</v>
      </c>
      <c r="Y3709" s="333"/>
      <c r="Z3709" s="144"/>
      <c r="AA3709" s="148">
        <f t="shared" si="231"/>
        <v>0</v>
      </c>
      <c r="AB3709" s="336"/>
      <c r="AC3709" s="144"/>
    </row>
    <row r="3710" spans="2:29" s="134" customFormat="1" ht="20.100000000000001" customHeight="1" x14ac:dyDescent="0.25">
      <c r="B3710" s="390"/>
      <c r="C3710" s="391"/>
      <c r="D3710" s="392"/>
      <c r="E3710" s="393"/>
      <c r="F3710" s="393"/>
      <c r="G3710" s="394"/>
      <c r="H3710" s="395"/>
      <c r="N3710" s="144"/>
      <c r="O3710" s="147" t="str">
        <f>IFERROR(IF(LEN(B3710)=0,"",INDEX(Trainings!$C$6:$C$55,MATCH(Registration!$B3710,Trainings!$B$6:$B$55,0),1)),"")</f>
        <v/>
      </c>
      <c r="P3710" s="148" t="str">
        <f>IFERROR(IF(LEN(H3710)=0,"",INDEX(Dashboard!$I$17:$I$26,MATCH($H3710,Dashboard!$J$17:$J$26,0))),"")</f>
        <v/>
      </c>
      <c r="Q3710" s="144"/>
      <c r="R3710" s="148">
        <f>IF(LEN(O3710)=0,0,IF(OR(Summary!$D$5="All",Summary!$D$5=""),1,IF(Summary!$D$5=O3710,1,0)))</f>
        <v>0</v>
      </c>
      <c r="S3710" s="148">
        <f>IF(LEN(B3710)=0,0,IF(OR(Summary!$G$5="All",Summary!$G$5=""),1,IF(Summary!$G$5=B3710,1,0)))</f>
        <v>0</v>
      </c>
      <c r="T3710" s="148">
        <f t="shared" si="228"/>
        <v>0</v>
      </c>
      <c r="U3710" s="148">
        <f>IF(LEN(C3710)=0,0,IF(C3710=Summary!$K$5,1,0))</f>
        <v>0</v>
      </c>
      <c r="V3710" s="148">
        <f t="shared" si="229"/>
        <v>0</v>
      </c>
      <c r="W3710" s="333"/>
      <c r="X3710" s="148">
        <f t="shared" si="230"/>
        <v>0</v>
      </c>
      <c r="Y3710" s="333"/>
      <c r="Z3710" s="144"/>
      <c r="AA3710" s="148">
        <f t="shared" si="231"/>
        <v>0</v>
      </c>
      <c r="AB3710" s="336"/>
      <c r="AC3710" s="144"/>
    </row>
    <row r="3711" spans="2:29" s="134" customFormat="1" ht="20.100000000000001" customHeight="1" x14ac:dyDescent="0.25">
      <c r="B3711" s="390"/>
      <c r="C3711" s="391"/>
      <c r="D3711" s="392"/>
      <c r="E3711" s="393"/>
      <c r="F3711" s="393"/>
      <c r="G3711" s="394"/>
      <c r="H3711" s="395"/>
      <c r="N3711" s="144"/>
      <c r="O3711" s="147" t="str">
        <f>IFERROR(IF(LEN(B3711)=0,"",INDEX(Trainings!$C$6:$C$55,MATCH(Registration!$B3711,Trainings!$B$6:$B$55,0),1)),"")</f>
        <v/>
      </c>
      <c r="P3711" s="148" t="str">
        <f>IFERROR(IF(LEN(H3711)=0,"",INDEX(Dashboard!$I$17:$I$26,MATCH($H3711,Dashboard!$J$17:$J$26,0))),"")</f>
        <v/>
      </c>
      <c r="Q3711" s="144"/>
      <c r="R3711" s="148">
        <f>IF(LEN(O3711)=0,0,IF(OR(Summary!$D$5="All",Summary!$D$5=""),1,IF(Summary!$D$5=O3711,1,0)))</f>
        <v>0</v>
      </c>
      <c r="S3711" s="148">
        <f>IF(LEN(B3711)=0,0,IF(OR(Summary!$G$5="All",Summary!$G$5=""),1,IF(Summary!$G$5=B3711,1,0)))</f>
        <v>0</v>
      </c>
      <c r="T3711" s="148">
        <f t="shared" si="228"/>
        <v>0</v>
      </c>
      <c r="U3711" s="148">
        <f>IF(LEN(C3711)=0,0,IF(C3711=Summary!$K$5,1,0))</f>
        <v>0</v>
      </c>
      <c r="V3711" s="148">
        <f t="shared" si="229"/>
        <v>0</v>
      </c>
      <c r="W3711" s="333"/>
      <c r="X3711" s="148">
        <f t="shared" si="230"/>
        <v>0</v>
      </c>
      <c r="Y3711" s="333"/>
      <c r="Z3711" s="144"/>
      <c r="AA3711" s="148">
        <f t="shared" si="231"/>
        <v>0</v>
      </c>
      <c r="AB3711" s="336"/>
      <c r="AC3711" s="144"/>
    </row>
    <row r="3712" spans="2:29" s="134" customFormat="1" ht="20.100000000000001" customHeight="1" x14ac:dyDescent="0.25">
      <c r="B3712" s="390"/>
      <c r="C3712" s="391"/>
      <c r="D3712" s="392"/>
      <c r="E3712" s="393"/>
      <c r="F3712" s="393"/>
      <c r="G3712" s="394"/>
      <c r="H3712" s="395"/>
      <c r="N3712" s="144"/>
      <c r="O3712" s="147" t="str">
        <f>IFERROR(IF(LEN(B3712)=0,"",INDEX(Trainings!$C$6:$C$55,MATCH(Registration!$B3712,Trainings!$B$6:$B$55,0),1)),"")</f>
        <v/>
      </c>
      <c r="P3712" s="148" t="str">
        <f>IFERROR(IF(LEN(H3712)=0,"",INDEX(Dashboard!$I$17:$I$26,MATCH($H3712,Dashboard!$J$17:$J$26,0))),"")</f>
        <v/>
      </c>
      <c r="Q3712" s="144"/>
      <c r="R3712" s="148">
        <f>IF(LEN(O3712)=0,0,IF(OR(Summary!$D$5="All",Summary!$D$5=""),1,IF(Summary!$D$5=O3712,1,0)))</f>
        <v>0</v>
      </c>
      <c r="S3712" s="148">
        <f>IF(LEN(B3712)=0,0,IF(OR(Summary!$G$5="All",Summary!$G$5=""),1,IF(Summary!$G$5=B3712,1,0)))</f>
        <v>0</v>
      </c>
      <c r="T3712" s="148">
        <f t="shared" si="228"/>
        <v>0</v>
      </c>
      <c r="U3712" s="148">
        <f>IF(LEN(C3712)=0,0,IF(C3712=Summary!$K$5,1,0))</f>
        <v>0</v>
      </c>
      <c r="V3712" s="148">
        <f t="shared" si="229"/>
        <v>0</v>
      </c>
      <c r="W3712" s="333"/>
      <c r="X3712" s="148">
        <f t="shared" si="230"/>
        <v>0</v>
      </c>
      <c r="Y3712" s="333"/>
      <c r="Z3712" s="144"/>
      <c r="AA3712" s="148">
        <f t="shared" si="231"/>
        <v>0</v>
      </c>
      <c r="AB3712" s="336"/>
      <c r="AC3712" s="144"/>
    </row>
    <row r="3713" spans="2:29" s="134" customFormat="1" ht="20.100000000000001" customHeight="1" x14ac:dyDescent="0.25">
      <c r="B3713" s="390"/>
      <c r="C3713" s="391"/>
      <c r="D3713" s="392"/>
      <c r="E3713" s="393"/>
      <c r="F3713" s="393"/>
      <c r="G3713" s="394"/>
      <c r="H3713" s="395"/>
      <c r="N3713" s="144"/>
      <c r="O3713" s="147" t="str">
        <f>IFERROR(IF(LEN(B3713)=0,"",INDEX(Trainings!$C$6:$C$55,MATCH(Registration!$B3713,Trainings!$B$6:$B$55,0),1)),"")</f>
        <v/>
      </c>
      <c r="P3713" s="148" t="str">
        <f>IFERROR(IF(LEN(H3713)=0,"",INDEX(Dashboard!$I$17:$I$26,MATCH($H3713,Dashboard!$J$17:$J$26,0))),"")</f>
        <v/>
      </c>
      <c r="Q3713" s="144"/>
      <c r="R3713" s="148">
        <f>IF(LEN(O3713)=0,0,IF(OR(Summary!$D$5="All",Summary!$D$5=""),1,IF(Summary!$D$5=O3713,1,0)))</f>
        <v>0</v>
      </c>
      <c r="S3713" s="148">
        <f>IF(LEN(B3713)=0,0,IF(OR(Summary!$G$5="All",Summary!$G$5=""),1,IF(Summary!$G$5=B3713,1,0)))</f>
        <v>0</v>
      </c>
      <c r="T3713" s="148">
        <f t="shared" si="228"/>
        <v>0</v>
      </c>
      <c r="U3713" s="148">
        <f>IF(LEN(C3713)=0,0,IF(C3713=Summary!$K$5,1,0))</f>
        <v>0</v>
      </c>
      <c r="V3713" s="148">
        <f t="shared" si="229"/>
        <v>0</v>
      </c>
      <c r="W3713" s="333"/>
      <c r="X3713" s="148">
        <f t="shared" si="230"/>
        <v>0</v>
      </c>
      <c r="Y3713" s="333"/>
      <c r="Z3713" s="144"/>
      <c r="AA3713" s="148">
        <f t="shared" si="231"/>
        <v>0</v>
      </c>
      <c r="AB3713" s="336"/>
      <c r="AC3713" s="144"/>
    </row>
    <row r="3714" spans="2:29" s="134" customFormat="1" ht="20.100000000000001" customHeight="1" x14ac:dyDescent="0.25">
      <c r="B3714" s="390"/>
      <c r="C3714" s="391"/>
      <c r="D3714" s="392"/>
      <c r="E3714" s="393"/>
      <c r="F3714" s="393"/>
      <c r="G3714" s="394"/>
      <c r="H3714" s="395"/>
      <c r="N3714" s="144"/>
      <c r="O3714" s="147" t="str">
        <f>IFERROR(IF(LEN(B3714)=0,"",INDEX(Trainings!$C$6:$C$55,MATCH(Registration!$B3714,Trainings!$B$6:$B$55,0),1)),"")</f>
        <v/>
      </c>
      <c r="P3714" s="148" t="str">
        <f>IFERROR(IF(LEN(H3714)=0,"",INDEX(Dashboard!$I$17:$I$26,MATCH($H3714,Dashboard!$J$17:$J$26,0))),"")</f>
        <v/>
      </c>
      <c r="Q3714" s="144"/>
      <c r="R3714" s="148">
        <f>IF(LEN(O3714)=0,0,IF(OR(Summary!$D$5="All",Summary!$D$5=""),1,IF(Summary!$D$5=O3714,1,0)))</f>
        <v>0</v>
      </c>
      <c r="S3714" s="148">
        <f>IF(LEN(B3714)=0,0,IF(OR(Summary!$G$5="All",Summary!$G$5=""),1,IF(Summary!$G$5=B3714,1,0)))</f>
        <v>0</v>
      </c>
      <c r="T3714" s="148">
        <f t="shared" si="228"/>
        <v>0</v>
      </c>
      <c r="U3714" s="148">
        <f>IF(LEN(C3714)=0,0,IF(C3714=Summary!$K$5,1,0))</f>
        <v>0</v>
      </c>
      <c r="V3714" s="148">
        <f t="shared" si="229"/>
        <v>0</v>
      </c>
      <c r="W3714" s="333"/>
      <c r="X3714" s="148">
        <f t="shared" si="230"/>
        <v>0</v>
      </c>
      <c r="Y3714" s="333"/>
      <c r="Z3714" s="144"/>
      <c r="AA3714" s="148">
        <f t="shared" si="231"/>
        <v>0</v>
      </c>
      <c r="AB3714" s="336"/>
      <c r="AC3714" s="144"/>
    </row>
    <row r="3715" spans="2:29" s="134" customFormat="1" ht="20.100000000000001" customHeight="1" x14ac:dyDescent="0.25">
      <c r="B3715" s="390"/>
      <c r="C3715" s="391"/>
      <c r="D3715" s="392"/>
      <c r="E3715" s="393"/>
      <c r="F3715" s="393"/>
      <c r="G3715" s="394"/>
      <c r="H3715" s="395"/>
      <c r="N3715" s="144"/>
      <c r="O3715" s="147" t="str">
        <f>IFERROR(IF(LEN(B3715)=0,"",INDEX(Trainings!$C$6:$C$55,MATCH(Registration!$B3715,Trainings!$B$6:$B$55,0),1)),"")</f>
        <v/>
      </c>
      <c r="P3715" s="148" t="str">
        <f>IFERROR(IF(LEN(H3715)=0,"",INDEX(Dashboard!$I$17:$I$26,MATCH($H3715,Dashboard!$J$17:$J$26,0))),"")</f>
        <v/>
      </c>
      <c r="Q3715" s="144"/>
      <c r="R3715" s="148">
        <f>IF(LEN(O3715)=0,0,IF(OR(Summary!$D$5="All",Summary!$D$5=""),1,IF(Summary!$D$5=O3715,1,0)))</f>
        <v>0</v>
      </c>
      <c r="S3715" s="148">
        <f>IF(LEN(B3715)=0,0,IF(OR(Summary!$G$5="All",Summary!$G$5=""),1,IF(Summary!$G$5=B3715,1,0)))</f>
        <v>0</v>
      </c>
      <c r="T3715" s="148">
        <f t="shared" si="228"/>
        <v>0</v>
      </c>
      <c r="U3715" s="148">
        <f>IF(LEN(C3715)=0,0,IF(C3715=Summary!$K$5,1,0))</f>
        <v>0</v>
      </c>
      <c r="V3715" s="148">
        <f t="shared" si="229"/>
        <v>0</v>
      </c>
      <c r="W3715" s="333"/>
      <c r="X3715" s="148">
        <f t="shared" si="230"/>
        <v>0</v>
      </c>
      <c r="Y3715" s="333"/>
      <c r="Z3715" s="144"/>
      <c r="AA3715" s="148">
        <f t="shared" si="231"/>
        <v>0</v>
      </c>
      <c r="AB3715" s="336"/>
      <c r="AC3715" s="144"/>
    </row>
    <row r="3716" spans="2:29" s="134" customFormat="1" ht="20.100000000000001" customHeight="1" x14ac:dyDescent="0.25">
      <c r="B3716" s="390"/>
      <c r="C3716" s="391"/>
      <c r="D3716" s="392"/>
      <c r="E3716" s="393"/>
      <c r="F3716" s="393"/>
      <c r="G3716" s="394"/>
      <c r="H3716" s="395"/>
      <c r="N3716" s="144"/>
      <c r="O3716" s="147" t="str">
        <f>IFERROR(IF(LEN(B3716)=0,"",INDEX(Trainings!$C$6:$C$55,MATCH(Registration!$B3716,Trainings!$B$6:$B$55,0),1)),"")</f>
        <v/>
      </c>
      <c r="P3716" s="148" t="str">
        <f>IFERROR(IF(LEN(H3716)=0,"",INDEX(Dashboard!$I$17:$I$26,MATCH($H3716,Dashboard!$J$17:$J$26,0))),"")</f>
        <v/>
      </c>
      <c r="Q3716" s="144"/>
      <c r="R3716" s="148">
        <f>IF(LEN(O3716)=0,0,IF(OR(Summary!$D$5="All",Summary!$D$5=""),1,IF(Summary!$D$5=O3716,1,0)))</f>
        <v>0</v>
      </c>
      <c r="S3716" s="148">
        <f>IF(LEN(B3716)=0,0,IF(OR(Summary!$G$5="All",Summary!$G$5=""),1,IF(Summary!$G$5=B3716,1,0)))</f>
        <v>0</v>
      </c>
      <c r="T3716" s="148">
        <f t="shared" si="228"/>
        <v>0</v>
      </c>
      <c r="U3716" s="148">
        <f>IF(LEN(C3716)=0,0,IF(C3716=Summary!$K$5,1,0))</f>
        <v>0</v>
      </c>
      <c r="V3716" s="148">
        <f t="shared" si="229"/>
        <v>0</v>
      </c>
      <c r="W3716" s="333"/>
      <c r="X3716" s="148">
        <f t="shared" si="230"/>
        <v>0</v>
      </c>
      <c r="Y3716" s="333"/>
      <c r="Z3716" s="144"/>
      <c r="AA3716" s="148">
        <f t="shared" si="231"/>
        <v>0</v>
      </c>
      <c r="AB3716" s="336"/>
      <c r="AC3716" s="144"/>
    </row>
    <row r="3717" spans="2:29" s="134" customFormat="1" ht="20.100000000000001" customHeight="1" x14ac:dyDescent="0.25">
      <c r="B3717" s="390"/>
      <c r="C3717" s="391"/>
      <c r="D3717" s="392"/>
      <c r="E3717" s="393"/>
      <c r="F3717" s="393"/>
      <c r="G3717" s="394"/>
      <c r="H3717" s="395"/>
      <c r="N3717" s="144"/>
      <c r="O3717" s="147" t="str">
        <f>IFERROR(IF(LEN(B3717)=0,"",INDEX(Trainings!$C$6:$C$55,MATCH(Registration!$B3717,Trainings!$B$6:$B$55,0),1)),"")</f>
        <v/>
      </c>
      <c r="P3717" s="148" t="str">
        <f>IFERROR(IF(LEN(H3717)=0,"",INDEX(Dashboard!$I$17:$I$26,MATCH($H3717,Dashboard!$J$17:$J$26,0))),"")</f>
        <v/>
      </c>
      <c r="Q3717" s="144"/>
      <c r="R3717" s="148">
        <f>IF(LEN(O3717)=0,0,IF(OR(Summary!$D$5="All",Summary!$D$5=""),1,IF(Summary!$D$5=O3717,1,0)))</f>
        <v>0</v>
      </c>
      <c r="S3717" s="148">
        <f>IF(LEN(B3717)=0,0,IF(OR(Summary!$G$5="All",Summary!$G$5=""),1,IF(Summary!$G$5=B3717,1,0)))</f>
        <v>0</v>
      </c>
      <c r="T3717" s="148">
        <f t="shared" si="228"/>
        <v>0</v>
      </c>
      <c r="U3717" s="148">
        <f>IF(LEN(C3717)=0,0,IF(C3717=Summary!$K$5,1,0))</f>
        <v>0</v>
      </c>
      <c r="V3717" s="148">
        <f t="shared" si="229"/>
        <v>0</v>
      </c>
      <c r="W3717" s="333"/>
      <c r="X3717" s="148">
        <f t="shared" si="230"/>
        <v>0</v>
      </c>
      <c r="Y3717" s="333"/>
      <c r="Z3717" s="144"/>
      <c r="AA3717" s="148">
        <f t="shared" si="231"/>
        <v>0</v>
      </c>
      <c r="AB3717" s="336"/>
      <c r="AC3717" s="144"/>
    </row>
    <row r="3718" spans="2:29" s="134" customFormat="1" ht="20.100000000000001" customHeight="1" x14ac:dyDescent="0.25">
      <c r="B3718" s="390"/>
      <c r="C3718" s="391"/>
      <c r="D3718" s="392"/>
      <c r="E3718" s="393"/>
      <c r="F3718" s="393"/>
      <c r="G3718" s="394"/>
      <c r="H3718" s="395"/>
      <c r="N3718" s="144"/>
      <c r="O3718" s="147" t="str">
        <f>IFERROR(IF(LEN(B3718)=0,"",INDEX(Trainings!$C$6:$C$55,MATCH(Registration!$B3718,Trainings!$B$6:$B$55,0),1)),"")</f>
        <v/>
      </c>
      <c r="P3718" s="148" t="str">
        <f>IFERROR(IF(LEN(H3718)=0,"",INDEX(Dashboard!$I$17:$I$26,MATCH($H3718,Dashboard!$J$17:$J$26,0))),"")</f>
        <v/>
      </c>
      <c r="Q3718" s="144"/>
      <c r="R3718" s="148">
        <f>IF(LEN(O3718)=0,0,IF(OR(Summary!$D$5="All",Summary!$D$5=""),1,IF(Summary!$D$5=O3718,1,0)))</f>
        <v>0</v>
      </c>
      <c r="S3718" s="148">
        <f>IF(LEN(B3718)=0,0,IF(OR(Summary!$G$5="All",Summary!$G$5=""),1,IF(Summary!$G$5=B3718,1,0)))</f>
        <v>0</v>
      </c>
      <c r="T3718" s="148">
        <f t="shared" ref="T3718:T3781" si="232">IF(G3718="Yes",1,0)</f>
        <v>0</v>
      </c>
      <c r="U3718" s="148">
        <f>IF(LEN(C3718)=0,0,IF(C3718=Summary!$K$5,1,0))</f>
        <v>0</v>
      </c>
      <c r="V3718" s="148">
        <f t="shared" si="229"/>
        <v>0</v>
      </c>
      <c r="W3718" s="333"/>
      <c r="X3718" s="148">
        <f t="shared" si="230"/>
        <v>0</v>
      </c>
      <c r="Y3718" s="333"/>
      <c r="Z3718" s="144"/>
      <c r="AA3718" s="148">
        <f t="shared" si="231"/>
        <v>0</v>
      </c>
      <c r="AB3718" s="336"/>
      <c r="AC3718" s="144"/>
    </row>
    <row r="3719" spans="2:29" s="134" customFormat="1" ht="20.100000000000001" customHeight="1" x14ac:dyDescent="0.25">
      <c r="B3719" s="390"/>
      <c r="C3719" s="391"/>
      <c r="D3719" s="392"/>
      <c r="E3719" s="393"/>
      <c r="F3719" s="393"/>
      <c r="G3719" s="394"/>
      <c r="H3719" s="395"/>
      <c r="N3719" s="144"/>
      <c r="O3719" s="147" t="str">
        <f>IFERROR(IF(LEN(B3719)=0,"",INDEX(Trainings!$C$6:$C$55,MATCH(Registration!$B3719,Trainings!$B$6:$B$55,0),1)),"")</f>
        <v/>
      </c>
      <c r="P3719" s="148" t="str">
        <f>IFERROR(IF(LEN(H3719)=0,"",INDEX(Dashboard!$I$17:$I$26,MATCH($H3719,Dashboard!$J$17:$J$26,0))),"")</f>
        <v/>
      </c>
      <c r="Q3719" s="144"/>
      <c r="R3719" s="148">
        <f>IF(LEN(O3719)=0,0,IF(OR(Summary!$D$5="All",Summary!$D$5=""),1,IF(Summary!$D$5=O3719,1,0)))</f>
        <v>0</v>
      </c>
      <c r="S3719" s="148">
        <f>IF(LEN(B3719)=0,0,IF(OR(Summary!$G$5="All",Summary!$G$5=""),1,IF(Summary!$G$5=B3719,1,0)))</f>
        <v>0</v>
      </c>
      <c r="T3719" s="148">
        <f t="shared" si="232"/>
        <v>0</v>
      </c>
      <c r="U3719" s="148">
        <f>IF(LEN(C3719)=0,0,IF(C3719=Summary!$K$5,1,0))</f>
        <v>0</v>
      </c>
      <c r="V3719" s="148">
        <f t="shared" ref="V3719:V3782" si="233">R3719*S3719*T3719*U3719</f>
        <v>0</v>
      </c>
      <c r="W3719" s="333"/>
      <c r="X3719" s="148">
        <f t="shared" ref="X3719:X3782" si="234">V3719*(IF(LEN(P3719)=0,0,1))</f>
        <v>0</v>
      </c>
      <c r="Y3719" s="333"/>
      <c r="Z3719" s="144"/>
      <c r="AA3719" s="148">
        <f t="shared" ref="AA3719:AA3782" si="235">IF(G3719="Yes",1,0)</f>
        <v>0</v>
      </c>
      <c r="AB3719" s="336"/>
      <c r="AC3719" s="144"/>
    </row>
    <row r="3720" spans="2:29" s="134" customFormat="1" ht="20.100000000000001" customHeight="1" x14ac:dyDescent="0.25">
      <c r="B3720" s="390"/>
      <c r="C3720" s="391"/>
      <c r="D3720" s="392"/>
      <c r="E3720" s="393"/>
      <c r="F3720" s="393"/>
      <c r="G3720" s="394"/>
      <c r="H3720" s="395"/>
      <c r="N3720" s="144"/>
      <c r="O3720" s="147" t="str">
        <f>IFERROR(IF(LEN(B3720)=0,"",INDEX(Trainings!$C$6:$C$55,MATCH(Registration!$B3720,Trainings!$B$6:$B$55,0),1)),"")</f>
        <v/>
      </c>
      <c r="P3720" s="148" t="str">
        <f>IFERROR(IF(LEN(H3720)=0,"",INDEX(Dashboard!$I$17:$I$26,MATCH($H3720,Dashboard!$J$17:$J$26,0))),"")</f>
        <v/>
      </c>
      <c r="Q3720" s="144"/>
      <c r="R3720" s="148">
        <f>IF(LEN(O3720)=0,0,IF(OR(Summary!$D$5="All",Summary!$D$5=""),1,IF(Summary!$D$5=O3720,1,0)))</f>
        <v>0</v>
      </c>
      <c r="S3720" s="148">
        <f>IF(LEN(B3720)=0,0,IF(OR(Summary!$G$5="All",Summary!$G$5=""),1,IF(Summary!$G$5=B3720,1,0)))</f>
        <v>0</v>
      </c>
      <c r="T3720" s="148">
        <f t="shared" si="232"/>
        <v>0</v>
      </c>
      <c r="U3720" s="148">
        <f>IF(LEN(C3720)=0,0,IF(C3720=Summary!$K$5,1,0))</f>
        <v>0</v>
      </c>
      <c r="V3720" s="148">
        <f t="shared" si="233"/>
        <v>0</v>
      </c>
      <c r="W3720" s="333"/>
      <c r="X3720" s="148">
        <f t="shared" si="234"/>
        <v>0</v>
      </c>
      <c r="Y3720" s="333"/>
      <c r="Z3720" s="144"/>
      <c r="AA3720" s="148">
        <f t="shared" si="235"/>
        <v>0</v>
      </c>
      <c r="AB3720" s="336"/>
      <c r="AC3720" s="144"/>
    </row>
    <row r="3721" spans="2:29" s="134" customFormat="1" ht="20.100000000000001" customHeight="1" x14ac:dyDescent="0.25">
      <c r="B3721" s="390"/>
      <c r="C3721" s="391"/>
      <c r="D3721" s="392"/>
      <c r="E3721" s="393"/>
      <c r="F3721" s="393"/>
      <c r="G3721" s="394"/>
      <c r="H3721" s="395"/>
      <c r="N3721" s="144"/>
      <c r="O3721" s="147" t="str">
        <f>IFERROR(IF(LEN(B3721)=0,"",INDEX(Trainings!$C$6:$C$55,MATCH(Registration!$B3721,Trainings!$B$6:$B$55,0),1)),"")</f>
        <v/>
      </c>
      <c r="P3721" s="148" t="str">
        <f>IFERROR(IF(LEN(H3721)=0,"",INDEX(Dashboard!$I$17:$I$26,MATCH($H3721,Dashboard!$J$17:$J$26,0))),"")</f>
        <v/>
      </c>
      <c r="Q3721" s="144"/>
      <c r="R3721" s="148">
        <f>IF(LEN(O3721)=0,0,IF(OR(Summary!$D$5="All",Summary!$D$5=""),1,IF(Summary!$D$5=O3721,1,0)))</f>
        <v>0</v>
      </c>
      <c r="S3721" s="148">
        <f>IF(LEN(B3721)=0,0,IF(OR(Summary!$G$5="All",Summary!$G$5=""),1,IF(Summary!$G$5=B3721,1,0)))</f>
        <v>0</v>
      </c>
      <c r="T3721" s="148">
        <f t="shared" si="232"/>
        <v>0</v>
      </c>
      <c r="U3721" s="148">
        <f>IF(LEN(C3721)=0,0,IF(C3721=Summary!$K$5,1,0))</f>
        <v>0</v>
      </c>
      <c r="V3721" s="148">
        <f t="shared" si="233"/>
        <v>0</v>
      </c>
      <c r="W3721" s="333"/>
      <c r="X3721" s="148">
        <f t="shared" si="234"/>
        <v>0</v>
      </c>
      <c r="Y3721" s="333"/>
      <c r="Z3721" s="144"/>
      <c r="AA3721" s="148">
        <f t="shared" si="235"/>
        <v>0</v>
      </c>
      <c r="AB3721" s="336"/>
      <c r="AC3721" s="144"/>
    </row>
    <row r="3722" spans="2:29" s="134" customFormat="1" ht="20.100000000000001" customHeight="1" x14ac:dyDescent="0.25">
      <c r="B3722" s="390"/>
      <c r="C3722" s="391"/>
      <c r="D3722" s="392"/>
      <c r="E3722" s="393"/>
      <c r="F3722" s="393"/>
      <c r="G3722" s="394"/>
      <c r="H3722" s="395"/>
      <c r="N3722" s="144"/>
      <c r="O3722" s="147" t="str">
        <f>IFERROR(IF(LEN(B3722)=0,"",INDEX(Trainings!$C$6:$C$55,MATCH(Registration!$B3722,Trainings!$B$6:$B$55,0),1)),"")</f>
        <v/>
      </c>
      <c r="P3722" s="148" t="str">
        <f>IFERROR(IF(LEN(H3722)=0,"",INDEX(Dashboard!$I$17:$I$26,MATCH($H3722,Dashboard!$J$17:$J$26,0))),"")</f>
        <v/>
      </c>
      <c r="Q3722" s="144"/>
      <c r="R3722" s="148">
        <f>IF(LEN(O3722)=0,0,IF(OR(Summary!$D$5="All",Summary!$D$5=""),1,IF(Summary!$D$5=O3722,1,0)))</f>
        <v>0</v>
      </c>
      <c r="S3722" s="148">
        <f>IF(LEN(B3722)=0,0,IF(OR(Summary!$G$5="All",Summary!$G$5=""),1,IF(Summary!$G$5=B3722,1,0)))</f>
        <v>0</v>
      </c>
      <c r="T3722" s="148">
        <f t="shared" si="232"/>
        <v>0</v>
      </c>
      <c r="U3722" s="148">
        <f>IF(LEN(C3722)=0,0,IF(C3722=Summary!$K$5,1,0))</f>
        <v>0</v>
      </c>
      <c r="V3722" s="148">
        <f t="shared" si="233"/>
        <v>0</v>
      </c>
      <c r="W3722" s="333"/>
      <c r="X3722" s="148">
        <f t="shared" si="234"/>
        <v>0</v>
      </c>
      <c r="Y3722" s="333"/>
      <c r="Z3722" s="144"/>
      <c r="AA3722" s="148">
        <f t="shared" si="235"/>
        <v>0</v>
      </c>
      <c r="AB3722" s="336"/>
      <c r="AC3722" s="144"/>
    </row>
    <row r="3723" spans="2:29" s="134" customFormat="1" ht="20.100000000000001" customHeight="1" x14ac:dyDescent="0.25">
      <c r="B3723" s="390"/>
      <c r="C3723" s="391"/>
      <c r="D3723" s="392"/>
      <c r="E3723" s="393"/>
      <c r="F3723" s="393"/>
      <c r="G3723" s="394"/>
      <c r="H3723" s="395"/>
      <c r="N3723" s="144"/>
      <c r="O3723" s="147" t="str">
        <f>IFERROR(IF(LEN(B3723)=0,"",INDEX(Trainings!$C$6:$C$55,MATCH(Registration!$B3723,Trainings!$B$6:$B$55,0),1)),"")</f>
        <v/>
      </c>
      <c r="P3723" s="148" t="str">
        <f>IFERROR(IF(LEN(H3723)=0,"",INDEX(Dashboard!$I$17:$I$26,MATCH($H3723,Dashboard!$J$17:$J$26,0))),"")</f>
        <v/>
      </c>
      <c r="Q3723" s="144"/>
      <c r="R3723" s="148">
        <f>IF(LEN(O3723)=0,0,IF(OR(Summary!$D$5="All",Summary!$D$5=""),1,IF(Summary!$D$5=O3723,1,0)))</f>
        <v>0</v>
      </c>
      <c r="S3723" s="148">
        <f>IF(LEN(B3723)=0,0,IF(OR(Summary!$G$5="All",Summary!$G$5=""),1,IF(Summary!$G$5=B3723,1,0)))</f>
        <v>0</v>
      </c>
      <c r="T3723" s="148">
        <f t="shared" si="232"/>
        <v>0</v>
      </c>
      <c r="U3723" s="148">
        <f>IF(LEN(C3723)=0,0,IF(C3723=Summary!$K$5,1,0))</f>
        <v>0</v>
      </c>
      <c r="V3723" s="148">
        <f t="shared" si="233"/>
        <v>0</v>
      </c>
      <c r="W3723" s="333"/>
      <c r="X3723" s="148">
        <f t="shared" si="234"/>
        <v>0</v>
      </c>
      <c r="Y3723" s="333"/>
      <c r="Z3723" s="144"/>
      <c r="AA3723" s="148">
        <f t="shared" si="235"/>
        <v>0</v>
      </c>
      <c r="AB3723" s="336"/>
      <c r="AC3723" s="144"/>
    </row>
    <row r="3724" spans="2:29" s="134" customFormat="1" ht="20.100000000000001" customHeight="1" x14ac:dyDescent="0.25">
      <c r="B3724" s="390"/>
      <c r="C3724" s="391"/>
      <c r="D3724" s="392"/>
      <c r="E3724" s="393"/>
      <c r="F3724" s="393"/>
      <c r="G3724" s="394"/>
      <c r="H3724" s="395"/>
      <c r="N3724" s="144"/>
      <c r="O3724" s="147" t="str">
        <f>IFERROR(IF(LEN(B3724)=0,"",INDEX(Trainings!$C$6:$C$55,MATCH(Registration!$B3724,Trainings!$B$6:$B$55,0),1)),"")</f>
        <v/>
      </c>
      <c r="P3724" s="148" t="str">
        <f>IFERROR(IF(LEN(H3724)=0,"",INDEX(Dashboard!$I$17:$I$26,MATCH($H3724,Dashboard!$J$17:$J$26,0))),"")</f>
        <v/>
      </c>
      <c r="Q3724" s="144"/>
      <c r="R3724" s="148">
        <f>IF(LEN(O3724)=0,0,IF(OR(Summary!$D$5="All",Summary!$D$5=""),1,IF(Summary!$D$5=O3724,1,0)))</f>
        <v>0</v>
      </c>
      <c r="S3724" s="148">
        <f>IF(LEN(B3724)=0,0,IF(OR(Summary!$G$5="All",Summary!$G$5=""),1,IF(Summary!$G$5=B3724,1,0)))</f>
        <v>0</v>
      </c>
      <c r="T3724" s="148">
        <f t="shared" si="232"/>
        <v>0</v>
      </c>
      <c r="U3724" s="148">
        <f>IF(LEN(C3724)=0,0,IF(C3724=Summary!$K$5,1,0))</f>
        <v>0</v>
      </c>
      <c r="V3724" s="148">
        <f t="shared" si="233"/>
        <v>0</v>
      </c>
      <c r="W3724" s="333"/>
      <c r="X3724" s="148">
        <f t="shared" si="234"/>
        <v>0</v>
      </c>
      <c r="Y3724" s="333"/>
      <c r="Z3724" s="144"/>
      <c r="AA3724" s="148">
        <f t="shared" si="235"/>
        <v>0</v>
      </c>
      <c r="AB3724" s="336"/>
      <c r="AC3724" s="144"/>
    </row>
    <row r="3725" spans="2:29" s="134" customFormat="1" ht="20.100000000000001" customHeight="1" x14ac:dyDescent="0.25">
      <c r="B3725" s="390"/>
      <c r="C3725" s="391"/>
      <c r="D3725" s="392"/>
      <c r="E3725" s="393"/>
      <c r="F3725" s="393"/>
      <c r="G3725" s="394"/>
      <c r="H3725" s="395"/>
      <c r="N3725" s="144"/>
      <c r="O3725" s="147" t="str">
        <f>IFERROR(IF(LEN(B3725)=0,"",INDEX(Trainings!$C$6:$C$55,MATCH(Registration!$B3725,Trainings!$B$6:$B$55,0),1)),"")</f>
        <v/>
      </c>
      <c r="P3725" s="148" t="str">
        <f>IFERROR(IF(LEN(H3725)=0,"",INDEX(Dashboard!$I$17:$I$26,MATCH($H3725,Dashboard!$J$17:$J$26,0))),"")</f>
        <v/>
      </c>
      <c r="Q3725" s="144"/>
      <c r="R3725" s="148">
        <f>IF(LEN(O3725)=0,0,IF(OR(Summary!$D$5="All",Summary!$D$5=""),1,IF(Summary!$D$5=O3725,1,0)))</f>
        <v>0</v>
      </c>
      <c r="S3725" s="148">
        <f>IF(LEN(B3725)=0,0,IF(OR(Summary!$G$5="All",Summary!$G$5=""),1,IF(Summary!$G$5=B3725,1,0)))</f>
        <v>0</v>
      </c>
      <c r="T3725" s="148">
        <f t="shared" si="232"/>
        <v>0</v>
      </c>
      <c r="U3725" s="148">
        <f>IF(LEN(C3725)=0,0,IF(C3725=Summary!$K$5,1,0))</f>
        <v>0</v>
      </c>
      <c r="V3725" s="148">
        <f t="shared" si="233"/>
        <v>0</v>
      </c>
      <c r="W3725" s="333"/>
      <c r="X3725" s="148">
        <f t="shared" si="234"/>
        <v>0</v>
      </c>
      <c r="Y3725" s="333"/>
      <c r="Z3725" s="144"/>
      <c r="AA3725" s="148">
        <f t="shared" si="235"/>
        <v>0</v>
      </c>
      <c r="AB3725" s="336"/>
      <c r="AC3725" s="144"/>
    </row>
    <row r="3726" spans="2:29" s="134" customFormat="1" ht="20.100000000000001" customHeight="1" x14ac:dyDescent="0.25">
      <c r="B3726" s="390"/>
      <c r="C3726" s="391"/>
      <c r="D3726" s="392"/>
      <c r="E3726" s="393"/>
      <c r="F3726" s="393"/>
      <c r="G3726" s="394"/>
      <c r="H3726" s="395"/>
      <c r="N3726" s="144"/>
      <c r="O3726" s="147" t="str">
        <f>IFERROR(IF(LEN(B3726)=0,"",INDEX(Trainings!$C$6:$C$55,MATCH(Registration!$B3726,Trainings!$B$6:$B$55,0),1)),"")</f>
        <v/>
      </c>
      <c r="P3726" s="148" t="str">
        <f>IFERROR(IF(LEN(H3726)=0,"",INDEX(Dashboard!$I$17:$I$26,MATCH($H3726,Dashboard!$J$17:$J$26,0))),"")</f>
        <v/>
      </c>
      <c r="Q3726" s="144"/>
      <c r="R3726" s="148">
        <f>IF(LEN(O3726)=0,0,IF(OR(Summary!$D$5="All",Summary!$D$5=""),1,IF(Summary!$D$5=O3726,1,0)))</f>
        <v>0</v>
      </c>
      <c r="S3726" s="148">
        <f>IF(LEN(B3726)=0,0,IF(OR(Summary!$G$5="All",Summary!$G$5=""),1,IF(Summary!$G$5=B3726,1,0)))</f>
        <v>0</v>
      </c>
      <c r="T3726" s="148">
        <f t="shared" si="232"/>
        <v>0</v>
      </c>
      <c r="U3726" s="148">
        <f>IF(LEN(C3726)=0,0,IF(C3726=Summary!$K$5,1,0))</f>
        <v>0</v>
      </c>
      <c r="V3726" s="148">
        <f t="shared" si="233"/>
        <v>0</v>
      </c>
      <c r="W3726" s="333"/>
      <c r="X3726" s="148">
        <f t="shared" si="234"/>
        <v>0</v>
      </c>
      <c r="Y3726" s="333"/>
      <c r="Z3726" s="144"/>
      <c r="AA3726" s="148">
        <f t="shared" si="235"/>
        <v>0</v>
      </c>
      <c r="AB3726" s="336"/>
      <c r="AC3726" s="144"/>
    </row>
    <row r="3727" spans="2:29" s="134" customFormat="1" ht="20.100000000000001" customHeight="1" x14ac:dyDescent="0.25">
      <c r="B3727" s="390"/>
      <c r="C3727" s="391"/>
      <c r="D3727" s="392"/>
      <c r="E3727" s="393"/>
      <c r="F3727" s="393"/>
      <c r="G3727" s="394"/>
      <c r="H3727" s="395"/>
      <c r="N3727" s="144"/>
      <c r="O3727" s="147" t="str">
        <f>IFERROR(IF(LEN(B3727)=0,"",INDEX(Trainings!$C$6:$C$55,MATCH(Registration!$B3727,Trainings!$B$6:$B$55,0),1)),"")</f>
        <v/>
      </c>
      <c r="P3727" s="148" t="str">
        <f>IFERROR(IF(LEN(H3727)=0,"",INDEX(Dashboard!$I$17:$I$26,MATCH($H3727,Dashboard!$J$17:$J$26,0))),"")</f>
        <v/>
      </c>
      <c r="Q3727" s="144"/>
      <c r="R3727" s="148">
        <f>IF(LEN(O3727)=0,0,IF(OR(Summary!$D$5="All",Summary!$D$5=""),1,IF(Summary!$D$5=O3727,1,0)))</f>
        <v>0</v>
      </c>
      <c r="S3727" s="148">
        <f>IF(LEN(B3727)=0,0,IF(OR(Summary!$G$5="All",Summary!$G$5=""),1,IF(Summary!$G$5=B3727,1,0)))</f>
        <v>0</v>
      </c>
      <c r="T3727" s="148">
        <f t="shared" si="232"/>
        <v>0</v>
      </c>
      <c r="U3727" s="148">
        <f>IF(LEN(C3727)=0,0,IF(C3727=Summary!$K$5,1,0))</f>
        <v>0</v>
      </c>
      <c r="V3727" s="148">
        <f t="shared" si="233"/>
        <v>0</v>
      </c>
      <c r="W3727" s="333"/>
      <c r="X3727" s="148">
        <f t="shared" si="234"/>
        <v>0</v>
      </c>
      <c r="Y3727" s="333"/>
      <c r="Z3727" s="144"/>
      <c r="AA3727" s="148">
        <f t="shared" si="235"/>
        <v>0</v>
      </c>
      <c r="AB3727" s="336"/>
      <c r="AC3727" s="144"/>
    </row>
    <row r="3728" spans="2:29" s="134" customFormat="1" ht="20.100000000000001" customHeight="1" x14ac:dyDescent="0.25">
      <c r="B3728" s="390"/>
      <c r="C3728" s="391"/>
      <c r="D3728" s="392"/>
      <c r="E3728" s="393"/>
      <c r="F3728" s="393"/>
      <c r="G3728" s="394"/>
      <c r="H3728" s="395"/>
      <c r="N3728" s="144"/>
      <c r="O3728" s="147" t="str">
        <f>IFERROR(IF(LEN(B3728)=0,"",INDEX(Trainings!$C$6:$C$55,MATCH(Registration!$B3728,Trainings!$B$6:$B$55,0),1)),"")</f>
        <v/>
      </c>
      <c r="P3728" s="148" t="str">
        <f>IFERROR(IF(LEN(H3728)=0,"",INDEX(Dashboard!$I$17:$I$26,MATCH($H3728,Dashboard!$J$17:$J$26,0))),"")</f>
        <v/>
      </c>
      <c r="Q3728" s="144"/>
      <c r="R3728" s="148">
        <f>IF(LEN(O3728)=0,0,IF(OR(Summary!$D$5="All",Summary!$D$5=""),1,IF(Summary!$D$5=O3728,1,0)))</f>
        <v>0</v>
      </c>
      <c r="S3728" s="148">
        <f>IF(LEN(B3728)=0,0,IF(OR(Summary!$G$5="All",Summary!$G$5=""),1,IF(Summary!$G$5=B3728,1,0)))</f>
        <v>0</v>
      </c>
      <c r="T3728" s="148">
        <f t="shared" si="232"/>
        <v>0</v>
      </c>
      <c r="U3728" s="148">
        <f>IF(LEN(C3728)=0,0,IF(C3728=Summary!$K$5,1,0))</f>
        <v>0</v>
      </c>
      <c r="V3728" s="148">
        <f t="shared" si="233"/>
        <v>0</v>
      </c>
      <c r="W3728" s="333"/>
      <c r="X3728" s="148">
        <f t="shared" si="234"/>
        <v>0</v>
      </c>
      <c r="Y3728" s="333"/>
      <c r="Z3728" s="144"/>
      <c r="AA3728" s="148">
        <f t="shared" si="235"/>
        <v>0</v>
      </c>
      <c r="AB3728" s="336"/>
      <c r="AC3728" s="144"/>
    </row>
    <row r="3729" spans="2:29" s="134" customFormat="1" ht="20.100000000000001" customHeight="1" x14ac:dyDescent="0.25">
      <c r="B3729" s="390"/>
      <c r="C3729" s="391"/>
      <c r="D3729" s="392"/>
      <c r="E3729" s="393"/>
      <c r="F3729" s="393"/>
      <c r="G3729" s="394"/>
      <c r="H3729" s="395"/>
      <c r="N3729" s="144"/>
      <c r="O3729" s="147" t="str">
        <f>IFERROR(IF(LEN(B3729)=0,"",INDEX(Trainings!$C$6:$C$55,MATCH(Registration!$B3729,Trainings!$B$6:$B$55,0),1)),"")</f>
        <v/>
      </c>
      <c r="P3729" s="148" t="str">
        <f>IFERROR(IF(LEN(H3729)=0,"",INDEX(Dashboard!$I$17:$I$26,MATCH($H3729,Dashboard!$J$17:$J$26,0))),"")</f>
        <v/>
      </c>
      <c r="Q3729" s="144"/>
      <c r="R3729" s="148">
        <f>IF(LEN(O3729)=0,0,IF(OR(Summary!$D$5="All",Summary!$D$5=""),1,IF(Summary!$D$5=O3729,1,0)))</f>
        <v>0</v>
      </c>
      <c r="S3729" s="148">
        <f>IF(LEN(B3729)=0,0,IF(OR(Summary!$G$5="All",Summary!$G$5=""),1,IF(Summary!$G$5=B3729,1,0)))</f>
        <v>0</v>
      </c>
      <c r="T3729" s="148">
        <f t="shared" si="232"/>
        <v>0</v>
      </c>
      <c r="U3729" s="148">
        <f>IF(LEN(C3729)=0,0,IF(C3729=Summary!$K$5,1,0))</f>
        <v>0</v>
      </c>
      <c r="V3729" s="148">
        <f t="shared" si="233"/>
        <v>0</v>
      </c>
      <c r="W3729" s="333"/>
      <c r="X3729" s="148">
        <f t="shared" si="234"/>
        <v>0</v>
      </c>
      <c r="Y3729" s="333"/>
      <c r="Z3729" s="144"/>
      <c r="AA3729" s="148">
        <f t="shared" si="235"/>
        <v>0</v>
      </c>
      <c r="AB3729" s="336"/>
      <c r="AC3729" s="144"/>
    </row>
    <row r="3730" spans="2:29" s="134" customFormat="1" ht="20.100000000000001" customHeight="1" x14ac:dyDescent="0.25">
      <c r="B3730" s="390"/>
      <c r="C3730" s="391"/>
      <c r="D3730" s="392"/>
      <c r="E3730" s="393"/>
      <c r="F3730" s="393"/>
      <c r="G3730" s="394"/>
      <c r="H3730" s="395"/>
      <c r="N3730" s="144"/>
      <c r="O3730" s="147" t="str">
        <f>IFERROR(IF(LEN(B3730)=0,"",INDEX(Trainings!$C$6:$C$55,MATCH(Registration!$B3730,Trainings!$B$6:$B$55,0),1)),"")</f>
        <v/>
      </c>
      <c r="P3730" s="148" t="str">
        <f>IFERROR(IF(LEN(H3730)=0,"",INDEX(Dashboard!$I$17:$I$26,MATCH($H3730,Dashboard!$J$17:$J$26,0))),"")</f>
        <v/>
      </c>
      <c r="Q3730" s="144"/>
      <c r="R3730" s="148">
        <f>IF(LEN(O3730)=0,0,IF(OR(Summary!$D$5="All",Summary!$D$5=""),1,IF(Summary!$D$5=O3730,1,0)))</f>
        <v>0</v>
      </c>
      <c r="S3730" s="148">
        <f>IF(LEN(B3730)=0,0,IF(OR(Summary!$G$5="All",Summary!$G$5=""),1,IF(Summary!$G$5=B3730,1,0)))</f>
        <v>0</v>
      </c>
      <c r="T3730" s="148">
        <f t="shared" si="232"/>
        <v>0</v>
      </c>
      <c r="U3730" s="148">
        <f>IF(LEN(C3730)=0,0,IF(C3730=Summary!$K$5,1,0))</f>
        <v>0</v>
      </c>
      <c r="V3730" s="148">
        <f t="shared" si="233"/>
        <v>0</v>
      </c>
      <c r="W3730" s="333"/>
      <c r="X3730" s="148">
        <f t="shared" si="234"/>
        <v>0</v>
      </c>
      <c r="Y3730" s="333"/>
      <c r="Z3730" s="144"/>
      <c r="AA3730" s="148">
        <f t="shared" si="235"/>
        <v>0</v>
      </c>
      <c r="AB3730" s="336"/>
      <c r="AC3730" s="144"/>
    </row>
    <row r="3731" spans="2:29" s="134" customFormat="1" ht="20.100000000000001" customHeight="1" x14ac:dyDescent="0.25">
      <c r="B3731" s="390"/>
      <c r="C3731" s="391"/>
      <c r="D3731" s="392"/>
      <c r="E3731" s="393"/>
      <c r="F3731" s="393"/>
      <c r="G3731" s="394"/>
      <c r="H3731" s="395"/>
      <c r="N3731" s="144"/>
      <c r="O3731" s="147" t="str">
        <f>IFERROR(IF(LEN(B3731)=0,"",INDEX(Trainings!$C$6:$C$55,MATCH(Registration!$B3731,Trainings!$B$6:$B$55,0),1)),"")</f>
        <v/>
      </c>
      <c r="P3731" s="148" t="str">
        <f>IFERROR(IF(LEN(H3731)=0,"",INDEX(Dashboard!$I$17:$I$26,MATCH($H3731,Dashboard!$J$17:$J$26,0))),"")</f>
        <v/>
      </c>
      <c r="Q3731" s="144"/>
      <c r="R3731" s="148">
        <f>IF(LEN(O3731)=0,0,IF(OR(Summary!$D$5="All",Summary!$D$5=""),1,IF(Summary!$D$5=O3731,1,0)))</f>
        <v>0</v>
      </c>
      <c r="S3731" s="148">
        <f>IF(LEN(B3731)=0,0,IF(OR(Summary!$G$5="All",Summary!$G$5=""),1,IF(Summary!$G$5=B3731,1,0)))</f>
        <v>0</v>
      </c>
      <c r="T3731" s="148">
        <f t="shared" si="232"/>
        <v>0</v>
      </c>
      <c r="U3731" s="148">
        <f>IF(LEN(C3731)=0,0,IF(C3731=Summary!$K$5,1,0))</f>
        <v>0</v>
      </c>
      <c r="V3731" s="148">
        <f t="shared" si="233"/>
        <v>0</v>
      </c>
      <c r="W3731" s="333"/>
      <c r="X3731" s="148">
        <f t="shared" si="234"/>
        <v>0</v>
      </c>
      <c r="Y3731" s="333"/>
      <c r="Z3731" s="144"/>
      <c r="AA3731" s="148">
        <f t="shared" si="235"/>
        <v>0</v>
      </c>
      <c r="AB3731" s="336"/>
      <c r="AC3731" s="144"/>
    </row>
    <row r="3732" spans="2:29" s="134" customFormat="1" ht="20.100000000000001" customHeight="1" x14ac:dyDescent="0.25">
      <c r="B3732" s="390"/>
      <c r="C3732" s="391"/>
      <c r="D3732" s="392"/>
      <c r="E3732" s="393"/>
      <c r="F3732" s="393"/>
      <c r="G3732" s="394"/>
      <c r="H3732" s="395"/>
      <c r="N3732" s="144"/>
      <c r="O3732" s="147" t="str">
        <f>IFERROR(IF(LEN(B3732)=0,"",INDEX(Trainings!$C$6:$C$55,MATCH(Registration!$B3732,Trainings!$B$6:$B$55,0),1)),"")</f>
        <v/>
      </c>
      <c r="P3732" s="148" t="str">
        <f>IFERROR(IF(LEN(H3732)=0,"",INDEX(Dashboard!$I$17:$I$26,MATCH($H3732,Dashboard!$J$17:$J$26,0))),"")</f>
        <v/>
      </c>
      <c r="Q3732" s="144"/>
      <c r="R3732" s="148">
        <f>IF(LEN(O3732)=0,0,IF(OR(Summary!$D$5="All",Summary!$D$5=""),1,IF(Summary!$D$5=O3732,1,0)))</f>
        <v>0</v>
      </c>
      <c r="S3732" s="148">
        <f>IF(LEN(B3732)=0,0,IF(OR(Summary!$G$5="All",Summary!$G$5=""),1,IF(Summary!$G$5=B3732,1,0)))</f>
        <v>0</v>
      </c>
      <c r="T3732" s="148">
        <f t="shared" si="232"/>
        <v>0</v>
      </c>
      <c r="U3732" s="148">
        <f>IF(LEN(C3732)=0,0,IF(C3732=Summary!$K$5,1,0))</f>
        <v>0</v>
      </c>
      <c r="V3732" s="148">
        <f t="shared" si="233"/>
        <v>0</v>
      </c>
      <c r="W3732" s="333"/>
      <c r="X3732" s="148">
        <f t="shared" si="234"/>
        <v>0</v>
      </c>
      <c r="Y3732" s="333"/>
      <c r="Z3732" s="144"/>
      <c r="AA3732" s="148">
        <f t="shared" si="235"/>
        <v>0</v>
      </c>
      <c r="AB3732" s="336"/>
      <c r="AC3732" s="144"/>
    </row>
    <row r="3733" spans="2:29" s="134" customFormat="1" ht="20.100000000000001" customHeight="1" x14ac:dyDescent="0.25">
      <c r="B3733" s="390"/>
      <c r="C3733" s="391"/>
      <c r="D3733" s="392"/>
      <c r="E3733" s="393"/>
      <c r="F3733" s="393"/>
      <c r="G3733" s="394"/>
      <c r="H3733" s="395"/>
      <c r="N3733" s="144"/>
      <c r="O3733" s="147" t="str">
        <f>IFERROR(IF(LEN(B3733)=0,"",INDEX(Trainings!$C$6:$C$55,MATCH(Registration!$B3733,Trainings!$B$6:$B$55,0),1)),"")</f>
        <v/>
      </c>
      <c r="P3733" s="148" t="str">
        <f>IFERROR(IF(LEN(H3733)=0,"",INDEX(Dashboard!$I$17:$I$26,MATCH($H3733,Dashboard!$J$17:$J$26,0))),"")</f>
        <v/>
      </c>
      <c r="Q3733" s="144"/>
      <c r="R3733" s="148">
        <f>IF(LEN(O3733)=0,0,IF(OR(Summary!$D$5="All",Summary!$D$5=""),1,IF(Summary!$D$5=O3733,1,0)))</f>
        <v>0</v>
      </c>
      <c r="S3733" s="148">
        <f>IF(LEN(B3733)=0,0,IF(OR(Summary!$G$5="All",Summary!$G$5=""),1,IF(Summary!$G$5=B3733,1,0)))</f>
        <v>0</v>
      </c>
      <c r="T3733" s="148">
        <f t="shared" si="232"/>
        <v>0</v>
      </c>
      <c r="U3733" s="148">
        <f>IF(LEN(C3733)=0,0,IF(C3733=Summary!$K$5,1,0))</f>
        <v>0</v>
      </c>
      <c r="V3733" s="148">
        <f t="shared" si="233"/>
        <v>0</v>
      </c>
      <c r="W3733" s="333"/>
      <c r="X3733" s="148">
        <f t="shared" si="234"/>
        <v>0</v>
      </c>
      <c r="Y3733" s="333"/>
      <c r="Z3733" s="144"/>
      <c r="AA3733" s="148">
        <f t="shared" si="235"/>
        <v>0</v>
      </c>
      <c r="AB3733" s="336"/>
      <c r="AC3733" s="144"/>
    </row>
    <row r="3734" spans="2:29" s="134" customFormat="1" ht="20.100000000000001" customHeight="1" x14ac:dyDescent="0.25">
      <c r="B3734" s="390"/>
      <c r="C3734" s="391"/>
      <c r="D3734" s="392"/>
      <c r="E3734" s="393"/>
      <c r="F3734" s="393"/>
      <c r="G3734" s="394"/>
      <c r="H3734" s="395"/>
      <c r="N3734" s="144"/>
      <c r="O3734" s="147" t="str">
        <f>IFERROR(IF(LEN(B3734)=0,"",INDEX(Trainings!$C$6:$C$55,MATCH(Registration!$B3734,Trainings!$B$6:$B$55,0),1)),"")</f>
        <v/>
      </c>
      <c r="P3734" s="148" t="str">
        <f>IFERROR(IF(LEN(H3734)=0,"",INDEX(Dashboard!$I$17:$I$26,MATCH($H3734,Dashboard!$J$17:$J$26,0))),"")</f>
        <v/>
      </c>
      <c r="Q3734" s="144"/>
      <c r="R3734" s="148">
        <f>IF(LEN(O3734)=0,0,IF(OR(Summary!$D$5="All",Summary!$D$5=""),1,IF(Summary!$D$5=O3734,1,0)))</f>
        <v>0</v>
      </c>
      <c r="S3734" s="148">
        <f>IF(LEN(B3734)=0,0,IF(OR(Summary!$G$5="All",Summary!$G$5=""),1,IF(Summary!$G$5=B3734,1,0)))</f>
        <v>0</v>
      </c>
      <c r="T3734" s="148">
        <f t="shared" si="232"/>
        <v>0</v>
      </c>
      <c r="U3734" s="148">
        <f>IF(LEN(C3734)=0,0,IF(C3734=Summary!$K$5,1,0))</f>
        <v>0</v>
      </c>
      <c r="V3734" s="148">
        <f t="shared" si="233"/>
        <v>0</v>
      </c>
      <c r="W3734" s="333"/>
      <c r="X3734" s="148">
        <f t="shared" si="234"/>
        <v>0</v>
      </c>
      <c r="Y3734" s="333"/>
      <c r="Z3734" s="144"/>
      <c r="AA3734" s="148">
        <f t="shared" si="235"/>
        <v>0</v>
      </c>
      <c r="AB3734" s="336"/>
      <c r="AC3734" s="144"/>
    </row>
    <row r="3735" spans="2:29" s="134" customFormat="1" ht="20.100000000000001" customHeight="1" x14ac:dyDescent="0.25">
      <c r="B3735" s="390"/>
      <c r="C3735" s="391"/>
      <c r="D3735" s="392"/>
      <c r="E3735" s="393"/>
      <c r="F3735" s="393"/>
      <c r="G3735" s="394"/>
      <c r="H3735" s="395"/>
      <c r="N3735" s="144"/>
      <c r="O3735" s="147" t="str">
        <f>IFERROR(IF(LEN(B3735)=0,"",INDEX(Trainings!$C$6:$C$55,MATCH(Registration!$B3735,Trainings!$B$6:$B$55,0),1)),"")</f>
        <v/>
      </c>
      <c r="P3735" s="148" t="str">
        <f>IFERROR(IF(LEN(H3735)=0,"",INDEX(Dashboard!$I$17:$I$26,MATCH($H3735,Dashboard!$J$17:$J$26,0))),"")</f>
        <v/>
      </c>
      <c r="Q3735" s="144"/>
      <c r="R3735" s="148">
        <f>IF(LEN(O3735)=0,0,IF(OR(Summary!$D$5="All",Summary!$D$5=""),1,IF(Summary!$D$5=O3735,1,0)))</f>
        <v>0</v>
      </c>
      <c r="S3735" s="148">
        <f>IF(LEN(B3735)=0,0,IF(OR(Summary!$G$5="All",Summary!$G$5=""),1,IF(Summary!$G$5=B3735,1,0)))</f>
        <v>0</v>
      </c>
      <c r="T3735" s="148">
        <f t="shared" si="232"/>
        <v>0</v>
      </c>
      <c r="U3735" s="148">
        <f>IF(LEN(C3735)=0,0,IF(C3735=Summary!$K$5,1,0))</f>
        <v>0</v>
      </c>
      <c r="V3735" s="148">
        <f t="shared" si="233"/>
        <v>0</v>
      </c>
      <c r="W3735" s="333"/>
      <c r="X3735" s="148">
        <f t="shared" si="234"/>
        <v>0</v>
      </c>
      <c r="Y3735" s="333"/>
      <c r="Z3735" s="144"/>
      <c r="AA3735" s="148">
        <f t="shared" si="235"/>
        <v>0</v>
      </c>
      <c r="AB3735" s="336"/>
      <c r="AC3735" s="144"/>
    </row>
    <row r="3736" spans="2:29" s="134" customFormat="1" ht="20.100000000000001" customHeight="1" x14ac:dyDescent="0.25">
      <c r="B3736" s="390"/>
      <c r="C3736" s="391"/>
      <c r="D3736" s="392"/>
      <c r="E3736" s="393"/>
      <c r="F3736" s="393"/>
      <c r="G3736" s="394"/>
      <c r="H3736" s="395"/>
      <c r="N3736" s="144"/>
      <c r="O3736" s="147" t="str">
        <f>IFERROR(IF(LEN(B3736)=0,"",INDEX(Trainings!$C$6:$C$55,MATCH(Registration!$B3736,Trainings!$B$6:$B$55,0),1)),"")</f>
        <v/>
      </c>
      <c r="P3736" s="148" t="str">
        <f>IFERROR(IF(LEN(H3736)=0,"",INDEX(Dashboard!$I$17:$I$26,MATCH($H3736,Dashboard!$J$17:$J$26,0))),"")</f>
        <v/>
      </c>
      <c r="Q3736" s="144"/>
      <c r="R3736" s="148">
        <f>IF(LEN(O3736)=0,0,IF(OR(Summary!$D$5="All",Summary!$D$5=""),1,IF(Summary!$D$5=O3736,1,0)))</f>
        <v>0</v>
      </c>
      <c r="S3736" s="148">
        <f>IF(LEN(B3736)=0,0,IF(OR(Summary!$G$5="All",Summary!$G$5=""),1,IF(Summary!$G$5=B3736,1,0)))</f>
        <v>0</v>
      </c>
      <c r="T3736" s="148">
        <f t="shared" si="232"/>
        <v>0</v>
      </c>
      <c r="U3736" s="148">
        <f>IF(LEN(C3736)=0,0,IF(C3736=Summary!$K$5,1,0))</f>
        <v>0</v>
      </c>
      <c r="V3736" s="148">
        <f t="shared" si="233"/>
        <v>0</v>
      </c>
      <c r="W3736" s="333"/>
      <c r="X3736" s="148">
        <f t="shared" si="234"/>
        <v>0</v>
      </c>
      <c r="Y3736" s="333"/>
      <c r="Z3736" s="144"/>
      <c r="AA3736" s="148">
        <f t="shared" si="235"/>
        <v>0</v>
      </c>
      <c r="AB3736" s="336"/>
      <c r="AC3736" s="144"/>
    </row>
    <row r="3737" spans="2:29" s="134" customFormat="1" ht="20.100000000000001" customHeight="1" x14ac:dyDescent="0.25">
      <c r="B3737" s="390"/>
      <c r="C3737" s="391"/>
      <c r="D3737" s="392"/>
      <c r="E3737" s="393"/>
      <c r="F3737" s="393"/>
      <c r="G3737" s="394"/>
      <c r="H3737" s="395"/>
      <c r="N3737" s="144"/>
      <c r="O3737" s="147" t="str">
        <f>IFERROR(IF(LEN(B3737)=0,"",INDEX(Trainings!$C$6:$C$55,MATCH(Registration!$B3737,Trainings!$B$6:$B$55,0),1)),"")</f>
        <v/>
      </c>
      <c r="P3737" s="148" t="str">
        <f>IFERROR(IF(LEN(H3737)=0,"",INDEX(Dashboard!$I$17:$I$26,MATCH($H3737,Dashboard!$J$17:$J$26,0))),"")</f>
        <v/>
      </c>
      <c r="Q3737" s="144"/>
      <c r="R3737" s="148">
        <f>IF(LEN(O3737)=0,0,IF(OR(Summary!$D$5="All",Summary!$D$5=""),1,IF(Summary!$D$5=O3737,1,0)))</f>
        <v>0</v>
      </c>
      <c r="S3737" s="148">
        <f>IF(LEN(B3737)=0,0,IF(OR(Summary!$G$5="All",Summary!$G$5=""),1,IF(Summary!$G$5=B3737,1,0)))</f>
        <v>0</v>
      </c>
      <c r="T3737" s="148">
        <f t="shared" si="232"/>
        <v>0</v>
      </c>
      <c r="U3737" s="148">
        <f>IF(LEN(C3737)=0,0,IF(C3737=Summary!$K$5,1,0))</f>
        <v>0</v>
      </c>
      <c r="V3737" s="148">
        <f t="shared" si="233"/>
        <v>0</v>
      </c>
      <c r="W3737" s="333"/>
      <c r="X3737" s="148">
        <f t="shared" si="234"/>
        <v>0</v>
      </c>
      <c r="Y3737" s="333"/>
      <c r="Z3737" s="144"/>
      <c r="AA3737" s="148">
        <f t="shared" si="235"/>
        <v>0</v>
      </c>
      <c r="AB3737" s="336"/>
      <c r="AC3737" s="144"/>
    </row>
    <row r="3738" spans="2:29" s="134" customFormat="1" ht="20.100000000000001" customHeight="1" x14ac:dyDescent="0.25">
      <c r="B3738" s="390"/>
      <c r="C3738" s="391"/>
      <c r="D3738" s="392"/>
      <c r="E3738" s="393"/>
      <c r="F3738" s="393"/>
      <c r="G3738" s="394"/>
      <c r="H3738" s="395"/>
      <c r="N3738" s="144"/>
      <c r="O3738" s="147" t="str">
        <f>IFERROR(IF(LEN(B3738)=0,"",INDEX(Trainings!$C$6:$C$55,MATCH(Registration!$B3738,Trainings!$B$6:$B$55,0),1)),"")</f>
        <v/>
      </c>
      <c r="P3738" s="148" t="str">
        <f>IFERROR(IF(LEN(H3738)=0,"",INDEX(Dashboard!$I$17:$I$26,MATCH($H3738,Dashboard!$J$17:$J$26,0))),"")</f>
        <v/>
      </c>
      <c r="Q3738" s="144"/>
      <c r="R3738" s="148">
        <f>IF(LEN(O3738)=0,0,IF(OR(Summary!$D$5="All",Summary!$D$5=""),1,IF(Summary!$D$5=O3738,1,0)))</f>
        <v>0</v>
      </c>
      <c r="S3738" s="148">
        <f>IF(LEN(B3738)=0,0,IF(OR(Summary!$G$5="All",Summary!$G$5=""),1,IF(Summary!$G$5=B3738,1,0)))</f>
        <v>0</v>
      </c>
      <c r="T3738" s="148">
        <f t="shared" si="232"/>
        <v>0</v>
      </c>
      <c r="U3738" s="148">
        <f>IF(LEN(C3738)=0,0,IF(C3738=Summary!$K$5,1,0))</f>
        <v>0</v>
      </c>
      <c r="V3738" s="148">
        <f t="shared" si="233"/>
        <v>0</v>
      </c>
      <c r="W3738" s="333"/>
      <c r="X3738" s="148">
        <f t="shared" si="234"/>
        <v>0</v>
      </c>
      <c r="Y3738" s="333"/>
      <c r="Z3738" s="144"/>
      <c r="AA3738" s="148">
        <f t="shared" si="235"/>
        <v>0</v>
      </c>
      <c r="AB3738" s="336"/>
      <c r="AC3738" s="144"/>
    </row>
    <row r="3739" spans="2:29" s="134" customFormat="1" ht="20.100000000000001" customHeight="1" x14ac:dyDescent="0.25">
      <c r="B3739" s="390"/>
      <c r="C3739" s="391"/>
      <c r="D3739" s="392"/>
      <c r="E3739" s="393"/>
      <c r="F3739" s="393"/>
      <c r="G3739" s="394"/>
      <c r="H3739" s="395"/>
      <c r="N3739" s="144"/>
      <c r="O3739" s="147" t="str">
        <f>IFERROR(IF(LEN(B3739)=0,"",INDEX(Trainings!$C$6:$C$55,MATCH(Registration!$B3739,Trainings!$B$6:$B$55,0),1)),"")</f>
        <v/>
      </c>
      <c r="P3739" s="148" t="str">
        <f>IFERROR(IF(LEN(H3739)=0,"",INDEX(Dashboard!$I$17:$I$26,MATCH($H3739,Dashboard!$J$17:$J$26,0))),"")</f>
        <v/>
      </c>
      <c r="Q3739" s="144"/>
      <c r="R3739" s="148">
        <f>IF(LEN(O3739)=0,0,IF(OR(Summary!$D$5="All",Summary!$D$5=""),1,IF(Summary!$D$5=O3739,1,0)))</f>
        <v>0</v>
      </c>
      <c r="S3739" s="148">
        <f>IF(LEN(B3739)=0,0,IF(OR(Summary!$G$5="All",Summary!$G$5=""),1,IF(Summary!$G$5=B3739,1,0)))</f>
        <v>0</v>
      </c>
      <c r="T3739" s="148">
        <f t="shared" si="232"/>
        <v>0</v>
      </c>
      <c r="U3739" s="148">
        <f>IF(LEN(C3739)=0,0,IF(C3739=Summary!$K$5,1,0))</f>
        <v>0</v>
      </c>
      <c r="V3739" s="148">
        <f t="shared" si="233"/>
        <v>0</v>
      </c>
      <c r="W3739" s="333"/>
      <c r="X3739" s="148">
        <f t="shared" si="234"/>
        <v>0</v>
      </c>
      <c r="Y3739" s="333"/>
      <c r="Z3739" s="144"/>
      <c r="AA3739" s="148">
        <f t="shared" si="235"/>
        <v>0</v>
      </c>
      <c r="AB3739" s="336"/>
      <c r="AC3739" s="144"/>
    </row>
    <row r="3740" spans="2:29" s="134" customFormat="1" ht="20.100000000000001" customHeight="1" x14ac:dyDescent="0.25">
      <c r="B3740" s="390"/>
      <c r="C3740" s="391"/>
      <c r="D3740" s="392"/>
      <c r="E3740" s="393"/>
      <c r="F3740" s="393"/>
      <c r="G3740" s="394"/>
      <c r="H3740" s="395"/>
      <c r="N3740" s="144"/>
      <c r="O3740" s="147" t="str">
        <f>IFERROR(IF(LEN(B3740)=0,"",INDEX(Trainings!$C$6:$C$55,MATCH(Registration!$B3740,Trainings!$B$6:$B$55,0),1)),"")</f>
        <v/>
      </c>
      <c r="P3740" s="148" t="str">
        <f>IFERROR(IF(LEN(H3740)=0,"",INDEX(Dashboard!$I$17:$I$26,MATCH($H3740,Dashboard!$J$17:$J$26,0))),"")</f>
        <v/>
      </c>
      <c r="Q3740" s="144"/>
      <c r="R3740" s="148">
        <f>IF(LEN(O3740)=0,0,IF(OR(Summary!$D$5="All",Summary!$D$5=""),1,IF(Summary!$D$5=O3740,1,0)))</f>
        <v>0</v>
      </c>
      <c r="S3740" s="148">
        <f>IF(LEN(B3740)=0,0,IF(OR(Summary!$G$5="All",Summary!$G$5=""),1,IF(Summary!$G$5=B3740,1,0)))</f>
        <v>0</v>
      </c>
      <c r="T3740" s="148">
        <f t="shared" si="232"/>
        <v>0</v>
      </c>
      <c r="U3740" s="148">
        <f>IF(LEN(C3740)=0,0,IF(C3740=Summary!$K$5,1,0))</f>
        <v>0</v>
      </c>
      <c r="V3740" s="148">
        <f t="shared" si="233"/>
        <v>0</v>
      </c>
      <c r="W3740" s="333"/>
      <c r="X3740" s="148">
        <f t="shared" si="234"/>
        <v>0</v>
      </c>
      <c r="Y3740" s="333"/>
      <c r="Z3740" s="144"/>
      <c r="AA3740" s="148">
        <f t="shared" si="235"/>
        <v>0</v>
      </c>
      <c r="AB3740" s="336"/>
      <c r="AC3740" s="144"/>
    </row>
    <row r="3741" spans="2:29" s="134" customFormat="1" ht="20.100000000000001" customHeight="1" x14ac:dyDescent="0.25">
      <c r="B3741" s="390"/>
      <c r="C3741" s="391"/>
      <c r="D3741" s="392"/>
      <c r="E3741" s="393"/>
      <c r="F3741" s="393"/>
      <c r="G3741" s="394"/>
      <c r="H3741" s="395"/>
      <c r="N3741" s="144"/>
      <c r="O3741" s="147" t="str">
        <f>IFERROR(IF(LEN(B3741)=0,"",INDEX(Trainings!$C$6:$C$55,MATCH(Registration!$B3741,Trainings!$B$6:$B$55,0),1)),"")</f>
        <v/>
      </c>
      <c r="P3741" s="148" t="str">
        <f>IFERROR(IF(LEN(H3741)=0,"",INDEX(Dashboard!$I$17:$I$26,MATCH($H3741,Dashboard!$J$17:$J$26,0))),"")</f>
        <v/>
      </c>
      <c r="Q3741" s="144"/>
      <c r="R3741" s="148">
        <f>IF(LEN(O3741)=0,0,IF(OR(Summary!$D$5="All",Summary!$D$5=""),1,IF(Summary!$D$5=O3741,1,0)))</f>
        <v>0</v>
      </c>
      <c r="S3741" s="148">
        <f>IF(LEN(B3741)=0,0,IF(OR(Summary!$G$5="All",Summary!$G$5=""),1,IF(Summary!$G$5=B3741,1,0)))</f>
        <v>0</v>
      </c>
      <c r="T3741" s="148">
        <f t="shared" si="232"/>
        <v>0</v>
      </c>
      <c r="U3741" s="148">
        <f>IF(LEN(C3741)=0,0,IF(C3741=Summary!$K$5,1,0))</f>
        <v>0</v>
      </c>
      <c r="V3741" s="148">
        <f t="shared" si="233"/>
        <v>0</v>
      </c>
      <c r="W3741" s="333"/>
      <c r="X3741" s="148">
        <f t="shared" si="234"/>
        <v>0</v>
      </c>
      <c r="Y3741" s="333"/>
      <c r="Z3741" s="144"/>
      <c r="AA3741" s="148">
        <f t="shared" si="235"/>
        <v>0</v>
      </c>
      <c r="AB3741" s="336"/>
      <c r="AC3741" s="144"/>
    </row>
    <row r="3742" spans="2:29" s="134" customFormat="1" ht="20.100000000000001" customHeight="1" x14ac:dyDescent="0.25">
      <c r="B3742" s="390"/>
      <c r="C3742" s="391"/>
      <c r="D3742" s="392"/>
      <c r="E3742" s="393"/>
      <c r="F3742" s="393"/>
      <c r="G3742" s="394"/>
      <c r="H3742" s="395"/>
      <c r="N3742" s="144"/>
      <c r="O3742" s="147" t="str">
        <f>IFERROR(IF(LEN(B3742)=0,"",INDEX(Trainings!$C$6:$C$55,MATCH(Registration!$B3742,Trainings!$B$6:$B$55,0),1)),"")</f>
        <v/>
      </c>
      <c r="P3742" s="148" t="str">
        <f>IFERROR(IF(LEN(H3742)=0,"",INDEX(Dashboard!$I$17:$I$26,MATCH($H3742,Dashboard!$J$17:$J$26,0))),"")</f>
        <v/>
      </c>
      <c r="Q3742" s="144"/>
      <c r="R3742" s="148">
        <f>IF(LEN(O3742)=0,0,IF(OR(Summary!$D$5="All",Summary!$D$5=""),1,IF(Summary!$D$5=O3742,1,0)))</f>
        <v>0</v>
      </c>
      <c r="S3742" s="148">
        <f>IF(LEN(B3742)=0,0,IF(OR(Summary!$G$5="All",Summary!$G$5=""),1,IF(Summary!$G$5=B3742,1,0)))</f>
        <v>0</v>
      </c>
      <c r="T3742" s="148">
        <f t="shared" si="232"/>
        <v>0</v>
      </c>
      <c r="U3742" s="148">
        <f>IF(LEN(C3742)=0,0,IF(C3742=Summary!$K$5,1,0))</f>
        <v>0</v>
      </c>
      <c r="V3742" s="148">
        <f t="shared" si="233"/>
        <v>0</v>
      </c>
      <c r="W3742" s="333"/>
      <c r="X3742" s="148">
        <f t="shared" si="234"/>
        <v>0</v>
      </c>
      <c r="Y3742" s="333"/>
      <c r="Z3742" s="144"/>
      <c r="AA3742" s="148">
        <f t="shared" si="235"/>
        <v>0</v>
      </c>
      <c r="AB3742" s="336"/>
      <c r="AC3742" s="144"/>
    </row>
    <row r="3743" spans="2:29" s="134" customFormat="1" ht="20.100000000000001" customHeight="1" x14ac:dyDescent="0.25">
      <c r="B3743" s="390"/>
      <c r="C3743" s="391"/>
      <c r="D3743" s="392"/>
      <c r="E3743" s="393"/>
      <c r="F3743" s="393"/>
      <c r="G3743" s="394"/>
      <c r="H3743" s="395"/>
      <c r="N3743" s="144"/>
      <c r="O3743" s="147" t="str">
        <f>IFERROR(IF(LEN(B3743)=0,"",INDEX(Trainings!$C$6:$C$55,MATCH(Registration!$B3743,Trainings!$B$6:$B$55,0),1)),"")</f>
        <v/>
      </c>
      <c r="P3743" s="148" t="str">
        <f>IFERROR(IF(LEN(H3743)=0,"",INDEX(Dashboard!$I$17:$I$26,MATCH($H3743,Dashboard!$J$17:$J$26,0))),"")</f>
        <v/>
      </c>
      <c r="Q3743" s="144"/>
      <c r="R3743" s="148">
        <f>IF(LEN(O3743)=0,0,IF(OR(Summary!$D$5="All",Summary!$D$5=""),1,IF(Summary!$D$5=O3743,1,0)))</f>
        <v>0</v>
      </c>
      <c r="S3743" s="148">
        <f>IF(LEN(B3743)=0,0,IF(OR(Summary!$G$5="All",Summary!$G$5=""),1,IF(Summary!$G$5=B3743,1,0)))</f>
        <v>0</v>
      </c>
      <c r="T3743" s="148">
        <f t="shared" si="232"/>
        <v>0</v>
      </c>
      <c r="U3743" s="148">
        <f>IF(LEN(C3743)=0,0,IF(C3743=Summary!$K$5,1,0))</f>
        <v>0</v>
      </c>
      <c r="V3743" s="148">
        <f t="shared" si="233"/>
        <v>0</v>
      </c>
      <c r="W3743" s="333"/>
      <c r="X3743" s="148">
        <f t="shared" si="234"/>
        <v>0</v>
      </c>
      <c r="Y3743" s="333"/>
      <c r="Z3743" s="144"/>
      <c r="AA3743" s="148">
        <f t="shared" si="235"/>
        <v>0</v>
      </c>
      <c r="AB3743" s="336"/>
      <c r="AC3743" s="144"/>
    </row>
    <row r="3744" spans="2:29" s="134" customFormat="1" ht="20.100000000000001" customHeight="1" x14ac:dyDescent="0.25">
      <c r="B3744" s="390"/>
      <c r="C3744" s="391"/>
      <c r="D3744" s="392"/>
      <c r="E3744" s="393"/>
      <c r="F3744" s="393"/>
      <c r="G3744" s="394"/>
      <c r="H3744" s="395"/>
      <c r="N3744" s="144"/>
      <c r="O3744" s="147" t="str">
        <f>IFERROR(IF(LEN(B3744)=0,"",INDEX(Trainings!$C$6:$C$55,MATCH(Registration!$B3744,Trainings!$B$6:$B$55,0),1)),"")</f>
        <v/>
      </c>
      <c r="P3744" s="148" t="str">
        <f>IFERROR(IF(LEN(H3744)=0,"",INDEX(Dashboard!$I$17:$I$26,MATCH($H3744,Dashboard!$J$17:$J$26,0))),"")</f>
        <v/>
      </c>
      <c r="Q3744" s="144"/>
      <c r="R3744" s="148">
        <f>IF(LEN(O3744)=0,0,IF(OR(Summary!$D$5="All",Summary!$D$5=""),1,IF(Summary!$D$5=O3744,1,0)))</f>
        <v>0</v>
      </c>
      <c r="S3744" s="148">
        <f>IF(LEN(B3744)=0,0,IF(OR(Summary!$G$5="All",Summary!$G$5=""),1,IF(Summary!$G$5=B3744,1,0)))</f>
        <v>0</v>
      </c>
      <c r="T3744" s="148">
        <f t="shared" si="232"/>
        <v>0</v>
      </c>
      <c r="U3744" s="148">
        <f>IF(LEN(C3744)=0,0,IF(C3744=Summary!$K$5,1,0))</f>
        <v>0</v>
      </c>
      <c r="V3744" s="148">
        <f t="shared" si="233"/>
        <v>0</v>
      </c>
      <c r="W3744" s="333"/>
      <c r="X3744" s="148">
        <f t="shared" si="234"/>
        <v>0</v>
      </c>
      <c r="Y3744" s="333"/>
      <c r="Z3744" s="144"/>
      <c r="AA3744" s="148">
        <f t="shared" si="235"/>
        <v>0</v>
      </c>
      <c r="AB3744" s="336"/>
      <c r="AC3744" s="144"/>
    </row>
    <row r="3745" spans="2:29" s="134" customFormat="1" ht="20.100000000000001" customHeight="1" x14ac:dyDescent="0.25">
      <c r="B3745" s="390"/>
      <c r="C3745" s="391"/>
      <c r="D3745" s="392"/>
      <c r="E3745" s="393"/>
      <c r="F3745" s="393"/>
      <c r="G3745" s="394"/>
      <c r="H3745" s="395"/>
      <c r="N3745" s="144"/>
      <c r="O3745" s="147" t="str">
        <f>IFERROR(IF(LEN(B3745)=0,"",INDEX(Trainings!$C$6:$C$55,MATCH(Registration!$B3745,Trainings!$B$6:$B$55,0),1)),"")</f>
        <v/>
      </c>
      <c r="P3745" s="148" t="str">
        <f>IFERROR(IF(LEN(H3745)=0,"",INDEX(Dashboard!$I$17:$I$26,MATCH($H3745,Dashboard!$J$17:$J$26,0))),"")</f>
        <v/>
      </c>
      <c r="Q3745" s="144"/>
      <c r="R3745" s="148">
        <f>IF(LEN(O3745)=0,0,IF(OR(Summary!$D$5="All",Summary!$D$5=""),1,IF(Summary!$D$5=O3745,1,0)))</f>
        <v>0</v>
      </c>
      <c r="S3745" s="148">
        <f>IF(LEN(B3745)=0,0,IF(OR(Summary!$G$5="All",Summary!$G$5=""),1,IF(Summary!$G$5=B3745,1,0)))</f>
        <v>0</v>
      </c>
      <c r="T3745" s="148">
        <f t="shared" si="232"/>
        <v>0</v>
      </c>
      <c r="U3745" s="148">
        <f>IF(LEN(C3745)=0,0,IF(C3745=Summary!$K$5,1,0))</f>
        <v>0</v>
      </c>
      <c r="V3745" s="148">
        <f t="shared" si="233"/>
        <v>0</v>
      </c>
      <c r="W3745" s="333"/>
      <c r="X3745" s="148">
        <f t="shared" si="234"/>
        <v>0</v>
      </c>
      <c r="Y3745" s="333"/>
      <c r="Z3745" s="144"/>
      <c r="AA3745" s="148">
        <f t="shared" si="235"/>
        <v>0</v>
      </c>
      <c r="AB3745" s="336"/>
      <c r="AC3745" s="144"/>
    </row>
    <row r="3746" spans="2:29" s="134" customFormat="1" ht="20.100000000000001" customHeight="1" x14ac:dyDescent="0.25">
      <c r="B3746" s="390"/>
      <c r="C3746" s="391"/>
      <c r="D3746" s="392"/>
      <c r="E3746" s="393"/>
      <c r="F3746" s="393"/>
      <c r="G3746" s="394"/>
      <c r="H3746" s="395"/>
      <c r="N3746" s="144"/>
      <c r="O3746" s="147" t="str">
        <f>IFERROR(IF(LEN(B3746)=0,"",INDEX(Trainings!$C$6:$C$55,MATCH(Registration!$B3746,Trainings!$B$6:$B$55,0),1)),"")</f>
        <v/>
      </c>
      <c r="P3746" s="148" t="str">
        <f>IFERROR(IF(LEN(H3746)=0,"",INDEX(Dashboard!$I$17:$I$26,MATCH($H3746,Dashboard!$J$17:$J$26,0))),"")</f>
        <v/>
      </c>
      <c r="Q3746" s="144"/>
      <c r="R3746" s="148">
        <f>IF(LEN(O3746)=0,0,IF(OR(Summary!$D$5="All",Summary!$D$5=""),1,IF(Summary!$D$5=O3746,1,0)))</f>
        <v>0</v>
      </c>
      <c r="S3746" s="148">
        <f>IF(LEN(B3746)=0,0,IF(OR(Summary!$G$5="All",Summary!$G$5=""),1,IF(Summary!$G$5=B3746,1,0)))</f>
        <v>0</v>
      </c>
      <c r="T3746" s="148">
        <f t="shared" si="232"/>
        <v>0</v>
      </c>
      <c r="U3746" s="148">
        <f>IF(LEN(C3746)=0,0,IF(C3746=Summary!$K$5,1,0))</f>
        <v>0</v>
      </c>
      <c r="V3746" s="148">
        <f t="shared" si="233"/>
        <v>0</v>
      </c>
      <c r="W3746" s="333"/>
      <c r="X3746" s="148">
        <f t="shared" si="234"/>
        <v>0</v>
      </c>
      <c r="Y3746" s="333"/>
      <c r="Z3746" s="144"/>
      <c r="AA3746" s="148">
        <f t="shared" si="235"/>
        <v>0</v>
      </c>
      <c r="AB3746" s="336"/>
      <c r="AC3746" s="144"/>
    </row>
    <row r="3747" spans="2:29" s="134" customFormat="1" ht="20.100000000000001" customHeight="1" x14ac:dyDescent="0.25">
      <c r="B3747" s="390"/>
      <c r="C3747" s="391"/>
      <c r="D3747" s="392"/>
      <c r="E3747" s="393"/>
      <c r="F3747" s="393"/>
      <c r="G3747" s="394"/>
      <c r="H3747" s="395"/>
      <c r="N3747" s="144"/>
      <c r="O3747" s="147" t="str">
        <f>IFERROR(IF(LEN(B3747)=0,"",INDEX(Trainings!$C$6:$C$55,MATCH(Registration!$B3747,Trainings!$B$6:$B$55,0),1)),"")</f>
        <v/>
      </c>
      <c r="P3747" s="148" t="str">
        <f>IFERROR(IF(LEN(H3747)=0,"",INDEX(Dashboard!$I$17:$I$26,MATCH($H3747,Dashboard!$J$17:$J$26,0))),"")</f>
        <v/>
      </c>
      <c r="Q3747" s="144"/>
      <c r="R3747" s="148">
        <f>IF(LEN(O3747)=0,0,IF(OR(Summary!$D$5="All",Summary!$D$5=""),1,IF(Summary!$D$5=O3747,1,0)))</f>
        <v>0</v>
      </c>
      <c r="S3747" s="148">
        <f>IF(LEN(B3747)=0,0,IF(OR(Summary!$G$5="All",Summary!$G$5=""),1,IF(Summary!$G$5=B3747,1,0)))</f>
        <v>0</v>
      </c>
      <c r="T3747" s="148">
        <f t="shared" si="232"/>
        <v>0</v>
      </c>
      <c r="U3747" s="148">
        <f>IF(LEN(C3747)=0,0,IF(C3747=Summary!$K$5,1,0))</f>
        <v>0</v>
      </c>
      <c r="V3747" s="148">
        <f t="shared" si="233"/>
        <v>0</v>
      </c>
      <c r="W3747" s="333"/>
      <c r="X3747" s="148">
        <f t="shared" si="234"/>
        <v>0</v>
      </c>
      <c r="Y3747" s="333"/>
      <c r="Z3747" s="144"/>
      <c r="AA3747" s="148">
        <f t="shared" si="235"/>
        <v>0</v>
      </c>
      <c r="AB3747" s="336"/>
      <c r="AC3747" s="144"/>
    </row>
    <row r="3748" spans="2:29" s="134" customFormat="1" ht="20.100000000000001" customHeight="1" x14ac:dyDescent="0.25">
      <c r="B3748" s="390"/>
      <c r="C3748" s="391"/>
      <c r="D3748" s="392"/>
      <c r="E3748" s="393"/>
      <c r="F3748" s="393"/>
      <c r="G3748" s="394"/>
      <c r="H3748" s="395"/>
      <c r="N3748" s="144"/>
      <c r="O3748" s="147" t="str">
        <f>IFERROR(IF(LEN(B3748)=0,"",INDEX(Trainings!$C$6:$C$55,MATCH(Registration!$B3748,Trainings!$B$6:$B$55,0),1)),"")</f>
        <v/>
      </c>
      <c r="P3748" s="148" t="str">
        <f>IFERROR(IF(LEN(H3748)=0,"",INDEX(Dashboard!$I$17:$I$26,MATCH($H3748,Dashboard!$J$17:$J$26,0))),"")</f>
        <v/>
      </c>
      <c r="Q3748" s="144"/>
      <c r="R3748" s="148">
        <f>IF(LEN(O3748)=0,0,IF(OR(Summary!$D$5="All",Summary!$D$5=""),1,IF(Summary!$D$5=O3748,1,0)))</f>
        <v>0</v>
      </c>
      <c r="S3748" s="148">
        <f>IF(LEN(B3748)=0,0,IF(OR(Summary!$G$5="All",Summary!$G$5=""),1,IF(Summary!$G$5=B3748,1,0)))</f>
        <v>0</v>
      </c>
      <c r="T3748" s="148">
        <f t="shared" si="232"/>
        <v>0</v>
      </c>
      <c r="U3748" s="148">
        <f>IF(LEN(C3748)=0,0,IF(C3748=Summary!$K$5,1,0))</f>
        <v>0</v>
      </c>
      <c r="V3748" s="148">
        <f t="shared" si="233"/>
        <v>0</v>
      </c>
      <c r="W3748" s="333"/>
      <c r="X3748" s="148">
        <f t="shared" si="234"/>
        <v>0</v>
      </c>
      <c r="Y3748" s="333"/>
      <c r="Z3748" s="144"/>
      <c r="AA3748" s="148">
        <f t="shared" si="235"/>
        <v>0</v>
      </c>
      <c r="AB3748" s="336"/>
      <c r="AC3748" s="144"/>
    </row>
    <row r="3749" spans="2:29" s="134" customFormat="1" ht="20.100000000000001" customHeight="1" x14ac:dyDescent="0.25">
      <c r="B3749" s="390"/>
      <c r="C3749" s="391"/>
      <c r="D3749" s="392"/>
      <c r="E3749" s="393"/>
      <c r="F3749" s="393"/>
      <c r="G3749" s="394"/>
      <c r="H3749" s="395"/>
      <c r="N3749" s="144"/>
      <c r="O3749" s="147" t="str">
        <f>IFERROR(IF(LEN(B3749)=0,"",INDEX(Trainings!$C$6:$C$55,MATCH(Registration!$B3749,Trainings!$B$6:$B$55,0),1)),"")</f>
        <v/>
      </c>
      <c r="P3749" s="148" t="str">
        <f>IFERROR(IF(LEN(H3749)=0,"",INDEX(Dashboard!$I$17:$I$26,MATCH($H3749,Dashboard!$J$17:$J$26,0))),"")</f>
        <v/>
      </c>
      <c r="Q3749" s="144"/>
      <c r="R3749" s="148">
        <f>IF(LEN(O3749)=0,0,IF(OR(Summary!$D$5="All",Summary!$D$5=""),1,IF(Summary!$D$5=O3749,1,0)))</f>
        <v>0</v>
      </c>
      <c r="S3749" s="148">
        <f>IF(LEN(B3749)=0,0,IF(OR(Summary!$G$5="All",Summary!$G$5=""),1,IF(Summary!$G$5=B3749,1,0)))</f>
        <v>0</v>
      </c>
      <c r="T3749" s="148">
        <f t="shared" si="232"/>
        <v>0</v>
      </c>
      <c r="U3749" s="148">
        <f>IF(LEN(C3749)=0,0,IF(C3749=Summary!$K$5,1,0))</f>
        <v>0</v>
      </c>
      <c r="V3749" s="148">
        <f t="shared" si="233"/>
        <v>0</v>
      </c>
      <c r="W3749" s="333"/>
      <c r="X3749" s="148">
        <f t="shared" si="234"/>
        <v>0</v>
      </c>
      <c r="Y3749" s="333"/>
      <c r="Z3749" s="144"/>
      <c r="AA3749" s="148">
        <f t="shared" si="235"/>
        <v>0</v>
      </c>
      <c r="AB3749" s="336"/>
      <c r="AC3749" s="144"/>
    </row>
    <row r="3750" spans="2:29" s="134" customFormat="1" ht="20.100000000000001" customHeight="1" x14ac:dyDescent="0.25">
      <c r="B3750" s="390"/>
      <c r="C3750" s="391"/>
      <c r="D3750" s="392"/>
      <c r="E3750" s="393"/>
      <c r="F3750" s="393"/>
      <c r="G3750" s="394"/>
      <c r="H3750" s="395"/>
      <c r="N3750" s="144"/>
      <c r="O3750" s="147" t="str">
        <f>IFERROR(IF(LEN(B3750)=0,"",INDEX(Trainings!$C$6:$C$55,MATCH(Registration!$B3750,Trainings!$B$6:$B$55,0),1)),"")</f>
        <v/>
      </c>
      <c r="P3750" s="148" t="str">
        <f>IFERROR(IF(LEN(H3750)=0,"",INDEX(Dashboard!$I$17:$I$26,MATCH($H3750,Dashboard!$J$17:$J$26,0))),"")</f>
        <v/>
      </c>
      <c r="Q3750" s="144"/>
      <c r="R3750" s="148">
        <f>IF(LEN(O3750)=0,0,IF(OR(Summary!$D$5="All",Summary!$D$5=""),1,IF(Summary!$D$5=O3750,1,0)))</f>
        <v>0</v>
      </c>
      <c r="S3750" s="148">
        <f>IF(LEN(B3750)=0,0,IF(OR(Summary!$G$5="All",Summary!$G$5=""),1,IF(Summary!$G$5=B3750,1,0)))</f>
        <v>0</v>
      </c>
      <c r="T3750" s="148">
        <f t="shared" si="232"/>
        <v>0</v>
      </c>
      <c r="U3750" s="148">
        <f>IF(LEN(C3750)=0,0,IF(C3750=Summary!$K$5,1,0))</f>
        <v>0</v>
      </c>
      <c r="V3750" s="148">
        <f t="shared" si="233"/>
        <v>0</v>
      </c>
      <c r="W3750" s="333"/>
      <c r="X3750" s="148">
        <f t="shared" si="234"/>
        <v>0</v>
      </c>
      <c r="Y3750" s="333"/>
      <c r="Z3750" s="144"/>
      <c r="AA3750" s="148">
        <f t="shared" si="235"/>
        <v>0</v>
      </c>
      <c r="AB3750" s="336"/>
      <c r="AC3750" s="144"/>
    </row>
    <row r="3751" spans="2:29" s="134" customFormat="1" ht="20.100000000000001" customHeight="1" x14ac:dyDescent="0.25">
      <c r="B3751" s="390"/>
      <c r="C3751" s="391"/>
      <c r="D3751" s="392"/>
      <c r="E3751" s="393"/>
      <c r="F3751" s="393"/>
      <c r="G3751" s="394"/>
      <c r="H3751" s="395"/>
      <c r="N3751" s="144"/>
      <c r="O3751" s="147" t="str">
        <f>IFERROR(IF(LEN(B3751)=0,"",INDEX(Trainings!$C$6:$C$55,MATCH(Registration!$B3751,Trainings!$B$6:$B$55,0),1)),"")</f>
        <v/>
      </c>
      <c r="P3751" s="148" t="str">
        <f>IFERROR(IF(LEN(H3751)=0,"",INDEX(Dashboard!$I$17:$I$26,MATCH($H3751,Dashboard!$J$17:$J$26,0))),"")</f>
        <v/>
      </c>
      <c r="Q3751" s="144"/>
      <c r="R3751" s="148">
        <f>IF(LEN(O3751)=0,0,IF(OR(Summary!$D$5="All",Summary!$D$5=""),1,IF(Summary!$D$5=O3751,1,0)))</f>
        <v>0</v>
      </c>
      <c r="S3751" s="148">
        <f>IF(LEN(B3751)=0,0,IF(OR(Summary!$G$5="All",Summary!$G$5=""),1,IF(Summary!$G$5=B3751,1,0)))</f>
        <v>0</v>
      </c>
      <c r="T3751" s="148">
        <f t="shared" si="232"/>
        <v>0</v>
      </c>
      <c r="U3751" s="148">
        <f>IF(LEN(C3751)=0,0,IF(C3751=Summary!$K$5,1,0))</f>
        <v>0</v>
      </c>
      <c r="V3751" s="148">
        <f t="shared" si="233"/>
        <v>0</v>
      </c>
      <c r="W3751" s="333"/>
      <c r="X3751" s="148">
        <f t="shared" si="234"/>
        <v>0</v>
      </c>
      <c r="Y3751" s="333"/>
      <c r="Z3751" s="144"/>
      <c r="AA3751" s="148">
        <f t="shared" si="235"/>
        <v>0</v>
      </c>
      <c r="AB3751" s="336"/>
      <c r="AC3751" s="144"/>
    </row>
    <row r="3752" spans="2:29" s="134" customFormat="1" ht="20.100000000000001" customHeight="1" x14ac:dyDescent="0.25">
      <c r="B3752" s="390"/>
      <c r="C3752" s="391"/>
      <c r="D3752" s="392"/>
      <c r="E3752" s="393"/>
      <c r="F3752" s="393"/>
      <c r="G3752" s="394"/>
      <c r="H3752" s="395"/>
      <c r="N3752" s="144"/>
      <c r="O3752" s="147" t="str">
        <f>IFERROR(IF(LEN(B3752)=0,"",INDEX(Trainings!$C$6:$C$55,MATCH(Registration!$B3752,Trainings!$B$6:$B$55,0),1)),"")</f>
        <v/>
      </c>
      <c r="P3752" s="148" t="str">
        <f>IFERROR(IF(LEN(H3752)=0,"",INDEX(Dashboard!$I$17:$I$26,MATCH($H3752,Dashboard!$J$17:$J$26,0))),"")</f>
        <v/>
      </c>
      <c r="Q3752" s="144"/>
      <c r="R3752" s="148">
        <f>IF(LEN(O3752)=0,0,IF(OR(Summary!$D$5="All",Summary!$D$5=""),1,IF(Summary!$D$5=O3752,1,0)))</f>
        <v>0</v>
      </c>
      <c r="S3752" s="148">
        <f>IF(LEN(B3752)=0,0,IF(OR(Summary!$G$5="All",Summary!$G$5=""),1,IF(Summary!$G$5=B3752,1,0)))</f>
        <v>0</v>
      </c>
      <c r="T3752" s="148">
        <f t="shared" si="232"/>
        <v>0</v>
      </c>
      <c r="U3752" s="148">
        <f>IF(LEN(C3752)=0,0,IF(C3752=Summary!$K$5,1,0))</f>
        <v>0</v>
      </c>
      <c r="V3752" s="148">
        <f t="shared" si="233"/>
        <v>0</v>
      </c>
      <c r="W3752" s="333"/>
      <c r="X3752" s="148">
        <f t="shared" si="234"/>
        <v>0</v>
      </c>
      <c r="Y3752" s="333"/>
      <c r="Z3752" s="144"/>
      <c r="AA3752" s="148">
        <f t="shared" si="235"/>
        <v>0</v>
      </c>
      <c r="AB3752" s="336"/>
      <c r="AC3752" s="144"/>
    </row>
    <row r="3753" spans="2:29" s="134" customFormat="1" ht="20.100000000000001" customHeight="1" x14ac:dyDescent="0.25">
      <c r="B3753" s="390"/>
      <c r="C3753" s="391"/>
      <c r="D3753" s="392"/>
      <c r="E3753" s="393"/>
      <c r="F3753" s="393"/>
      <c r="G3753" s="394"/>
      <c r="H3753" s="395"/>
      <c r="N3753" s="144"/>
      <c r="O3753" s="147" t="str">
        <f>IFERROR(IF(LEN(B3753)=0,"",INDEX(Trainings!$C$6:$C$55,MATCH(Registration!$B3753,Trainings!$B$6:$B$55,0),1)),"")</f>
        <v/>
      </c>
      <c r="P3753" s="148" t="str">
        <f>IFERROR(IF(LEN(H3753)=0,"",INDEX(Dashboard!$I$17:$I$26,MATCH($H3753,Dashboard!$J$17:$J$26,0))),"")</f>
        <v/>
      </c>
      <c r="Q3753" s="144"/>
      <c r="R3753" s="148">
        <f>IF(LEN(O3753)=0,0,IF(OR(Summary!$D$5="All",Summary!$D$5=""),1,IF(Summary!$D$5=O3753,1,0)))</f>
        <v>0</v>
      </c>
      <c r="S3753" s="148">
        <f>IF(LEN(B3753)=0,0,IF(OR(Summary!$G$5="All",Summary!$G$5=""),1,IF(Summary!$G$5=B3753,1,0)))</f>
        <v>0</v>
      </c>
      <c r="T3753" s="148">
        <f t="shared" si="232"/>
        <v>0</v>
      </c>
      <c r="U3753" s="148">
        <f>IF(LEN(C3753)=0,0,IF(C3753=Summary!$K$5,1,0))</f>
        <v>0</v>
      </c>
      <c r="V3753" s="148">
        <f t="shared" si="233"/>
        <v>0</v>
      </c>
      <c r="W3753" s="333"/>
      <c r="X3753" s="148">
        <f t="shared" si="234"/>
        <v>0</v>
      </c>
      <c r="Y3753" s="333"/>
      <c r="Z3753" s="144"/>
      <c r="AA3753" s="148">
        <f t="shared" si="235"/>
        <v>0</v>
      </c>
      <c r="AB3753" s="336"/>
      <c r="AC3753" s="144"/>
    </row>
    <row r="3754" spans="2:29" s="134" customFormat="1" ht="20.100000000000001" customHeight="1" x14ac:dyDescent="0.25">
      <c r="B3754" s="390"/>
      <c r="C3754" s="391"/>
      <c r="D3754" s="392"/>
      <c r="E3754" s="393"/>
      <c r="F3754" s="393"/>
      <c r="G3754" s="394"/>
      <c r="H3754" s="395"/>
      <c r="N3754" s="144"/>
      <c r="O3754" s="147" t="str">
        <f>IFERROR(IF(LEN(B3754)=0,"",INDEX(Trainings!$C$6:$C$55,MATCH(Registration!$B3754,Trainings!$B$6:$B$55,0),1)),"")</f>
        <v/>
      </c>
      <c r="P3754" s="148" t="str">
        <f>IFERROR(IF(LEN(H3754)=0,"",INDEX(Dashboard!$I$17:$I$26,MATCH($H3754,Dashboard!$J$17:$J$26,0))),"")</f>
        <v/>
      </c>
      <c r="Q3754" s="144"/>
      <c r="R3754" s="148">
        <f>IF(LEN(O3754)=0,0,IF(OR(Summary!$D$5="All",Summary!$D$5=""),1,IF(Summary!$D$5=O3754,1,0)))</f>
        <v>0</v>
      </c>
      <c r="S3754" s="148">
        <f>IF(LEN(B3754)=0,0,IF(OR(Summary!$G$5="All",Summary!$G$5=""),1,IF(Summary!$G$5=B3754,1,0)))</f>
        <v>0</v>
      </c>
      <c r="T3754" s="148">
        <f t="shared" si="232"/>
        <v>0</v>
      </c>
      <c r="U3754" s="148">
        <f>IF(LEN(C3754)=0,0,IF(C3754=Summary!$K$5,1,0))</f>
        <v>0</v>
      </c>
      <c r="V3754" s="148">
        <f t="shared" si="233"/>
        <v>0</v>
      </c>
      <c r="W3754" s="333"/>
      <c r="X3754" s="148">
        <f t="shared" si="234"/>
        <v>0</v>
      </c>
      <c r="Y3754" s="333"/>
      <c r="Z3754" s="144"/>
      <c r="AA3754" s="148">
        <f t="shared" si="235"/>
        <v>0</v>
      </c>
      <c r="AB3754" s="336"/>
      <c r="AC3754" s="144"/>
    </row>
    <row r="3755" spans="2:29" s="134" customFormat="1" ht="20.100000000000001" customHeight="1" x14ac:dyDescent="0.25">
      <c r="B3755" s="390"/>
      <c r="C3755" s="391"/>
      <c r="D3755" s="392"/>
      <c r="E3755" s="393"/>
      <c r="F3755" s="393"/>
      <c r="G3755" s="394"/>
      <c r="H3755" s="395"/>
      <c r="N3755" s="144"/>
      <c r="O3755" s="147" t="str">
        <f>IFERROR(IF(LEN(B3755)=0,"",INDEX(Trainings!$C$6:$C$55,MATCH(Registration!$B3755,Trainings!$B$6:$B$55,0),1)),"")</f>
        <v/>
      </c>
      <c r="P3755" s="148" t="str">
        <f>IFERROR(IF(LEN(H3755)=0,"",INDEX(Dashboard!$I$17:$I$26,MATCH($H3755,Dashboard!$J$17:$J$26,0))),"")</f>
        <v/>
      </c>
      <c r="Q3755" s="144"/>
      <c r="R3755" s="148">
        <f>IF(LEN(O3755)=0,0,IF(OR(Summary!$D$5="All",Summary!$D$5=""),1,IF(Summary!$D$5=O3755,1,0)))</f>
        <v>0</v>
      </c>
      <c r="S3755" s="148">
        <f>IF(LEN(B3755)=0,0,IF(OR(Summary!$G$5="All",Summary!$G$5=""),1,IF(Summary!$G$5=B3755,1,0)))</f>
        <v>0</v>
      </c>
      <c r="T3755" s="148">
        <f t="shared" si="232"/>
        <v>0</v>
      </c>
      <c r="U3755" s="148">
        <f>IF(LEN(C3755)=0,0,IF(C3755=Summary!$K$5,1,0))</f>
        <v>0</v>
      </c>
      <c r="V3755" s="148">
        <f t="shared" si="233"/>
        <v>0</v>
      </c>
      <c r="W3755" s="333"/>
      <c r="X3755" s="148">
        <f t="shared" si="234"/>
        <v>0</v>
      </c>
      <c r="Y3755" s="333"/>
      <c r="Z3755" s="144"/>
      <c r="AA3755" s="148">
        <f t="shared" si="235"/>
        <v>0</v>
      </c>
      <c r="AB3755" s="336"/>
      <c r="AC3755" s="144"/>
    </row>
    <row r="3756" spans="2:29" s="134" customFormat="1" ht="20.100000000000001" customHeight="1" x14ac:dyDescent="0.25">
      <c r="B3756" s="390"/>
      <c r="C3756" s="391"/>
      <c r="D3756" s="392"/>
      <c r="E3756" s="393"/>
      <c r="F3756" s="393"/>
      <c r="G3756" s="394"/>
      <c r="H3756" s="395"/>
      <c r="N3756" s="144"/>
      <c r="O3756" s="147" t="str">
        <f>IFERROR(IF(LEN(B3756)=0,"",INDEX(Trainings!$C$6:$C$55,MATCH(Registration!$B3756,Trainings!$B$6:$B$55,0),1)),"")</f>
        <v/>
      </c>
      <c r="P3756" s="148" t="str">
        <f>IFERROR(IF(LEN(H3756)=0,"",INDEX(Dashboard!$I$17:$I$26,MATCH($H3756,Dashboard!$J$17:$J$26,0))),"")</f>
        <v/>
      </c>
      <c r="Q3756" s="144"/>
      <c r="R3756" s="148">
        <f>IF(LEN(O3756)=0,0,IF(OR(Summary!$D$5="All",Summary!$D$5=""),1,IF(Summary!$D$5=O3756,1,0)))</f>
        <v>0</v>
      </c>
      <c r="S3756" s="148">
        <f>IF(LEN(B3756)=0,0,IF(OR(Summary!$G$5="All",Summary!$G$5=""),1,IF(Summary!$G$5=B3756,1,0)))</f>
        <v>0</v>
      </c>
      <c r="T3756" s="148">
        <f t="shared" si="232"/>
        <v>0</v>
      </c>
      <c r="U3756" s="148">
        <f>IF(LEN(C3756)=0,0,IF(C3756=Summary!$K$5,1,0))</f>
        <v>0</v>
      </c>
      <c r="V3756" s="148">
        <f t="shared" si="233"/>
        <v>0</v>
      </c>
      <c r="W3756" s="333"/>
      <c r="X3756" s="148">
        <f t="shared" si="234"/>
        <v>0</v>
      </c>
      <c r="Y3756" s="333"/>
      <c r="Z3756" s="144"/>
      <c r="AA3756" s="148">
        <f t="shared" si="235"/>
        <v>0</v>
      </c>
      <c r="AB3756" s="336"/>
      <c r="AC3756" s="144"/>
    </row>
    <row r="3757" spans="2:29" s="134" customFormat="1" ht="20.100000000000001" customHeight="1" x14ac:dyDescent="0.25">
      <c r="B3757" s="390"/>
      <c r="C3757" s="391"/>
      <c r="D3757" s="392"/>
      <c r="E3757" s="393"/>
      <c r="F3757" s="393"/>
      <c r="G3757" s="394"/>
      <c r="H3757" s="395"/>
      <c r="N3757" s="144"/>
      <c r="O3757" s="147" t="str">
        <f>IFERROR(IF(LEN(B3757)=0,"",INDEX(Trainings!$C$6:$C$55,MATCH(Registration!$B3757,Trainings!$B$6:$B$55,0),1)),"")</f>
        <v/>
      </c>
      <c r="P3757" s="148" t="str">
        <f>IFERROR(IF(LEN(H3757)=0,"",INDEX(Dashboard!$I$17:$I$26,MATCH($H3757,Dashboard!$J$17:$J$26,0))),"")</f>
        <v/>
      </c>
      <c r="Q3757" s="144"/>
      <c r="R3757" s="148">
        <f>IF(LEN(O3757)=0,0,IF(OR(Summary!$D$5="All",Summary!$D$5=""),1,IF(Summary!$D$5=O3757,1,0)))</f>
        <v>0</v>
      </c>
      <c r="S3757" s="148">
        <f>IF(LEN(B3757)=0,0,IF(OR(Summary!$G$5="All",Summary!$G$5=""),1,IF(Summary!$G$5=B3757,1,0)))</f>
        <v>0</v>
      </c>
      <c r="T3757" s="148">
        <f t="shared" si="232"/>
        <v>0</v>
      </c>
      <c r="U3757" s="148">
        <f>IF(LEN(C3757)=0,0,IF(C3757=Summary!$K$5,1,0))</f>
        <v>0</v>
      </c>
      <c r="V3757" s="148">
        <f t="shared" si="233"/>
        <v>0</v>
      </c>
      <c r="W3757" s="333"/>
      <c r="X3757" s="148">
        <f t="shared" si="234"/>
        <v>0</v>
      </c>
      <c r="Y3757" s="333"/>
      <c r="Z3757" s="144"/>
      <c r="AA3757" s="148">
        <f t="shared" si="235"/>
        <v>0</v>
      </c>
      <c r="AB3757" s="336"/>
      <c r="AC3757" s="144"/>
    </row>
    <row r="3758" spans="2:29" s="134" customFormat="1" ht="20.100000000000001" customHeight="1" x14ac:dyDescent="0.25">
      <c r="B3758" s="390"/>
      <c r="C3758" s="391"/>
      <c r="D3758" s="392"/>
      <c r="E3758" s="393"/>
      <c r="F3758" s="393"/>
      <c r="G3758" s="394"/>
      <c r="H3758" s="395"/>
      <c r="N3758" s="144"/>
      <c r="O3758" s="147" t="str">
        <f>IFERROR(IF(LEN(B3758)=0,"",INDEX(Trainings!$C$6:$C$55,MATCH(Registration!$B3758,Trainings!$B$6:$B$55,0),1)),"")</f>
        <v/>
      </c>
      <c r="P3758" s="148" t="str">
        <f>IFERROR(IF(LEN(H3758)=0,"",INDEX(Dashboard!$I$17:$I$26,MATCH($H3758,Dashboard!$J$17:$J$26,0))),"")</f>
        <v/>
      </c>
      <c r="Q3758" s="144"/>
      <c r="R3758" s="148">
        <f>IF(LEN(O3758)=0,0,IF(OR(Summary!$D$5="All",Summary!$D$5=""),1,IF(Summary!$D$5=O3758,1,0)))</f>
        <v>0</v>
      </c>
      <c r="S3758" s="148">
        <f>IF(LEN(B3758)=0,0,IF(OR(Summary!$G$5="All",Summary!$G$5=""),1,IF(Summary!$G$5=B3758,1,0)))</f>
        <v>0</v>
      </c>
      <c r="T3758" s="148">
        <f t="shared" si="232"/>
        <v>0</v>
      </c>
      <c r="U3758" s="148">
        <f>IF(LEN(C3758)=0,0,IF(C3758=Summary!$K$5,1,0))</f>
        <v>0</v>
      </c>
      <c r="V3758" s="148">
        <f t="shared" si="233"/>
        <v>0</v>
      </c>
      <c r="W3758" s="333"/>
      <c r="X3758" s="148">
        <f t="shared" si="234"/>
        <v>0</v>
      </c>
      <c r="Y3758" s="333"/>
      <c r="Z3758" s="144"/>
      <c r="AA3758" s="148">
        <f t="shared" si="235"/>
        <v>0</v>
      </c>
      <c r="AB3758" s="336"/>
      <c r="AC3758" s="144"/>
    </row>
    <row r="3759" spans="2:29" s="134" customFormat="1" ht="20.100000000000001" customHeight="1" x14ac:dyDescent="0.25">
      <c r="B3759" s="390"/>
      <c r="C3759" s="391"/>
      <c r="D3759" s="392"/>
      <c r="E3759" s="393"/>
      <c r="F3759" s="393"/>
      <c r="G3759" s="394"/>
      <c r="H3759" s="395"/>
      <c r="N3759" s="144"/>
      <c r="O3759" s="147" t="str">
        <f>IFERROR(IF(LEN(B3759)=0,"",INDEX(Trainings!$C$6:$C$55,MATCH(Registration!$B3759,Trainings!$B$6:$B$55,0),1)),"")</f>
        <v/>
      </c>
      <c r="P3759" s="148" t="str">
        <f>IFERROR(IF(LEN(H3759)=0,"",INDEX(Dashboard!$I$17:$I$26,MATCH($H3759,Dashboard!$J$17:$J$26,0))),"")</f>
        <v/>
      </c>
      <c r="Q3759" s="144"/>
      <c r="R3759" s="148">
        <f>IF(LEN(O3759)=0,0,IF(OR(Summary!$D$5="All",Summary!$D$5=""),1,IF(Summary!$D$5=O3759,1,0)))</f>
        <v>0</v>
      </c>
      <c r="S3759" s="148">
        <f>IF(LEN(B3759)=0,0,IF(OR(Summary!$G$5="All",Summary!$G$5=""),1,IF(Summary!$G$5=B3759,1,0)))</f>
        <v>0</v>
      </c>
      <c r="T3759" s="148">
        <f t="shared" si="232"/>
        <v>0</v>
      </c>
      <c r="U3759" s="148">
        <f>IF(LEN(C3759)=0,0,IF(C3759=Summary!$K$5,1,0))</f>
        <v>0</v>
      </c>
      <c r="V3759" s="148">
        <f t="shared" si="233"/>
        <v>0</v>
      </c>
      <c r="W3759" s="333"/>
      <c r="X3759" s="148">
        <f t="shared" si="234"/>
        <v>0</v>
      </c>
      <c r="Y3759" s="333"/>
      <c r="Z3759" s="144"/>
      <c r="AA3759" s="148">
        <f t="shared" si="235"/>
        <v>0</v>
      </c>
      <c r="AB3759" s="336"/>
      <c r="AC3759" s="144"/>
    </row>
    <row r="3760" spans="2:29" s="134" customFormat="1" ht="20.100000000000001" customHeight="1" x14ac:dyDescent="0.25">
      <c r="B3760" s="390"/>
      <c r="C3760" s="391"/>
      <c r="D3760" s="392"/>
      <c r="E3760" s="393"/>
      <c r="F3760" s="393"/>
      <c r="G3760" s="394"/>
      <c r="H3760" s="395"/>
      <c r="N3760" s="144"/>
      <c r="O3760" s="147" t="str">
        <f>IFERROR(IF(LEN(B3760)=0,"",INDEX(Trainings!$C$6:$C$55,MATCH(Registration!$B3760,Trainings!$B$6:$B$55,0),1)),"")</f>
        <v/>
      </c>
      <c r="P3760" s="148" t="str">
        <f>IFERROR(IF(LEN(H3760)=0,"",INDEX(Dashboard!$I$17:$I$26,MATCH($H3760,Dashboard!$J$17:$J$26,0))),"")</f>
        <v/>
      </c>
      <c r="Q3760" s="144"/>
      <c r="R3760" s="148">
        <f>IF(LEN(O3760)=0,0,IF(OR(Summary!$D$5="All",Summary!$D$5=""),1,IF(Summary!$D$5=O3760,1,0)))</f>
        <v>0</v>
      </c>
      <c r="S3760" s="148">
        <f>IF(LEN(B3760)=0,0,IF(OR(Summary!$G$5="All",Summary!$G$5=""),1,IF(Summary!$G$5=B3760,1,0)))</f>
        <v>0</v>
      </c>
      <c r="T3760" s="148">
        <f t="shared" si="232"/>
        <v>0</v>
      </c>
      <c r="U3760" s="148">
        <f>IF(LEN(C3760)=0,0,IF(C3760=Summary!$K$5,1,0))</f>
        <v>0</v>
      </c>
      <c r="V3760" s="148">
        <f t="shared" si="233"/>
        <v>0</v>
      </c>
      <c r="W3760" s="333"/>
      <c r="X3760" s="148">
        <f t="shared" si="234"/>
        <v>0</v>
      </c>
      <c r="Y3760" s="333"/>
      <c r="Z3760" s="144"/>
      <c r="AA3760" s="148">
        <f t="shared" si="235"/>
        <v>0</v>
      </c>
      <c r="AB3760" s="336"/>
      <c r="AC3760" s="144"/>
    </row>
    <row r="3761" spans="2:29" s="134" customFormat="1" ht="20.100000000000001" customHeight="1" x14ac:dyDescent="0.25">
      <c r="B3761" s="390"/>
      <c r="C3761" s="391"/>
      <c r="D3761" s="392"/>
      <c r="E3761" s="393"/>
      <c r="F3761" s="393"/>
      <c r="G3761" s="394"/>
      <c r="H3761" s="395"/>
      <c r="N3761" s="144"/>
      <c r="O3761" s="147" t="str">
        <f>IFERROR(IF(LEN(B3761)=0,"",INDEX(Trainings!$C$6:$C$55,MATCH(Registration!$B3761,Trainings!$B$6:$B$55,0),1)),"")</f>
        <v/>
      </c>
      <c r="P3761" s="148" t="str">
        <f>IFERROR(IF(LEN(H3761)=0,"",INDEX(Dashboard!$I$17:$I$26,MATCH($H3761,Dashboard!$J$17:$J$26,0))),"")</f>
        <v/>
      </c>
      <c r="Q3761" s="144"/>
      <c r="R3761" s="148">
        <f>IF(LEN(O3761)=0,0,IF(OR(Summary!$D$5="All",Summary!$D$5=""),1,IF(Summary!$D$5=O3761,1,0)))</f>
        <v>0</v>
      </c>
      <c r="S3761" s="148">
        <f>IF(LEN(B3761)=0,0,IF(OR(Summary!$G$5="All",Summary!$G$5=""),1,IF(Summary!$G$5=B3761,1,0)))</f>
        <v>0</v>
      </c>
      <c r="T3761" s="148">
        <f t="shared" si="232"/>
        <v>0</v>
      </c>
      <c r="U3761" s="148">
        <f>IF(LEN(C3761)=0,0,IF(C3761=Summary!$K$5,1,0))</f>
        <v>0</v>
      </c>
      <c r="V3761" s="148">
        <f t="shared" si="233"/>
        <v>0</v>
      </c>
      <c r="W3761" s="333"/>
      <c r="X3761" s="148">
        <f t="shared" si="234"/>
        <v>0</v>
      </c>
      <c r="Y3761" s="333"/>
      <c r="Z3761" s="144"/>
      <c r="AA3761" s="148">
        <f t="shared" si="235"/>
        <v>0</v>
      </c>
      <c r="AB3761" s="336"/>
      <c r="AC3761" s="144"/>
    </row>
    <row r="3762" spans="2:29" s="134" customFormat="1" ht="20.100000000000001" customHeight="1" x14ac:dyDescent="0.25">
      <c r="B3762" s="390"/>
      <c r="C3762" s="391"/>
      <c r="D3762" s="392"/>
      <c r="E3762" s="393"/>
      <c r="F3762" s="393"/>
      <c r="G3762" s="394"/>
      <c r="H3762" s="395"/>
      <c r="N3762" s="144"/>
      <c r="O3762" s="147" t="str">
        <f>IFERROR(IF(LEN(B3762)=0,"",INDEX(Trainings!$C$6:$C$55,MATCH(Registration!$B3762,Trainings!$B$6:$B$55,0),1)),"")</f>
        <v/>
      </c>
      <c r="P3762" s="148" t="str">
        <f>IFERROR(IF(LEN(H3762)=0,"",INDEX(Dashboard!$I$17:$I$26,MATCH($H3762,Dashboard!$J$17:$J$26,0))),"")</f>
        <v/>
      </c>
      <c r="Q3762" s="144"/>
      <c r="R3762" s="148">
        <f>IF(LEN(O3762)=0,0,IF(OR(Summary!$D$5="All",Summary!$D$5=""),1,IF(Summary!$D$5=O3762,1,0)))</f>
        <v>0</v>
      </c>
      <c r="S3762" s="148">
        <f>IF(LEN(B3762)=0,0,IF(OR(Summary!$G$5="All",Summary!$G$5=""),1,IF(Summary!$G$5=B3762,1,0)))</f>
        <v>0</v>
      </c>
      <c r="T3762" s="148">
        <f t="shared" si="232"/>
        <v>0</v>
      </c>
      <c r="U3762" s="148">
        <f>IF(LEN(C3762)=0,0,IF(C3762=Summary!$K$5,1,0))</f>
        <v>0</v>
      </c>
      <c r="V3762" s="148">
        <f t="shared" si="233"/>
        <v>0</v>
      </c>
      <c r="W3762" s="333"/>
      <c r="X3762" s="148">
        <f t="shared" si="234"/>
        <v>0</v>
      </c>
      <c r="Y3762" s="333"/>
      <c r="Z3762" s="144"/>
      <c r="AA3762" s="148">
        <f t="shared" si="235"/>
        <v>0</v>
      </c>
      <c r="AB3762" s="336"/>
      <c r="AC3762" s="144"/>
    </row>
    <row r="3763" spans="2:29" s="134" customFormat="1" ht="20.100000000000001" customHeight="1" x14ac:dyDescent="0.25">
      <c r="B3763" s="390"/>
      <c r="C3763" s="391"/>
      <c r="D3763" s="392"/>
      <c r="E3763" s="393"/>
      <c r="F3763" s="393"/>
      <c r="G3763" s="394"/>
      <c r="H3763" s="395"/>
      <c r="N3763" s="144"/>
      <c r="O3763" s="147" t="str">
        <f>IFERROR(IF(LEN(B3763)=0,"",INDEX(Trainings!$C$6:$C$55,MATCH(Registration!$B3763,Trainings!$B$6:$B$55,0),1)),"")</f>
        <v/>
      </c>
      <c r="P3763" s="148" t="str">
        <f>IFERROR(IF(LEN(H3763)=0,"",INDEX(Dashboard!$I$17:$I$26,MATCH($H3763,Dashboard!$J$17:$J$26,0))),"")</f>
        <v/>
      </c>
      <c r="Q3763" s="144"/>
      <c r="R3763" s="148">
        <f>IF(LEN(O3763)=0,0,IF(OR(Summary!$D$5="All",Summary!$D$5=""),1,IF(Summary!$D$5=O3763,1,0)))</f>
        <v>0</v>
      </c>
      <c r="S3763" s="148">
        <f>IF(LEN(B3763)=0,0,IF(OR(Summary!$G$5="All",Summary!$G$5=""),1,IF(Summary!$G$5=B3763,1,0)))</f>
        <v>0</v>
      </c>
      <c r="T3763" s="148">
        <f t="shared" si="232"/>
        <v>0</v>
      </c>
      <c r="U3763" s="148">
        <f>IF(LEN(C3763)=0,0,IF(C3763=Summary!$K$5,1,0))</f>
        <v>0</v>
      </c>
      <c r="V3763" s="148">
        <f t="shared" si="233"/>
        <v>0</v>
      </c>
      <c r="W3763" s="333"/>
      <c r="X3763" s="148">
        <f t="shared" si="234"/>
        <v>0</v>
      </c>
      <c r="Y3763" s="333"/>
      <c r="Z3763" s="144"/>
      <c r="AA3763" s="148">
        <f t="shared" si="235"/>
        <v>0</v>
      </c>
      <c r="AB3763" s="336"/>
      <c r="AC3763" s="144"/>
    </row>
    <row r="3764" spans="2:29" s="134" customFormat="1" ht="20.100000000000001" customHeight="1" x14ac:dyDescent="0.25">
      <c r="B3764" s="390"/>
      <c r="C3764" s="391"/>
      <c r="D3764" s="392"/>
      <c r="E3764" s="393"/>
      <c r="F3764" s="393"/>
      <c r="G3764" s="394"/>
      <c r="H3764" s="395"/>
      <c r="N3764" s="144"/>
      <c r="O3764" s="147" t="str">
        <f>IFERROR(IF(LEN(B3764)=0,"",INDEX(Trainings!$C$6:$C$55,MATCH(Registration!$B3764,Trainings!$B$6:$B$55,0),1)),"")</f>
        <v/>
      </c>
      <c r="P3764" s="148" t="str">
        <f>IFERROR(IF(LEN(H3764)=0,"",INDEX(Dashboard!$I$17:$I$26,MATCH($H3764,Dashboard!$J$17:$J$26,0))),"")</f>
        <v/>
      </c>
      <c r="Q3764" s="144"/>
      <c r="R3764" s="148">
        <f>IF(LEN(O3764)=0,0,IF(OR(Summary!$D$5="All",Summary!$D$5=""),1,IF(Summary!$D$5=O3764,1,0)))</f>
        <v>0</v>
      </c>
      <c r="S3764" s="148">
        <f>IF(LEN(B3764)=0,0,IF(OR(Summary!$G$5="All",Summary!$G$5=""),1,IF(Summary!$G$5=B3764,1,0)))</f>
        <v>0</v>
      </c>
      <c r="T3764" s="148">
        <f t="shared" si="232"/>
        <v>0</v>
      </c>
      <c r="U3764" s="148">
        <f>IF(LEN(C3764)=0,0,IF(C3764=Summary!$K$5,1,0))</f>
        <v>0</v>
      </c>
      <c r="V3764" s="148">
        <f t="shared" si="233"/>
        <v>0</v>
      </c>
      <c r="W3764" s="333"/>
      <c r="X3764" s="148">
        <f t="shared" si="234"/>
        <v>0</v>
      </c>
      <c r="Y3764" s="333"/>
      <c r="Z3764" s="144"/>
      <c r="AA3764" s="148">
        <f t="shared" si="235"/>
        <v>0</v>
      </c>
      <c r="AB3764" s="336"/>
      <c r="AC3764" s="144"/>
    </row>
    <row r="3765" spans="2:29" s="134" customFormat="1" ht="20.100000000000001" customHeight="1" x14ac:dyDescent="0.25">
      <c r="B3765" s="390"/>
      <c r="C3765" s="391"/>
      <c r="D3765" s="392"/>
      <c r="E3765" s="393"/>
      <c r="F3765" s="393"/>
      <c r="G3765" s="394"/>
      <c r="H3765" s="395"/>
      <c r="N3765" s="144"/>
      <c r="O3765" s="147" t="str">
        <f>IFERROR(IF(LEN(B3765)=0,"",INDEX(Trainings!$C$6:$C$55,MATCH(Registration!$B3765,Trainings!$B$6:$B$55,0),1)),"")</f>
        <v/>
      </c>
      <c r="P3765" s="148" t="str">
        <f>IFERROR(IF(LEN(H3765)=0,"",INDEX(Dashboard!$I$17:$I$26,MATCH($H3765,Dashboard!$J$17:$J$26,0))),"")</f>
        <v/>
      </c>
      <c r="Q3765" s="144"/>
      <c r="R3765" s="148">
        <f>IF(LEN(O3765)=0,0,IF(OR(Summary!$D$5="All",Summary!$D$5=""),1,IF(Summary!$D$5=O3765,1,0)))</f>
        <v>0</v>
      </c>
      <c r="S3765" s="148">
        <f>IF(LEN(B3765)=0,0,IF(OR(Summary!$G$5="All",Summary!$G$5=""),1,IF(Summary!$G$5=B3765,1,0)))</f>
        <v>0</v>
      </c>
      <c r="T3765" s="148">
        <f t="shared" si="232"/>
        <v>0</v>
      </c>
      <c r="U3765" s="148">
        <f>IF(LEN(C3765)=0,0,IF(C3765=Summary!$K$5,1,0))</f>
        <v>0</v>
      </c>
      <c r="V3765" s="148">
        <f t="shared" si="233"/>
        <v>0</v>
      </c>
      <c r="W3765" s="333"/>
      <c r="X3765" s="148">
        <f t="shared" si="234"/>
        <v>0</v>
      </c>
      <c r="Y3765" s="333"/>
      <c r="Z3765" s="144"/>
      <c r="AA3765" s="148">
        <f t="shared" si="235"/>
        <v>0</v>
      </c>
      <c r="AB3765" s="336"/>
      <c r="AC3765" s="144"/>
    </row>
    <row r="3766" spans="2:29" s="134" customFormat="1" ht="20.100000000000001" customHeight="1" x14ac:dyDescent="0.25">
      <c r="B3766" s="390"/>
      <c r="C3766" s="391"/>
      <c r="D3766" s="392"/>
      <c r="E3766" s="393"/>
      <c r="F3766" s="393"/>
      <c r="G3766" s="394"/>
      <c r="H3766" s="395"/>
      <c r="N3766" s="144"/>
      <c r="O3766" s="147" t="str">
        <f>IFERROR(IF(LEN(B3766)=0,"",INDEX(Trainings!$C$6:$C$55,MATCH(Registration!$B3766,Trainings!$B$6:$B$55,0),1)),"")</f>
        <v/>
      </c>
      <c r="P3766" s="148" t="str">
        <f>IFERROR(IF(LEN(H3766)=0,"",INDEX(Dashboard!$I$17:$I$26,MATCH($H3766,Dashboard!$J$17:$J$26,0))),"")</f>
        <v/>
      </c>
      <c r="Q3766" s="144"/>
      <c r="R3766" s="148">
        <f>IF(LEN(O3766)=0,0,IF(OR(Summary!$D$5="All",Summary!$D$5=""),1,IF(Summary!$D$5=O3766,1,0)))</f>
        <v>0</v>
      </c>
      <c r="S3766" s="148">
        <f>IF(LEN(B3766)=0,0,IF(OR(Summary!$G$5="All",Summary!$G$5=""),1,IF(Summary!$G$5=B3766,1,0)))</f>
        <v>0</v>
      </c>
      <c r="T3766" s="148">
        <f t="shared" si="232"/>
        <v>0</v>
      </c>
      <c r="U3766" s="148">
        <f>IF(LEN(C3766)=0,0,IF(C3766=Summary!$K$5,1,0))</f>
        <v>0</v>
      </c>
      <c r="V3766" s="148">
        <f t="shared" si="233"/>
        <v>0</v>
      </c>
      <c r="W3766" s="333"/>
      <c r="X3766" s="148">
        <f t="shared" si="234"/>
        <v>0</v>
      </c>
      <c r="Y3766" s="333"/>
      <c r="Z3766" s="144"/>
      <c r="AA3766" s="148">
        <f t="shared" si="235"/>
        <v>0</v>
      </c>
      <c r="AB3766" s="336"/>
      <c r="AC3766" s="144"/>
    </row>
    <row r="3767" spans="2:29" s="134" customFormat="1" ht="20.100000000000001" customHeight="1" x14ac:dyDescent="0.25">
      <c r="B3767" s="390"/>
      <c r="C3767" s="391"/>
      <c r="D3767" s="392"/>
      <c r="E3767" s="393"/>
      <c r="F3767" s="393"/>
      <c r="G3767" s="394"/>
      <c r="H3767" s="395"/>
      <c r="N3767" s="144"/>
      <c r="O3767" s="147" t="str">
        <f>IFERROR(IF(LEN(B3767)=0,"",INDEX(Trainings!$C$6:$C$55,MATCH(Registration!$B3767,Trainings!$B$6:$B$55,0),1)),"")</f>
        <v/>
      </c>
      <c r="P3767" s="148" t="str">
        <f>IFERROR(IF(LEN(H3767)=0,"",INDEX(Dashboard!$I$17:$I$26,MATCH($H3767,Dashboard!$J$17:$J$26,0))),"")</f>
        <v/>
      </c>
      <c r="Q3767" s="144"/>
      <c r="R3767" s="148">
        <f>IF(LEN(O3767)=0,0,IF(OR(Summary!$D$5="All",Summary!$D$5=""),1,IF(Summary!$D$5=O3767,1,0)))</f>
        <v>0</v>
      </c>
      <c r="S3767" s="148">
        <f>IF(LEN(B3767)=0,0,IF(OR(Summary!$G$5="All",Summary!$G$5=""),1,IF(Summary!$G$5=B3767,1,0)))</f>
        <v>0</v>
      </c>
      <c r="T3767" s="148">
        <f t="shared" si="232"/>
        <v>0</v>
      </c>
      <c r="U3767" s="148">
        <f>IF(LEN(C3767)=0,0,IF(C3767=Summary!$K$5,1,0))</f>
        <v>0</v>
      </c>
      <c r="V3767" s="148">
        <f t="shared" si="233"/>
        <v>0</v>
      </c>
      <c r="W3767" s="333"/>
      <c r="X3767" s="148">
        <f t="shared" si="234"/>
        <v>0</v>
      </c>
      <c r="Y3767" s="333"/>
      <c r="Z3767" s="144"/>
      <c r="AA3767" s="148">
        <f t="shared" si="235"/>
        <v>0</v>
      </c>
      <c r="AB3767" s="336"/>
      <c r="AC3767" s="144"/>
    </row>
    <row r="3768" spans="2:29" s="134" customFormat="1" ht="20.100000000000001" customHeight="1" x14ac:dyDescent="0.25">
      <c r="B3768" s="390"/>
      <c r="C3768" s="391"/>
      <c r="D3768" s="392"/>
      <c r="E3768" s="393"/>
      <c r="F3768" s="393"/>
      <c r="G3768" s="394"/>
      <c r="H3768" s="395"/>
      <c r="N3768" s="144"/>
      <c r="O3768" s="147" t="str">
        <f>IFERROR(IF(LEN(B3768)=0,"",INDEX(Trainings!$C$6:$C$55,MATCH(Registration!$B3768,Trainings!$B$6:$B$55,0),1)),"")</f>
        <v/>
      </c>
      <c r="P3768" s="148" t="str">
        <f>IFERROR(IF(LEN(H3768)=0,"",INDEX(Dashboard!$I$17:$I$26,MATCH($H3768,Dashboard!$J$17:$J$26,0))),"")</f>
        <v/>
      </c>
      <c r="Q3768" s="144"/>
      <c r="R3768" s="148">
        <f>IF(LEN(O3768)=0,0,IF(OR(Summary!$D$5="All",Summary!$D$5=""),1,IF(Summary!$D$5=O3768,1,0)))</f>
        <v>0</v>
      </c>
      <c r="S3768" s="148">
        <f>IF(LEN(B3768)=0,0,IF(OR(Summary!$G$5="All",Summary!$G$5=""),1,IF(Summary!$G$5=B3768,1,0)))</f>
        <v>0</v>
      </c>
      <c r="T3768" s="148">
        <f t="shared" si="232"/>
        <v>0</v>
      </c>
      <c r="U3768" s="148">
        <f>IF(LEN(C3768)=0,0,IF(C3768=Summary!$K$5,1,0))</f>
        <v>0</v>
      </c>
      <c r="V3768" s="148">
        <f t="shared" si="233"/>
        <v>0</v>
      </c>
      <c r="W3768" s="333"/>
      <c r="X3768" s="148">
        <f t="shared" si="234"/>
        <v>0</v>
      </c>
      <c r="Y3768" s="333"/>
      <c r="Z3768" s="144"/>
      <c r="AA3768" s="148">
        <f t="shared" si="235"/>
        <v>0</v>
      </c>
      <c r="AB3768" s="336"/>
      <c r="AC3768" s="144"/>
    </row>
    <row r="3769" spans="2:29" s="134" customFormat="1" ht="20.100000000000001" customHeight="1" x14ac:dyDescent="0.25">
      <c r="B3769" s="390"/>
      <c r="C3769" s="391"/>
      <c r="D3769" s="392"/>
      <c r="E3769" s="393"/>
      <c r="F3769" s="393"/>
      <c r="G3769" s="394"/>
      <c r="H3769" s="395"/>
      <c r="N3769" s="144"/>
      <c r="O3769" s="147" t="str">
        <f>IFERROR(IF(LEN(B3769)=0,"",INDEX(Trainings!$C$6:$C$55,MATCH(Registration!$B3769,Trainings!$B$6:$B$55,0),1)),"")</f>
        <v/>
      </c>
      <c r="P3769" s="148" t="str">
        <f>IFERROR(IF(LEN(H3769)=0,"",INDEX(Dashboard!$I$17:$I$26,MATCH($H3769,Dashboard!$J$17:$J$26,0))),"")</f>
        <v/>
      </c>
      <c r="Q3769" s="144"/>
      <c r="R3769" s="148">
        <f>IF(LEN(O3769)=0,0,IF(OR(Summary!$D$5="All",Summary!$D$5=""),1,IF(Summary!$D$5=O3769,1,0)))</f>
        <v>0</v>
      </c>
      <c r="S3769" s="148">
        <f>IF(LEN(B3769)=0,0,IF(OR(Summary!$G$5="All",Summary!$G$5=""),1,IF(Summary!$G$5=B3769,1,0)))</f>
        <v>0</v>
      </c>
      <c r="T3769" s="148">
        <f t="shared" si="232"/>
        <v>0</v>
      </c>
      <c r="U3769" s="148">
        <f>IF(LEN(C3769)=0,0,IF(C3769=Summary!$K$5,1,0))</f>
        <v>0</v>
      </c>
      <c r="V3769" s="148">
        <f t="shared" si="233"/>
        <v>0</v>
      </c>
      <c r="W3769" s="333"/>
      <c r="X3769" s="148">
        <f t="shared" si="234"/>
        <v>0</v>
      </c>
      <c r="Y3769" s="333"/>
      <c r="Z3769" s="144"/>
      <c r="AA3769" s="148">
        <f t="shared" si="235"/>
        <v>0</v>
      </c>
      <c r="AB3769" s="336"/>
      <c r="AC3769" s="144"/>
    </row>
    <row r="3770" spans="2:29" s="134" customFormat="1" ht="20.100000000000001" customHeight="1" x14ac:dyDescent="0.25">
      <c r="B3770" s="390"/>
      <c r="C3770" s="391"/>
      <c r="D3770" s="392"/>
      <c r="E3770" s="393"/>
      <c r="F3770" s="393"/>
      <c r="G3770" s="394"/>
      <c r="H3770" s="395"/>
      <c r="N3770" s="144"/>
      <c r="O3770" s="147" t="str">
        <f>IFERROR(IF(LEN(B3770)=0,"",INDEX(Trainings!$C$6:$C$55,MATCH(Registration!$B3770,Trainings!$B$6:$B$55,0),1)),"")</f>
        <v/>
      </c>
      <c r="P3770" s="148" t="str">
        <f>IFERROR(IF(LEN(H3770)=0,"",INDEX(Dashboard!$I$17:$I$26,MATCH($H3770,Dashboard!$J$17:$J$26,0))),"")</f>
        <v/>
      </c>
      <c r="Q3770" s="144"/>
      <c r="R3770" s="148">
        <f>IF(LEN(O3770)=0,0,IF(OR(Summary!$D$5="All",Summary!$D$5=""),1,IF(Summary!$D$5=O3770,1,0)))</f>
        <v>0</v>
      </c>
      <c r="S3770" s="148">
        <f>IF(LEN(B3770)=0,0,IF(OR(Summary!$G$5="All",Summary!$G$5=""),1,IF(Summary!$G$5=B3770,1,0)))</f>
        <v>0</v>
      </c>
      <c r="T3770" s="148">
        <f t="shared" si="232"/>
        <v>0</v>
      </c>
      <c r="U3770" s="148">
        <f>IF(LEN(C3770)=0,0,IF(C3770=Summary!$K$5,1,0))</f>
        <v>0</v>
      </c>
      <c r="V3770" s="148">
        <f t="shared" si="233"/>
        <v>0</v>
      </c>
      <c r="W3770" s="333"/>
      <c r="X3770" s="148">
        <f t="shared" si="234"/>
        <v>0</v>
      </c>
      <c r="Y3770" s="333"/>
      <c r="Z3770" s="144"/>
      <c r="AA3770" s="148">
        <f t="shared" si="235"/>
        <v>0</v>
      </c>
      <c r="AB3770" s="336"/>
      <c r="AC3770" s="144"/>
    </row>
    <row r="3771" spans="2:29" s="134" customFormat="1" ht="20.100000000000001" customHeight="1" x14ac:dyDescent="0.25">
      <c r="B3771" s="390"/>
      <c r="C3771" s="391"/>
      <c r="D3771" s="392"/>
      <c r="E3771" s="393"/>
      <c r="F3771" s="393"/>
      <c r="G3771" s="394"/>
      <c r="H3771" s="395"/>
      <c r="N3771" s="144"/>
      <c r="O3771" s="147" t="str">
        <f>IFERROR(IF(LEN(B3771)=0,"",INDEX(Trainings!$C$6:$C$55,MATCH(Registration!$B3771,Trainings!$B$6:$B$55,0),1)),"")</f>
        <v/>
      </c>
      <c r="P3771" s="148" t="str">
        <f>IFERROR(IF(LEN(H3771)=0,"",INDEX(Dashboard!$I$17:$I$26,MATCH($H3771,Dashboard!$J$17:$J$26,0))),"")</f>
        <v/>
      </c>
      <c r="Q3771" s="144"/>
      <c r="R3771" s="148">
        <f>IF(LEN(O3771)=0,0,IF(OR(Summary!$D$5="All",Summary!$D$5=""),1,IF(Summary!$D$5=O3771,1,0)))</f>
        <v>0</v>
      </c>
      <c r="S3771" s="148">
        <f>IF(LEN(B3771)=0,0,IF(OR(Summary!$G$5="All",Summary!$G$5=""),1,IF(Summary!$G$5=B3771,1,0)))</f>
        <v>0</v>
      </c>
      <c r="T3771" s="148">
        <f t="shared" si="232"/>
        <v>0</v>
      </c>
      <c r="U3771" s="148">
        <f>IF(LEN(C3771)=0,0,IF(C3771=Summary!$K$5,1,0))</f>
        <v>0</v>
      </c>
      <c r="V3771" s="148">
        <f t="shared" si="233"/>
        <v>0</v>
      </c>
      <c r="W3771" s="333"/>
      <c r="X3771" s="148">
        <f t="shared" si="234"/>
        <v>0</v>
      </c>
      <c r="Y3771" s="333"/>
      <c r="Z3771" s="144"/>
      <c r="AA3771" s="148">
        <f t="shared" si="235"/>
        <v>0</v>
      </c>
      <c r="AB3771" s="336"/>
      <c r="AC3771" s="144"/>
    </row>
    <row r="3772" spans="2:29" s="134" customFormat="1" ht="20.100000000000001" customHeight="1" x14ac:dyDescent="0.25">
      <c r="B3772" s="390"/>
      <c r="C3772" s="391"/>
      <c r="D3772" s="392"/>
      <c r="E3772" s="393"/>
      <c r="F3772" s="393"/>
      <c r="G3772" s="394"/>
      <c r="H3772" s="395"/>
      <c r="N3772" s="144"/>
      <c r="O3772" s="147" t="str">
        <f>IFERROR(IF(LEN(B3772)=0,"",INDEX(Trainings!$C$6:$C$55,MATCH(Registration!$B3772,Trainings!$B$6:$B$55,0),1)),"")</f>
        <v/>
      </c>
      <c r="P3772" s="148" t="str">
        <f>IFERROR(IF(LEN(H3772)=0,"",INDEX(Dashboard!$I$17:$I$26,MATCH($H3772,Dashboard!$J$17:$J$26,0))),"")</f>
        <v/>
      </c>
      <c r="Q3772" s="144"/>
      <c r="R3772" s="148">
        <f>IF(LEN(O3772)=0,0,IF(OR(Summary!$D$5="All",Summary!$D$5=""),1,IF(Summary!$D$5=O3772,1,0)))</f>
        <v>0</v>
      </c>
      <c r="S3772" s="148">
        <f>IF(LEN(B3772)=0,0,IF(OR(Summary!$G$5="All",Summary!$G$5=""),1,IF(Summary!$G$5=B3772,1,0)))</f>
        <v>0</v>
      </c>
      <c r="T3772" s="148">
        <f t="shared" si="232"/>
        <v>0</v>
      </c>
      <c r="U3772" s="148">
        <f>IF(LEN(C3772)=0,0,IF(C3772=Summary!$K$5,1,0))</f>
        <v>0</v>
      </c>
      <c r="V3772" s="148">
        <f t="shared" si="233"/>
        <v>0</v>
      </c>
      <c r="W3772" s="333"/>
      <c r="X3772" s="148">
        <f t="shared" si="234"/>
        <v>0</v>
      </c>
      <c r="Y3772" s="333"/>
      <c r="Z3772" s="144"/>
      <c r="AA3772" s="148">
        <f t="shared" si="235"/>
        <v>0</v>
      </c>
      <c r="AB3772" s="336"/>
      <c r="AC3772" s="144"/>
    </row>
    <row r="3773" spans="2:29" s="134" customFormat="1" ht="20.100000000000001" customHeight="1" x14ac:dyDescent="0.25">
      <c r="B3773" s="390"/>
      <c r="C3773" s="391"/>
      <c r="D3773" s="392"/>
      <c r="E3773" s="393"/>
      <c r="F3773" s="393"/>
      <c r="G3773" s="394"/>
      <c r="H3773" s="395"/>
      <c r="N3773" s="144"/>
      <c r="O3773" s="147" t="str">
        <f>IFERROR(IF(LEN(B3773)=0,"",INDEX(Trainings!$C$6:$C$55,MATCH(Registration!$B3773,Trainings!$B$6:$B$55,0),1)),"")</f>
        <v/>
      </c>
      <c r="P3773" s="148" t="str">
        <f>IFERROR(IF(LEN(H3773)=0,"",INDEX(Dashboard!$I$17:$I$26,MATCH($H3773,Dashboard!$J$17:$J$26,0))),"")</f>
        <v/>
      </c>
      <c r="Q3773" s="144"/>
      <c r="R3773" s="148">
        <f>IF(LEN(O3773)=0,0,IF(OR(Summary!$D$5="All",Summary!$D$5=""),1,IF(Summary!$D$5=O3773,1,0)))</f>
        <v>0</v>
      </c>
      <c r="S3773" s="148">
        <f>IF(LEN(B3773)=0,0,IF(OR(Summary!$G$5="All",Summary!$G$5=""),1,IF(Summary!$G$5=B3773,1,0)))</f>
        <v>0</v>
      </c>
      <c r="T3773" s="148">
        <f t="shared" si="232"/>
        <v>0</v>
      </c>
      <c r="U3773" s="148">
        <f>IF(LEN(C3773)=0,0,IF(C3773=Summary!$K$5,1,0))</f>
        <v>0</v>
      </c>
      <c r="V3773" s="148">
        <f t="shared" si="233"/>
        <v>0</v>
      </c>
      <c r="W3773" s="333"/>
      <c r="X3773" s="148">
        <f t="shared" si="234"/>
        <v>0</v>
      </c>
      <c r="Y3773" s="333"/>
      <c r="Z3773" s="144"/>
      <c r="AA3773" s="148">
        <f t="shared" si="235"/>
        <v>0</v>
      </c>
      <c r="AB3773" s="336"/>
      <c r="AC3773" s="144"/>
    </row>
    <row r="3774" spans="2:29" s="134" customFormat="1" ht="20.100000000000001" customHeight="1" x14ac:dyDescent="0.25">
      <c r="B3774" s="390"/>
      <c r="C3774" s="391"/>
      <c r="D3774" s="392"/>
      <c r="E3774" s="393"/>
      <c r="F3774" s="393"/>
      <c r="G3774" s="394"/>
      <c r="H3774" s="395"/>
      <c r="N3774" s="144"/>
      <c r="O3774" s="147" t="str">
        <f>IFERROR(IF(LEN(B3774)=0,"",INDEX(Trainings!$C$6:$C$55,MATCH(Registration!$B3774,Trainings!$B$6:$B$55,0),1)),"")</f>
        <v/>
      </c>
      <c r="P3774" s="148" t="str">
        <f>IFERROR(IF(LEN(H3774)=0,"",INDEX(Dashboard!$I$17:$I$26,MATCH($H3774,Dashboard!$J$17:$J$26,0))),"")</f>
        <v/>
      </c>
      <c r="Q3774" s="144"/>
      <c r="R3774" s="148">
        <f>IF(LEN(O3774)=0,0,IF(OR(Summary!$D$5="All",Summary!$D$5=""),1,IF(Summary!$D$5=O3774,1,0)))</f>
        <v>0</v>
      </c>
      <c r="S3774" s="148">
        <f>IF(LEN(B3774)=0,0,IF(OR(Summary!$G$5="All",Summary!$G$5=""),1,IF(Summary!$G$5=B3774,1,0)))</f>
        <v>0</v>
      </c>
      <c r="T3774" s="148">
        <f t="shared" si="232"/>
        <v>0</v>
      </c>
      <c r="U3774" s="148">
        <f>IF(LEN(C3774)=0,0,IF(C3774=Summary!$K$5,1,0))</f>
        <v>0</v>
      </c>
      <c r="V3774" s="148">
        <f t="shared" si="233"/>
        <v>0</v>
      </c>
      <c r="W3774" s="333"/>
      <c r="X3774" s="148">
        <f t="shared" si="234"/>
        <v>0</v>
      </c>
      <c r="Y3774" s="333"/>
      <c r="Z3774" s="144"/>
      <c r="AA3774" s="148">
        <f t="shared" si="235"/>
        <v>0</v>
      </c>
      <c r="AB3774" s="336"/>
      <c r="AC3774" s="144"/>
    </row>
    <row r="3775" spans="2:29" s="134" customFormat="1" ht="20.100000000000001" customHeight="1" x14ac:dyDescent="0.25">
      <c r="B3775" s="390"/>
      <c r="C3775" s="391"/>
      <c r="D3775" s="392"/>
      <c r="E3775" s="393"/>
      <c r="F3775" s="393"/>
      <c r="G3775" s="394"/>
      <c r="H3775" s="395"/>
      <c r="N3775" s="144"/>
      <c r="O3775" s="147" t="str">
        <f>IFERROR(IF(LEN(B3775)=0,"",INDEX(Trainings!$C$6:$C$55,MATCH(Registration!$B3775,Trainings!$B$6:$B$55,0),1)),"")</f>
        <v/>
      </c>
      <c r="P3775" s="148" t="str">
        <f>IFERROR(IF(LEN(H3775)=0,"",INDEX(Dashboard!$I$17:$I$26,MATCH($H3775,Dashboard!$J$17:$J$26,0))),"")</f>
        <v/>
      </c>
      <c r="Q3775" s="144"/>
      <c r="R3775" s="148">
        <f>IF(LEN(O3775)=0,0,IF(OR(Summary!$D$5="All",Summary!$D$5=""),1,IF(Summary!$D$5=O3775,1,0)))</f>
        <v>0</v>
      </c>
      <c r="S3775" s="148">
        <f>IF(LEN(B3775)=0,0,IF(OR(Summary!$G$5="All",Summary!$G$5=""),1,IF(Summary!$G$5=B3775,1,0)))</f>
        <v>0</v>
      </c>
      <c r="T3775" s="148">
        <f t="shared" si="232"/>
        <v>0</v>
      </c>
      <c r="U3775" s="148">
        <f>IF(LEN(C3775)=0,0,IF(C3775=Summary!$K$5,1,0))</f>
        <v>0</v>
      </c>
      <c r="V3775" s="148">
        <f t="shared" si="233"/>
        <v>0</v>
      </c>
      <c r="W3775" s="333"/>
      <c r="X3775" s="148">
        <f t="shared" si="234"/>
        <v>0</v>
      </c>
      <c r="Y3775" s="333"/>
      <c r="Z3775" s="144"/>
      <c r="AA3775" s="148">
        <f t="shared" si="235"/>
        <v>0</v>
      </c>
      <c r="AB3775" s="336"/>
      <c r="AC3775" s="144"/>
    </row>
    <row r="3776" spans="2:29" s="134" customFormat="1" ht="20.100000000000001" customHeight="1" x14ac:dyDescent="0.25">
      <c r="B3776" s="390"/>
      <c r="C3776" s="391"/>
      <c r="D3776" s="392"/>
      <c r="E3776" s="393"/>
      <c r="F3776" s="393"/>
      <c r="G3776" s="394"/>
      <c r="H3776" s="395"/>
      <c r="N3776" s="144"/>
      <c r="O3776" s="147" t="str">
        <f>IFERROR(IF(LEN(B3776)=0,"",INDEX(Trainings!$C$6:$C$55,MATCH(Registration!$B3776,Trainings!$B$6:$B$55,0),1)),"")</f>
        <v/>
      </c>
      <c r="P3776" s="148" t="str">
        <f>IFERROR(IF(LEN(H3776)=0,"",INDEX(Dashboard!$I$17:$I$26,MATCH($H3776,Dashboard!$J$17:$J$26,0))),"")</f>
        <v/>
      </c>
      <c r="Q3776" s="144"/>
      <c r="R3776" s="148">
        <f>IF(LEN(O3776)=0,0,IF(OR(Summary!$D$5="All",Summary!$D$5=""),1,IF(Summary!$D$5=O3776,1,0)))</f>
        <v>0</v>
      </c>
      <c r="S3776" s="148">
        <f>IF(LEN(B3776)=0,0,IF(OR(Summary!$G$5="All",Summary!$G$5=""),1,IF(Summary!$G$5=B3776,1,0)))</f>
        <v>0</v>
      </c>
      <c r="T3776" s="148">
        <f t="shared" si="232"/>
        <v>0</v>
      </c>
      <c r="U3776" s="148">
        <f>IF(LEN(C3776)=0,0,IF(C3776=Summary!$K$5,1,0))</f>
        <v>0</v>
      </c>
      <c r="V3776" s="148">
        <f t="shared" si="233"/>
        <v>0</v>
      </c>
      <c r="W3776" s="333"/>
      <c r="X3776" s="148">
        <f t="shared" si="234"/>
        <v>0</v>
      </c>
      <c r="Y3776" s="333"/>
      <c r="Z3776" s="144"/>
      <c r="AA3776" s="148">
        <f t="shared" si="235"/>
        <v>0</v>
      </c>
      <c r="AB3776" s="336"/>
      <c r="AC3776" s="144"/>
    </row>
    <row r="3777" spans="2:29" s="134" customFormat="1" ht="20.100000000000001" customHeight="1" x14ac:dyDescent="0.25">
      <c r="B3777" s="390"/>
      <c r="C3777" s="391"/>
      <c r="D3777" s="392"/>
      <c r="E3777" s="393"/>
      <c r="F3777" s="393"/>
      <c r="G3777" s="394"/>
      <c r="H3777" s="395"/>
      <c r="N3777" s="144"/>
      <c r="O3777" s="147" t="str">
        <f>IFERROR(IF(LEN(B3777)=0,"",INDEX(Trainings!$C$6:$C$55,MATCH(Registration!$B3777,Trainings!$B$6:$B$55,0),1)),"")</f>
        <v/>
      </c>
      <c r="P3777" s="148" t="str">
        <f>IFERROR(IF(LEN(H3777)=0,"",INDEX(Dashboard!$I$17:$I$26,MATCH($H3777,Dashboard!$J$17:$J$26,0))),"")</f>
        <v/>
      </c>
      <c r="Q3777" s="144"/>
      <c r="R3777" s="148">
        <f>IF(LEN(O3777)=0,0,IF(OR(Summary!$D$5="All",Summary!$D$5=""),1,IF(Summary!$D$5=O3777,1,0)))</f>
        <v>0</v>
      </c>
      <c r="S3777" s="148">
        <f>IF(LEN(B3777)=0,0,IF(OR(Summary!$G$5="All",Summary!$G$5=""),1,IF(Summary!$G$5=B3777,1,0)))</f>
        <v>0</v>
      </c>
      <c r="T3777" s="148">
        <f t="shared" si="232"/>
        <v>0</v>
      </c>
      <c r="U3777" s="148">
        <f>IF(LEN(C3777)=0,0,IF(C3777=Summary!$K$5,1,0))</f>
        <v>0</v>
      </c>
      <c r="V3777" s="148">
        <f t="shared" si="233"/>
        <v>0</v>
      </c>
      <c r="W3777" s="333"/>
      <c r="X3777" s="148">
        <f t="shared" si="234"/>
        <v>0</v>
      </c>
      <c r="Y3777" s="333"/>
      <c r="Z3777" s="144"/>
      <c r="AA3777" s="148">
        <f t="shared" si="235"/>
        <v>0</v>
      </c>
      <c r="AB3777" s="336"/>
      <c r="AC3777" s="144"/>
    </row>
    <row r="3778" spans="2:29" s="134" customFormat="1" ht="20.100000000000001" customHeight="1" x14ac:dyDescent="0.25">
      <c r="B3778" s="390"/>
      <c r="C3778" s="391"/>
      <c r="D3778" s="392"/>
      <c r="E3778" s="393"/>
      <c r="F3778" s="393"/>
      <c r="G3778" s="394"/>
      <c r="H3778" s="395"/>
      <c r="N3778" s="144"/>
      <c r="O3778" s="147" t="str">
        <f>IFERROR(IF(LEN(B3778)=0,"",INDEX(Trainings!$C$6:$C$55,MATCH(Registration!$B3778,Trainings!$B$6:$B$55,0),1)),"")</f>
        <v/>
      </c>
      <c r="P3778" s="148" t="str">
        <f>IFERROR(IF(LEN(H3778)=0,"",INDEX(Dashboard!$I$17:$I$26,MATCH($H3778,Dashboard!$J$17:$J$26,0))),"")</f>
        <v/>
      </c>
      <c r="Q3778" s="144"/>
      <c r="R3778" s="148">
        <f>IF(LEN(O3778)=0,0,IF(OR(Summary!$D$5="All",Summary!$D$5=""),1,IF(Summary!$D$5=O3778,1,0)))</f>
        <v>0</v>
      </c>
      <c r="S3778" s="148">
        <f>IF(LEN(B3778)=0,0,IF(OR(Summary!$G$5="All",Summary!$G$5=""),1,IF(Summary!$G$5=B3778,1,0)))</f>
        <v>0</v>
      </c>
      <c r="T3778" s="148">
        <f t="shared" si="232"/>
        <v>0</v>
      </c>
      <c r="U3778" s="148">
        <f>IF(LEN(C3778)=0,0,IF(C3778=Summary!$K$5,1,0))</f>
        <v>0</v>
      </c>
      <c r="V3778" s="148">
        <f t="shared" si="233"/>
        <v>0</v>
      </c>
      <c r="W3778" s="333"/>
      <c r="X3778" s="148">
        <f t="shared" si="234"/>
        <v>0</v>
      </c>
      <c r="Y3778" s="333"/>
      <c r="Z3778" s="144"/>
      <c r="AA3778" s="148">
        <f t="shared" si="235"/>
        <v>0</v>
      </c>
      <c r="AB3778" s="336"/>
      <c r="AC3778" s="144"/>
    </row>
    <row r="3779" spans="2:29" s="134" customFormat="1" ht="20.100000000000001" customHeight="1" x14ac:dyDescent="0.25">
      <c r="B3779" s="390"/>
      <c r="C3779" s="391"/>
      <c r="D3779" s="392"/>
      <c r="E3779" s="393"/>
      <c r="F3779" s="393"/>
      <c r="G3779" s="394"/>
      <c r="H3779" s="395"/>
      <c r="N3779" s="144"/>
      <c r="O3779" s="147" t="str">
        <f>IFERROR(IF(LEN(B3779)=0,"",INDEX(Trainings!$C$6:$C$55,MATCH(Registration!$B3779,Trainings!$B$6:$B$55,0),1)),"")</f>
        <v/>
      </c>
      <c r="P3779" s="148" t="str">
        <f>IFERROR(IF(LEN(H3779)=0,"",INDEX(Dashboard!$I$17:$I$26,MATCH($H3779,Dashboard!$J$17:$J$26,0))),"")</f>
        <v/>
      </c>
      <c r="Q3779" s="144"/>
      <c r="R3779" s="148">
        <f>IF(LEN(O3779)=0,0,IF(OR(Summary!$D$5="All",Summary!$D$5=""),1,IF(Summary!$D$5=O3779,1,0)))</f>
        <v>0</v>
      </c>
      <c r="S3779" s="148">
        <f>IF(LEN(B3779)=0,0,IF(OR(Summary!$G$5="All",Summary!$G$5=""),1,IF(Summary!$G$5=B3779,1,0)))</f>
        <v>0</v>
      </c>
      <c r="T3779" s="148">
        <f t="shared" si="232"/>
        <v>0</v>
      </c>
      <c r="U3779" s="148">
        <f>IF(LEN(C3779)=0,0,IF(C3779=Summary!$K$5,1,0))</f>
        <v>0</v>
      </c>
      <c r="V3779" s="148">
        <f t="shared" si="233"/>
        <v>0</v>
      </c>
      <c r="W3779" s="333"/>
      <c r="X3779" s="148">
        <f t="shared" si="234"/>
        <v>0</v>
      </c>
      <c r="Y3779" s="333"/>
      <c r="Z3779" s="144"/>
      <c r="AA3779" s="148">
        <f t="shared" si="235"/>
        <v>0</v>
      </c>
      <c r="AB3779" s="336"/>
      <c r="AC3779" s="144"/>
    </row>
    <row r="3780" spans="2:29" s="134" customFormat="1" ht="20.100000000000001" customHeight="1" x14ac:dyDescent="0.25">
      <c r="B3780" s="390"/>
      <c r="C3780" s="391"/>
      <c r="D3780" s="392"/>
      <c r="E3780" s="393"/>
      <c r="F3780" s="393"/>
      <c r="G3780" s="394"/>
      <c r="H3780" s="395"/>
      <c r="N3780" s="144"/>
      <c r="O3780" s="147" t="str">
        <f>IFERROR(IF(LEN(B3780)=0,"",INDEX(Trainings!$C$6:$C$55,MATCH(Registration!$B3780,Trainings!$B$6:$B$55,0),1)),"")</f>
        <v/>
      </c>
      <c r="P3780" s="148" t="str">
        <f>IFERROR(IF(LEN(H3780)=0,"",INDEX(Dashboard!$I$17:$I$26,MATCH($H3780,Dashboard!$J$17:$J$26,0))),"")</f>
        <v/>
      </c>
      <c r="Q3780" s="144"/>
      <c r="R3780" s="148">
        <f>IF(LEN(O3780)=0,0,IF(OR(Summary!$D$5="All",Summary!$D$5=""),1,IF(Summary!$D$5=O3780,1,0)))</f>
        <v>0</v>
      </c>
      <c r="S3780" s="148">
        <f>IF(LEN(B3780)=0,0,IF(OR(Summary!$G$5="All",Summary!$G$5=""),1,IF(Summary!$G$5=B3780,1,0)))</f>
        <v>0</v>
      </c>
      <c r="T3780" s="148">
        <f t="shared" si="232"/>
        <v>0</v>
      </c>
      <c r="U3780" s="148">
        <f>IF(LEN(C3780)=0,0,IF(C3780=Summary!$K$5,1,0))</f>
        <v>0</v>
      </c>
      <c r="V3780" s="148">
        <f t="shared" si="233"/>
        <v>0</v>
      </c>
      <c r="W3780" s="333"/>
      <c r="X3780" s="148">
        <f t="shared" si="234"/>
        <v>0</v>
      </c>
      <c r="Y3780" s="333"/>
      <c r="Z3780" s="144"/>
      <c r="AA3780" s="148">
        <f t="shared" si="235"/>
        <v>0</v>
      </c>
      <c r="AB3780" s="336"/>
      <c r="AC3780" s="144"/>
    </row>
    <row r="3781" spans="2:29" s="134" customFormat="1" ht="20.100000000000001" customHeight="1" x14ac:dyDescent="0.25">
      <c r="B3781" s="390"/>
      <c r="C3781" s="391"/>
      <c r="D3781" s="392"/>
      <c r="E3781" s="393"/>
      <c r="F3781" s="393"/>
      <c r="G3781" s="394"/>
      <c r="H3781" s="395"/>
      <c r="N3781" s="144"/>
      <c r="O3781" s="147" t="str">
        <f>IFERROR(IF(LEN(B3781)=0,"",INDEX(Trainings!$C$6:$C$55,MATCH(Registration!$B3781,Trainings!$B$6:$B$55,0),1)),"")</f>
        <v/>
      </c>
      <c r="P3781" s="148" t="str">
        <f>IFERROR(IF(LEN(H3781)=0,"",INDEX(Dashboard!$I$17:$I$26,MATCH($H3781,Dashboard!$J$17:$J$26,0))),"")</f>
        <v/>
      </c>
      <c r="Q3781" s="144"/>
      <c r="R3781" s="148">
        <f>IF(LEN(O3781)=0,0,IF(OR(Summary!$D$5="All",Summary!$D$5=""),1,IF(Summary!$D$5=O3781,1,0)))</f>
        <v>0</v>
      </c>
      <c r="S3781" s="148">
        <f>IF(LEN(B3781)=0,0,IF(OR(Summary!$G$5="All",Summary!$G$5=""),1,IF(Summary!$G$5=B3781,1,0)))</f>
        <v>0</v>
      </c>
      <c r="T3781" s="148">
        <f t="shared" si="232"/>
        <v>0</v>
      </c>
      <c r="U3781" s="148">
        <f>IF(LEN(C3781)=0,0,IF(C3781=Summary!$K$5,1,0))</f>
        <v>0</v>
      </c>
      <c r="V3781" s="148">
        <f t="shared" si="233"/>
        <v>0</v>
      </c>
      <c r="W3781" s="333"/>
      <c r="X3781" s="148">
        <f t="shared" si="234"/>
        <v>0</v>
      </c>
      <c r="Y3781" s="333"/>
      <c r="Z3781" s="144"/>
      <c r="AA3781" s="148">
        <f t="shared" si="235"/>
        <v>0</v>
      </c>
      <c r="AB3781" s="336"/>
      <c r="AC3781" s="144"/>
    </row>
    <row r="3782" spans="2:29" s="134" customFormat="1" ht="20.100000000000001" customHeight="1" x14ac:dyDescent="0.25">
      <c r="B3782" s="390"/>
      <c r="C3782" s="391"/>
      <c r="D3782" s="392"/>
      <c r="E3782" s="393"/>
      <c r="F3782" s="393"/>
      <c r="G3782" s="394"/>
      <c r="H3782" s="395"/>
      <c r="N3782" s="144"/>
      <c r="O3782" s="147" t="str">
        <f>IFERROR(IF(LEN(B3782)=0,"",INDEX(Trainings!$C$6:$C$55,MATCH(Registration!$B3782,Trainings!$B$6:$B$55,0),1)),"")</f>
        <v/>
      </c>
      <c r="P3782" s="148" t="str">
        <f>IFERROR(IF(LEN(H3782)=0,"",INDEX(Dashboard!$I$17:$I$26,MATCH($H3782,Dashboard!$J$17:$J$26,0))),"")</f>
        <v/>
      </c>
      <c r="Q3782" s="144"/>
      <c r="R3782" s="148">
        <f>IF(LEN(O3782)=0,0,IF(OR(Summary!$D$5="All",Summary!$D$5=""),1,IF(Summary!$D$5=O3782,1,0)))</f>
        <v>0</v>
      </c>
      <c r="S3782" s="148">
        <f>IF(LEN(B3782)=0,0,IF(OR(Summary!$G$5="All",Summary!$G$5=""),1,IF(Summary!$G$5=B3782,1,0)))</f>
        <v>0</v>
      </c>
      <c r="T3782" s="148">
        <f t="shared" ref="T3782:T3845" si="236">IF(G3782="Yes",1,0)</f>
        <v>0</v>
      </c>
      <c r="U3782" s="148">
        <f>IF(LEN(C3782)=0,0,IF(C3782=Summary!$K$5,1,0))</f>
        <v>0</v>
      </c>
      <c r="V3782" s="148">
        <f t="shared" si="233"/>
        <v>0</v>
      </c>
      <c r="W3782" s="333"/>
      <c r="X3782" s="148">
        <f t="shared" si="234"/>
        <v>0</v>
      </c>
      <c r="Y3782" s="333"/>
      <c r="Z3782" s="144"/>
      <c r="AA3782" s="148">
        <f t="shared" si="235"/>
        <v>0</v>
      </c>
      <c r="AB3782" s="336"/>
      <c r="AC3782" s="144"/>
    </row>
    <row r="3783" spans="2:29" s="134" customFormat="1" ht="20.100000000000001" customHeight="1" x14ac:dyDescent="0.25">
      <c r="B3783" s="390"/>
      <c r="C3783" s="391"/>
      <c r="D3783" s="392"/>
      <c r="E3783" s="393"/>
      <c r="F3783" s="393"/>
      <c r="G3783" s="394"/>
      <c r="H3783" s="395"/>
      <c r="N3783" s="144"/>
      <c r="O3783" s="147" t="str">
        <f>IFERROR(IF(LEN(B3783)=0,"",INDEX(Trainings!$C$6:$C$55,MATCH(Registration!$B3783,Trainings!$B$6:$B$55,0),1)),"")</f>
        <v/>
      </c>
      <c r="P3783" s="148" t="str">
        <f>IFERROR(IF(LEN(H3783)=0,"",INDEX(Dashboard!$I$17:$I$26,MATCH($H3783,Dashboard!$J$17:$J$26,0))),"")</f>
        <v/>
      </c>
      <c r="Q3783" s="144"/>
      <c r="R3783" s="148">
        <f>IF(LEN(O3783)=0,0,IF(OR(Summary!$D$5="All",Summary!$D$5=""),1,IF(Summary!$D$5=O3783,1,0)))</f>
        <v>0</v>
      </c>
      <c r="S3783" s="148">
        <f>IF(LEN(B3783)=0,0,IF(OR(Summary!$G$5="All",Summary!$G$5=""),1,IF(Summary!$G$5=B3783,1,0)))</f>
        <v>0</v>
      </c>
      <c r="T3783" s="148">
        <f t="shared" si="236"/>
        <v>0</v>
      </c>
      <c r="U3783" s="148">
        <f>IF(LEN(C3783)=0,0,IF(C3783=Summary!$K$5,1,0))</f>
        <v>0</v>
      </c>
      <c r="V3783" s="148">
        <f t="shared" ref="V3783:V3846" si="237">R3783*S3783*T3783*U3783</f>
        <v>0</v>
      </c>
      <c r="W3783" s="333"/>
      <c r="X3783" s="148">
        <f t="shared" ref="X3783:X3846" si="238">V3783*(IF(LEN(P3783)=0,0,1))</f>
        <v>0</v>
      </c>
      <c r="Y3783" s="333"/>
      <c r="Z3783" s="144"/>
      <c r="AA3783" s="148">
        <f t="shared" ref="AA3783:AA3846" si="239">IF(G3783="Yes",1,0)</f>
        <v>0</v>
      </c>
      <c r="AB3783" s="336"/>
      <c r="AC3783" s="144"/>
    </row>
    <row r="3784" spans="2:29" s="134" customFormat="1" ht="20.100000000000001" customHeight="1" x14ac:dyDescent="0.25">
      <c r="B3784" s="390"/>
      <c r="C3784" s="391"/>
      <c r="D3784" s="392"/>
      <c r="E3784" s="393"/>
      <c r="F3784" s="393"/>
      <c r="G3784" s="394"/>
      <c r="H3784" s="395"/>
      <c r="N3784" s="144"/>
      <c r="O3784" s="147" t="str">
        <f>IFERROR(IF(LEN(B3784)=0,"",INDEX(Trainings!$C$6:$C$55,MATCH(Registration!$B3784,Trainings!$B$6:$B$55,0),1)),"")</f>
        <v/>
      </c>
      <c r="P3784" s="148" t="str">
        <f>IFERROR(IF(LEN(H3784)=0,"",INDEX(Dashboard!$I$17:$I$26,MATCH($H3784,Dashboard!$J$17:$J$26,0))),"")</f>
        <v/>
      </c>
      <c r="Q3784" s="144"/>
      <c r="R3784" s="148">
        <f>IF(LEN(O3784)=0,0,IF(OR(Summary!$D$5="All",Summary!$D$5=""),1,IF(Summary!$D$5=O3784,1,0)))</f>
        <v>0</v>
      </c>
      <c r="S3784" s="148">
        <f>IF(LEN(B3784)=0,0,IF(OR(Summary!$G$5="All",Summary!$G$5=""),1,IF(Summary!$G$5=B3784,1,0)))</f>
        <v>0</v>
      </c>
      <c r="T3784" s="148">
        <f t="shared" si="236"/>
        <v>0</v>
      </c>
      <c r="U3784" s="148">
        <f>IF(LEN(C3784)=0,0,IF(C3784=Summary!$K$5,1,0))</f>
        <v>0</v>
      </c>
      <c r="V3784" s="148">
        <f t="shared" si="237"/>
        <v>0</v>
      </c>
      <c r="W3784" s="333"/>
      <c r="X3784" s="148">
        <f t="shared" si="238"/>
        <v>0</v>
      </c>
      <c r="Y3784" s="333"/>
      <c r="Z3784" s="144"/>
      <c r="AA3784" s="148">
        <f t="shared" si="239"/>
        <v>0</v>
      </c>
      <c r="AB3784" s="336"/>
      <c r="AC3784" s="144"/>
    </row>
    <row r="3785" spans="2:29" s="134" customFormat="1" ht="20.100000000000001" customHeight="1" x14ac:dyDescent="0.25">
      <c r="B3785" s="390"/>
      <c r="C3785" s="391"/>
      <c r="D3785" s="392"/>
      <c r="E3785" s="393"/>
      <c r="F3785" s="393"/>
      <c r="G3785" s="394"/>
      <c r="H3785" s="395"/>
      <c r="N3785" s="144"/>
      <c r="O3785" s="147" t="str">
        <f>IFERROR(IF(LEN(B3785)=0,"",INDEX(Trainings!$C$6:$C$55,MATCH(Registration!$B3785,Trainings!$B$6:$B$55,0),1)),"")</f>
        <v/>
      </c>
      <c r="P3785" s="148" t="str">
        <f>IFERROR(IF(LEN(H3785)=0,"",INDEX(Dashboard!$I$17:$I$26,MATCH($H3785,Dashboard!$J$17:$J$26,0))),"")</f>
        <v/>
      </c>
      <c r="Q3785" s="144"/>
      <c r="R3785" s="148">
        <f>IF(LEN(O3785)=0,0,IF(OR(Summary!$D$5="All",Summary!$D$5=""),1,IF(Summary!$D$5=O3785,1,0)))</f>
        <v>0</v>
      </c>
      <c r="S3785" s="148">
        <f>IF(LEN(B3785)=0,0,IF(OR(Summary!$G$5="All",Summary!$G$5=""),1,IF(Summary!$G$5=B3785,1,0)))</f>
        <v>0</v>
      </c>
      <c r="T3785" s="148">
        <f t="shared" si="236"/>
        <v>0</v>
      </c>
      <c r="U3785" s="148">
        <f>IF(LEN(C3785)=0,0,IF(C3785=Summary!$K$5,1,0))</f>
        <v>0</v>
      </c>
      <c r="V3785" s="148">
        <f t="shared" si="237"/>
        <v>0</v>
      </c>
      <c r="W3785" s="333"/>
      <c r="X3785" s="148">
        <f t="shared" si="238"/>
        <v>0</v>
      </c>
      <c r="Y3785" s="333"/>
      <c r="Z3785" s="144"/>
      <c r="AA3785" s="148">
        <f t="shared" si="239"/>
        <v>0</v>
      </c>
      <c r="AB3785" s="336"/>
      <c r="AC3785" s="144"/>
    </row>
    <row r="3786" spans="2:29" s="134" customFormat="1" ht="20.100000000000001" customHeight="1" x14ac:dyDescent="0.25">
      <c r="B3786" s="390"/>
      <c r="C3786" s="391"/>
      <c r="D3786" s="392"/>
      <c r="E3786" s="393"/>
      <c r="F3786" s="393"/>
      <c r="G3786" s="394"/>
      <c r="H3786" s="395"/>
      <c r="N3786" s="144"/>
      <c r="O3786" s="147" t="str">
        <f>IFERROR(IF(LEN(B3786)=0,"",INDEX(Trainings!$C$6:$C$55,MATCH(Registration!$B3786,Trainings!$B$6:$B$55,0),1)),"")</f>
        <v/>
      </c>
      <c r="P3786" s="148" t="str">
        <f>IFERROR(IF(LEN(H3786)=0,"",INDEX(Dashboard!$I$17:$I$26,MATCH($H3786,Dashboard!$J$17:$J$26,0))),"")</f>
        <v/>
      </c>
      <c r="Q3786" s="144"/>
      <c r="R3786" s="148">
        <f>IF(LEN(O3786)=0,0,IF(OR(Summary!$D$5="All",Summary!$D$5=""),1,IF(Summary!$D$5=O3786,1,0)))</f>
        <v>0</v>
      </c>
      <c r="S3786" s="148">
        <f>IF(LEN(B3786)=0,0,IF(OR(Summary!$G$5="All",Summary!$G$5=""),1,IF(Summary!$G$5=B3786,1,0)))</f>
        <v>0</v>
      </c>
      <c r="T3786" s="148">
        <f t="shared" si="236"/>
        <v>0</v>
      </c>
      <c r="U3786" s="148">
        <f>IF(LEN(C3786)=0,0,IF(C3786=Summary!$K$5,1,0))</f>
        <v>0</v>
      </c>
      <c r="V3786" s="148">
        <f t="shared" si="237"/>
        <v>0</v>
      </c>
      <c r="W3786" s="333"/>
      <c r="X3786" s="148">
        <f t="shared" si="238"/>
        <v>0</v>
      </c>
      <c r="Y3786" s="333"/>
      <c r="Z3786" s="144"/>
      <c r="AA3786" s="148">
        <f t="shared" si="239"/>
        <v>0</v>
      </c>
      <c r="AB3786" s="336"/>
      <c r="AC3786" s="144"/>
    </row>
    <row r="3787" spans="2:29" s="134" customFormat="1" ht="20.100000000000001" customHeight="1" x14ac:dyDescent="0.25">
      <c r="B3787" s="390"/>
      <c r="C3787" s="391"/>
      <c r="D3787" s="392"/>
      <c r="E3787" s="393"/>
      <c r="F3787" s="393"/>
      <c r="G3787" s="394"/>
      <c r="H3787" s="395"/>
      <c r="N3787" s="144"/>
      <c r="O3787" s="147" t="str">
        <f>IFERROR(IF(LEN(B3787)=0,"",INDEX(Trainings!$C$6:$C$55,MATCH(Registration!$B3787,Trainings!$B$6:$B$55,0),1)),"")</f>
        <v/>
      </c>
      <c r="P3787" s="148" t="str">
        <f>IFERROR(IF(LEN(H3787)=0,"",INDEX(Dashboard!$I$17:$I$26,MATCH($H3787,Dashboard!$J$17:$J$26,0))),"")</f>
        <v/>
      </c>
      <c r="Q3787" s="144"/>
      <c r="R3787" s="148">
        <f>IF(LEN(O3787)=0,0,IF(OR(Summary!$D$5="All",Summary!$D$5=""),1,IF(Summary!$D$5=O3787,1,0)))</f>
        <v>0</v>
      </c>
      <c r="S3787" s="148">
        <f>IF(LEN(B3787)=0,0,IF(OR(Summary!$G$5="All",Summary!$G$5=""),1,IF(Summary!$G$5=B3787,1,0)))</f>
        <v>0</v>
      </c>
      <c r="T3787" s="148">
        <f t="shared" si="236"/>
        <v>0</v>
      </c>
      <c r="U3787" s="148">
        <f>IF(LEN(C3787)=0,0,IF(C3787=Summary!$K$5,1,0))</f>
        <v>0</v>
      </c>
      <c r="V3787" s="148">
        <f t="shared" si="237"/>
        <v>0</v>
      </c>
      <c r="W3787" s="333"/>
      <c r="X3787" s="148">
        <f t="shared" si="238"/>
        <v>0</v>
      </c>
      <c r="Y3787" s="333"/>
      <c r="Z3787" s="144"/>
      <c r="AA3787" s="148">
        <f t="shared" si="239"/>
        <v>0</v>
      </c>
      <c r="AB3787" s="336"/>
      <c r="AC3787" s="144"/>
    </row>
    <row r="3788" spans="2:29" s="134" customFormat="1" ht="20.100000000000001" customHeight="1" x14ac:dyDescent="0.25">
      <c r="B3788" s="390"/>
      <c r="C3788" s="391"/>
      <c r="D3788" s="392"/>
      <c r="E3788" s="393"/>
      <c r="F3788" s="393"/>
      <c r="G3788" s="394"/>
      <c r="H3788" s="395"/>
      <c r="N3788" s="144"/>
      <c r="O3788" s="147" t="str">
        <f>IFERROR(IF(LEN(B3788)=0,"",INDEX(Trainings!$C$6:$C$55,MATCH(Registration!$B3788,Trainings!$B$6:$B$55,0),1)),"")</f>
        <v/>
      </c>
      <c r="P3788" s="148" t="str">
        <f>IFERROR(IF(LEN(H3788)=0,"",INDEX(Dashboard!$I$17:$I$26,MATCH($H3788,Dashboard!$J$17:$J$26,0))),"")</f>
        <v/>
      </c>
      <c r="Q3788" s="144"/>
      <c r="R3788" s="148">
        <f>IF(LEN(O3788)=0,0,IF(OR(Summary!$D$5="All",Summary!$D$5=""),1,IF(Summary!$D$5=O3788,1,0)))</f>
        <v>0</v>
      </c>
      <c r="S3788" s="148">
        <f>IF(LEN(B3788)=0,0,IF(OR(Summary!$G$5="All",Summary!$G$5=""),1,IF(Summary!$G$5=B3788,1,0)))</f>
        <v>0</v>
      </c>
      <c r="T3788" s="148">
        <f t="shared" si="236"/>
        <v>0</v>
      </c>
      <c r="U3788" s="148">
        <f>IF(LEN(C3788)=0,0,IF(C3788=Summary!$K$5,1,0))</f>
        <v>0</v>
      </c>
      <c r="V3788" s="148">
        <f t="shared" si="237"/>
        <v>0</v>
      </c>
      <c r="W3788" s="333"/>
      <c r="X3788" s="148">
        <f t="shared" si="238"/>
        <v>0</v>
      </c>
      <c r="Y3788" s="333"/>
      <c r="Z3788" s="144"/>
      <c r="AA3788" s="148">
        <f t="shared" si="239"/>
        <v>0</v>
      </c>
      <c r="AB3788" s="336"/>
      <c r="AC3788" s="144"/>
    </row>
    <row r="3789" spans="2:29" s="134" customFormat="1" ht="20.100000000000001" customHeight="1" x14ac:dyDescent="0.25">
      <c r="B3789" s="390"/>
      <c r="C3789" s="391"/>
      <c r="D3789" s="392"/>
      <c r="E3789" s="393"/>
      <c r="F3789" s="393"/>
      <c r="G3789" s="394"/>
      <c r="H3789" s="395"/>
      <c r="N3789" s="144"/>
      <c r="O3789" s="147" t="str">
        <f>IFERROR(IF(LEN(B3789)=0,"",INDEX(Trainings!$C$6:$C$55,MATCH(Registration!$B3789,Trainings!$B$6:$B$55,0),1)),"")</f>
        <v/>
      </c>
      <c r="P3789" s="148" t="str">
        <f>IFERROR(IF(LEN(H3789)=0,"",INDEX(Dashboard!$I$17:$I$26,MATCH($H3789,Dashboard!$J$17:$J$26,0))),"")</f>
        <v/>
      </c>
      <c r="Q3789" s="144"/>
      <c r="R3789" s="148">
        <f>IF(LEN(O3789)=0,0,IF(OR(Summary!$D$5="All",Summary!$D$5=""),1,IF(Summary!$D$5=O3789,1,0)))</f>
        <v>0</v>
      </c>
      <c r="S3789" s="148">
        <f>IF(LEN(B3789)=0,0,IF(OR(Summary!$G$5="All",Summary!$G$5=""),1,IF(Summary!$G$5=B3789,1,0)))</f>
        <v>0</v>
      </c>
      <c r="T3789" s="148">
        <f t="shared" si="236"/>
        <v>0</v>
      </c>
      <c r="U3789" s="148">
        <f>IF(LEN(C3789)=0,0,IF(C3789=Summary!$K$5,1,0))</f>
        <v>0</v>
      </c>
      <c r="V3789" s="148">
        <f t="shared" si="237"/>
        <v>0</v>
      </c>
      <c r="W3789" s="333"/>
      <c r="X3789" s="148">
        <f t="shared" si="238"/>
        <v>0</v>
      </c>
      <c r="Y3789" s="333"/>
      <c r="Z3789" s="144"/>
      <c r="AA3789" s="148">
        <f t="shared" si="239"/>
        <v>0</v>
      </c>
      <c r="AB3789" s="336"/>
      <c r="AC3789" s="144"/>
    </row>
    <row r="3790" spans="2:29" s="134" customFormat="1" ht="20.100000000000001" customHeight="1" x14ac:dyDescent="0.25">
      <c r="B3790" s="390"/>
      <c r="C3790" s="391"/>
      <c r="D3790" s="392"/>
      <c r="E3790" s="393"/>
      <c r="F3790" s="393"/>
      <c r="G3790" s="394"/>
      <c r="H3790" s="395"/>
      <c r="N3790" s="144"/>
      <c r="O3790" s="147" t="str">
        <f>IFERROR(IF(LEN(B3790)=0,"",INDEX(Trainings!$C$6:$C$55,MATCH(Registration!$B3790,Trainings!$B$6:$B$55,0),1)),"")</f>
        <v/>
      </c>
      <c r="P3790" s="148" t="str">
        <f>IFERROR(IF(LEN(H3790)=0,"",INDEX(Dashboard!$I$17:$I$26,MATCH($H3790,Dashboard!$J$17:$J$26,0))),"")</f>
        <v/>
      </c>
      <c r="Q3790" s="144"/>
      <c r="R3790" s="148">
        <f>IF(LEN(O3790)=0,0,IF(OR(Summary!$D$5="All",Summary!$D$5=""),1,IF(Summary!$D$5=O3790,1,0)))</f>
        <v>0</v>
      </c>
      <c r="S3790" s="148">
        <f>IF(LEN(B3790)=0,0,IF(OR(Summary!$G$5="All",Summary!$G$5=""),1,IF(Summary!$G$5=B3790,1,0)))</f>
        <v>0</v>
      </c>
      <c r="T3790" s="148">
        <f t="shared" si="236"/>
        <v>0</v>
      </c>
      <c r="U3790" s="148">
        <f>IF(LEN(C3790)=0,0,IF(C3790=Summary!$K$5,1,0))</f>
        <v>0</v>
      </c>
      <c r="V3790" s="148">
        <f t="shared" si="237"/>
        <v>0</v>
      </c>
      <c r="W3790" s="333"/>
      <c r="X3790" s="148">
        <f t="shared" si="238"/>
        <v>0</v>
      </c>
      <c r="Y3790" s="333"/>
      <c r="Z3790" s="144"/>
      <c r="AA3790" s="148">
        <f t="shared" si="239"/>
        <v>0</v>
      </c>
      <c r="AB3790" s="336"/>
      <c r="AC3790" s="144"/>
    </row>
    <row r="3791" spans="2:29" s="134" customFormat="1" ht="20.100000000000001" customHeight="1" x14ac:dyDescent="0.25">
      <c r="B3791" s="390"/>
      <c r="C3791" s="391"/>
      <c r="D3791" s="392"/>
      <c r="E3791" s="393"/>
      <c r="F3791" s="393"/>
      <c r="G3791" s="394"/>
      <c r="H3791" s="395"/>
      <c r="N3791" s="144"/>
      <c r="O3791" s="147" t="str">
        <f>IFERROR(IF(LEN(B3791)=0,"",INDEX(Trainings!$C$6:$C$55,MATCH(Registration!$B3791,Trainings!$B$6:$B$55,0),1)),"")</f>
        <v/>
      </c>
      <c r="P3791" s="148" t="str">
        <f>IFERROR(IF(LEN(H3791)=0,"",INDEX(Dashboard!$I$17:$I$26,MATCH($H3791,Dashboard!$J$17:$J$26,0))),"")</f>
        <v/>
      </c>
      <c r="Q3791" s="144"/>
      <c r="R3791" s="148">
        <f>IF(LEN(O3791)=0,0,IF(OR(Summary!$D$5="All",Summary!$D$5=""),1,IF(Summary!$D$5=O3791,1,0)))</f>
        <v>0</v>
      </c>
      <c r="S3791" s="148">
        <f>IF(LEN(B3791)=0,0,IF(OR(Summary!$G$5="All",Summary!$G$5=""),1,IF(Summary!$G$5=B3791,1,0)))</f>
        <v>0</v>
      </c>
      <c r="T3791" s="148">
        <f t="shared" si="236"/>
        <v>0</v>
      </c>
      <c r="U3791" s="148">
        <f>IF(LEN(C3791)=0,0,IF(C3791=Summary!$K$5,1,0))</f>
        <v>0</v>
      </c>
      <c r="V3791" s="148">
        <f t="shared" si="237"/>
        <v>0</v>
      </c>
      <c r="W3791" s="333"/>
      <c r="X3791" s="148">
        <f t="shared" si="238"/>
        <v>0</v>
      </c>
      <c r="Y3791" s="333"/>
      <c r="Z3791" s="144"/>
      <c r="AA3791" s="148">
        <f t="shared" si="239"/>
        <v>0</v>
      </c>
      <c r="AB3791" s="336"/>
      <c r="AC3791" s="144"/>
    </row>
    <row r="3792" spans="2:29" s="134" customFormat="1" ht="20.100000000000001" customHeight="1" x14ac:dyDescent="0.25">
      <c r="B3792" s="390"/>
      <c r="C3792" s="391"/>
      <c r="D3792" s="392"/>
      <c r="E3792" s="393"/>
      <c r="F3792" s="393"/>
      <c r="G3792" s="394"/>
      <c r="H3792" s="395"/>
      <c r="N3792" s="144"/>
      <c r="O3792" s="147" t="str">
        <f>IFERROR(IF(LEN(B3792)=0,"",INDEX(Trainings!$C$6:$C$55,MATCH(Registration!$B3792,Trainings!$B$6:$B$55,0),1)),"")</f>
        <v/>
      </c>
      <c r="P3792" s="148" t="str">
        <f>IFERROR(IF(LEN(H3792)=0,"",INDEX(Dashboard!$I$17:$I$26,MATCH($H3792,Dashboard!$J$17:$J$26,0))),"")</f>
        <v/>
      </c>
      <c r="Q3792" s="144"/>
      <c r="R3792" s="148">
        <f>IF(LEN(O3792)=0,0,IF(OR(Summary!$D$5="All",Summary!$D$5=""),1,IF(Summary!$D$5=O3792,1,0)))</f>
        <v>0</v>
      </c>
      <c r="S3792" s="148">
        <f>IF(LEN(B3792)=0,0,IF(OR(Summary!$G$5="All",Summary!$G$5=""),1,IF(Summary!$G$5=B3792,1,0)))</f>
        <v>0</v>
      </c>
      <c r="T3792" s="148">
        <f t="shared" si="236"/>
        <v>0</v>
      </c>
      <c r="U3792" s="148">
        <f>IF(LEN(C3792)=0,0,IF(C3792=Summary!$K$5,1,0))</f>
        <v>0</v>
      </c>
      <c r="V3792" s="148">
        <f t="shared" si="237"/>
        <v>0</v>
      </c>
      <c r="W3792" s="333"/>
      <c r="X3792" s="148">
        <f t="shared" si="238"/>
        <v>0</v>
      </c>
      <c r="Y3792" s="333"/>
      <c r="Z3792" s="144"/>
      <c r="AA3792" s="148">
        <f t="shared" si="239"/>
        <v>0</v>
      </c>
      <c r="AB3792" s="336"/>
      <c r="AC3792" s="144"/>
    </row>
    <row r="3793" spans="2:29" s="134" customFormat="1" ht="20.100000000000001" customHeight="1" x14ac:dyDescent="0.25">
      <c r="B3793" s="390"/>
      <c r="C3793" s="391"/>
      <c r="D3793" s="392"/>
      <c r="E3793" s="393"/>
      <c r="F3793" s="393"/>
      <c r="G3793" s="394"/>
      <c r="H3793" s="395"/>
      <c r="N3793" s="144"/>
      <c r="O3793" s="147" t="str">
        <f>IFERROR(IF(LEN(B3793)=0,"",INDEX(Trainings!$C$6:$C$55,MATCH(Registration!$B3793,Trainings!$B$6:$B$55,0),1)),"")</f>
        <v/>
      </c>
      <c r="P3793" s="148" t="str">
        <f>IFERROR(IF(LEN(H3793)=0,"",INDEX(Dashboard!$I$17:$I$26,MATCH($H3793,Dashboard!$J$17:$J$26,0))),"")</f>
        <v/>
      </c>
      <c r="Q3793" s="144"/>
      <c r="R3793" s="148">
        <f>IF(LEN(O3793)=0,0,IF(OR(Summary!$D$5="All",Summary!$D$5=""),1,IF(Summary!$D$5=O3793,1,0)))</f>
        <v>0</v>
      </c>
      <c r="S3793" s="148">
        <f>IF(LEN(B3793)=0,0,IF(OR(Summary!$G$5="All",Summary!$G$5=""),1,IF(Summary!$G$5=B3793,1,0)))</f>
        <v>0</v>
      </c>
      <c r="T3793" s="148">
        <f t="shared" si="236"/>
        <v>0</v>
      </c>
      <c r="U3793" s="148">
        <f>IF(LEN(C3793)=0,0,IF(C3793=Summary!$K$5,1,0))</f>
        <v>0</v>
      </c>
      <c r="V3793" s="148">
        <f t="shared" si="237"/>
        <v>0</v>
      </c>
      <c r="W3793" s="333"/>
      <c r="X3793" s="148">
        <f t="shared" si="238"/>
        <v>0</v>
      </c>
      <c r="Y3793" s="333"/>
      <c r="Z3793" s="144"/>
      <c r="AA3793" s="148">
        <f t="shared" si="239"/>
        <v>0</v>
      </c>
      <c r="AB3793" s="336"/>
      <c r="AC3793" s="144"/>
    </row>
    <row r="3794" spans="2:29" s="134" customFormat="1" ht="20.100000000000001" customHeight="1" x14ac:dyDescent="0.25">
      <c r="B3794" s="390"/>
      <c r="C3794" s="391"/>
      <c r="D3794" s="392"/>
      <c r="E3794" s="393"/>
      <c r="F3794" s="393"/>
      <c r="G3794" s="394"/>
      <c r="H3794" s="395"/>
      <c r="N3794" s="144"/>
      <c r="O3794" s="147" t="str">
        <f>IFERROR(IF(LEN(B3794)=0,"",INDEX(Trainings!$C$6:$C$55,MATCH(Registration!$B3794,Trainings!$B$6:$B$55,0),1)),"")</f>
        <v/>
      </c>
      <c r="P3794" s="148" t="str">
        <f>IFERROR(IF(LEN(H3794)=0,"",INDEX(Dashboard!$I$17:$I$26,MATCH($H3794,Dashboard!$J$17:$J$26,0))),"")</f>
        <v/>
      </c>
      <c r="Q3794" s="144"/>
      <c r="R3794" s="148">
        <f>IF(LEN(O3794)=0,0,IF(OR(Summary!$D$5="All",Summary!$D$5=""),1,IF(Summary!$D$5=O3794,1,0)))</f>
        <v>0</v>
      </c>
      <c r="S3794" s="148">
        <f>IF(LEN(B3794)=0,0,IF(OR(Summary!$G$5="All",Summary!$G$5=""),1,IF(Summary!$G$5=B3794,1,0)))</f>
        <v>0</v>
      </c>
      <c r="T3794" s="148">
        <f t="shared" si="236"/>
        <v>0</v>
      </c>
      <c r="U3794" s="148">
        <f>IF(LEN(C3794)=0,0,IF(C3794=Summary!$K$5,1,0))</f>
        <v>0</v>
      </c>
      <c r="V3794" s="148">
        <f t="shared" si="237"/>
        <v>0</v>
      </c>
      <c r="W3794" s="333"/>
      <c r="X3794" s="148">
        <f t="shared" si="238"/>
        <v>0</v>
      </c>
      <c r="Y3794" s="333"/>
      <c r="Z3794" s="144"/>
      <c r="AA3794" s="148">
        <f t="shared" si="239"/>
        <v>0</v>
      </c>
      <c r="AB3794" s="336"/>
      <c r="AC3794" s="144"/>
    </row>
    <row r="3795" spans="2:29" s="134" customFormat="1" ht="20.100000000000001" customHeight="1" x14ac:dyDescent="0.25">
      <c r="B3795" s="390"/>
      <c r="C3795" s="391"/>
      <c r="D3795" s="392"/>
      <c r="E3795" s="393"/>
      <c r="F3795" s="393"/>
      <c r="G3795" s="394"/>
      <c r="H3795" s="395"/>
      <c r="N3795" s="144"/>
      <c r="O3795" s="147" t="str">
        <f>IFERROR(IF(LEN(B3795)=0,"",INDEX(Trainings!$C$6:$C$55,MATCH(Registration!$B3795,Trainings!$B$6:$B$55,0),1)),"")</f>
        <v/>
      </c>
      <c r="P3795" s="148" t="str">
        <f>IFERROR(IF(LEN(H3795)=0,"",INDEX(Dashboard!$I$17:$I$26,MATCH($H3795,Dashboard!$J$17:$J$26,0))),"")</f>
        <v/>
      </c>
      <c r="Q3795" s="144"/>
      <c r="R3795" s="148">
        <f>IF(LEN(O3795)=0,0,IF(OR(Summary!$D$5="All",Summary!$D$5=""),1,IF(Summary!$D$5=O3795,1,0)))</f>
        <v>0</v>
      </c>
      <c r="S3795" s="148">
        <f>IF(LEN(B3795)=0,0,IF(OR(Summary!$G$5="All",Summary!$G$5=""),1,IF(Summary!$G$5=B3795,1,0)))</f>
        <v>0</v>
      </c>
      <c r="T3795" s="148">
        <f t="shared" si="236"/>
        <v>0</v>
      </c>
      <c r="U3795" s="148">
        <f>IF(LEN(C3795)=0,0,IF(C3795=Summary!$K$5,1,0))</f>
        <v>0</v>
      </c>
      <c r="V3795" s="148">
        <f t="shared" si="237"/>
        <v>0</v>
      </c>
      <c r="W3795" s="333"/>
      <c r="X3795" s="148">
        <f t="shared" si="238"/>
        <v>0</v>
      </c>
      <c r="Y3795" s="333"/>
      <c r="Z3795" s="144"/>
      <c r="AA3795" s="148">
        <f t="shared" si="239"/>
        <v>0</v>
      </c>
      <c r="AB3795" s="336"/>
      <c r="AC3795" s="144"/>
    </row>
    <row r="3796" spans="2:29" s="134" customFormat="1" ht="20.100000000000001" customHeight="1" x14ac:dyDescent="0.25">
      <c r="B3796" s="390"/>
      <c r="C3796" s="391"/>
      <c r="D3796" s="392"/>
      <c r="E3796" s="393"/>
      <c r="F3796" s="393"/>
      <c r="G3796" s="394"/>
      <c r="H3796" s="395"/>
      <c r="N3796" s="144"/>
      <c r="O3796" s="147" t="str">
        <f>IFERROR(IF(LEN(B3796)=0,"",INDEX(Trainings!$C$6:$C$55,MATCH(Registration!$B3796,Trainings!$B$6:$B$55,0),1)),"")</f>
        <v/>
      </c>
      <c r="P3796" s="148" t="str">
        <f>IFERROR(IF(LEN(H3796)=0,"",INDEX(Dashboard!$I$17:$I$26,MATCH($H3796,Dashboard!$J$17:$J$26,0))),"")</f>
        <v/>
      </c>
      <c r="Q3796" s="144"/>
      <c r="R3796" s="148">
        <f>IF(LEN(O3796)=0,0,IF(OR(Summary!$D$5="All",Summary!$D$5=""),1,IF(Summary!$D$5=O3796,1,0)))</f>
        <v>0</v>
      </c>
      <c r="S3796" s="148">
        <f>IF(LEN(B3796)=0,0,IF(OR(Summary!$G$5="All",Summary!$G$5=""),1,IF(Summary!$G$5=B3796,1,0)))</f>
        <v>0</v>
      </c>
      <c r="T3796" s="148">
        <f t="shared" si="236"/>
        <v>0</v>
      </c>
      <c r="U3796" s="148">
        <f>IF(LEN(C3796)=0,0,IF(C3796=Summary!$K$5,1,0))</f>
        <v>0</v>
      </c>
      <c r="V3796" s="148">
        <f t="shared" si="237"/>
        <v>0</v>
      </c>
      <c r="W3796" s="333"/>
      <c r="X3796" s="148">
        <f t="shared" si="238"/>
        <v>0</v>
      </c>
      <c r="Y3796" s="333"/>
      <c r="Z3796" s="144"/>
      <c r="AA3796" s="148">
        <f t="shared" si="239"/>
        <v>0</v>
      </c>
      <c r="AB3796" s="336"/>
      <c r="AC3796" s="144"/>
    </row>
    <row r="3797" spans="2:29" s="134" customFormat="1" ht="20.100000000000001" customHeight="1" x14ac:dyDescent="0.25">
      <c r="B3797" s="390"/>
      <c r="C3797" s="391"/>
      <c r="D3797" s="392"/>
      <c r="E3797" s="393"/>
      <c r="F3797" s="393"/>
      <c r="G3797" s="394"/>
      <c r="H3797" s="395"/>
      <c r="N3797" s="144"/>
      <c r="O3797" s="147" t="str">
        <f>IFERROR(IF(LEN(B3797)=0,"",INDEX(Trainings!$C$6:$C$55,MATCH(Registration!$B3797,Trainings!$B$6:$B$55,0),1)),"")</f>
        <v/>
      </c>
      <c r="P3797" s="148" t="str">
        <f>IFERROR(IF(LEN(H3797)=0,"",INDEX(Dashboard!$I$17:$I$26,MATCH($H3797,Dashboard!$J$17:$J$26,0))),"")</f>
        <v/>
      </c>
      <c r="Q3797" s="144"/>
      <c r="R3797" s="148">
        <f>IF(LEN(O3797)=0,0,IF(OR(Summary!$D$5="All",Summary!$D$5=""),1,IF(Summary!$D$5=O3797,1,0)))</f>
        <v>0</v>
      </c>
      <c r="S3797" s="148">
        <f>IF(LEN(B3797)=0,0,IF(OR(Summary!$G$5="All",Summary!$G$5=""),1,IF(Summary!$G$5=B3797,1,0)))</f>
        <v>0</v>
      </c>
      <c r="T3797" s="148">
        <f t="shared" si="236"/>
        <v>0</v>
      </c>
      <c r="U3797" s="148">
        <f>IF(LEN(C3797)=0,0,IF(C3797=Summary!$K$5,1,0))</f>
        <v>0</v>
      </c>
      <c r="V3797" s="148">
        <f t="shared" si="237"/>
        <v>0</v>
      </c>
      <c r="W3797" s="333"/>
      <c r="X3797" s="148">
        <f t="shared" si="238"/>
        <v>0</v>
      </c>
      <c r="Y3797" s="333"/>
      <c r="Z3797" s="144"/>
      <c r="AA3797" s="148">
        <f t="shared" si="239"/>
        <v>0</v>
      </c>
      <c r="AB3797" s="336"/>
      <c r="AC3797" s="144"/>
    </row>
    <row r="3798" spans="2:29" s="134" customFormat="1" ht="20.100000000000001" customHeight="1" x14ac:dyDescent="0.25">
      <c r="B3798" s="390"/>
      <c r="C3798" s="391"/>
      <c r="D3798" s="392"/>
      <c r="E3798" s="393"/>
      <c r="F3798" s="393"/>
      <c r="G3798" s="394"/>
      <c r="H3798" s="395"/>
      <c r="N3798" s="144"/>
      <c r="O3798" s="147" t="str">
        <f>IFERROR(IF(LEN(B3798)=0,"",INDEX(Trainings!$C$6:$C$55,MATCH(Registration!$B3798,Trainings!$B$6:$B$55,0),1)),"")</f>
        <v/>
      </c>
      <c r="P3798" s="148" t="str">
        <f>IFERROR(IF(LEN(H3798)=0,"",INDEX(Dashboard!$I$17:$I$26,MATCH($H3798,Dashboard!$J$17:$J$26,0))),"")</f>
        <v/>
      </c>
      <c r="Q3798" s="144"/>
      <c r="R3798" s="148">
        <f>IF(LEN(O3798)=0,0,IF(OR(Summary!$D$5="All",Summary!$D$5=""),1,IF(Summary!$D$5=O3798,1,0)))</f>
        <v>0</v>
      </c>
      <c r="S3798" s="148">
        <f>IF(LEN(B3798)=0,0,IF(OR(Summary!$G$5="All",Summary!$G$5=""),1,IF(Summary!$G$5=B3798,1,0)))</f>
        <v>0</v>
      </c>
      <c r="T3798" s="148">
        <f t="shared" si="236"/>
        <v>0</v>
      </c>
      <c r="U3798" s="148">
        <f>IF(LEN(C3798)=0,0,IF(C3798=Summary!$K$5,1,0))</f>
        <v>0</v>
      </c>
      <c r="V3798" s="148">
        <f t="shared" si="237"/>
        <v>0</v>
      </c>
      <c r="W3798" s="333"/>
      <c r="X3798" s="148">
        <f t="shared" si="238"/>
        <v>0</v>
      </c>
      <c r="Y3798" s="333"/>
      <c r="Z3798" s="144"/>
      <c r="AA3798" s="148">
        <f t="shared" si="239"/>
        <v>0</v>
      </c>
      <c r="AB3798" s="336"/>
      <c r="AC3798" s="144"/>
    </row>
    <row r="3799" spans="2:29" s="134" customFormat="1" ht="20.100000000000001" customHeight="1" x14ac:dyDescent="0.25">
      <c r="B3799" s="390"/>
      <c r="C3799" s="391"/>
      <c r="D3799" s="392"/>
      <c r="E3799" s="393"/>
      <c r="F3799" s="393"/>
      <c r="G3799" s="394"/>
      <c r="H3799" s="395"/>
      <c r="N3799" s="144"/>
      <c r="O3799" s="147" t="str">
        <f>IFERROR(IF(LEN(B3799)=0,"",INDEX(Trainings!$C$6:$C$55,MATCH(Registration!$B3799,Trainings!$B$6:$B$55,0),1)),"")</f>
        <v/>
      </c>
      <c r="P3799" s="148" t="str">
        <f>IFERROR(IF(LEN(H3799)=0,"",INDEX(Dashboard!$I$17:$I$26,MATCH($H3799,Dashboard!$J$17:$J$26,0))),"")</f>
        <v/>
      </c>
      <c r="Q3799" s="144"/>
      <c r="R3799" s="148">
        <f>IF(LEN(O3799)=0,0,IF(OR(Summary!$D$5="All",Summary!$D$5=""),1,IF(Summary!$D$5=O3799,1,0)))</f>
        <v>0</v>
      </c>
      <c r="S3799" s="148">
        <f>IF(LEN(B3799)=0,0,IF(OR(Summary!$G$5="All",Summary!$G$5=""),1,IF(Summary!$G$5=B3799,1,0)))</f>
        <v>0</v>
      </c>
      <c r="T3799" s="148">
        <f t="shared" si="236"/>
        <v>0</v>
      </c>
      <c r="U3799" s="148">
        <f>IF(LEN(C3799)=0,0,IF(C3799=Summary!$K$5,1,0))</f>
        <v>0</v>
      </c>
      <c r="V3799" s="148">
        <f t="shared" si="237"/>
        <v>0</v>
      </c>
      <c r="W3799" s="333"/>
      <c r="X3799" s="148">
        <f t="shared" si="238"/>
        <v>0</v>
      </c>
      <c r="Y3799" s="333"/>
      <c r="Z3799" s="144"/>
      <c r="AA3799" s="148">
        <f t="shared" si="239"/>
        <v>0</v>
      </c>
      <c r="AB3799" s="336"/>
      <c r="AC3799" s="144"/>
    </row>
    <row r="3800" spans="2:29" s="134" customFormat="1" ht="20.100000000000001" customHeight="1" x14ac:dyDescent="0.25">
      <c r="B3800" s="390"/>
      <c r="C3800" s="391"/>
      <c r="D3800" s="392"/>
      <c r="E3800" s="393"/>
      <c r="F3800" s="393"/>
      <c r="G3800" s="394"/>
      <c r="H3800" s="395"/>
      <c r="N3800" s="144"/>
      <c r="O3800" s="147" t="str">
        <f>IFERROR(IF(LEN(B3800)=0,"",INDEX(Trainings!$C$6:$C$55,MATCH(Registration!$B3800,Trainings!$B$6:$B$55,0),1)),"")</f>
        <v/>
      </c>
      <c r="P3800" s="148" t="str">
        <f>IFERROR(IF(LEN(H3800)=0,"",INDEX(Dashboard!$I$17:$I$26,MATCH($H3800,Dashboard!$J$17:$J$26,0))),"")</f>
        <v/>
      </c>
      <c r="Q3800" s="144"/>
      <c r="R3800" s="148">
        <f>IF(LEN(O3800)=0,0,IF(OR(Summary!$D$5="All",Summary!$D$5=""),1,IF(Summary!$D$5=O3800,1,0)))</f>
        <v>0</v>
      </c>
      <c r="S3800" s="148">
        <f>IF(LEN(B3800)=0,0,IF(OR(Summary!$G$5="All",Summary!$G$5=""),1,IF(Summary!$G$5=B3800,1,0)))</f>
        <v>0</v>
      </c>
      <c r="T3800" s="148">
        <f t="shared" si="236"/>
        <v>0</v>
      </c>
      <c r="U3800" s="148">
        <f>IF(LEN(C3800)=0,0,IF(C3800=Summary!$K$5,1,0))</f>
        <v>0</v>
      </c>
      <c r="V3800" s="148">
        <f t="shared" si="237"/>
        <v>0</v>
      </c>
      <c r="W3800" s="333"/>
      <c r="X3800" s="148">
        <f t="shared" si="238"/>
        <v>0</v>
      </c>
      <c r="Y3800" s="333"/>
      <c r="Z3800" s="144"/>
      <c r="AA3800" s="148">
        <f t="shared" si="239"/>
        <v>0</v>
      </c>
      <c r="AB3800" s="336"/>
      <c r="AC3800" s="144"/>
    </row>
    <row r="3801" spans="2:29" s="134" customFormat="1" ht="20.100000000000001" customHeight="1" x14ac:dyDescent="0.25">
      <c r="B3801" s="390"/>
      <c r="C3801" s="391"/>
      <c r="D3801" s="392"/>
      <c r="E3801" s="393"/>
      <c r="F3801" s="393"/>
      <c r="G3801" s="394"/>
      <c r="H3801" s="395"/>
      <c r="N3801" s="144"/>
      <c r="O3801" s="147" t="str">
        <f>IFERROR(IF(LEN(B3801)=0,"",INDEX(Trainings!$C$6:$C$55,MATCH(Registration!$B3801,Trainings!$B$6:$B$55,0),1)),"")</f>
        <v/>
      </c>
      <c r="P3801" s="148" t="str">
        <f>IFERROR(IF(LEN(H3801)=0,"",INDEX(Dashboard!$I$17:$I$26,MATCH($H3801,Dashboard!$J$17:$J$26,0))),"")</f>
        <v/>
      </c>
      <c r="Q3801" s="144"/>
      <c r="R3801" s="148">
        <f>IF(LEN(O3801)=0,0,IF(OR(Summary!$D$5="All",Summary!$D$5=""),1,IF(Summary!$D$5=O3801,1,0)))</f>
        <v>0</v>
      </c>
      <c r="S3801" s="148">
        <f>IF(LEN(B3801)=0,0,IF(OR(Summary!$G$5="All",Summary!$G$5=""),1,IF(Summary!$G$5=B3801,1,0)))</f>
        <v>0</v>
      </c>
      <c r="T3801" s="148">
        <f t="shared" si="236"/>
        <v>0</v>
      </c>
      <c r="U3801" s="148">
        <f>IF(LEN(C3801)=0,0,IF(C3801=Summary!$K$5,1,0))</f>
        <v>0</v>
      </c>
      <c r="V3801" s="148">
        <f t="shared" si="237"/>
        <v>0</v>
      </c>
      <c r="W3801" s="333"/>
      <c r="X3801" s="148">
        <f t="shared" si="238"/>
        <v>0</v>
      </c>
      <c r="Y3801" s="333"/>
      <c r="Z3801" s="144"/>
      <c r="AA3801" s="148">
        <f t="shared" si="239"/>
        <v>0</v>
      </c>
      <c r="AB3801" s="336"/>
      <c r="AC3801" s="144"/>
    </row>
    <row r="3802" spans="2:29" s="134" customFormat="1" ht="20.100000000000001" customHeight="1" x14ac:dyDescent="0.25">
      <c r="B3802" s="390"/>
      <c r="C3802" s="391"/>
      <c r="D3802" s="392"/>
      <c r="E3802" s="393"/>
      <c r="F3802" s="393"/>
      <c r="G3802" s="394"/>
      <c r="H3802" s="395"/>
      <c r="N3802" s="144"/>
      <c r="O3802" s="147" t="str">
        <f>IFERROR(IF(LEN(B3802)=0,"",INDEX(Trainings!$C$6:$C$55,MATCH(Registration!$B3802,Trainings!$B$6:$B$55,0),1)),"")</f>
        <v/>
      </c>
      <c r="P3802" s="148" t="str">
        <f>IFERROR(IF(LEN(H3802)=0,"",INDEX(Dashboard!$I$17:$I$26,MATCH($H3802,Dashboard!$J$17:$J$26,0))),"")</f>
        <v/>
      </c>
      <c r="Q3802" s="144"/>
      <c r="R3802" s="148">
        <f>IF(LEN(O3802)=0,0,IF(OR(Summary!$D$5="All",Summary!$D$5=""),1,IF(Summary!$D$5=O3802,1,0)))</f>
        <v>0</v>
      </c>
      <c r="S3802" s="148">
        <f>IF(LEN(B3802)=0,0,IF(OR(Summary!$G$5="All",Summary!$G$5=""),1,IF(Summary!$G$5=B3802,1,0)))</f>
        <v>0</v>
      </c>
      <c r="T3802" s="148">
        <f t="shared" si="236"/>
        <v>0</v>
      </c>
      <c r="U3802" s="148">
        <f>IF(LEN(C3802)=0,0,IF(C3802=Summary!$K$5,1,0))</f>
        <v>0</v>
      </c>
      <c r="V3802" s="148">
        <f t="shared" si="237"/>
        <v>0</v>
      </c>
      <c r="W3802" s="333"/>
      <c r="X3802" s="148">
        <f t="shared" si="238"/>
        <v>0</v>
      </c>
      <c r="Y3802" s="333"/>
      <c r="Z3802" s="144"/>
      <c r="AA3802" s="148">
        <f t="shared" si="239"/>
        <v>0</v>
      </c>
      <c r="AB3802" s="336"/>
      <c r="AC3802" s="144"/>
    </row>
    <row r="3803" spans="2:29" s="134" customFormat="1" ht="20.100000000000001" customHeight="1" x14ac:dyDescent="0.25">
      <c r="B3803" s="390"/>
      <c r="C3803" s="391"/>
      <c r="D3803" s="392"/>
      <c r="E3803" s="393"/>
      <c r="F3803" s="393"/>
      <c r="G3803" s="394"/>
      <c r="H3803" s="395"/>
      <c r="N3803" s="144"/>
      <c r="O3803" s="147" t="str">
        <f>IFERROR(IF(LEN(B3803)=0,"",INDEX(Trainings!$C$6:$C$55,MATCH(Registration!$B3803,Trainings!$B$6:$B$55,0),1)),"")</f>
        <v/>
      </c>
      <c r="P3803" s="148" t="str">
        <f>IFERROR(IF(LEN(H3803)=0,"",INDEX(Dashboard!$I$17:$I$26,MATCH($H3803,Dashboard!$J$17:$J$26,0))),"")</f>
        <v/>
      </c>
      <c r="Q3803" s="144"/>
      <c r="R3803" s="148">
        <f>IF(LEN(O3803)=0,0,IF(OR(Summary!$D$5="All",Summary!$D$5=""),1,IF(Summary!$D$5=O3803,1,0)))</f>
        <v>0</v>
      </c>
      <c r="S3803" s="148">
        <f>IF(LEN(B3803)=0,0,IF(OR(Summary!$G$5="All",Summary!$G$5=""),1,IF(Summary!$G$5=B3803,1,0)))</f>
        <v>0</v>
      </c>
      <c r="T3803" s="148">
        <f t="shared" si="236"/>
        <v>0</v>
      </c>
      <c r="U3803" s="148">
        <f>IF(LEN(C3803)=0,0,IF(C3803=Summary!$K$5,1,0))</f>
        <v>0</v>
      </c>
      <c r="V3803" s="148">
        <f t="shared" si="237"/>
        <v>0</v>
      </c>
      <c r="W3803" s="333"/>
      <c r="X3803" s="148">
        <f t="shared" si="238"/>
        <v>0</v>
      </c>
      <c r="Y3803" s="333"/>
      <c r="Z3803" s="144"/>
      <c r="AA3803" s="148">
        <f t="shared" si="239"/>
        <v>0</v>
      </c>
      <c r="AB3803" s="336"/>
      <c r="AC3803" s="144"/>
    </row>
    <row r="3804" spans="2:29" s="134" customFormat="1" ht="20.100000000000001" customHeight="1" x14ac:dyDescent="0.25">
      <c r="B3804" s="390"/>
      <c r="C3804" s="391"/>
      <c r="D3804" s="392"/>
      <c r="E3804" s="393"/>
      <c r="F3804" s="393"/>
      <c r="G3804" s="394"/>
      <c r="H3804" s="395"/>
      <c r="N3804" s="144"/>
      <c r="O3804" s="147" t="str">
        <f>IFERROR(IF(LEN(B3804)=0,"",INDEX(Trainings!$C$6:$C$55,MATCH(Registration!$B3804,Trainings!$B$6:$B$55,0),1)),"")</f>
        <v/>
      </c>
      <c r="P3804" s="148" t="str">
        <f>IFERROR(IF(LEN(H3804)=0,"",INDEX(Dashboard!$I$17:$I$26,MATCH($H3804,Dashboard!$J$17:$J$26,0))),"")</f>
        <v/>
      </c>
      <c r="Q3804" s="144"/>
      <c r="R3804" s="148">
        <f>IF(LEN(O3804)=0,0,IF(OR(Summary!$D$5="All",Summary!$D$5=""),1,IF(Summary!$D$5=O3804,1,0)))</f>
        <v>0</v>
      </c>
      <c r="S3804" s="148">
        <f>IF(LEN(B3804)=0,0,IF(OR(Summary!$G$5="All",Summary!$G$5=""),1,IF(Summary!$G$5=B3804,1,0)))</f>
        <v>0</v>
      </c>
      <c r="T3804" s="148">
        <f t="shared" si="236"/>
        <v>0</v>
      </c>
      <c r="U3804" s="148">
        <f>IF(LEN(C3804)=0,0,IF(C3804=Summary!$K$5,1,0))</f>
        <v>0</v>
      </c>
      <c r="V3804" s="148">
        <f t="shared" si="237"/>
        <v>0</v>
      </c>
      <c r="W3804" s="333"/>
      <c r="X3804" s="148">
        <f t="shared" si="238"/>
        <v>0</v>
      </c>
      <c r="Y3804" s="333"/>
      <c r="Z3804" s="144"/>
      <c r="AA3804" s="148">
        <f t="shared" si="239"/>
        <v>0</v>
      </c>
      <c r="AB3804" s="336"/>
      <c r="AC3804" s="144"/>
    </row>
    <row r="3805" spans="2:29" s="134" customFormat="1" ht="20.100000000000001" customHeight="1" x14ac:dyDescent="0.25">
      <c r="B3805" s="390"/>
      <c r="C3805" s="391"/>
      <c r="D3805" s="392"/>
      <c r="E3805" s="393"/>
      <c r="F3805" s="393"/>
      <c r="G3805" s="394"/>
      <c r="H3805" s="395"/>
      <c r="N3805" s="144"/>
      <c r="O3805" s="147" t="str">
        <f>IFERROR(IF(LEN(B3805)=0,"",INDEX(Trainings!$C$6:$C$55,MATCH(Registration!$B3805,Trainings!$B$6:$B$55,0),1)),"")</f>
        <v/>
      </c>
      <c r="P3805" s="148" t="str">
        <f>IFERROR(IF(LEN(H3805)=0,"",INDEX(Dashboard!$I$17:$I$26,MATCH($H3805,Dashboard!$J$17:$J$26,0))),"")</f>
        <v/>
      </c>
      <c r="Q3805" s="144"/>
      <c r="R3805" s="148">
        <f>IF(LEN(O3805)=0,0,IF(OR(Summary!$D$5="All",Summary!$D$5=""),1,IF(Summary!$D$5=O3805,1,0)))</f>
        <v>0</v>
      </c>
      <c r="S3805" s="148">
        <f>IF(LEN(B3805)=0,0,IF(OR(Summary!$G$5="All",Summary!$G$5=""),1,IF(Summary!$G$5=B3805,1,0)))</f>
        <v>0</v>
      </c>
      <c r="T3805" s="148">
        <f t="shared" si="236"/>
        <v>0</v>
      </c>
      <c r="U3805" s="148">
        <f>IF(LEN(C3805)=0,0,IF(C3805=Summary!$K$5,1,0))</f>
        <v>0</v>
      </c>
      <c r="V3805" s="148">
        <f t="shared" si="237"/>
        <v>0</v>
      </c>
      <c r="W3805" s="333"/>
      <c r="X3805" s="148">
        <f t="shared" si="238"/>
        <v>0</v>
      </c>
      <c r="Y3805" s="333"/>
      <c r="Z3805" s="144"/>
      <c r="AA3805" s="148">
        <f t="shared" si="239"/>
        <v>0</v>
      </c>
      <c r="AB3805" s="336"/>
      <c r="AC3805" s="144"/>
    </row>
    <row r="3806" spans="2:29" s="134" customFormat="1" ht="20.100000000000001" customHeight="1" x14ac:dyDescent="0.25">
      <c r="B3806" s="390"/>
      <c r="C3806" s="391"/>
      <c r="D3806" s="392"/>
      <c r="E3806" s="393"/>
      <c r="F3806" s="393"/>
      <c r="G3806" s="394"/>
      <c r="H3806" s="395"/>
      <c r="N3806" s="144"/>
      <c r="O3806" s="147" t="str">
        <f>IFERROR(IF(LEN(B3806)=0,"",INDEX(Trainings!$C$6:$C$55,MATCH(Registration!$B3806,Trainings!$B$6:$B$55,0),1)),"")</f>
        <v/>
      </c>
      <c r="P3806" s="148" t="str">
        <f>IFERROR(IF(LEN(H3806)=0,"",INDEX(Dashboard!$I$17:$I$26,MATCH($H3806,Dashboard!$J$17:$J$26,0))),"")</f>
        <v/>
      </c>
      <c r="Q3806" s="144"/>
      <c r="R3806" s="148">
        <f>IF(LEN(O3806)=0,0,IF(OR(Summary!$D$5="All",Summary!$D$5=""),1,IF(Summary!$D$5=O3806,1,0)))</f>
        <v>0</v>
      </c>
      <c r="S3806" s="148">
        <f>IF(LEN(B3806)=0,0,IF(OR(Summary!$G$5="All",Summary!$G$5=""),1,IF(Summary!$G$5=B3806,1,0)))</f>
        <v>0</v>
      </c>
      <c r="T3806" s="148">
        <f t="shared" si="236"/>
        <v>0</v>
      </c>
      <c r="U3806" s="148">
        <f>IF(LEN(C3806)=0,0,IF(C3806=Summary!$K$5,1,0))</f>
        <v>0</v>
      </c>
      <c r="V3806" s="148">
        <f t="shared" si="237"/>
        <v>0</v>
      </c>
      <c r="W3806" s="333"/>
      <c r="X3806" s="148">
        <f t="shared" si="238"/>
        <v>0</v>
      </c>
      <c r="Y3806" s="333"/>
      <c r="Z3806" s="144"/>
      <c r="AA3806" s="148">
        <f t="shared" si="239"/>
        <v>0</v>
      </c>
      <c r="AB3806" s="336"/>
      <c r="AC3806" s="144"/>
    </row>
    <row r="3807" spans="2:29" s="134" customFormat="1" ht="20.100000000000001" customHeight="1" x14ac:dyDescent="0.25">
      <c r="B3807" s="390"/>
      <c r="C3807" s="391"/>
      <c r="D3807" s="392"/>
      <c r="E3807" s="393"/>
      <c r="F3807" s="393"/>
      <c r="G3807" s="394"/>
      <c r="H3807" s="395"/>
      <c r="N3807" s="144"/>
      <c r="O3807" s="147" t="str">
        <f>IFERROR(IF(LEN(B3807)=0,"",INDEX(Trainings!$C$6:$C$55,MATCH(Registration!$B3807,Trainings!$B$6:$B$55,0),1)),"")</f>
        <v/>
      </c>
      <c r="P3807" s="148" t="str">
        <f>IFERROR(IF(LEN(H3807)=0,"",INDEX(Dashboard!$I$17:$I$26,MATCH($H3807,Dashboard!$J$17:$J$26,0))),"")</f>
        <v/>
      </c>
      <c r="Q3807" s="144"/>
      <c r="R3807" s="148">
        <f>IF(LEN(O3807)=0,0,IF(OR(Summary!$D$5="All",Summary!$D$5=""),1,IF(Summary!$D$5=O3807,1,0)))</f>
        <v>0</v>
      </c>
      <c r="S3807" s="148">
        <f>IF(LEN(B3807)=0,0,IF(OR(Summary!$G$5="All",Summary!$G$5=""),1,IF(Summary!$G$5=B3807,1,0)))</f>
        <v>0</v>
      </c>
      <c r="T3807" s="148">
        <f t="shared" si="236"/>
        <v>0</v>
      </c>
      <c r="U3807" s="148">
        <f>IF(LEN(C3807)=0,0,IF(C3807=Summary!$K$5,1,0))</f>
        <v>0</v>
      </c>
      <c r="V3807" s="148">
        <f t="shared" si="237"/>
        <v>0</v>
      </c>
      <c r="W3807" s="333"/>
      <c r="X3807" s="148">
        <f t="shared" si="238"/>
        <v>0</v>
      </c>
      <c r="Y3807" s="333"/>
      <c r="Z3807" s="144"/>
      <c r="AA3807" s="148">
        <f t="shared" si="239"/>
        <v>0</v>
      </c>
      <c r="AB3807" s="336"/>
      <c r="AC3807" s="144"/>
    </row>
    <row r="3808" spans="2:29" s="134" customFormat="1" ht="20.100000000000001" customHeight="1" x14ac:dyDescent="0.25">
      <c r="B3808" s="390"/>
      <c r="C3808" s="391"/>
      <c r="D3808" s="392"/>
      <c r="E3808" s="393"/>
      <c r="F3808" s="393"/>
      <c r="G3808" s="394"/>
      <c r="H3808" s="395"/>
      <c r="N3808" s="144"/>
      <c r="O3808" s="147" t="str">
        <f>IFERROR(IF(LEN(B3808)=0,"",INDEX(Trainings!$C$6:$C$55,MATCH(Registration!$B3808,Trainings!$B$6:$B$55,0),1)),"")</f>
        <v/>
      </c>
      <c r="P3808" s="148" t="str">
        <f>IFERROR(IF(LEN(H3808)=0,"",INDEX(Dashboard!$I$17:$I$26,MATCH($H3808,Dashboard!$J$17:$J$26,0))),"")</f>
        <v/>
      </c>
      <c r="Q3808" s="144"/>
      <c r="R3808" s="148">
        <f>IF(LEN(O3808)=0,0,IF(OR(Summary!$D$5="All",Summary!$D$5=""),1,IF(Summary!$D$5=O3808,1,0)))</f>
        <v>0</v>
      </c>
      <c r="S3808" s="148">
        <f>IF(LEN(B3808)=0,0,IF(OR(Summary!$G$5="All",Summary!$G$5=""),1,IF(Summary!$G$5=B3808,1,0)))</f>
        <v>0</v>
      </c>
      <c r="T3808" s="148">
        <f t="shared" si="236"/>
        <v>0</v>
      </c>
      <c r="U3808" s="148">
        <f>IF(LEN(C3808)=0,0,IF(C3808=Summary!$K$5,1,0))</f>
        <v>0</v>
      </c>
      <c r="V3808" s="148">
        <f t="shared" si="237"/>
        <v>0</v>
      </c>
      <c r="W3808" s="333"/>
      <c r="X3808" s="148">
        <f t="shared" si="238"/>
        <v>0</v>
      </c>
      <c r="Y3808" s="333"/>
      <c r="Z3808" s="144"/>
      <c r="AA3808" s="148">
        <f t="shared" si="239"/>
        <v>0</v>
      </c>
      <c r="AB3808" s="336"/>
      <c r="AC3808" s="144"/>
    </row>
    <row r="3809" spans="2:29" s="134" customFormat="1" ht="20.100000000000001" customHeight="1" x14ac:dyDescent="0.25">
      <c r="B3809" s="390"/>
      <c r="C3809" s="391"/>
      <c r="D3809" s="392"/>
      <c r="E3809" s="393"/>
      <c r="F3809" s="393"/>
      <c r="G3809" s="394"/>
      <c r="H3809" s="395"/>
      <c r="N3809" s="144"/>
      <c r="O3809" s="147" t="str">
        <f>IFERROR(IF(LEN(B3809)=0,"",INDEX(Trainings!$C$6:$C$55,MATCH(Registration!$B3809,Trainings!$B$6:$B$55,0),1)),"")</f>
        <v/>
      </c>
      <c r="P3809" s="148" t="str">
        <f>IFERROR(IF(LEN(H3809)=0,"",INDEX(Dashboard!$I$17:$I$26,MATCH($H3809,Dashboard!$J$17:$J$26,0))),"")</f>
        <v/>
      </c>
      <c r="Q3809" s="144"/>
      <c r="R3809" s="148">
        <f>IF(LEN(O3809)=0,0,IF(OR(Summary!$D$5="All",Summary!$D$5=""),1,IF(Summary!$D$5=O3809,1,0)))</f>
        <v>0</v>
      </c>
      <c r="S3809" s="148">
        <f>IF(LEN(B3809)=0,0,IF(OR(Summary!$G$5="All",Summary!$G$5=""),1,IF(Summary!$G$5=B3809,1,0)))</f>
        <v>0</v>
      </c>
      <c r="T3809" s="148">
        <f t="shared" si="236"/>
        <v>0</v>
      </c>
      <c r="U3809" s="148">
        <f>IF(LEN(C3809)=0,0,IF(C3809=Summary!$K$5,1,0))</f>
        <v>0</v>
      </c>
      <c r="V3809" s="148">
        <f t="shared" si="237"/>
        <v>0</v>
      </c>
      <c r="W3809" s="333"/>
      <c r="X3809" s="148">
        <f t="shared" si="238"/>
        <v>0</v>
      </c>
      <c r="Y3809" s="333"/>
      <c r="Z3809" s="144"/>
      <c r="AA3809" s="148">
        <f t="shared" si="239"/>
        <v>0</v>
      </c>
      <c r="AB3809" s="336"/>
      <c r="AC3809" s="144"/>
    </row>
    <row r="3810" spans="2:29" s="134" customFormat="1" ht="20.100000000000001" customHeight="1" x14ac:dyDescent="0.25">
      <c r="B3810" s="390"/>
      <c r="C3810" s="391"/>
      <c r="D3810" s="392"/>
      <c r="E3810" s="393"/>
      <c r="F3810" s="393"/>
      <c r="G3810" s="394"/>
      <c r="H3810" s="395"/>
      <c r="N3810" s="144"/>
      <c r="O3810" s="147" t="str">
        <f>IFERROR(IF(LEN(B3810)=0,"",INDEX(Trainings!$C$6:$C$55,MATCH(Registration!$B3810,Trainings!$B$6:$B$55,0),1)),"")</f>
        <v/>
      </c>
      <c r="P3810" s="148" t="str">
        <f>IFERROR(IF(LEN(H3810)=0,"",INDEX(Dashboard!$I$17:$I$26,MATCH($H3810,Dashboard!$J$17:$J$26,0))),"")</f>
        <v/>
      </c>
      <c r="Q3810" s="144"/>
      <c r="R3810" s="148">
        <f>IF(LEN(O3810)=0,0,IF(OR(Summary!$D$5="All",Summary!$D$5=""),1,IF(Summary!$D$5=O3810,1,0)))</f>
        <v>0</v>
      </c>
      <c r="S3810" s="148">
        <f>IF(LEN(B3810)=0,0,IF(OR(Summary!$G$5="All",Summary!$G$5=""),1,IF(Summary!$G$5=B3810,1,0)))</f>
        <v>0</v>
      </c>
      <c r="T3810" s="148">
        <f t="shared" si="236"/>
        <v>0</v>
      </c>
      <c r="U3810" s="148">
        <f>IF(LEN(C3810)=0,0,IF(C3810=Summary!$K$5,1,0))</f>
        <v>0</v>
      </c>
      <c r="V3810" s="148">
        <f t="shared" si="237"/>
        <v>0</v>
      </c>
      <c r="W3810" s="333"/>
      <c r="X3810" s="148">
        <f t="shared" si="238"/>
        <v>0</v>
      </c>
      <c r="Y3810" s="333"/>
      <c r="Z3810" s="144"/>
      <c r="AA3810" s="148">
        <f t="shared" si="239"/>
        <v>0</v>
      </c>
      <c r="AB3810" s="336"/>
      <c r="AC3810" s="144"/>
    </row>
    <row r="3811" spans="2:29" s="134" customFormat="1" ht="20.100000000000001" customHeight="1" x14ac:dyDescent="0.25">
      <c r="B3811" s="390"/>
      <c r="C3811" s="391"/>
      <c r="D3811" s="392"/>
      <c r="E3811" s="393"/>
      <c r="F3811" s="393"/>
      <c r="G3811" s="394"/>
      <c r="H3811" s="395"/>
      <c r="N3811" s="144"/>
      <c r="O3811" s="147" t="str">
        <f>IFERROR(IF(LEN(B3811)=0,"",INDEX(Trainings!$C$6:$C$55,MATCH(Registration!$B3811,Trainings!$B$6:$B$55,0),1)),"")</f>
        <v/>
      </c>
      <c r="P3811" s="148" t="str">
        <f>IFERROR(IF(LEN(H3811)=0,"",INDEX(Dashboard!$I$17:$I$26,MATCH($H3811,Dashboard!$J$17:$J$26,0))),"")</f>
        <v/>
      </c>
      <c r="Q3811" s="144"/>
      <c r="R3811" s="148">
        <f>IF(LEN(O3811)=0,0,IF(OR(Summary!$D$5="All",Summary!$D$5=""),1,IF(Summary!$D$5=O3811,1,0)))</f>
        <v>0</v>
      </c>
      <c r="S3811" s="148">
        <f>IF(LEN(B3811)=0,0,IF(OR(Summary!$G$5="All",Summary!$G$5=""),1,IF(Summary!$G$5=B3811,1,0)))</f>
        <v>0</v>
      </c>
      <c r="T3811" s="148">
        <f t="shared" si="236"/>
        <v>0</v>
      </c>
      <c r="U3811" s="148">
        <f>IF(LEN(C3811)=0,0,IF(C3811=Summary!$K$5,1,0))</f>
        <v>0</v>
      </c>
      <c r="V3811" s="148">
        <f t="shared" si="237"/>
        <v>0</v>
      </c>
      <c r="W3811" s="333"/>
      <c r="X3811" s="148">
        <f t="shared" si="238"/>
        <v>0</v>
      </c>
      <c r="Y3811" s="333"/>
      <c r="Z3811" s="144"/>
      <c r="AA3811" s="148">
        <f t="shared" si="239"/>
        <v>0</v>
      </c>
      <c r="AB3811" s="336"/>
      <c r="AC3811" s="144"/>
    </row>
    <row r="3812" spans="2:29" s="134" customFormat="1" ht="20.100000000000001" customHeight="1" x14ac:dyDescent="0.25">
      <c r="B3812" s="390"/>
      <c r="C3812" s="391"/>
      <c r="D3812" s="392"/>
      <c r="E3812" s="393"/>
      <c r="F3812" s="393"/>
      <c r="G3812" s="394"/>
      <c r="H3812" s="395"/>
      <c r="N3812" s="144"/>
      <c r="O3812" s="147" t="str">
        <f>IFERROR(IF(LEN(B3812)=0,"",INDEX(Trainings!$C$6:$C$55,MATCH(Registration!$B3812,Trainings!$B$6:$B$55,0),1)),"")</f>
        <v/>
      </c>
      <c r="P3812" s="148" t="str">
        <f>IFERROR(IF(LEN(H3812)=0,"",INDEX(Dashboard!$I$17:$I$26,MATCH($H3812,Dashboard!$J$17:$J$26,0))),"")</f>
        <v/>
      </c>
      <c r="Q3812" s="144"/>
      <c r="R3812" s="148">
        <f>IF(LEN(O3812)=0,0,IF(OR(Summary!$D$5="All",Summary!$D$5=""),1,IF(Summary!$D$5=O3812,1,0)))</f>
        <v>0</v>
      </c>
      <c r="S3812" s="148">
        <f>IF(LEN(B3812)=0,0,IF(OR(Summary!$G$5="All",Summary!$G$5=""),1,IF(Summary!$G$5=B3812,1,0)))</f>
        <v>0</v>
      </c>
      <c r="T3812" s="148">
        <f t="shared" si="236"/>
        <v>0</v>
      </c>
      <c r="U3812" s="148">
        <f>IF(LEN(C3812)=0,0,IF(C3812=Summary!$K$5,1,0))</f>
        <v>0</v>
      </c>
      <c r="V3812" s="148">
        <f t="shared" si="237"/>
        <v>0</v>
      </c>
      <c r="W3812" s="333"/>
      <c r="X3812" s="148">
        <f t="shared" si="238"/>
        <v>0</v>
      </c>
      <c r="Y3812" s="333"/>
      <c r="Z3812" s="144"/>
      <c r="AA3812" s="148">
        <f t="shared" si="239"/>
        <v>0</v>
      </c>
      <c r="AB3812" s="336"/>
      <c r="AC3812" s="144"/>
    </row>
    <row r="3813" spans="2:29" s="134" customFormat="1" ht="20.100000000000001" customHeight="1" x14ac:dyDescent="0.25">
      <c r="B3813" s="390"/>
      <c r="C3813" s="391"/>
      <c r="D3813" s="392"/>
      <c r="E3813" s="393"/>
      <c r="F3813" s="393"/>
      <c r="G3813" s="394"/>
      <c r="H3813" s="395"/>
      <c r="N3813" s="144"/>
      <c r="O3813" s="147" t="str">
        <f>IFERROR(IF(LEN(B3813)=0,"",INDEX(Trainings!$C$6:$C$55,MATCH(Registration!$B3813,Trainings!$B$6:$B$55,0),1)),"")</f>
        <v/>
      </c>
      <c r="P3813" s="148" t="str">
        <f>IFERROR(IF(LEN(H3813)=0,"",INDEX(Dashboard!$I$17:$I$26,MATCH($H3813,Dashboard!$J$17:$J$26,0))),"")</f>
        <v/>
      </c>
      <c r="Q3813" s="144"/>
      <c r="R3813" s="148">
        <f>IF(LEN(O3813)=0,0,IF(OR(Summary!$D$5="All",Summary!$D$5=""),1,IF(Summary!$D$5=O3813,1,0)))</f>
        <v>0</v>
      </c>
      <c r="S3813" s="148">
        <f>IF(LEN(B3813)=0,0,IF(OR(Summary!$G$5="All",Summary!$G$5=""),1,IF(Summary!$G$5=B3813,1,0)))</f>
        <v>0</v>
      </c>
      <c r="T3813" s="148">
        <f t="shared" si="236"/>
        <v>0</v>
      </c>
      <c r="U3813" s="148">
        <f>IF(LEN(C3813)=0,0,IF(C3813=Summary!$K$5,1,0))</f>
        <v>0</v>
      </c>
      <c r="V3813" s="148">
        <f t="shared" si="237"/>
        <v>0</v>
      </c>
      <c r="W3813" s="333"/>
      <c r="X3813" s="148">
        <f t="shared" si="238"/>
        <v>0</v>
      </c>
      <c r="Y3813" s="333"/>
      <c r="Z3813" s="144"/>
      <c r="AA3813" s="148">
        <f t="shared" si="239"/>
        <v>0</v>
      </c>
      <c r="AB3813" s="336"/>
      <c r="AC3813" s="144"/>
    </row>
    <row r="3814" spans="2:29" s="134" customFormat="1" ht="20.100000000000001" customHeight="1" x14ac:dyDescent="0.25">
      <c r="B3814" s="390"/>
      <c r="C3814" s="391"/>
      <c r="D3814" s="392"/>
      <c r="E3814" s="393"/>
      <c r="F3814" s="393"/>
      <c r="G3814" s="394"/>
      <c r="H3814" s="395"/>
      <c r="N3814" s="144"/>
      <c r="O3814" s="147" t="str">
        <f>IFERROR(IF(LEN(B3814)=0,"",INDEX(Trainings!$C$6:$C$55,MATCH(Registration!$B3814,Trainings!$B$6:$B$55,0),1)),"")</f>
        <v/>
      </c>
      <c r="P3814" s="148" t="str">
        <f>IFERROR(IF(LEN(H3814)=0,"",INDEX(Dashboard!$I$17:$I$26,MATCH($H3814,Dashboard!$J$17:$J$26,0))),"")</f>
        <v/>
      </c>
      <c r="Q3814" s="144"/>
      <c r="R3814" s="148">
        <f>IF(LEN(O3814)=0,0,IF(OR(Summary!$D$5="All",Summary!$D$5=""),1,IF(Summary!$D$5=O3814,1,0)))</f>
        <v>0</v>
      </c>
      <c r="S3814" s="148">
        <f>IF(LEN(B3814)=0,0,IF(OR(Summary!$G$5="All",Summary!$G$5=""),1,IF(Summary!$G$5=B3814,1,0)))</f>
        <v>0</v>
      </c>
      <c r="T3814" s="148">
        <f t="shared" si="236"/>
        <v>0</v>
      </c>
      <c r="U3814" s="148">
        <f>IF(LEN(C3814)=0,0,IF(C3814=Summary!$K$5,1,0))</f>
        <v>0</v>
      </c>
      <c r="V3814" s="148">
        <f t="shared" si="237"/>
        <v>0</v>
      </c>
      <c r="W3814" s="333"/>
      <c r="X3814" s="148">
        <f t="shared" si="238"/>
        <v>0</v>
      </c>
      <c r="Y3814" s="333"/>
      <c r="Z3814" s="144"/>
      <c r="AA3814" s="148">
        <f t="shared" si="239"/>
        <v>0</v>
      </c>
      <c r="AB3814" s="336"/>
      <c r="AC3814" s="144"/>
    </row>
    <row r="3815" spans="2:29" s="134" customFormat="1" ht="20.100000000000001" customHeight="1" x14ac:dyDescent="0.25">
      <c r="B3815" s="390"/>
      <c r="C3815" s="391"/>
      <c r="D3815" s="392"/>
      <c r="E3815" s="393"/>
      <c r="F3815" s="393"/>
      <c r="G3815" s="394"/>
      <c r="H3815" s="395"/>
      <c r="N3815" s="144"/>
      <c r="O3815" s="147" t="str">
        <f>IFERROR(IF(LEN(B3815)=0,"",INDEX(Trainings!$C$6:$C$55,MATCH(Registration!$B3815,Trainings!$B$6:$B$55,0),1)),"")</f>
        <v/>
      </c>
      <c r="P3815" s="148" t="str">
        <f>IFERROR(IF(LEN(H3815)=0,"",INDEX(Dashboard!$I$17:$I$26,MATCH($H3815,Dashboard!$J$17:$J$26,0))),"")</f>
        <v/>
      </c>
      <c r="Q3815" s="144"/>
      <c r="R3815" s="148">
        <f>IF(LEN(O3815)=0,0,IF(OR(Summary!$D$5="All",Summary!$D$5=""),1,IF(Summary!$D$5=O3815,1,0)))</f>
        <v>0</v>
      </c>
      <c r="S3815" s="148">
        <f>IF(LEN(B3815)=0,0,IF(OR(Summary!$G$5="All",Summary!$G$5=""),1,IF(Summary!$G$5=B3815,1,0)))</f>
        <v>0</v>
      </c>
      <c r="T3815" s="148">
        <f t="shared" si="236"/>
        <v>0</v>
      </c>
      <c r="U3815" s="148">
        <f>IF(LEN(C3815)=0,0,IF(C3815=Summary!$K$5,1,0))</f>
        <v>0</v>
      </c>
      <c r="V3815" s="148">
        <f t="shared" si="237"/>
        <v>0</v>
      </c>
      <c r="W3815" s="333"/>
      <c r="X3815" s="148">
        <f t="shared" si="238"/>
        <v>0</v>
      </c>
      <c r="Y3815" s="333"/>
      <c r="Z3815" s="144"/>
      <c r="AA3815" s="148">
        <f t="shared" si="239"/>
        <v>0</v>
      </c>
      <c r="AB3815" s="336"/>
      <c r="AC3815" s="144"/>
    </row>
    <row r="3816" spans="2:29" s="134" customFormat="1" ht="20.100000000000001" customHeight="1" x14ac:dyDescent="0.25">
      <c r="B3816" s="390"/>
      <c r="C3816" s="391"/>
      <c r="D3816" s="392"/>
      <c r="E3816" s="393"/>
      <c r="F3816" s="393"/>
      <c r="G3816" s="394"/>
      <c r="H3816" s="395"/>
      <c r="N3816" s="144"/>
      <c r="O3816" s="147" t="str">
        <f>IFERROR(IF(LEN(B3816)=0,"",INDEX(Trainings!$C$6:$C$55,MATCH(Registration!$B3816,Trainings!$B$6:$B$55,0),1)),"")</f>
        <v/>
      </c>
      <c r="P3816" s="148" t="str">
        <f>IFERROR(IF(LEN(H3816)=0,"",INDEX(Dashboard!$I$17:$I$26,MATCH($H3816,Dashboard!$J$17:$J$26,0))),"")</f>
        <v/>
      </c>
      <c r="Q3816" s="144"/>
      <c r="R3816" s="148">
        <f>IF(LEN(O3816)=0,0,IF(OR(Summary!$D$5="All",Summary!$D$5=""),1,IF(Summary!$D$5=O3816,1,0)))</f>
        <v>0</v>
      </c>
      <c r="S3816" s="148">
        <f>IF(LEN(B3816)=0,0,IF(OR(Summary!$G$5="All",Summary!$G$5=""),1,IF(Summary!$G$5=B3816,1,0)))</f>
        <v>0</v>
      </c>
      <c r="T3816" s="148">
        <f t="shared" si="236"/>
        <v>0</v>
      </c>
      <c r="U3816" s="148">
        <f>IF(LEN(C3816)=0,0,IF(C3816=Summary!$K$5,1,0))</f>
        <v>0</v>
      </c>
      <c r="V3816" s="148">
        <f t="shared" si="237"/>
        <v>0</v>
      </c>
      <c r="W3816" s="333"/>
      <c r="X3816" s="148">
        <f t="shared" si="238"/>
        <v>0</v>
      </c>
      <c r="Y3816" s="333"/>
      <c r="Z3816" s="144"/>
      <c r="AA3816" s="148">
        <f t="shared" si="239"/>
        <v>0</v>
      </c>
      <c r="AB3816" s="336"/>
      <c r="AC3816" s="144"/>
    </row>
    <row r="3817" spans="2:29" s="134" customFormat="1" ht="20.100000000000001" customHeight="1" x14ac:dyDescent="0.25">
      <c r="B3817" s="390"/>
      <c r="C3817" s="391"/>
      <c r="D3817" s="392"/>
      <c r="E3817" s="393"/>
      <c r="F3817" s="393"/>
      <c r="G3817" s="394"/>
      <c r="H3817" s="395"/>
      <c r="N3817" s="144"/>
      <c r="O3817" s="147" t="str">
        <f>IFERROR(IF(LEN(B3817)=0,"",INDEX(Trainings!$C$6:$C$55,MATCH(Registration!$B3817,Trainings!$B$6:$B$55,0),1)),"")</f>
        <v/>
      </c>
      <c r="P3817" s="148" t="str">
        <f>IFERROR(IF(LEN(H3817)=0,"",INDEX(Dashboard!$I$17:$I$26,MATCH($H3817,Dashboard!$J$17:$J$26,0))),"")</f>
        <v/>
      </c>
      <c r="Q3817" s="144"/>
      <c r="R3817" s="148">
        <f>IF(LEN(O3817)=0,0,IF(OR(Summary!$D$5="All",Summary!$D$5=""),1,IF(Summary!$D$5=O3817,1,0)))</f>
        <v>0</v>
      </c>
      <c r="S3817" s="148">
        <f>IF(LEN(B3817)=0,0,IF(OR(Summary!$G$5="All",Summary!$G$5=""),1,IF(Summary!$G$5=B3817,1,0)))</f>
        <v>0</v>
      </c>
      <c r="T3817" s="148">
        <f t="shared" si="236"/>
        <v>0</v>
      </c>
      <c r="U3817" s="148">
        <f>IF(LEN(C3817)=0,0,IF(C3817=Summary!$K$5,1,0))</f>
        <v>0</v>
      </c>
      <c r="V3817" s="148">
        <f t="shared" si="237"/>
        <v>0</v>
      </c>
      <c r="W3817" s="333"/>
      <c r="X3817" s="148">
        <f t="shared" si="238"/>
        <v>0</v>
      </c>
      <c r="Y3817" s="333"/>
      <c r="Z3817" s="144"/>
      <c r="AA3817" s="148">
        <f t="shared" si="239"/>
        <v>0</v>
      </c>
      <c r="AB3817" s="336"/>
      <c r="AC3817" s="144"/>
    </row>
    <row r="3818" spans="2:29" s="134" customFormat="1" ht="20.100000000000001" customHeight="1" x14ac:dyDescent="0.25">
      <c r="B3818" s="390"/>
      <c r="C3818" s="391"/>
      <c r="D3818" s="392"/>
      <c r="E3818" s="393"/>
      <c r="F3818" s="393"/>
      <c r="G3818" s="394"/>
      <c r="H3818" s="395"/>
      <c r="N3818" s="144"/>
      <c r="O3818" s="147" t="str">
        <f>IFERROR(IF(LEN(B3818)=0,"",INDEX(Trainings!$C$6:$C$55,MATCH(Registration!$B3818,Trainings!$B$6:$B$55,0),1)),"")</f>
        <v/>
      </c>
      <c r="P3818" s="148" t="str">
        <f>IFERROR(IF(LEN(H3818)=0,"",INDEX(Dashboard!$I$17:$I$26,MATCH($H3818,Dashboard!$J$17:$J$26,0))),"")</f>
        <v/>
      </c>
      <c r="Q3818" s="144"/>
      <c r="R3818" s="148">
        <f>IF(LEN(O3818)=0,0,IF(OR(Summary!$D$5="All",Summary!$D$5=""),1,IF(Summary!$D$5=O3818,1,0)))</f>
        <v>0</v>
      </c>
      <c r="S3818" s="148">
        <f>IF(LEN(B3818)=0,0,IF(OR(Summary!$G$5="All",Summary!$G$5=""),1,IF(Summary!$G$5=B3818,1,0)))</f>
        <v>0</v>
      </c>
      <c r="T3818" s="148">
        <f t="shared" si="236"/>
        <v>0</v>
      </c>
      <c r="U3818" s="148">
        <f>IF(LEN(C3818)=0,0,IF(C3818=Summary!$K$5,1,0))</f>
        <v>0</v>
      </c>
      <c r="V3818" s="148">
        <f t="shared" si="237"/>
        <v>0</v>
      </c>
      <c r="W3818" s="333"/>
      <c r="X3818" s="148">
        <f t="shared" si="238"/>
        <v>0</v>
      </c>
      <c r="Y3818" s="333"/>
      <c r="Z3818" s="144"/>
      <c r="AA3818" s="148">
        <f t="shared" si="239"/>
        <v>0</v>
      </c>
      <c r="AB3818" s="336"/>
      <c r="AC3818" s="144"/>
    </row>
    <row r="3819" spans="2:29" s="134" customFormat="1" ht="20.100000000000001" customHeight="1" x14ac:dyDescent="0.25">
      <c r="B3819" s="390"/>
      <c r="C3819" s="391"/>
      <c r="D3819" s="392"/>
      <c r="E3819" s="393"/>
      <c r="F3819" s="393"/>
      <c r="G3819" s="394"/>
      <c r="H3819" s="395"/>
      <c r="N3819" s="144"/>
      <c r="O3819" s="147" t="str">
        <f>IFERROR(IF(LEN(B3819)=0,"",INDEX(Trainings!$C$6:$C$55,MATCH(Registration!$B3819,Trainings!$B$6:$B$55,0),1)),"")</f>
        <v/>
      </c>
      <c r="P3819" s="148" t="str">
        <f>IFERROR(IF(LEN(H3819)=0,"",INDEX(Dashboard!$I$17:$I$26,MATCH($H3819,Dashboard!$J$17:$J$26,0))),"")</f>
        <v/>
      </c>
      <c r="Q3819" s="144"/>
      <c r="R3819" s="148">
        <f>IF(LEN(O3819)=0,0,IF(OR(Summary!$D$5="All",Summary!$D$5=""),1,IF(Summary!$D$5=O3819,1,0)))</f>
        <v>0</v>
      </c>
      <c r="S3819" s="148">
        <f>IF(LEN(B3819)=0,0,IF(OR(Summary!$G$5="All",Summary!$G$5=""),1,IF(Summary!$G$5=B3819,1,0)))</f>
        <v>0</v>
      </c>
      <c r="T3819" s="148">
        <f t="shared" si="236"/>
        <v>0</v>
      </c>
      <c r="U3819" s="148">
        <f>IF(LEN(C3819)=0,0,IF(C3819=Summary!$K$5,1,0))</f>
        <v>0</v>
      </c>
      <c r="V3819" s="148">
        <f t="shared" si="237"/>
        <v>0</v>
      </c>
      <c r="W3819" s="333"/>
      <c r="X3819" s="148">
        <f t="shared" si="238"/>
        <v>0</v>
      </c>
      <c r="Y3819" s="333"/>
      <c r="Z3819" s="144"/>
      <c r="AA3819" s="148">
        <f t="shared" si="239"/>
        <v>0</v>
      </c>
      <c r="AB3819" s="336"/>
      <c r="AC3819" s="144"/>
    </row>
    <row r="3820" spans="2:29" s="134" customFormat="1" ht="20.100000000000001" customHeight="1" x14ac:dyDescent="0.25">
      <c r="B3820" s="390"/>
      <c r="C3820" s="391"/>
      <c r="D3820" s="392"/>
      <c r="E3820" s="393"/>
      <c r="F3820" s="393"/>
      <c r="G3820" s="394"/>
      <c r="H3820" s="395"/>
      <c r="N3820" s="144"/>
      <c r="O3820" s="147" t="str">
        <f>IFERROR(IF(LEN(B3820)=0,"",INDEX(Trainings!$C$6:$C$55,MATCH(Registration!$B3820,Trainings!$B$6:$B$55,0),1)),"")</f>
        <v/>
      </c>
      <c r="P3820" s="148" t="str">
        <f>IFERROR(IF(LEN(H3820)=0,"",INDEX(Dashboard!$I$17:$I$26,MATCH($H3820,Dashboard!$J$17:$J$26,0))),"")</f>
        <v/>
      </c>
      <c r="Q3820" s="144"/>
      <c r="R3820" s="148">
        <f>IF(LEN(O3820)=0,0,IF(OR(Summary!$D$5="All",Summary!$D$5=""),1,IF(Summary!$D$5=O3820,1,0)))</f>
        <v>0</v>
      </c>
      <c r="S3820" s="148">
        <f>IF(LEN(B3820)=0,0,IF(OR(Summary!$G$5="All",Summary!$G$5=""),1,IF(Summary!$G$5=B3820,1,0)))</f>
        <v>0</v>
      </c>
      <c r="T3820" s="148">
        <f t="shared" si="236"/>
        <v>0</v>
      </c>
      <c r="U3820" s="148">
        <f>IF(LEN(C3820)=0,0,IF(C3820=Summary!$K$5,1,0))</f>
        <v>0</v>
      </c>
      <c r="V3820" s="148">
        <f t="shared" si="237"/>
        <v>0</v>
      </c>
      <c r="W3820" s="333"/>
      <c r="X3820" s="148">
        <f t="shared" si="238"/>
        <v>0</v>
      </c>
      <c r="Y3820" s="333"/>
      <c r="Z3820" s="144"/>
      <c r="AA3820" s="148">
        <f t="shared" si="239"/>
        <v>0</v>
      </c>
      <c r="AB3820" s="336"/>
      <c r="AC3820" s="144"/>
    </row>
    <row r="3821" spans="2:29" s="134" customFormat="1" ht="20.100000000000001" customHeight="1" x14ac:dyDescent="0.25">
      <c r="B3821" s="390"/>
      <c r="C3821" s="391"/>
      <c r="D3821" s="392"/>
      <c r="E3821" s="393"/>
      <c r="F3821" s="393"/>
      <c r="G3821" s="394"/>
      <c r="H3821" s="395"/>
      <c r="N3821" s="144"/>
      <c r="O3821" s="147" t="str">
        <f>IFERROR(IF(LEN(B3821)=0,"",INDEX(Trainings!$C$6:$C$55,MATCH(Registration!$B3821,Trainings!$B$6:$B$55,0),1)),"")</f>
        <v/>
      </c>
      <c r="P3821" s="148" t="str">
        <f>IFERROR(IF(LEN(H3821)=0,"",INDEX(Dashboard!$I$17:$I$26,MATCH($H3821,Dashboard!$J$17:$J$26,0))),"")</f>
        <v/>
      </c>
      <c r="Q3821" s="144"/>
      <c r="R3821" s="148">
        <f>IF(LEN(O3821)=0,0,IF(OR(Summary!$D$5="All",Summary!$D$5=""),1,IF(Summary!$D$5=O3821,1,0)))</f>
        <v>0</v>
      </c>
      <c r="S3821" s="148">
        <f>IF(LEN(B3821)=0,0,IF(OR(Summary!$G$5="All",Summary!$G$5=""),1,IF(Summary!$G$5=B3821,1,0)))</f>
        <v>0</v>
      </c>
      <c r="T3821" s="148">
        <f t="shared" si="236"/>
        <v>0</v>
      </c>
      <c r="U3821" s="148">
        <f>IF(LEN(C3821)=0,0,IF(C3821=Summary!$K$5,1,0))</f>
        <v>0</v>
      </c>
      <c r="V3821" s="148">
        <f t="shared" si="237"/>
        <v>0</v>
      </c>
      <c r="W3821" s="333"/>
      <c r="X3821" s="148">
        <f t="shared" si="238"/>
        <v>0</v>
      </c>
      <c r="Y3821" s="333"/>
      <c r="Z3821" s="144"/>
      <c r="AA3821" s="148">
        <f t="shared" si="239"/>
        <v>0</v>
      </c>
      <c r="AB3821" s="336"/>
      <c r="AC3821" s="144"/>
    </row>
    <row r="3822" spans="2:29" s="134" customFormat="1" ht="20.100000000000001" customHeight="1" x14ac:dyDescent="0.25">
      <c r="B3822" s="390"/>
      <c r="C3822" s="391"/>
      <c r="D3822" s="392"/>
      <c r="E3822" s="393"/>
      <c r="F3822" s="393"/>
      <c r="G3822" s="394"/>
      <c r="H3822" s="395"/>
      <c r="N3822" s="144"/>
      <c r="O3822" s="147" t="str">
        <f>IFERROR(IF(LEN(B3822)=0,"",INDEX(Trainings!$C$6:$C$55,MATCH(Registration!$B3822,Trainings!$B$6:$B$55,0),1)),"")</f>
        <v/>
      </c>
      <c r="P3822" s="148" t="str">
        <f>IFERROR(IF(LEN(H3822)=0,"",INDEX(Dashboard!$I$17:$I$26,MATCH($H3822,Dashboard!$J$17:$J$26,0))),"")</f>
        <v/>
      </c>
      <c r="Q3822" s="144"/>
      <c r="R3822" s="148">
        <f>IF(LEN(O3822)=0,0,IF(OR(Summary!$D$5="All",Summary!$D$5=""),1,IF(Summary!$D$5=O3822,1,0)))</f>
        <v>0</v>
      </c>
      <c r="S3822" s="148">
        <f>IF(LEN(B3822)=0,0,IF(OR(Summary!$G$5="All",Summary!$G$5=""),1,IF(Summary!$G$5=B3822,1,0)))</f>
        <v>0</v>
      </c>
      <c r="T3822" s="148">
        <f t="shared" si="236"/>
        <v>0</v>
      </c>
      <c r="U3822" s="148">
        <f>IF(LEN(C3822)=0,0,IF(C3822=Summary!$K$5,1,0))</f>
        <v>0</v>
      </c>
      <c r="V3822" s="148">
        <f t="shared" si="237"/>
        <v>0</v>
      </c>
      <c r="W3822" s="333"/>
      <c r="X3822" s="148">
        <f t="shared" si="238"/>
        <v>0</v>
      </c>
      <c r="Y3822" s="333"/>
      <c r="Z3822" s="144"/>
      <c r="AA3822" s="148">
        <f t="shared" si="239"/>
        <v>0</v>
      </c>
      <c r="AB3822" s="336"/>
      <c r="AC3822" s="144"/>
    </row>
    <row r="3823" spans="2:29" s="134" customFormat="1" ht="20.100000000000001" customHeight="1" x14ac:dyDescent="0.25">
      <c r="B3823" s="390"/>
      <c r="C3823" s="391"/>
      <c r="D3823" s="392"/>
      <c r="E3823" s="393"/>
      <c r="F3823" s="393"/>
      <c r="G3823" s="394"/>
      <c r="H3823" s="395"/>
      <c r="N3823" s="144"/>
      <c r="O3823" s="147" t="str">
        <f>IFERROR(IF(LEN(B3823)=0,"",INDEX(Trainings!$C$6:$C$55,MATCH(Registration!$B3823,Trainings!$B$6:$B$55,0),1)),"")</f>
        <v/>
      </c>
      <c r="P3823" s="148" t="str">
        <f>IFERROR(IF(LEN(H3823)=0,"",INDEX(Dashboard!$I$17:$I$26,MATCH($H3823,Dashboard!$J$17:$J$26,0))),"")</f>
        <v/>
      </c>
      <c r="Q3823" s="144"/>
      <c r="R3823" s="148">
        <f>IF(LEN(O3823)=0,0,IF(OR(Summary!$D$5="All",Summary!$D$5=""),1,IF(Summary!$D$5=O3823,1,0)))</f>
        <v>0</v>
      </c>
      <c r="S3823" s="148">
        <f>IF(LEN(B3823)=0,0,IF(OR(Summary!$G$5="All",Summary!$G$5=""),1,IF(Summary!$G$5=B3823,1,0)))</f>
        <v>0</v>
      </c>
      <c r="T3823" s="148">
        <f t="shared" si="236"/>
        <v>0</v>
      </c>
      <c r="U3823" s="148">
        <f>IF(LEN(C3823)=0,0,IF(C3823=Summary!$K$5,1,0))</f>
        <v>0</v>
      </c>
      <c r="V3823" s="148">
        <f t="shared" si="237"/>
        <v>0</v>
      </c>
      <c r="W3823" s="333"/>
      <c r="X3823" s="148">
        <f t="shared" si="238"/>
        <v>0</v>
      </c>
      <c r="Y3823" s="333"/>
      <c r="Z3823" s="144"/>
      <c r="AA3823" s="148">
        <f t="shared" si="239"/>
        <v>0</v>
      </c>
      <c r="AB3823" s="336"/>
      <c r="AC3823" s="144"/>
    </row>
    <row r="3824" spans="2:29" s="134" customFormat="1" ht="20.100000000000001" customHeight="1" x14ac:dyDescent="0.25">
      <c r="B3824" s="390"/>
      <c r="C3824" s="391"/>
      <c r="D3824" s="392"/>
      <c r="E3824" s="393"/>
      <c r="F3824" s="393"/>
      <c r="G3824" s="394"/>
      <c r="H3824" s="395"/>
      <c r="N3824" s="144"/>
      <c r="O3824" s="147" t="str">
        <f>IFERROR(IF(LEN(B3824)=0,"",INDEX(Trainings!$C$6:$C$55,MATCH(Registration!$B3824,Trainings!$B$6:$B$55,0),1)),"")</f>
        <v/>
      </c>
      <c r="P3824" s="148" t="str">
        <f>IFERROR(IF(LEN(H3824)=0,"",INDEX(Dashboard!$I$17:$I$26,MATCH($H3824,Dashboard!$J$17:$J$26,0))),"")</f>
        <v/>
      </c>
      <c r="Q3824" s="144"/>
      <c r="R3824" s="148">
        <f>IF(LEN(O3824)=0,0,IF(OR(Summary!$D$5="All",Summary!$D$5=""),1,IF(Summary!$D$5=O3824,1,0)))</f>
        <v>0</v>
      </c>
      <c r="S3824" s="148">
        <f>IF(LEN(B3824)=0,0,IF(OR(Summary!$G$5="All",Summary!$G$5=""),1,IF(Summary!$G$5=B3824,1,0)))</f>
        <v>0</v>
      </c>
      <c r="T3824" s="148">
        <f t="shared" si="236"/>
        <v>0</v>
      </c>
      <c r="U3824" s="148">
        <f>IF(LEN(C3824)=0,0,IF(C3824=Summary!$K$5,1,0))</f>
        <v>0</v>
      </c>
      <c r="V3824" s="148">
        <f t="shared" si="237"/>
        <v>0</v>
      </c>
      <c r="W3824" s="333"/>
      <c r="X3824" s="148">
        <f t="shared" si="238"/>
        <v>0</v>
      </c>
      <c r="Y3824" s="333"/>
      <c r="Z3824" s="144"/>
      <c r="AA3824" s="148">
        <f t="shared" si="239"/>
        <v>0</v>
      </c>
      <c r="AB3824" s="336"/>
      <c r="AC3824" s="144"/>
    </row>
    <row r="3825" spans="2:29" s="134" customFormat="1" ht="20.100000000000001" customHeight="1" x14ac:dyDescent="0.25">
      <c r="B3825" s="390"/>
      <c r="C3825" s="391"/>
      <c r="D3825" s="392"/>
      <c r="E3825" s="393"/>
      <c r="F3825" s="393"/>
      <c r="G3825" s="394"/>
      <c r="H3825" s="395"/>
      <c r="N3825" s="144"/>
      <c r="O3825" s="147" t="str">
        <f>IFERROR(IF(LEN(B3825)=0,"",INDEX(Trainings!$C$6:$C$55,MATCH(Registration!$B3825,Trainings!$B$6:$B$55,0),1)),"")</f>
        <v/>
      </c>
      <c r="P3825" s="148" t="str">
        <f>IFERROR(IF(LEN(H3825)=0,"",INDEX(Dashboard!$I$17:$I$26,MATCH($H3825,Dashboard!$J$17:$J$26,0))),"")</f>
        <v/>
      </c>
      <c r="Q3825" s="144"/>
      <c r="R3825" s="148">
        <f>IF(LEN(O3825)=0,0,IF(OR(Summary!$D$5="All",Summary!$D$5=""),1,IF(Summary!$D$5=O3825,1,0)))</f>
        <v>0</v>
      </c>
      <c r="S3825" s="148">
        <f>IF(LEN(B3825)=0,0,IF(OR(Summary!$G$5="All",Summary!$G$5=""),1,IF(Summary!$G$5=B3825,1,0)))</f>
        <v>0</v>
      </c>
      <c r="T3825" s="148">
        <f t="shared" si="236"/>
        <v>0</v>
      </c>
      <c r="U3825" s="148">
        <f>IF(LEN(C3825)=0,0,IF(C3825=Summary!$K$5,1,0))</f>
        <v>0</v>
      </c>
      <c r="V3825" s="148">
        <f t="shared" si="237"/>
        <v>0</v>
      </c>
      <c r="W3825" s="333"/>
      <c r="X3825" s="148">
        <f t="shared" si="238"/>
        <v>0</v>
      </c>
      <c r="Y3825" s="333"/>
      <c r="Z3825" s="144"/>
      <c r="AA3825" s="148">
        <f t="shared" si="239"/>
        <v>0</v>
      </c>
      <c r="AB3825" s="336"/>
      <c r="AC3825" s="144"/>
    </row>
    <row r="3826" spans="2:29" s="134" customFormat="1" ht="20.100000000000001" customHeight="1" x14ac:dyDescent="0.25">
      <c r="B3826" s="390"/>
      <c r="C3826" s="391"/>
      <c r="D3826" s="392"/>
      <c r="E3826" s="393"/>
      <c r="F3826" s="393"/>
      <c r="G3826" s="394"/>
      <c r="H3826" s="395"/>
      <c r="N3826" s="144"/>
      <c r="O3826" s="147" t="str">
        <f>IFERROR(IF(LEN(B3826)=0,"",INDEX(Trainings!$C$6:$C$55,MATCH(Registration!$B3826,Trainings!$B$6:$B$55,0),1)),"")</f>
        <v/>
      </c>
      <c r="P3826" s="148" t="str">
        <f>IFERROR(IF(LEN(H3826)=0,"",INDEX(Dashboard!$I$17:$I$26,MATCH($H3826,Dashboard!$J$17:$J$26,0))),"")</f>
        <v/>
      </c>
      <c r="Q3826" s="144"/>
      <c r="R3826" s="148">
        <f>IF(LEN(O3826)=0,0,IF(OR(Summary!$D$5="All",Summary!$D$5=""),1,IF(Summary!$D$5=O3826,1,0)))</f>
        <v>0</v>
      </c>
      <c r="S3826" s="148">
        <f>IF(LEN(B3826)=0,0,IF(OR(Summary!$G$5="All",Summary!$G$5=""),1,IF(Summary!$G$5=B3826,1,0)))</f>
        <v>0</v>
      </c>
      <c r="T3826" s="148">
        <f t="shared" si="236"/>
        <v>0</v>
      </c>
      <c r="U3826" s="148">
        <f>IF(LEN(C3826)=0,0,IF(C3826=Summary!$K$5,1,0))</f>
        <v>0</v>
      </c>
      <c r="V3826" s="148">
        <f t="shared" si="237"/>
        <v>0</v>
      </c>
      <c r="W3826" s="333"/>
      <c r="X3826" s="148">
        <f t="shared" si="238"/>
        <v>0</v>
      </c>
      <c r="Y3826" s="333"/>
      <c r="Z3826" s="144"/>
      <c r="AA3826" s="148">
        <f t="shared" si="239"/>
        <v>0</v>
      </c>
      <c r="AB3826" s="336"/>
      <c r="AC3826" s="144"/>
    </row>
    <row r="3827" spans="2:29" s="134" customFormat="1" ht="20.100000000000001" customHeight="1" x14ac:dyDescent="0.25">
      <c r="B3827" s="390"/>
      <c r="C3827" s="391"/>
      <c r="D3827" s="392"/>
      <c r="E3827" s="393"/>
      <c r="F3827" s="393"/>
      <c r="G3827" s="394"/>
      <c r="H3827" s="395"/>
      <c r="N3827" s="144"/>
      <c r="O3827" s="147" t="str">
        <f>IFERROR(IF(LEN(B3827)=0,"",INDEX(Trainings!$C$6:$C$55,MATCH(Registration!$B3827,Trainings!$B$6:$B$55,0),1)),"")</f>
        <v/>
      </c>
      <c r="P3827" s="148" t="str">
        <f>IFERROR(IF(LEN(H3827)=0,"",INDEX(Dashboard!$I$17:$I$26,MATCH($H3827,Dashboard!$J$17:$J$26,0))),"")</f>
        <v/>
      </c>
      <c r="Q3827" s="144"/>
      <c r="R3827" s="148">
        <f>IF(LEN(O3827)=0,0,IF(OR(Summary!$D$5="All",Summary!$D$5=""),1,IF(Summary!$D$5=O3827,1,0)))</f>
        <v>0</v>
      </c>
      <c r="S3827" s="148">
        <f>IF(LEN(B3827)=0,0,IF(OR(Summary!$G$5="All",Summary!$G$5=""),1,IF(Summary!$G$5=B3827,1,0)))</f>
        <v>0</v>
      </c>
      <c r="T3827" s="148">
        <f t="shared" si="236"/>
        <v>0</v>
      </c>
      <c r="U3827" s="148">
        <f>IF(LEN(C3827)=0,0,IF(C3827=Summary!$K$5,1,0))</f>
        <v>0</v>
      </c>
      <c r="V3827" s="148">
        <f t="shared" si="237"/>
        <v>0</v>
      </c>
      <c r="W3827" s="333"/>
      <c r="X3827" s="148">
        <f t="shared" si="238"/>
        <v>0</v>
      </c>
      <c r="Y3827" s="333"/>
      <c r="Z3827" s="144"/>
      <c r="AA3827" s="148">
        <f t="shared" si="239"/>
        <v>0</v>
      </c>
      <c r="AB3827" s="336"/>
      <c r="AC3827" s="144"/>
    </row>
    <row r="3828" spans="2:29" s="134" customFormat="1" ht="20.100000000000001" customHeight="1" x14ac:dyDescent="0.25">
      <c r="B3828" s="390"/>
      <c r="C3828" s="391"/>
      <c r="D3828" s="392"/>
      <c r="E3828" s="393"/>
      <c r="F3828" s="393"/>
      <c r="G3828" s="394"/>
      <c r="H3828" s="395"/>
      <c r="N3828" s="144"/>
      <c r="O3828" s="147" t="str">
        <f>IFERROR(IF(LEN(B3828)=0,"",INDEX(Trainings!$C$6:$C$55,MATCH(Registration!$B3828,Trainings!$B$6:$B$55,0),1)),"")</f>
        <v/>
      </c>
      <c r="P3828" s="148" t="str">
        <f>IFERROR(IF(LEN(H3828)=0,"",INDEX(Dashboard!$I$17:$I$26,MATCH($H3828,Dashboard!$J$17:$J$26,0))),"")</f>
        <v/>
      </c>
      <c r="Q3828" s="144"/>
      <c r="R3828" s="148">
        <f>IF(LEN(O3828)=0,0,IF(OR(Summary!$D$5="All",Summary!$D$5=""),1,IF(Summary!$D$5=O3828,1,0)))</f>
        <v>0</v>
      </c>
      <c r="S3828" s="148">
        <f>IF(LEN(B3828)=0,0,IF(OR(Summary!$G$5="All",Summary!$G$5=""),1,IF(Summary!$G$5=B3828,1,0)))</f>
        <v>0</v>
      </c>
      <c r="T3828" s="148">
        <f t="shared" si="236"/>
        <v>0</v>
      </c>
      <c r="U3828" s="148">
        <f>IF(LEN(C3828)=0,0,IF(C3828=Summary!$K$5,1,0))</f>
        <v>0</v>
      </c>
      <c r="V3828" s="148">
        <f t="shared" si="237"/>
        <v>0</v>
      </c>
      <c r="W3828" s="333"/>
      <c r="X3828" s="148">
        <f t="shared" si="238"/>
        <v>0</v>
      </c>
      <c r="Y3828" s="333"/>
      <c r="Z3828" s="144"/>
      <c r="AA3828" s="148">
        <f t="shared" si="239"/>
        <v>0</v>
      </c>
      <c r="AB3828" s="336"/>
      <c r="AC3828" s="144"/>
    </row>
    <row r="3829" spans="2:29" s="134" customFormat="1" ht="20.100000000000001" customHeight="1" x14ac:dyDescent="0.25">
      <c r="B3829" s="390"/>
      <c r="C3829" s="391"/>
      <c r="D3829" s="392"/>
      <c r="E3829" s="393"/>
      <c r="F3829" s="393"/>
      <c r="G3829" s="394"/>
      <c r="H3829" s="395"/>
      <c r="N3829" s="144"/>
      <c r="O3829" s="147" t="str">
        <f>IFERROR(IF(LEN(B3829)=0,"",INDEX(Trainings!$C$6:$C$55,MATCH(Registration!$B3829,Trainings!$B$6:$B$55,0),1)),"")</f>
        <v/>
      </c>
      <c r="P3829" s="148" t="str">
        <f>IFERROR(IF(LEN(H3829)=0,"",INDEX(Dashboard!$I$17:$I$26,MATCH($H3829,Dashboard!$J$17:$J$26,0))),"")</f>
        <v/>
      </c>
      <c r="Q3829" s="144"/>
      <c r="R3829" s="148">
        <f>IF(LEN(O3829)=0,0,IF(OR(Summary!$D$5="All",Summary!$D$5=""),1,IF(Summary!$D$5=O3829,1,0)))</f>
        <v>0</v>
      </c>
      <c r="S3829" s="148">
        <f>IF(LEN(B3829)=0,0,IF(OR(Summary!$G$5="All",Summary!$G$5=""),1,IF(Summary!$G$5=B3829,1,0)))</f>
        <v>0</v>
      </c>
      <c r="T3829" s="148">
        <f t="shared" si="236"/>
        <v>0</v>
      </c>
      <c r="U3829" s="148">
        <f>IF(LEN(C3829)=0,0,IF(C3829=Summary!$K$5,1,0))</f>
        <v>0</v>
      </c>
      <c r="V3829" s="148">
        <f t="shared" si="237"/>
        <v>0</v>
      </c>
      <c r="W3829" s="333"/>
      <c r="X3829" s="148">
        <f t="shared" si="238"/>
        <v>0</v>
      </c>
      <c r="Y3829" s="333"/>
      <c r="Z3829" s="144"/>
      <c r="AA3829" s="148">
        <f t="shared" si="239"/>
        <v>0</v>
      </c>
      <c r="AB3829" s="336"/>
      <c r="AC3829" s="144"/>
    </row>
    <row r="3830" spans="2:29" s="134" customFormat="1" ht="20.100000000000001" customHeight="1" x14ac:dyDescent="0.25">
      <c r="B3830" s="390"/>
      <c r="C3830" s="391"/>
      <c r="D3830" s="392"/>
      <c r="E3830" s="393"/>
      <c r="F3830" s="393"/>
      <c r="G3830" s="394"/>
      <c r="H3830" s="395"/>
      <c r="N3830" s="144"/>
      <c r="O3830" s="147" t="str">
        <f>IFERROR(IF(LEN(B3830)=0,"",INDEX(Trainings!$C$6:$C$55,MATCH(Registration!$B3830,Trainings!$B$6:$B$55,0),1)),"")</f>
        <v/>
      </c>
      <c r="P3830" s="148" t="str">
        <f>IFERROR(IF(LEN(H3830)=0,"",INDEX(Dashboard!$I$17:$I$26,MATCH($H3830,Dashboard!$J$17:$J$26,0))),"")</f>
        <v/>
      </c>
      <c r="Q3830" s="144"/>
      <c r="R3830" s="148">
        <f>IF(LEN(O3830)=0,0,IF(OR(Summary!$D$5="All",Summary!$D$5=""),1,IF(Summary!$D$5=O3830,1,0)))</f>
        <v>0</v>
      </c>
      <c r="S3830" s="148">
        <f>IF(LEN(B3830)=0,0,IF(OR(Summary!$G$5="All",Summary!$G$5=""),1,IF(Summary!$G$5=B3830,1,0)))</f>
        <v>0</v>
      </c>
      <c r="T3830" s="148">
        <f t="shared" si="236"/>
        <v>0</v>
      </c>
      <c r="U3830" s="148">
        <f>IF(LEN(C3830)=0,0,IF(C3830=Summary!$K$5,1,0))</f>
        <v>0</v>
      </c>
      <c r="V3830" s="148">
        <f t="shared" si="237"/>
        <v>0</v>
      </c>
      <c r="W3830" s="333"/>
      <c r="X3830" s="148">
        <f t="shared" si="238"/>
        <v>0</v>
      </c>
      <c r="Y3830" s="333"/>
      <c r="Z3830" s="144"/>
      <c r="AA3830" s="148">
        <f t="shared" si="239"/>
        <v>0</v>
      </c>
      <c r="AB3830" s="336"/>
      <c r="AC3830" s="144"/>
    </row>
    <row r="3831" spans="2:29" s="134" customFormat="1" ht="20.100000000000001" customHeight="1" x14ac:dyDescent="0.25">
      <c r="B3831" s="390"/>
      <c r="C3831" s="391"/>
      <c r="D3831" s="392"/>
      <c r="E3831" s="393"/>
      <c r="F3831" s="393"/>
      <c r="G3831" s="394"/>
      <c r="H3831" s="395"/>
      <c r="N3831" s="144"/>
      <c r="O3831" s="147" t="str">
        <f>IFERROR(IF(LEN(B3831)=0,"",INDEX(Trainings!$C$6:$C$55,MATCH(Registration!$B3831,Trainings!$B$6:$B$55,0),1)),"")</f>
        <v/>
      </c>
      <c r="P3831" s="148" t="str">
        <f>IFERROR(IF(LEN(H3831)=0,"",INDEX(Dashboard!$I$17:$I$26,MATCH($H3831,Dashboard!$J$17:$J$26,0))),"")</f>
        <v/>
      </c>
      <c r="Q3831" s="144"/>
      <c r="R3831" s="148">
        <f>IF(LEN(O3831)=0,0,IF(OR(Summary!$D$5="All",Summary!$D$5=""),1,IF(Summary!$D$5=O3831,1,0)))</f>
        <v>0</v>
      </c>
      <c r="S3831" s="148">
        <f>IF(LEN(B3831)=0,0,IF(OR(Summary!$G$5="All",Summary!$G$5=""),1,IF(Summary!$G$5=B3831,1,0)))</f>
        <v>0</v>
      </c>
      <c r="T3831" s="148">
        <f t="shared" si="236"/>
        <v>0</v>
      </c>
      <c r="U3831" s="148">
        <f>IF(LEN(C3831)=0,0,IF(C3831=Summary!$K$5,1,0))</f>
        <v>0</v>
      </c>
      <c r="V3831" s="148">
        <f t="shared" si="237"/>
        <v>0</v>
      </c>
      <c r="W3831" s="333"/>
      <c r="X3831" s="148">
        <f t="shared" si="238"/>
        <v>0</v>
      </c>
      <c r="Y3831" s="333"/>
      <c r="Z3831" s="144"/>
      <c r="AA3831" s="148">
        <f t="shared" si="239"/>
        <v>0</v>
      </c>
      <c r="AB3831" s="336"/>
      <c r="AC3831" s="144"/>
    </row>
    <row r="3832" spans="2:29" s="134" customFormat="1" ht="20.100000000000001" customHeight="1" x14ac:dyDescent="0.25">
      <c r="B3832" s="390"/>
      <c r="C3832" s="391"/>
      <c r="D3832" s="392"/>
      <c r="E3832" s="393"/>
      <c r="F3832" s="393"/>
      <c r="G3832" s="394"/>
      <c r="H3832" s="395"/>
      <c r="N3832" s="144"/>
      <c r="O3832" s="147" t="str">
        <f>IFERROR(IF(LEN(B3832)=0,"",INDEX(Trainings!$C$6:$C$55,MATCH(Registration!$B3832,Trainings!$B$6:$B$55,0),1)),"")</f>
        <v/>
      </c>
      <c r="P3832" s="148" t="str">
        <f>IFERROR(IF(LEN(H3832)=0,"",INDEX(Dashboard!$I$17:$I$26,MATCH($H3832,Dashboard!$J$17:$J$26,0))),"")</f>
        <v/>
      </c>
      <c r="Q3832" s="144"/>
      <c r="R3832" s="148">
        <f>IF(LEN(O3832)=0,0,IF(OR(Summary!$D$5="All",Summary!$D$5=""),1,IF(Summary!$D$5=O3832,1,0)))</f>
        <v>0</v>
      </c>
      <c r="S3832" s="148">
        <f>IF(LEN(B3832)=0,0,IF(OR(Summary!$G$5="All",Summary!$G$5=""),1,IF(Summary!$G$5=B3832,1,0)))</f>
        <v>0</v>
      </c>
      <c r="T3832" s="148">
        <f t="shared" si="236"/>
        <v>0</v>
      </c>
      <c r="U3832" s="148">
        <f>IF(LEN(C3832)=0,0,IF(C3832=Summary!$K$5,1,0))</f>
        <v>0</v>
      </c>
      <c r="V3832" s="148">
        <f t="shared" si="237"/>
        <v>0</v>
      </c>
      <c r="W3832" s="333"/>
      <c r="X3832" s="148">
        <f t="shared" si="238"/>
        <v>0</v>
      </c>
      <c r="Y3832" s="333"/>
      <c r="Z3832" s="144"/>
      <c r="AA3832" s="148">
        <f t="shared" si="239"/>
        <v>0</v>
      </c>
      <c r="AB3832" s="336"/>
      <c r="AC3832" s="144"/>
    </row>
    <row r="3833" spans="2:29" s="134" customFormat="1" ht="20.100000000000001" customHeight="1" x14ac:dyDescent="0.25">
      <c r="B3833" s="390"/>
      <c r="C3833" s="391"/>
      <c r="D3833" s="392"/>
      <c r="E3833" s="393"/>
      <c r="F3833" s="393"/>
      <c r="G3833" s="394"/>
      <c r="H3833" s="395"/>
      <c r="N3833" s="144"/>
      <c r="O3833" s="147" t="str">
        <f>IFERROR(IF(LEN(B3833)=0,"",INDEX(Trainings!$C$6:$C$55,MATCH(Registration!$B3833,Trainings!$B$6:$B$55,0),1)),"")</f>
        <v/>
      </c>
      <c r="P3833" s="148" t="str">
        <f>IFERROR(IF(LEN(H3833)=0,"",INDEX(Dashboard!$I$17:$I$26,MATCH($H3833,Dashboard!$J$17:$J$26,0))),"")</f>
        <v/>
      </c>
      <c r="Q3833" s="144"/>
      <c r="R3833" s="148">
        <f>IF(LEN(O3833)=0,0,IF(OR(Summary!$D$5="All",Summary!$D$5=""),1,IF(Summary!$D$5=O3833,1,0)))</f>
        <v>0</v>
      </c>
      <c r="S3833" s="148">
        <f>IF(LEN(B3833)=0,0,IF(OR(Summary!$G$5="All",Summary!$G$5=""),1,IF(Summary!$G$5=B3833,1,0)))</f>
        <v>0</v>
      </c>
      <c r="T3833" s="148">
        <f t="shared" si="236"/>
        <v>0</v>
      </c>
      <c r="U3833" s="148">
        <f>IF(LEN(C3833)=0,0,IF(C3833=Summary!$K$5,1,0))</f>
        <v>0</v>
      </c>
      <c r="V3833" s="148">
        <f t="shared" si="237"/>
        <v>0</v>
      </c>
      <c r="W3833" s="333"/>
      <c r="X3833" s="148">
        <f t="shared" si="238"/>
        <v>0</v>
      </c>
      <c r="Y3833" s="333"/>
      <c r="Z3833" s="144"/>
      <c r="AA3833" s="148">
        <f t="shared" si="239"/>
        <v>0</v>
      </c>
      <c r="AB3833" s="336"/>
      <c r="AC3833" s="144"/>
    </row>
    <row r="3834" spans="2:29" s="134" customFormat="1" ht="20.100000000000001" customHeight="1" x14ac:dyDescent="0.25">
      <c r="B3834" s="390"/>
      <c r="C3834" s="391"/>
      <c r="D3834" s="392"/>
      <c r="E3834" s="393"/>
      <c r="F3834" s="393"/>
      <c r="G3834" s="394"/>
      <c r="H3834" s="395"/>
      <c r="N3834" s="144"/>
      <c r="O3834" s="147" t="str">
        <f>IFERROR(IF(LEN(B3834)=0,"",INDEX(Trainings!$C$6:$C$55,MATCH(Registration!$B3834,Trainings!$B$6:$B$55,0),1)),"")</f>
        <v/>
      </c>
      <c r="P3834" s="148" t="str">
        <f>IFERROR(IF(LEN(H3834)=0,"",INDEX(Dashboard!$I$17:$I$26,MATCH($H3834,Dashboard!$J$17:$J$26,0))),"")</f>
        <v/>
      </c>
      <c r="Q3834" s="144"/>
      <c r="R3834" s="148">
        <f>IF(LEN(O3834)=0,0,IF(OR(Summary!$D$5="All",Summary!$D$5=""),1,IF(Summary!$D$5=O3834,1,0)))</f>
        <v>0</v>
      </c>
      <c r="S3834" s="148">
        <f>IF(LEN(B3834)=0,0,IF(OR(Summary!$G$5="All",Summary!$G$5=""),1,IF(Summary!$G$5=B3834,1,0)))</f>
        <v>0</v>
      </c>
      <c r="T3834" s="148">
        <f t="shared" si="236"/>
        <v>0</v>
      </c>
      <c r="U3834" s="148">
        <f>IF(LEN(C3834)=0,0,IF(C3834=Summary!$K$5,1,0))</f>
        <v>0</v>
      </c>
      <c r="V3834" s="148">
        <f t="shared" si="237"/>
        <v>0</v>
      </c>
      <c r="W3834" s="333"/>
      <c r="X3834" s="148">
        <f t="shared" si="238"/>
        <v>0</v>
      </c>
      <c r="Y3834" s="333"/>
      <c r="Z3834" s="144"/>
      <c r="AA3834" s="148">
        <f t="shared" si="239"/>
        <v>0</v>
      </c>
      <c r="AB3834" s="336"/>
      <c r="AC3834" s="144"/>
    </row>
    <row r="3835" spans="2:29" s="134" customFormat="1" ht="20.100000000000001" customHeight="1" x14ac:dyDescent="0.25">
      <c r="B3835" s="390"/>
      <c r="C3835" s="391"/>
      <c r="D3835" s="392"/>
      <c r="E3835" s="393"/>
      <c r="F3835" s="393"/>
      <c r="G3835" s="394"/>
      <c r="H3835" s="395"/>
      <c r="N3835" s="144"/>
      <c r="O3835" s="147" t="str">
        <f>IFERROR(IF(LEN(B3835)=0,"",INDEX(Trainings!$C$6:$C$55,MATCH(Registration!$B3835,Trainings!$B$6:$B$55,0),1)),"")</f>
        <v/>
      </c>
      <c r="P3835" s="148" t="str">
        <f>IFERROR(IF(LEN(H3835)=0,"",INDEX(Dashboard!$I$17:$I$26,MATCH($H3835,Dashboard!$J$17:$J$26,0))),"")</f>
        <v/>
      </c>
      <c r="Q3835" s="144"/>
      <c r="R3835" s="148">
        <f>IF(LEN(O3835)=0,0,IF(OR(Summary!$D$5="All",Summary!$D$5=""),1,IF(Summary!$D$5=O3835,1,0)))</f>
        <v>0</v>
      </c>
      <c r="S3835" s="148">
        <f>IF(LEN(B3835)=0,0,IF(OR(Summary!$G$5="All",Summary!$G$5=""),1,IF(Summary!$G$5=B3835,1,0)))</f>
        <v>0</v>
      </c>
      <c r="T3835" s="148">
        <f t="shared" si="236"/>
        <v>0</v>
      </c>
      <c r="U3835" s="148">
        <f>IF(LEN(C3835)=0,0,IF(C3835=Summary!$K$5,1,0))</f>
        <v>0</v>
      </c>
      <c r="V3835" s="148">
        <f t="shared" si="237"/>
        <v>0</v>
      </c>
      <c r="W3835" s="333"/>
      <c r="X3835" s="148">
        <f t="shared" si="238"/>
        <v>0</v>
      </c>
      <c r="Y3835" s="333"/>
      <c r="Z3835" s="144"/>
      <c r="AA3835" s="148">
        <f t="shared" si="239"/>
        <v>0</v>
      </c>
      <c r="AB3835" s="336"/>
      <c r="AC3835" s="144"/>
    </row>
    <row r="3836" spans="2:29" s="134" customFormat="1" ht="20.100000000000001" customHeight="1" x14ac:dyDescent="0.25">
      <c r="B3836" s="390"/>
      <c r="C3836" s="391"/>
      <c r="D3836" s="392"/>
      <c r="E3836" s="393"/>
      <c r="F3836" s="393"/>
      <c r="G3836" s="394"/>
      <c r="H3836" s="395"/>
      <c r="N3836" s="144"/>
      <c r="O3836" s="147" t="str">
        <f>IFERROR(IF(LEN(B3836)=0,"",INDEX(Trainings!$C$6:$C$55,MATCH(Registration!$B3836,Trainings!$B$6:$B$55,0),1)),"")</f>
        <v/>
      </c>
      <c r="P3836" s="148" t="str">
        <f>IFERROR(IF(LEN(H3836)=0,"",INDEX(Dashboard!$I$17:$I$26,MATCH($H3836,Dashboard!$J$17:$J$26,0))),"")</f>
        <v/>
      </c>
      <c r="Q3836" s="144"/>
      <c r="R3836" s="148">
        <f>IF(LEN(O3836)=0,0,IF(OR(Summary!$D$5="All",Summary!$D$5=""),1,IF(Summary!$D$5=O3836,1,0)))</f>
        <v>0</v>
      </c>
      <c r="S3836" s="148">
        <f>IF(LEN(B3836)=0,0,IF(OR(Summary!$G$5="All",Summary!$G$5=""),1,IF(Summary!$G$5=B3836,1,0)))</f>
        <v>0</v>
      </c>
      <c r="T3836" s="148">
        <f t="shared" si="236"/>
        <v>0</v>
      </c>
      <c r="U3836" s="148">
        <f>IF(LEN(C3836)=0,0,IF(C3836=Summary!$K$5,1,0))</f>
        <v>0</v>
      </c>
      <c r="V3836" s="148">
        <f t="shared" si="237"/>
        <v>0</v>
      </c>
      <c r="W3836" s="333"/>
      <c r="X3836" s="148">
        <f t="shared" si="238"/>
        <v>0</v>
      </c>
      <c r="Y3836" s="333"/>
      <c r="Z3836" s="144"/>
      <c r="AA3836" s="148">
        <f t="shared" si="239"/>
        <v>0</v>
      </c>
      <c r="AB3836" s="336"/>
      <c r="AC3836" s="144"/>
    </row>
    <row r="3837" spans="2:29" s="134" customFormat="1" ht="20.100000000000001" customHeight="1" x14ac:dyDescent="0.25">
      <c r="B3837" s="390"/>
      <c r="C3837" s="391"/>
      <c r="D3837" s="392"/>
      <c r="E3837" s="393"/>
      <c r="F3837" s="393"/>
      <c r="G3837" s="394"/>
      <c r="H3837" s="395"/>
      <c r="N3837" s="144"/>
      <c r="O3837" s="147" t="str">
        <f>IFERROR(IF(LEN(B3837)=0,"",INDEX(Trainings!$C$6:$C$55,MATCH(Registration!$B3837,Trainings!$B$6:$B$55,0),1)),"")</f>
        <v/>
      </c>
      <c r="P3837" s="148" t="str">
        <f>IFERROR(IF(LEN(H3837)=0,"",INDEX(Dashboard!$I$17:$I$26,MATCH($H3837,Dashboard!$J$17:$J$26,0))),"")</f>
        <v/>
      </c>
      <c r="Q3837" s="144"/>
      <c r="R3837" s="148">
        <f>IF(LEN(O3837)=0,0,IF(OR(Summary!$D$5="All",Summary!$D$5=""),1,IF(Summary!$D$5=O3837,1,0)))</f>
        <v>0</v>
      </c>
      <c r="S3837" s="148">
        <f>IF(LEN(B3837)=0,0,IF(OR(Summary!$G$5="All",Summary!$G$5=""),1,IF(Summary!$G$5=B3837,1,0)))</f>
        <v>0</v>
      </c>
      <c r="T3837" s="148">
        <f t="shared" si="236"/>
        <v>0</v>
      </c>
      <c r="U3837" s="148">
        <f>IF(LEN(C3837)=0,0,IF(C3837=Summary!$K$5,1,0))</f>
        <v>0</v>
      </c>
      <c r="V3837" s="148">
        <f t="shared" si="237"/>
        <v>0</v>
      </c>
      <c r="W3837" s="333"/>
      <c r="X3837" s="148">
        <f t="shared" si="238"/>
        <v>0</v>
      </c>
      <c r="Y3837" s="333"/>
      <c r="Z3837" s="144"/>
      <c r="AA3837" s="148">
        <f t="shared" si="239"/>
        <v>0</v>
      </c>
      <c r="AB3837" s="336"/>
      <c r="AC3837" s="144"/>
    </row>
    <row r="3838" spans="2:29" s="134" customFormat="1" ht="20.100000000000001" customHeight="1" x14ac:dyDescent="0.25">
      <c r="B3838" s="390"/>
      <c r="C3838" s="391"/>
      <c r="D3838" s="392"/>
      <c r="E3838" s="393"/>
      <c r="F3838" s="393"/>
      <c r="G3838" s="394"/>
      <c r="H3838" s="395"/>
      <c r="N3838" s="144"/>
      <c r="O3838" s="147" t="str">
        <f>IFERROR(IF(LEN(B3838)=0,"",INDEX(Trainings!$C$6:$C$55,MATCH(Registration!$B3838,Trainings!$B$6:$B$55,0),1)),"")</f>
        <v/>
      </c>
      <c r="P3838" s="148" t="str">
        <f>IFERROR(IF(LEN(H3838)=0,"",INDEX(Dashboard!$I$17:$I$26,MATCH($H3838,Dashboard!$J$17:$J$26,0))),"")</f>
        <v/>
      </c>
      <c r="Q3838" s="144"/>
      <c r="R3838" s="148">
        <f>IF(LEN(O3838)=0,0,IF(OR(Summary!$D$5="All",Summary!$D$5=""),1,IF(Summary!$D$5=O3838,1,0)))</f>
        <v>0</v>
      </c>
      <c r="S3838" s="148">
        <f>IF(LEN(B3838)=0,0,IF(OR(Summary!$G$5="All",Summary!$G$5=""),1,IF(Summary!$G$5=B3838,1,0)))</f>
        <v>0</v>
      </c>
      <c r="T3838" s="148">
        <f t="shared" si="236"/>
        <v>0</v>
      </c>
      <c r="U3838" s="148">
        <f>IF(LEN(C3838)=0,0,IF(C3838=Summary!$K$5,1,0))</f>
        <v>0</v>
      </c>
      <c r="V3838" s="148">
        <f t="shared" si="237"/>
        <v>0</v>
      </c>
      <c r="W3838" s="333"/>
      <c r="X3838" s="148">
        <f t="shared" si="238"/>
        <v>0</v>
      </c>
      <c r="Y3838" s="333"/>
      <c r="Z3838" s="144"/>
      <c r="AA3838" s="148">
        <f t="shared" si="239"/>
        <v>0</v>
      </c>
      <c r="AB3838" s="336"/>
      <c r="AC3838" s="144"/>
    </row>
    <row r="3839" spans="2:29" s="134" customFormat="1" ht="20.100000000000001" customHeight="1" x14ac:dyDescent="0.25">
      <c r="B3839" s="390"/>
      <c r="C3839" s="391"/>
      <c r="D3839" s="392"/>
      <c r="E3839" s="393"/>
      <c r="F3839" s="393"/>
      <c r="G3839" s="394"/>
      <c r="H3839" s="395"/>
      <c r="N3839" s="144"/>
      <c r="O3839" s="147" t="str">
        <f>IFERROR(IF(LEN(B3839)=0,"",INDEX(Trainings!$C$6:$C$55,MATCH(Registration!$B3839,Trainings!$B$6:$B$55,0),1)),"")</f>
        <v/>
      </c>
      <c r="P3839" s="148" t="str">
        <f>IFERROR(IF(LEN(H3839)=0,"",INDEX(Dashboard!$I$17:$I$26,MATCH($H3839,Dashboard!$J$17:$J$26,0))),"")</f>
        <v/>
      </c>
      <c r="Q3839" s="144"/>
      <c r="R3839" s="148">
        <f>IF(LEN(O3839)=0,0,IF(OR(Summary!$D$5="All",Summary!$D$5=""),1,IF(Summary!$D$5=O3839,1,0)))</f>
        <v>0</v>
      </c>
      <c r="S3839" s="148">
        <f>IF(LEN(B3839)=0,0,IF(OR(Summary!$G$5="All",Summary!$G$5=""),1,IF(Summary!$G$5=B3839,1,0)))</f>
        <v>0</v>
      </c>
      <c r="T3839" s="148">
        <f t="shared" si="236"/>
        <v>0</v>
      </c>
      <c r="U3839" s="148">
        <f>IF(LEN(C3839)=0,0,IF(C3839=Summary!$K$5,1,0))</f>
        <v>0</v>
      </c>
      <c r="V3839" s="148">
        <f t="shared" si="237"/>
        <v>0</v>
      </c>
      <c r="W3839" s="333"/>
      <c r="X3839" s="148">
        <f t="shared" si="238"/>
        <v>0</v>
      </c>
      <c r="Y3839" s="333"/>
      <c r="Z3839" s="144"/>
      <c r="AA3839" s="148">
        <f t="shared" si="239"/>
        <v>0</v>
      </c>
      <c r="AB3839" s="336"/>
      <c r="AC3839" s="144"/>
    </row>
    <row r="3840" spans="2:29" s="134" customFormat="1" ht="20.100000000000001" customHeight="1" x14ac:dyDescent="0.25">
      <c r="B3840" s="390"/>
      <c r="C3840" s="391"/>
      <c r="D3840" s="392"/>
      <c r="E3840" s="393"/>
      <c r="F3840" s="393"/>
      <c r="G3840" s="394"/>
      <c r="H3840" s="395"/>
      <c r="N3840" s="144"/>
      <c r="O3840" s="147" t="str">
        <f>IFERROR(IF(LEN(B3840)=0,"",INDEX(Trainings!$C$6:$C$55,MATCH(Registration!$B3840,Trainings!$B$6:$B$55,0),1)),"")</f>
        <v/>
      </c>
      <c r="P3840" s="148" t="str">
        <f>IFERROR(IF(LEN(H3840)=0,"",INDEX(Dashboard!$I$17:$I$26,MATCH($H3840,Dashboard!$J$17:$J$26,0))),"")</f>
        <v/>
      </c>
      <c r="Q3840" s="144"/>
      <c r="R3840" s="148">
        <f>IF(LEN(O3840)=0,0,IF(OR(Summary!$D$5="All",Summary!$D$5=""),1,IF(Summary!$D$5=O3840,1,0)))</f>
        <v>0</v>
      </c>
      <c r="S3840" s="148">
        <f>IF(LEN(B3840)=0,0,IF(OR(Summary!$G$5="All",Summary!$G$5=""),1,IF(Summary!$G$5=B3840,1,0)))</f>
        <v>0</v>
      </c>
      <c r="T3840" s="148">
        <f t="shared" si="236"/>
        <v>0</v>
      </c>
      <c r="U3840" s="148">
        <f>IF(LEN(C3840)=0,0,IF(C3840=Summary!$K$5,1,0))</f>
        <v>0</v>
      </c>
      <c r="V3840" s="148">
        <f t="shared" si="237"/>
        <v>0</v>
      </c>
      <c r="W3840" s="333"/>
      <c r="X3840" s="148">
        <f t="shared" si="238"/>
        <v>0</v>
      </c>
      <c r="Y3840" s="333"/>
      <c r="Z3840" s="144"/>
      <c r="AA3840" s="148">
        <f t="shared" si="239"/>
        <v>0</v>
      </c>
      <c r="AB3840" s="336"/>
      <c r="AC3840" s="144"/>
    </row>
    <row r="3841" spans="2:29" s="134" customFormat="1" ht="20.100000000000001" customHeight="1" x14ac:dyDescent="0.25">
      <c r="B3841" s="390"/>
      <c r="C3841" s="391"/>
      <c r="D3841" s="392"/>
      <c r="E3841" s="393"/>
      <c r="F3841" s="393"/>
      <c r="G3841" s="394"/>
      <c r="H3841" s="395"/>
      <c r="N3841" s="144"/>
      <c r="O3841" s="147" t="str">
        <f>IFERROR(IF(LEN(B3841)=0,"",INDEX(Trainings!$C$6:$C$55,MATCH(Registration!$B3841,Trainings!$B$6:$B$55,0),1)),"")</f>
        <v/>
      </c>
      <c r="P3841" s="148" t="str">
        <f>IFERROR(IF(LEN(H3841)=0,"",INDEX(Dashboard!$I$17:$I$26,MATCH($H3841,Dashboard!$J$17:$J$26,0))),"")</f>
        <v/>
      </c>
      <c r="Q3841" s="144"/>
      <c r="R3841" s="148">
        <f>IF(LEN(O3841)=0,0,IF(OR(Summary!$D$5="All",Summary!$D$5=""),1,IF(Summary!$D$5=O3841,1,0)))</f>
        <v>0</v>
      </c>
      <c r="S3841" s="148">
        <f>IF(LEN(B3841)=0,0,IF(OR(Summary!$G$5="All",Summary!$G$5=""),1,IF(Summary!$G$5=B3841,1,0)))</f>
        <v>0</v>
      </c>
      <c r="T3841" s="148">
        <f t="shared" si="236"/>
        <v>0</v>
      </c>
      <c r="U3841" s="148">
        <f>IF(LEN(C3841)=0,0,IF(C3841=Summary!$K$5,1,0))</f>
        <v>0</v>
      </c>
      <c r="V3841" s="148">
        <f t="shared" si="237"/>
        <v>0</v>
      </c>
      <c r="W3841" s="333"/>
      <c r="X3841" s="148">
        <f t="shared" si="238"/>
        <v>0</v>
      </c>
      <c r="Y3841" s="333"/>
      <c r="Z3841" s="144"/>
      <c r="AA3841" s="148">
        <f t="shared" si="239"/>
        <v>0</v>
      </c>
      <c r="AB3841" s="336"/>
      <c r="AC3841" s="144"/>
    </row>
    <row r="3842" spans="2:29" s="134" customFormat="1" ht="20.100000000000001" customHeight="1" x14ac:dyDescent="0.25">
      <c r="B3842" s="390"/>
      <c r="C3842" s="391"/>
      <c r="D3842" s="392"/>
      <c r="E3842" s="393"/>
      <c r="F3842" s="393"/>
      <c r="G3842" s="394"/>
      <c r="H3842" s="395"/>
      <c r="N3842" s="144"/>
      <c r="O3842" s="147" t="str">
        <f>IFERROR(IF(LEN(B3842)=0,"",INDEX(Trainings!$C$6:$C$55,MATCH(Registration!$B3842,Trainings!$B$6:$B$55,0),1)),"")</f>
        <v/>
      </c>
      <c r="P3842" s="148" t="str">
        <f>IFERROR(IF(LEN(H3842)=0,"",INDEX(Dashboard!$I$17:$I$26,MATCH($H3842,Dashboard!$J$17:$J$26,0))),"")</f>
        <v/>
      </c>
      <c r="Q3842" s="144"/>
      <c r="R3842" s="148">
        <f>IF(LEN(O3842)=0,0,IF(OR(Summary!$D$5="All",Summary!$D$5=""),1,IF(Summary!$D$5=O3842,1,0)))</f>
        <v>0</v>
      </c>
      <c r="S3842" s="148">
        <f>IF(LEN(B3842)=0,0,IF(OR(Summary!$G$5="All",Summary!$G$5=""),1,IF(Summary!$G$5=B3842,1,0)))</f>
        <v>0</v>
      </c>
      <c r="T3842" s="148">
        <f t="shared" si="236"/>
        <v>0</v>
      </c>
      <c r="U3842" s="148">
        <f>IF(LEN(C3842)=0,0,IF(C3842=Summary!$K$5,1,0))</f>
        <v>0</v>
      </c>
      <c r="V3842" s="148">
        <f t="shared" si="237"/>
        <v>0</v>
      </c>
      <c r="W3842" s="333"/>
      <c r="X3842" s="148">
        <f t="shared" si="238"/>
        <v>0</v>
      </c>
      <c r="Y3842" s="333"/>
      <c r="Z3842" s="144"/>
      <c r="AA3842" s="148">
        <f t="shared" si="239"/>
        <v>0</v>
      </c>
      <c r="AB3842" s="336"/>
      <c r="AC3842" s="144"/>
    </row>
    <row r="3843" spans="2:29" s="134" customFormat="1" ht="20.100000000000001" customHeight="1" x14ac:dyDescent="0.25">
      <c r="B3843" s="390"/>
      <c r="C3843" s="391"/>
      <c r="D3843" s="392"/>
      <c r="E3843" s="393"/>
      <c r="F3843" s="393"/>
      <c r="G3843" s="394"/>
      <c r="H3843" s="395"/>
      <c r="N3843" s="144"/>
      <c r="O3843" s="147" t="str">
        <f>IFERROR(IF(LEN(B3843)=0,"",INDEX(Trainings!$C$6:$C$55,MATCH(Registration!$B3843,Trainings!$B$6:$B$55,0),1)),"")</f>
        <v/>
      </c>
      <c r="P3843" s="148" t="str">
        <f>IFERROR(IF(LEN(H3843)=0,"",INDEX(Dashboard!$I$17:$I$26,MATCH($H3843,Dashboard!$J$17:$J$26,0))),"")</f>
        <v/>
      </c>
      <c r="Q3843" s="144"/>
      <c r="R3843" s="148">
        <f>IF(LEN(O3843)=0,0,IF(OR(Summary!$D$5="All",Summary!$D$5=""),1,IF(Summary!$D$5=O3843,1,0)))</f>
        <v>0</v>
      </c>
      <c r="S3843" s="148">
        <f>IF(LEN(B3843)=0,0,IF(OR(Summary!$G$5="All",Summary!$G$5=""),1,IF(Summary!$G$5=B3843,1,0)))</f>
        <v>0</v>
      </c>
      <c r="T3843" s="148">
        <f t="shared" si="236"/>
        <v>0</v>
      </c>
      <c r="U3843" s="148">
        <f>IF(LEN(C3843)=0,0,IF(C3843=Summary!$K$5,1,0))</f>
        <v>0</v>
      </c>
      <c r="V3843" s="148">
        <f t="shared" si="237"/>
        <v>0</v>
      </c>
      <c r="W3843" s="333"/>
      <c r="X3843" s="148">
        <f t="shared" si="238"/>
        <v>0</v>
      </c>
      <c r="Y3843" s="333"/>
      <c r="Z3843" s="144"/>
      <c r="AA3843" s="148">
        <f t="shared" si="239"/>
        <v>0</v>
      </c>
      <c r="AB3843" s="336"/>
      <c r="AC3843" s="144"/>
    </row>
    <row r="3844" spans="2:29" s="134" customFormat="1" ht="20.100000000000001" customHeight="1" x14ac:dyDescent="0.25">
      <c r="B3844" s="390"/>
      <c r="C3844" s="391"/>
      <c r="D3844" s="392"/>
      <c r="E3844" s="393"/>
      <c r="F3844" s="393"/>
      <c r="G3844" s="394"/>
      <c r="H3844" s="395"/>
      <c r="N3844" s="144"/>
      <c r="O3844" s="147" t="str">
        <f>IFERROR(IF(LEN(B3844)=0,"",INDEX(Trainings!$C$6:$C$55,MATCH(Registration!$B3844,Trainings!$B$6:$B$55,0),1)),"")</f>
        <v/>
      </c>
      <c r="P3844" s="148" t="str">
        <f>IFERROR(IF(LEN(H3844)=0,"",INDEX(Dashboard!$I$17:$I$26,MATCH($H3844,Dashboard!$J$17:$J$26,0))),"")</f>
        <v/>
      </c>
      <c r="Q3844" s="144"/>
      <c r="R3844" s="148">
        <f>IF(LEN(O3844)=0,0,IF(OR(Summary!$D$5="All",Summary!$D$5=""),1,IF(Summary!$D$5=O3844,1,0)))</f>
        <v>0</v>
      </c>
      <c r="S3844" s="148">
        <f>IF(LEN(B3844)=0,0,IF(OR(Summary!$G$5="All",Summary!$G$5=""),1,IF(Summary!$G$5=B3844,1,0)))</f>
        <v>0</v>
      </c>
      <c r="T3844" s="148">
        <f t="shared" si="236"/>
        <v>0</v>
      </c>
      <c r="U3844" s="148">
        <f>IF(LEN(C3844)=0,0,IF(C3844=Summary!$K$5,1,0))</f>
        <v>0</v>
      </c>
      <c r="V3844" s="148">
        <f t="shared" si="237"/>
        <v>0</v>
      </c>
      <c r="W3844" s="333"/>
      <c r="X3844" s="148">
        <f t="shared" si="238"/>
        <v>0</v>
      </c>
      <c r="Y3844" s="333"/>
      <c r="Z3844" s="144"/>
      <c r="AA3844" s="148">
        <f t="shared" si="239"/>
        <v>0</v>
      </c>
      <c r="AB3844" s="336"/>
      <c r="AC3844" s="144"/>
    </row>
    <row r="3845" spans="2:29" s="134" customFormat="1" ht="20.100000000000001" customHeight="1" x14ac:dyDescent="0.25">
      <c r="B3845" s="390"/>
      <c r="C3845" s="391"/>
      <c r="D3845" s="392"/>
      <c r="E3845" s="393"/>
      <c r="F3845" s="393"/>
      <c r="G3845" s="394"/>
      <c r="H3845" s="395"/>
      <c r="N3845" s="144"/>
      <c r="O3845" s="147" t="str">
        <f>IFERROR(IF(LEN(B3845)=0,"",INDEX(Trainings!$C$6:$C$55,MATCH(Registration!$B3845,Trainings!$B$6:$B$55,0),1)),"")</f>
        <v/>
      </c>
      <c r="P3845" s="148" t="str">
        <f>IFERROR(IF(LEN(H3845)=0,"",INDEX(Dashboard!$I$17:$I$26,MATCH($H3845,Dashboard!$J$17:$J$26,0))),"")</f>
        <v/>
      </c>
      <c r="Q3845" s="144"/>
      <c r="R3845" s="148">
        <f>IF(LEN(O3845)=0,0,IF(OR(Summary!$D$5="All",Summary!$D$5=""),1,IF(Summary!$D$5=O3845,1,0)))</f>
        <v>0</v>
      </c>
      <c r="S3845" s="148">
        <f>IF(LEN(B3845)=0,0,IF(OR(Summary!$G$5="All",Summary!$G$5=""),1,IF(Summary!$G$5=B3845,1,0)))</f>
        <v>0</v>
      </c>
      <c r="T3845" s="148">
        <f t="shared" si="236"/>
        <v>0</v>
      </c>
      <c r="U3845" s="148">
        <f>IF(LEN(C3845)=0,0,IF(C3845=Summary!$K$5,1,0))</f>
        <v>0</v>
      </c>
      <c r="V3845" s="148">
        <f t="shared" si="237"/>
        <v>0</v>
      </c>
      <c r="W3845" s="333"/>
      <c r="X3845" s="148">
        <f t="shared" si="238"/>
        <v>0</v>
      </c>
      <c r="Y3845" s="333"/>
      <c r="Z3845" s="144"/>
      <c r="AA3845" s="148">
        <f t="shared" si="239"/>
        <v>0</v>
      </c>
      <c r="AB3845" s="336"/>
      <c r="AC3845" s="144"/>
    </row>
    <row r="3846" spans="2:29" s="134" customFormat="1" ht="20.100000000000001" customHeight="1" x14ac:dyDescent="0.25">
      <c r="B3846" s="390"/>
      <c r="C3846" s="391"/>
      <c r="D3846" s="392"/>
      <c r="E3846" s="393"/>
      <c r="F3846" s="393"/>
      <c r="G3846" s="394"/>
      <c r="H3846" s="395"/>
      <c r="N3846" s="144"/>
      <c r="O3846" s="147" t="str">
        <f>IFERROR(IF(LEN(B3846)=0,"",INDEX(Trainings!$C$6:$C$55,MATCH(Registration!$B3846,Trainings!$B$6:$B$55,0),1)),"")</f>
        <v/>
      </c>
      <c r="P3846" s="148" t="str">
        <f>IFERROR(IF(LEN(H3846)=0,"",INDEX(Dashboard!$I$17:$I$26,MATCH($H3846,Dashboard!$J$17:$J$26,0))),"")</f>
        <v/>
      </c>
      <c r="Q3846" s="144"/>
      <c r="R3846" s="148">
        <f>IF(LEN(O3846)=0,0,IF(OR(Summary!$D$5="All",Summary!$D$5=""),1,IF(Summary!$D$5=O3846,1,0)))</f>
        <v>0</v>
      </c>
      <c r="S3846" s="148">
        <f>IF(LEN(B3846)=0,0,IF(OR(Summary!$G$5="All",Summary!$G$5=""),1,IF(Summary!$G$5=B3846,1,0)))</f>
        <v>0</v>
      </c>
      <c r="T3846" s="148">
        <f t="shared" ref="T3846:T3909" si="240">IF(G3846="Yes",1,0)</f>
        <v>0</v>
      </c>
      <c r="U3846" s="148">
        <f>IF(LEN(C3846)=0,0,IF(C3846=Summary!$K$5,1,0))</f>
        <v>0</v>
      </c>
      <c r="V3846" s="148">
        <f t="shared" si="237"/>
        <v>0</v>
      </c>
      <c r="W3846" s="333"/>
      <c r="X3846" s="148">
        <f t="shared" si="238"/>
        <v>0</v>
      </c>
      <c r="Y3846" s="333"/>
      <c r="Z3846" s="144"/>
      <c r="AA3846" s="148">
        <f t="shared" si="239"/>
        <v>0</v>
      </c>
      <c r="AB3846" s="336"/>
      <c r="AC3846" s="144"/>
    </row>
    <row r="3847" spans="2:29" s="134" customFormat="1" ht="20.100000000000001" customHeight="1" x14ac:dyDescent="0.25">
      <c r="B3847" s="390"/>
      <c r="C3847" s="391"/>
      <c r="D3847" s="392"/>
      <c r="E3847" s="393"/>
      <c r="F3847" s="393"/>
      <c r="G3847" s="394"/>
      <c r="H3847" s="395"/>
      <c r="N3847" s="144"/>
      <c r="O3847" s="147" t="str">
        <f>IFERROR(IF(LEN(B3847)=0,"",INDEX(Trainings!$C$6:$C$55,MATCH(Registration!$B3847,Trainings!$B$6:$B$55,0),1)),"")</f>
        <v/>
      </c>
      <c r="P3847" s="148" t="str">
        <f>IFERROR(IF(LEN(H3847)=0,"",INDEX(Dashboard!$I$17:$I$26,MATCH($H3847,Dashboard!$J$17:$J$26,0))),"")</f>
        <v/>
      </c>
      <c r="Q3847" s="144"/>
      <c r="R3847" s="148">
        <f>IF(LEN(O3847)=0,0,IF(OR(Summary!$D$5="All",Summary!$D$5=""),1,IF(Summary!$D$5=O3847,1,0)))</f>
        <v>0</v>
      </c>
      <c r="S3847" s="148">
        <f>IF(LEN(B3847)=0,0,IF(OR(Summary!$G$5="All",Summary!$G$5=""),1,IF(Summary!$G$5=B3847,1,0)))</f>
        <v>0</v>
      </c>
      <c r="T3847" s="148">
        <f t="shared" si="240"/>
        <v>0</v>
      </c>
      <c r="U3847" s="148">
        <f>IF(LEN(C3847)=0,0,IF(C3847=Summary!$K$5,1,0))</f>
        <v>0</v>
      </c>
      <c r="V3847" s="148">
        <f t="shared" ref="V3847:V3910" si="241">R3847*S3847*T3847*U3847</f>
        <v>0</v>
      </c>
      <c r="W3847" s="333"/>
      <c r="X3847" s="148">
        <f t="shared" ref="X3847:X3910" si="242">V3847*(IF(LEN(P3847)=0,0,1))</f>
        <v>0</v>
      </c>
      <c r="Y3847" s="333"/>
      <c r="Z3847" s="144"/>
      <c r="AA3847" s="148">
        <f t="shared" ref="AA3847:AA3910" si="243">IF(G3847="Yes",1,0)</f>
        <v>0</v>
      </c>
      <c r="AB3847" s="336"/>
      <c r="AC3847" s="144"/>
    </row>
    <row r="3848" spans="2:29" s="134" customFormat="1" ht="20.100000000000001" customHeight="1" x14ac:dyDescent="0.25">
      <c r="B3848" s="390"/>
      <c r="C3848" s="391"/>
      <c r="D3848" s="392"/>
      <c r="E3848" s="393"/>
      <c r="F3848" s="393"/>
      <c r="G3848" s="394"/>
      <c r="H3848" s="395"/>
      <c r="N3848" s="144"/>
      <c r="O3848" s="147" t="str">
        <f>IFERROR(IF(LEN(B3848)=0,"",INDEX(Trainings!$C$6:$C$55,MATCH(Registration!$B3848,Trainings!$B$6:$B$55,0),1)),"")</f>
        <v/>
      </c>
      <c r="P3848" s="148" t="str">
        <f>IFERROR(IF(LEN(H3848)=0,"",INDEX(Dashboard!$I$17:$I$26,MATCH($H3848,Dashboard!$J$17:$J$26,0))),"")</f>
        <v/>
      </c>
      <c r="Q3848" s="144"/>
      <c r="R3848" s="148">
        <f>IF(LEN(O3848)=0,0,IF(OR(Summary!$D$5="All",Summary!$D$5=""),1,IF(Summary!$D$5=O3848,1,0)))</f>
        <v>0</v>
      </c>
      <c r="S3848" s="148">
        <f>IF(LEN(B3848)=0,0,IF(OR(Summary!$G$5="All",Summary!$G$5=""),1,IF(Summary!$G$5=B3848,1,0)))</f>
        <v>0</v>
      </c>
      <c r="T3848" s="148">
        <f t="shared" si="240"/>
        <v>0</v>
      </c>
      <c r="U3848" s="148">
        <f>IF(LEN(C3848)=0,0,IF(C3848=Summary!$K$5,1,0))</f>
        <v>0</v>
      </c>
      <c r="V3848" s="148">
        <f t="shared" si="241"/>
        <v>0</v>
      </c>
      <c r="W3848" s="333"/>
      <c r="X3848" s="148">
        <f t="shared" si="242"/>
        <v>0</v>
      </c>
      <c r="Y3848" s="333"/>
      <c r="Z3848" s="144"/>
      <c r="AA3848" s="148">
        <f t="shared" si="243"/>
        <v>0</v>
      </c>
      <c r="AB3848" s="336"/>
      <c r="AC3848" s="144"/>
    </row>
    <row r="3849" spans="2:29" s="134" customFormat="1" ht="20.100000000000001" customHeight="1" x14ac:dyDescent="0.25">
      <c r="B3849" s="390"/>
      <c r="C3849" s="391"/>
      <c r="D3849" s="392"/>
      <c r="E3849" s="393"/>
      <c r="F3849" s="393"/>
      <c r="G3849" s="394"/>
      <c r="H3849" s="395"/>
      <c r="N3849" s="144"/>
      <c r="O3849" s="147" t="str">
        <f>IFERROR(IF(LEN(B3849)=0,"",INDEX(Trainings!$C$6:$C$55,MATCH(Registration!$B3849,Trainings!$B$6:$B$55,0),1)),"")</f>
        <v/>
      </c>
      <c r="P3849" s="148" t="str">
        <f>IFERROR(IF(LEN(H3849)=0,"",INDEX(Dashboard!$I$17:$I$26,MATCH($H3849,Dashboard!$J$17:$J$26,0))),"")</f>
        <v/>
      </c>
      <c r="Q3849" s="144"/>
      <c r="R3849" s="148">
        <f>IF(LEN(O3849)=0,0,IF(OR(Summary!$D$5="All",Summary!$D$5=""),1,IF(Summary!$D$5=O3849,1,0)))</f>
        <v>0</v>
      </c>
      <c r="S3849" s="148">
        <f>IF(LEN(B3849)=0,0,IF(OR(Summary!$G$5="All",Summary!$G$5=""),1,IF(Summary!$G$5=B3849,1,0)))</f>
        <v>0</v>
      </c>
      <c r="T3849" s="148">
        <f t="shared" si="240"/>
        <v>0</v>
      </c>
      <c r="U3849" s="148">
        <f>IF(LEN(C3849)=0,0,IF(C3849=Summary!$K$5,1,0))</f>
        <v>0</v>
      </c>
      <c r="V3849" s="148">
        <f t="shared" si="241"/>
        <v>0</v>
      </c>
      <c r="W3849" s="333"/>
      <c r="X3849" s="148">
        <f t="shared" si="242"/>
        <v>0</v>
      </c>
      <c r="Y3849" s="333"/>
      <c r="Z3849" s="144"/>
      <c r="AA3849" s="148">
        <f t="shared" si="243"/>
        <v>0</v>
      </c>
      <c r="AB3849" s="336"/>
      <c r="AC3849" s="144"/>
    </row>
    <row r="3850" spans="2:29" s="134" customFormat="1" ht="20.100000000000001" customHeight="1" x14ac:dyDescent="0.25">
      <c r="B3850" s="390"/>
      <c r="C3850" s="391"/>
      <c r="D3850" s="392"/>
      <c r="E3850" s="393"/>
      <c r="F3850" s="393"/>
      <c r="G3850" s="394"/>
      <c r="H3850" s="395"/>
      <c r="N3850" s="144"/>
      <c r="O3850" s="147" t="str">
        <f>IFERROR(IF(LEN(B3850)=0,"",INDEX(Trainings!$C$6:$C$55,MATCH(Registration!$B3850,Trainings!$B$6:$B$55,0),1)),"")</f>
        <v/>
      </c>
      <c r="P3850" s="148" t="str">
        <f>IFERROR(IF(LEN(H3850)=0,"",INDEX(Dashboard!$I$17:$I$26,MATCH($H3850,Dashboard!$J$17:$J$26,0))),"")</f>
        <v/>
      </c>
      <c r="Q3850" s="144"/>
      <c r="R3850" s="148">
        <f>IF(LEN(O3850)=0,0,IF(OR(Summary!$D$5="All",Summary!$D$5=""),1,IF(Summary!$D$5=O3850,1,0)))</f>
        <v>0</v>
      </c>
      <c r="S3850" s="148">
        <f>IF(LEN(B3850)=0,0,IF(OR(Summary!$G$5="All",Summary!$G$5=""),1,IF(Summary!$G$5=B3850,1,0)))</f>
        <v>0</v>
      </c>
      <c r="T3850" s="148">
        <f t="shared" si="240"/>
        <v>0</v>
      </c>
      <c r="U3850" s="148">
        <f>IF(LEN(C3850)=0,0,IF(C3850=Summary!$K$5,1,0))</f>
        <v>0</v>
      </c>
      <c r="V3850" s="148">
        <f t="shared" si="241"/>
        <v>0</v>
      </c>
      <c r="W3850" s="333"/>
      <c r="X3850" s="148">
        <f t="shared" si="242"/>
        <v>0</v>
      </c>
      <c r="Y3850" s="333"/>
      <c r="Z3850" s="144"/>
      <c r="AA3850" s="148">
        <f t="shared" si="243"/>
        <v>0</v>
      </c>
      <c r="AB3850" s="336"/>
      <c r="AC3850" s="144"/>
    </row>
    <row r="3851" spans="2:29" s="134" customFormat="1" ht="20.100000000000001" customHeight="1" x14ac:dyDescent="0.25">
      <c r="B3851" s="390"/>
      <c r="C3851" s="391"/>
      <c r="D3851" s="392"/>
      <c r="E3851" s="393"/>
      <c r="F3851" s="393"/>
      <c r="G3851" s="394"/>
      <c r="H3851" s="395"/>
      <c r="N3851" s="144"/>
      <c r="O3851" s="147" t="str">
        <f>IFERROR(IF(LEN(B3851)=0,"",INDEX(Trainings!$C$6:$C$55,MATCH(Registration!$B3851,Trainings!$B$6:$B$55,0),1)),"")</f>
        <v/>
      </c>
      <c r="P3851" s="148" t="str">
        <f>IFERROR(IF(LEN(H3851)=0,"",INDEX(Dashboard!$I$17:$I$26,MATCH($H3851,Dashboard!$J$17:$J$26,0))),"")</f>
        <v/>
      </c>
      <c r="Q3851" s="144"/>
      <c r="R3851" s="148">
        <f>IF(LEN(O3851)=0,0,IF(OR(Summary!$D$5="All",Summary!$D$5=""),1,IF(Summary!$D$5=O3851,1,0)))</f>
        <v>0</v>
      </c>
      <c r="S3851" s="148">
        <f>IF(LEN(B3851)=0,0,IF(OR(Summary!$G$5="All",Summary!$G$5=""),1,IF(Summary!$G$5=B3851,1,0)))</f>
        <v>0</v>
      </c>
      <c r="T3851" s="148">
        <f t="shared" si="240"/>
        <v>0</v>
      </c>
      <c r="U3851" s="148">
        <f>IF(LEN(C3851)=0,0,IF(C3851=Summary!$K$5,1,0))</f>
        <v>0</v>
      </c>
      <c r="V3851" s="148">
        <f t="shared" si="241"/>
        <v>0</v>
      </c>
      <c r="W3851" s="333"/>
      <c r="X3851" s="148">
        <f t="shared" si="242"/>
        <v>0</v>
      </c>
      <c r="Y3851" s="333"/>
      <c r="Z3851" s="144"/>
      <c r="AA3851" s="148">
        <f t="shared" si="243"/>
        <v>0</v>
      </c>
      <c r="AB3851" s="336"/>
      <c r="AC3851" s="144"/>
    </row>
    <row r="3852" spans="2:29" s="134" customFormat="1" ht="20.100000000000001" customHeight="1" x14ac:dyDescent="0.25">
      <c r="B3852" s="390"/>
      <c r="C3852" s="391"/>
      <c r="D3852" s="392"/>
      <c r="E3852" s="393"/>
      <c r="F3852" s="393"/>
      <c r="G3852" s="394"/>
      <c r="H3852" s="395"/>
      <c r="N3852" s="144"/>
      <c r="O3852" s="147" t="str">
        <f>IFERROR(IF(LEN(B3852)=0,"",INDEX(Trainings!$C$6:$C$55,MATCH(Registration!$B3852,Trainings!$B$6:$B$55,0),1)),"")</f>
        <v/>
      </c>
      <c r="P3852" s="148" t="str">
        <f>IFERROR(IF(LEN(H3852)=0,"",INDEX(Dashboard!$I$17:$I$26,MATCH($H3852,Dashboard!$J$17:$J$26,0))),"")</f>
        <v/>
      </c>
      <c r="Q3852" s="144"/>
      <c r="R3852" s="148">
        <f>IF(LEN(O3852)=0,0,IF(OR(Summary!$D$5="All",Summary!$D$5=""),1,IF(Summary!$D$5=O3852,1,0)))</f>
        <v>0</v>
      </c>
      <c r="S3852" s="148">
        <f>IF(LEN(B3852)=0,0,IF(OR(Summary!$G$5="All",Summary!$G$5=""),1,IF(Summary!$G$5=B3852,1,0)))</f>
        <v>0</v>
      </c>
      <c r="T3852" s="148">
        <f t="shared" si="240"/>
        <v>0</v>
      </c>
      <c r="U3852" s="148">
        <f>IF(LEN(C3852)=0,0,IF(C3852=Summary!$K$5,1,0))</f>
        <v>0</v>
      </c>
      <c r="V3852" s="148">
        <f t="shared" si="241"/>
        <v>0</v>
      </c>
      <c r="W3852" s="333"/>
      <c r="X3852" s="148">
        <f t="shared" si="242"/>
        <v>0</v>
      </c>
      <c r="Y3852" s="333"/>
      <c r="Z3852" s="144"/>
      <c r="AA3852" s="148">
        <f t="shared" si="243"/>
        <v>0</v>
      </c>
      <c r="AB3852" s="336"/>
      <c r="AC3852" s="144"/>
    </row>
    <row r="3853" spans="2:29" s="134" customFormat="1" ht="20.100000000000001" customHeight="1" x14ac:dyDescent="0.25">
      <c r="B3853" s="390"/>
      <c r="C3853" s="391"/>
      <c r="D3853" s="392"/>
      <c r="E3853" s="393"/>
      <c r="F3853" s="393"/>
      <c r="G3853" s="394"/>
      <c r="H3853" s="395"/>
      <c r="N3853" s="144"/>
      <c r="O3853" s="147" t="str">
        <f>IFERROR(IF(LEN(B3853)=0,"",INDEX(Trainings!$C$6:$C$55,MATCH(Registration!$B3853,Trainings!$B$6:$B$55,0),1)),"")</f>
        <v/>
      </c>
      <c r="P3853" s="148" t="str">
        <f>IFERROR(IF(LEN(H3853)=0,"",INDEX(Dashboard!$I$17:$I$26,MATCH($H3853,Dashboard!$J$17:$J$26,0))),"")</f>
        <v/>
      </c>
      <c r="Q3853" s="144"/>
      <c r="R3853" s="148">
        <f>IF(LEN(O3853)=0,0,IF(OR(Summary!$D$5="All",Summary!$D$5=""),1,IF(Summary!$D$5=O3853,1,0)))</f>
        <v>0</v>
      </c>
      <c r="S3853" s="148">
        <f>IF(LEN(B3853)=0,0,IF(OR(Summary!$G$5="All",Summary!$G$5=""),1,IF(Summary!$G$5=B3853,1,0)))</f>
        <v>0</v>
      </c>
      <c r="T3853" s="148">
        <f t="shared" si="240"/>
        <v>0</v>
      </c>
      <c r="U3853" s="148">
        <f>IF(LEN(C3853)=0,0,IF(C3853=Summary!$K$5,1,0))</f>
        <v>0</v>
      </c>
      <c r="V3853" s="148">
        <f t="shared" si="241"/>
        <v>0</v>
      </c>
      <c r="W3853" s="333"/>
      <c r="X3853" s="148">
        <f t="shared" si="242"/>
        <v>0</v>
      </c>
      <c r="Y3853" s="333"/>
      <c r="Z3853" s="144"/>
      <c r="AA3853" s="148">
        <f t="shared" si="243"/>
        <v>0</v>
      </c>
      <c r="AB3853" s="336"/>
      <c r="AC3853" s="144"/>
    </row>
    <row r="3854" spans="2:29" s="134" customFormat="1" ht="20.100000000000001" customHeight="1" x14ac:dyDescent="0.25">
      <c r="B3854" s="390"/>
      <c r="C3854" s="391"/>
      <c r="D3854" s="392"/>
      <c r="E3854" s="393"/>
      <c r="F3854" s="393"/>
      <c r="G3854" s="394"/>
      <c r="H3854" s="395"/>
      <c r="N3854" s="144"/>
      <c r="O3854" s="147" t="str">
        <f>IFERROR(IF(LEN(B3854)=0,"",INDEX(Trainings!$C$6:$C$55,MATCH(Registration!$B3854,Trainings!$B$6:$B$55,0),1)),"")</f>
        <v/>
      </c>
      <c r="P3854" s="148" t="str">
        <f>IFERROR(IF(LEN(H3854)=0,"",INDEX(Dashboard!$I$17:$I$26,MATCH($H3854,Dashboard!$J$17:$J$26,0))),"")</f>
        <v/>
      </c>
      <c r="Q3854" s="144"/>
      <c r="R3854" s="148">
        <f>IF(LEN(O3854)=0,0,IF(OR(Summary!$D$5="All",Summary!$D$5=""),1,IF(Summary!$D$5=O3854,1,0)))</f>
        <v>0</v>
      </c>
      <c r="S3854" s="148">
        <f>IF(LEN(B3854)=0,0,IF(OR(Summary!$G$5="All",Summary!$G$5=""),1,IF(Summary!$G$5=B3854,1,0)))</f>
        <v>0</v>
      </c>
      <c r="T3854" s="148">
        <f t="shared" si="240"/>
        <v>0</v>
      </c>
      <c r="U3854" s="148">
        <f>IF(LEN(C3854)=0,0,IF(C3854=Summary!$K$5,1,0))</f>
        <v>0</v>
      </c>
      <c r="V3854" s="148">
        <f t="shared" si="241"/>
        <v>0</v>
      </c>
      <c r="W3854" s="333"/>
      <c r="X3854" s="148">
        <f t="shared" si="242"/>
        <v>0</v>
      </c>
      <c r="Y3854" s="333"/>
      <c r="Z3854" s="144"/>
      <c r="AA3854" s="148">
        <f t="shared" si="243"/>
        <v>0</v>
      </c>
      <c r="AB3854" s="336"/>
      <c r="AC3854" s="144"/>
    </row>
    <row r="3855" spans="2:29" s="134" customFormat="1" ht="20.100000000000001" customHeight="1" x14ac:dyDescent="0.25">
      <c r="B3855" s="390"/>
      <c r="C3855" s="391"/>
      <c r="D3855" s="392"/>
      <c r="E3855" s="393"/>
      <c r="F3855" s="393"/>
      <c r="G3855" s="394"/>
      <c r="H3855" s="395"/>
      <c r="N3855" s="144"/>
      <c r="O3855" s="147" t="str">
        <f>IFERROR(IF(LEN(B3855)=0,"",INDEX(Trainings!$C$6:$C$55,MATCH(Registration!$B3855,Trainings!$B$6:$B$55,0),1)),"")</f>
        <v/>
      </c>
      <c r="P3855" s="148" t="str">
        <f>IFERROR(IF(LEN(H3855)=0,"",INDEX(Dashboard!$I$17:$I$26,MATCH($H3855,Dashboard!$J$17:$J$26,0))),"")</f>
        <v/>
      </c>
      <c r="Q3855" s="144"/>
      <c r="R3855" s="148">
        <f>IF(LEN(O3855)=0,0,IF(OR(Summary!$D$5="All",Summary!$D$5=""),1,IF(Summary!$D$5=O3855,1,0)))</f>
        <v>0</v>
      </c>
      <c r="S3855" s="148">
        <f>IF(LEN(B3855)=0,0,IF(OR(Summary!$G$5="All",Summary!$G$5=""),1,IF(Summary!$G$5=B3855,1,0)))</f>
        <v>0</v>
      </c>
      <c r="T3855" s="148">
        <f t="shared" si="240"/>
        <v>0</v>
      </c>
      <c r="U3855" s="148">
        <f>IF(LEN(C3855)=0,0,IF(C3855=Summary!$K$5,1,0))</f>
        <v>0</v>
      </c>
      <c r="V3855" s="148">
        <f t="shared" si="241"/>
        <v>0</v>
      </c>
      <c r="W3855" s="333"/>
      <c r="X3855" s="148">
        <f t="shared" si="242"/>
        <v>0</v>
      </c>
      <c r="Y3855" s="333"/>
      <c r="Z3855" s="144"/>
      <c r="AA3855" s="148">
        <f t="shared" si="243"/>
        <v>0</v>
      </c>
      <c r="AB3855" s="336"/>
      <c r="AC3855" s="144"/>
    </row>
    <row r="3856" spans="2:29" s="134" customFormat="1" ht="20.100000000000001" customHeight="1" x14ac:dyDescent="0.25">
      <c r="B3856" s="390"/>
      <c r="C3856" s="391"/>
      <c r="D3856" s="392"/>
      <c r="E3856" s="393"/>
      <c r="F3856" s="393"/>
      <c r="G3856" s="394"/>
      <c r="H3856" s="395"/>
      <c r="N3856" s="144"/>
      <c r="O3856" s="147" t="str">
        <f>IFERROR(IF(LEN(B3856)=0,"",INDEX(Trainings!$C$6:$C$55,MATCH(Registration!$B3856,Trainings!$B$6:$B$55,0),1)),"")</f>
        <v/>
      </c>
      <c r="P3856" s="148" t="str">
        <f>IFERROR(IF(LEN(H3856)=0,"",INDEX(Dashboard!$I$17:$I$26,MATCH($H3856,Dashboard!$J$17:$J$26,0))),"")</f>
        <v/>
      </c>
      <c r="Q3856" s="144"/>
      <c r="R3856" s="148">
        <f>IF(LEN(O3856)=0,0,IF(OR(Summary!$D$5="All",Summary!$D$5=""),1,IF(Summary!$D$5=O3856,1,0)))</f>
        <v>0</v>
      </c>
      <c r="S3856" s="148">
        <f>IF(LEN(B3856)=0,0,IF(OR(Summary!$G$5="All",Summary!$G$5=""),1,IF(Summary!$G$5=B3856,1,0)))</f>
        <v>0</v>
      </c>
      <c r="T3856" s="148">
        <f t="shared" si="240"/>
        <v>0</v>
      </c>
      <c r="U3856" s="148">
        <f>IF(LEN(C3856)=0,0,IF(C3856=Summary!$K$5,1,0))</f>
        <v>0</v>
      </c>
      <c r="V3856" s="148">
        <f t="shared" si="241"/>
        <v>0</v>
      </c>
      <c r="W3856" s="333"/>
      <c r="X3856" s="148">
        <f t="shared" si="242"/>
        <v>0</v>
      </c>
      <c r="Y3856" s="333"/>
      <c r="Z3856" s="144"/>
      <c r="AA3856" s="148">
        <f t="shared" si="243"/>
        <v>0</v>
      </c>
      <c r="AB3856" s="336"/>
      <c r="AC3856" s="144"/>
    </row>
    <row r="3857" spans="2:29" s="134" customFormat="1" ht="20.100000000000001" customHeight="1" x14ac:dyDescent="0.25">
      <c r="B3857" s="390"/>
      <c r="C3857" s="391"/>
      <c r="D3857" s="392"/>
      <c r="E3857" s="393"/>
      <c r="F3857" s="393"/>
      <c r="G3857" s="394"/>
      <c r="H3857" s="395"/>
      <c r="N3857" s="144"/>
      <c r="O3857" s="147" t="str">
        <f>IFERROR(IF(LEN(B3857)=0,"",INDEX(Trainings!$C$6:$C$55,MATCH(Registration!$B3857,Trainings!$B$6:$B$55,0),1)),"")</f>
        <v/>
      </c>
      <c r="P3857" s="148" t="str">
        <f>IFERROR(IF(LEN(H3857)=0,"",INDEX(Dashboard!$I$17:$I$26,MATCH($H3857,Dashboard!$J$17:$J$26,0))),"")</f>
        <v/>
      </c>
      <c r="Q3857" s="144"/>
      <c r="R3857" s="148">
        <f>IF(LEN(O3857)=0,0,IF(OR(Summary!$D$5="All",Summary!$D$5=""),1,IF(Summary!$D$5=O3857,1,0)))</f>
        <v>0</v>
      </c>
      <c r="S3857" s="148">
        <f>IF(LEN(B3857)=0,0,IF(OR(Summary!$G$5="All",Summary!$G$5=""),1,IF(Summary!$G$5=B3857,1,0)))</f>
        <v>0</v>
      </c>
      <c r="T3857" s="148">
        <f t="shared" si="240"/>
        <v>0</v>
      </c>
      <c r="U3857" s="148">
        <f>IF(LEN(C3857)=0,0,IF(C3857=Summary!$K$5,1,0))</f>
        <v>0</v>
      </c>
      <c r="V3857" s="148">
        <f t="shared" si="241"/>
        <v>0</v>
      </c>
      <c r="W3857" s="333"/>
      <c r="X3857" s="148">
        <f t="shared" si="242"/>
        <v>0</v>
      </c>
      <c r="Y3857" s="333"/>
      <c r="Z3857" s="144"/>
      <c r="AA3857" s="148">
        <f t="shared" si="243"/>
        <v>0</v>
      </c>
      <c r="AB3857" s="336"/>
      <c r="AC3857" s="144"/>
    </row>
    <row r="3858" spans="2:29" s="134" customFormat="1" ht="20.100000000000001" customHeight="1" x14ac:dyDescent="0.25">
      <c r="B3858" s="390"/>
      <c r="C3858" s="391"/>
      <c r="D3858" s="392"/>
      <c r="E3858" s="393"/>
      <c r="F3858" s="393"/>
      <c r="G3858" s="394"/>
      <c r="H3858" s="395"/>
      <c r="N3858" s="144"/>
      <c r="O3858" s="147" t="str">
        <f>IFERROR(IF(LEN(B3858)=0,"",INDEX(Trainings!$C$6:$C$55,MATCH(Registration!$B3858,Trainings!$B$6:$B$55,0),1)),"")</f>
        <v/>
      </c>
      <c r="P3858" s="148" t="str">
        <f>IFERROR(IF(LEN(H3858)=0,"",INDEX(Dashboard!$I$17:$I$26,MATCH($H3858,Dashboard!$J$17:$J$26,0))),"")</f>
        <v/>
      </c>
      <c r="Q3858" s="144"/>
      <c r="R3858" s="148">
        <f>IF(LEN(O3858)=0,0,IF(OR(Summary!$D$5="All",Summary!$D$5=""),1,IF(Summary!$D$5=O3858,1,0)))</f>
        <v>0</v>
      </c>
      <c r="S3858" s="148">
        <f>IF(LEN(B3858)=0,0,IF(OR(Summary!$G$5="All",Summary!$G$5=""),1,IF(Summary!$G$5=B3858,1,0)))</f>
        <v>0</v>
      </c>
      <c r="T3858" s="148">
        <f t="shared" si="240"/>
        <v>0</v>
      </c>
      <c r="U3858" s="148">
        <f>IF(LEN(C3858)=0,0,IF(C3858=Summary!$K$5,1,0))</f>
        <v>0</v>
      </c>
      <c r="V3858" s="148">
        <f t="shared" si="241"/>
        <v>0</v>
      </c>
      <c r="W3858" s="333"/>
      <c r="X3858" s="148">
        <f t="shared" si="242"/>
        <v>0</v>
      </c>
      <c r="Y3858" s="333"/>
      <c r="Z3858" s="144"/>
      <c r="AA3858" s="148">
        <f t="shared" si="243"/>
        <v>0</v>
      </c>
      <c r="AB3858" s="336"/>
      <c r="AC3858" s="144"/>
    </row>
    <row r="3859" spans="2:29" s="134" customFormat="1" ht="20.100000000000001" customHeight="1" x14ac:dyDescent="0.25">
      <c r="B3859" s="390"/>
      <c r="C3859" s="391"/>
      <c r="D3859" s="392"/>
      <c r="E3859" s="393"/>
      <c r="F3859" s="393"/>
      <c r="G3859" s="394"/>
      <c r="H3859" s="395"/>
      <c r="N3859" s="144"/>
      <c r="O3859" s="147" t="str">
        <f>IFERROR(IF(LEN(B3859)=0,"",INDEX(Trainings!$C$6:$C$55,MATCH(Registration!$B3859,Trainings!$B$6:$B$55,0),1)),"")</f>
        <v/>
      </c>
      <c r="P3859" s="148" t="str">
        <f>IFERROR(IF(LEN(H3859)=0,"",INDEX(Dashboard!$I$17:$I$26,MATCH($H3859,Dashboard!$J$17:$J$26,0))),"")</f>
        <v/>
      </c>
      <c r="Q3859" s="144"/>
      <c r="R3859" s="148">
        <f>IF(LEN(O3859)=0,0,IF(OR(Summary!$D$5="All",Summary!$D$5=""),1,IF(Summary!$D$5=O3859,1,0)))</f>
        <v>0</v>
      </c>
      <c r="S3859" s="148">
        <f>IF(LEN(B3859)=0,0,IF(OR(Summary!$G$5="All",Summary!$G$5=""),1,IF(Summary!$G$5=B3859,1,0)))</f>
        <v>0</v>
      </c>
      <c r="T3859" s="148">
        <f t="shared" si="240"/>
        <v>0</v>
      </c>
      <c r="U3859" s="148">
        <f>IF(LEN(C3859)=0,0,IF(C3859=Summary!$K$5,1,0))</f>
        <v>0</v>
      </c>
      <c r="V3859" s="148">
        <f t="shared" si="241"/>
        <v>0</v>
      </c>
      <c r="W3859" s="333"/>
      <c r="X3859" s="148">
        <f t="shared" si="242"/>
        <v>0</v>
      </c>
      <c r="Y3859" s="333"/>
      <c r="Z3859" s="144"/>
      <c r="AA3859" s="148">
        <f t="shared" si="243"/>
        <v>0</v>
      </c>
      <c r="AB3859" s="336"/>
      <c r="AC3859" s="144"/>
    </row>
    <row r="3860" spans="2:29" s="134" customFormat="1" ht="20.100000000000001" customHeight="1" x14ac:dyDescent="0.25">
      <c r="B3860" s="390"/>
      <c r="C3860" s="391"/>
      <c r="D3860" s="392"/>
      <c r="E3860" s="393"/>
      <c r="F3860" s="393"/>
      <c r="G3860" s="394"/>
      <c r="H3860" s="395"/>
      <c r="N3860" s="144"/>
      <c r="O3860" s="147" t="str">
        <f>IFERROR(IF(LEN(B3860)=0,"",INDEX(Trainings!$C$6:$C$55,MATCH(Registration!$B3860,Trainings!$B$6:$B$55,0),1)),"")</f>
        <v/>
      </c>
      <c r="P3860" s="148" t="str">
        <f>IFERROR(IF(LEN(H3860)=0,"",INDEX(Dashboard!$I$17:$I$26,MATCH($H3860,Dashboard!$J$17:$J$26,0))),"")</f>
        <v/>
      </c>
      <c r="Q3860" s="144"/>
      <c r="R3860" s="148">
        <f>IF(LEN(O3860)=0,0,IF(OR(Summary!$D$5="All",Summary!$D$5=""),1,IF(Summary!$D$5=O3860,1,0)))</f>
        <v>0</v>
      </c>
      <c r="S3860" s="148">
        <f>IF(LEN(B3860)=0,0,IF(OR(Summary!$G$5="All",Summary!$G$5=""),1,IF(Summary!$G$5=B3860,1,0)))</f>
        <v>0</v>
      </c>
      <c r="T3860" s="148">
        <f t="shared" si="240"/>
        <v>0</v>
      </c>
      <c r="U3860" s="148">
        <f>IF(LEN(C3860)=0,0,IF(C3860=Summary!$K$5,1,0))</f>
        <v>0</v>
      </c>
      <c r="V3860" s="148">
        <f t="shared" si="241"/>
        <v>0</v>
      </c>
      <c r="W3860" s="333"/>
      <c r="X3860" s="148">
        <f t="shared" si="242"/>
        <v>0</v>
      </c>
      <c r="Y3860" s="333"/>
      <c r="Z3860" s="144"/>
      <c r="AA3860" s="148">
        <f t="shared" si="243"/>
        <v>0</v>
      </c>
      <c r="AB3860" s="336"/>
      <c r="AC3860" s="144"/>
    </row>
    <row r="3861" spans="2:29" s="134" customFormat="1" ht="20.100000000000001" customHeight="1" x14ac:dyDescent="0.25">
      <c r="B3861" s="390"/>
      <c r="C3861" s="391"/>
      <c r="D3861" s="392"/>
      <c r="E3861" s="393"/>
      <c r="F3861" s="393"/>
      <c r="G3861" s="394"/>
      <c r="H3861" s="395"/>
      <c r="N3861" s="144"/>
      <c r="O3861" s="147" t="str">
        <f>IFERROR(IF(LEN(B3861)=0,"",INDEX(Trainings!$C$6:$C$55,MATCH(Registration!$B3861,Trainings!$B$6:$B$55,0),1)),"")</f>
        <v/>
      </c>
      <c r="P3861" s="148" t="str">
        <f>IFERROR(IF(LEN(H3861)=0,"",INDEX(Dashboard!$I$17:$I$26,MATCH($H3861,Dashboard!$J$17:$J$26,0))),"")</f>
        <v/>
      </c>
      <c r="Q3861" s="144"/>
      <c r="R3861" s="148">
        <f>IF(LEN(O3861)=0,0,IF(OR(Summary!$D$5="All",Summary!$D$5=""),1,IF(Summary!$D$5=O3861,1,0)))</f>
        <v>0</v>
      </c>
      <c r="S3861" s="148">
        <f>IF(LEN(B3861)=0,0,IF(OR(Summary!$G$5="All",Summary!$G$5=""),1,IF(Summary!$G$5=B3861,1,0)))</f>
        <v>0</v>
      </c>
      <c r="T3861" s="148">
        <f t="shared" si="240"/>
        <v>0</v>
      </c>
      <c r="U3861" s="148">
        <f>IF(LEN(C3861)=0,0,IF(C3861=Summary!$K$5,1,0))</f>
        <v>0</v>
      </c>
      <c r="V3861" s="148">
        <f t="shared" si="241"/>
        <v>0</v>
      </c>
      <c r="W3861" s="333"/>
      <c r="X3861" s="148">
        <f t="shared" si="242"/>
        <v>0</v>
      </c>
      <c r="Y3861" s="333"/>
      <c r="Z3861" s="144"/>
      <c r="AA3861" s="148">
        <f t="shared" si="243"/>
        <v>0</v>
      </c>
      <c r="AB3861" s="336"/>
      <c r="AC3861" s="144"/>
    </row>
    <row r="3862" spans="2:29" s="134" customFormat="1" ht="20.100000000000001" customHeight="1" x14ac:dyDescent="0.25">
      <c r="B3862" s="390"/>
      <c r="C3862" s="391"/>
      <c r="D3862" s="392"/>
      <c r="E3862" s="393"/>
      <c r="F3862" s="393"/>
      <c r="G3862" s="394"/>
      <c r="H3862" s="395"/>
      <c r="N3862" s="144"/>
      <c r="O3862" s="147" t="str">
        <f>IFERROR(IF(LEN(B3862)=0,"",INDEX(Trainings!$C$6:$C$55,MATCH(Registration!$B3862,Trainings!$B$6:$B$55,0),1)),"")</f>
        <v/>
      </c>
      <c r="P3862" s="148" t="str">
        <f>IFERROR(IF(LEN(H3862)=0,"",INDEX(Dashboard!$I$17:$I$26,MATCH($H3862,Dashboard!$J$17:$J$26,0))),"")</f>
        <v/>
      </c>
      <c r="Q3862" s="144"/>
      <c r="R3862" s="148">
        <f>IF(LEN(O3862)=0,0,IF(OR(Summary!$D$5="All",Summary!$D$5=""),1,IF(Summary!$D$5=O3862,1,0)))</f>
        <v>0</v>
      </c>
      <c r="S3862" s="148">
        <f>IF(LEN(B3862)=0,0,IF(OR(Summary!$G$5="All",Summary!$G$5=""),1,IF(Summary!$G$5=B3862,1,0)))</f>
        <v>0</v>
      </c>
      <c r="T3862" s="148">
        <f t="shared" si="240"/>
        <v>0</v>
      </c>
      <c r="U3862" s="148">
        <f>IF(LEN(C3862)=0,0,IF(C3862=Summary!$K$5,1,0))</f>
        <v>0</v>
      </c>
      <c r="V3862" s="148">
        <f t="shared" si="241"/>
        <v>0</v>
      </c>
      <c r="W3862" s="333"/>
      <c r="X3862" s="148">
        <f t="shared" si="242"/>
        <v>0</v>
      </c>
      <c r="Y3862" s="333"/>
      <c r="Z3862" s="144"/>
      <c r="AA3862" s="148">
        <f t="shared" si="243"/>
        <v>0</v>
      </c>
      <c r="AB3862" s="336"/>
      <c r="AC3862" s="144"/>
    </row>
    <row r="3863" spans="2:29" s="134" customFormat="1" ht="20.100000000000001" customHeight="1" x14ac:dyDescent="0.25">
      <c r="B3863" s="390"/>
      <c r="C3863" s="391"/>
      <c r="D3863" s="392"/>
      <c r="E3863" s="393"/>
      <c r="F3863" s="393"/>
      <c r="G3863" s="394"/>
      <c r="H3863" s="395"/>
      <c r="N3863" s="144"/>
      <c r="O3863" s="147" t="str">
        <f>IFERROR(IF(LEN(B3863)=0,"",INDEX(Trainings!$C$6:$C$55,MATCH(Registration!$B3863,Trainings!$B$6:$B$55,0),1)),"")</f>
        <v/>
      </c>
      <c r="P3863" s="148" t="str">
        <f>IFERROR(IF(LEN(H3863)=0,"",INDEX(Dashboard!$I$17:$I$26,MATCH($H3863,Dashboard!$J$17:$J$26,0))),"")</f>
        <v/>
      </c>
      <c r="Q3863" s="144"/>
      <c r="R3863" s="148">
        <f>IF(LEN(O3863)=0,0,IF(OR(Summary!$D$5="All",Summary!$D$5=""),1,IF(Summary!$D$5=O3863,1,0)))</f>
        <v>0</v>
      </c>
      <c r="S3863" s="148">
        <f>IF(LEN(B3863)=0,0,IF(OR(Summary!$G$5="All",Summary!$G$5=""),1,IF(Summary!$G$5=B3863,1,0)))</f>
        <v>0</v>
      </c>
      <c r="T3863" s="148">
        <f t="shared" si="240"/>
        <v>0</v>
      </c>
      <c r="U3863" s="148">
        <f>IF(LEN(C3863)=0,0,IF(C3863=Summary!$K$5,1,0))</f>
        <v>0</v>
      </c>
      <c r="V3863" s="148">
        <f t="shared" si="241"/>
        <v>0</v>
      </c>
      <c r="W3863" s="333"/>
      <c r="X3863" s="148">
        <f t="shared" si="242"/>
        <v>0</v>
      </c>
      <c r="Y3863" s="333"/>
      <c r="Z3863" s="144"/>
      <c r="AA3863" s="148">
        <f t="shared" si="243"/>
        <v>0</v>
      </c>
      <c r="AB3863" s="336"/>
      <c r="AC3863" s="144"/>
    </row>
    <row r="3864" spans="2:29" s="134" customFormat="1" ht="20.100000000000001" customHeight="1" x14ac:dyDescent="0.25">
      <c r="B3864" s="390"/>
      <c r="C3864" s="391"/>
      <c r="D3864" s="392"/>
      <c r="E3864" s="393"/>
      <c r="F3864" s="393"/>
      <c r="G3864" s="394"/>
      <c r="H3864" s="395"/>
      <c r="N3864" s="144"/>
      <c r="O3864" s="147" t="str">
        <f>IFERROR(IF(LEN(B3864)=0,"",INDEX(Trainings!$C$6:$C$55,MATCH(Registration!$B3864,Trainings!$B$6:$B$55,0),1)),"")</f>
        <v/>
      </c>
      <c r="P3864" s="148" t="str">
        <f>IFERROR(IF(LEN(H3864)=0,"",INDEX(Dashboard!$I$17:$I$26,MATCH($H3864,Dashboard!$J$17:$J$26,0))),"")</f>
        <v/>
      </c>
      <c r="Q3864" s="144"/>
      <c r="R3864" s="148">
        <f>IF(LEN(O3864)=0,0,IF(OR(Summary!$D$5="All",Summary!$D$5=""),1,IF(Summary!$D$5=O3864,1,0)))</f>
        <v>0</v>
      </c>
      <c r="S3864" s="148">
        <f>IF(LEN(B3864)=0,0,IF(OR(Summary!$G$5="All",Summary!$G$5=""),1,IF(Summary!$G$5=B3864,1,0)))</f>
        <v>0</v>
      </c>
      <c r="T3864" s="148">
        <f t="shared" si="240"/>
        <v>0</v>
      </c>
      <c r="U3864" s="148">
        <f>IF(LEN(C3864)=0,0,IF(C3864=Summary!$K$5,1,0))</f>
        <v>0</v>
      </c>
      <c r="V3864" s="148">
        <f t="shared" si="241"/>
        <v>0</v>
      </c>
      <c r="W3864" s="333"/>
      <c r="X3864" s="148">
        <f t="shared" si="242"/>
        <v>0</v>
      </c>
      <c r="Y3864" s="333"/>
      <c r="Z3864" s="144"/>
      <c r="AA3864" s="148">
        <f t="shared" si="243"/>
        <v>0</v>
      </c>
      <c r="AB3864" s="336"/>
      <c r="AC3864" s="144"/>
    </row>
    <row r="3865" spans="2:29" s="134" customFormat="1" ht="20.100000000000001" customHeight="1" x14ac:dyDescent="0.25">
      <c r="B3865" s="390"/>
      <c r="C3865" s="391"/>
      <c r="D3865" s="392"/>
      <c r="E3865" s="393"/>
      <c r="F3865" s="393"/>
      <c r="G3865" s="394"/>
      <c r="H3865" s="395"/>
      <c r="N3865" s="144"/>
      <c r="O3865" s="147" t="str">
        <f>IFERROR(IF(LEN(B3865)=0,"",INDEX(Trainings!$C$6:$C$55,MATCH(Registration!$B3865,Trainings!$B$6:$B$55,0),1)),"")</f>
        <v/>
      </c>
      <c r="P3865" s="148" t="str">
        <f>IFERROR(IF(LEN(H3865)=0,"",INDEX(Dashboard!$I$17:$I$26,MATCH($H3865,Dashboard!$J$17:$J$26,0))),"")</f>
        <v/>
      </c>
      <c r="Q3865" s="144"/>
      <c r="R3865" s="148">
        <f>IF(LEN(O3865)=0,0,IF(OR(Summary!$D$5="All",Summary!$D$5=""),1,IF(Summary!$D$5=O3865,1,0)))</f>
        <v>0</v>
      </c>
      <c r="S3865" s="148">
        <f>IF(LEN(B3865)=0,0,IF(OR(Summary!$G$5="All",Summary!$G$5=""),1,IF(Summary!$G$5=B3865,1,0)))</f>
        <v>0</v>
      </c>
      <c r="T3865" s="148">
        <f t="shared" si="240"/>
        <v>0</v>
      </c>
      <c r="U3865" s="148">
        <f>IF(LEN(C3865)=0,0,IF(C3865=Summary!$K$5,1,0))</f>
        <v>0</v>
      </c>
      <c r="V3865" s="148">
        <f t="shared" si="241"/>
        <v>0</v>
      </c>
      <c r="W3865" s="333"/>
      <c r="X3865" s="148">
        <f t="shared" si="242"/>
        <v>0</v>
      </c>
      <c r="Y3865" s="333"/>
      <c r="Z3865" s="144"/>
      <c r="AA3865" s="148">
        <f t="shared" si="243"/>
        <v>0</v>
      </c>
      <c r="AB3865" s="336"/>
      <c r="AC3865" s="144"/>
    </row>
    <row r="3866" spans="2:29" s="134" customFormat="1" ht="20.100000000000001" customHeight="1" x14ac:dyDescent="0.25">
      <c r="B3866" s="390"/>
      <c r="C3866" s="391"/>
      <c r="D3866" s="392"/>
      <c r="E3866" s="393"/>
      <c r="F3866" s="393"/>
      <c r="G3866" s="394"/>
      <c r="H3866" s="395"/>
      <c r="N3866" s="144"/>
      <c r="O3866" s="147" t="str">
        <f>IFERROR(IF(LEN(B3866)=0,"",INDEX(Trainings!$C$6:$C$55,MATCH(Registration!$B3866,Trainings!$B$6:$B$55,0),1)),"")</f>
        <v/>
      </c>
      <c r="P3866" s="148" t="str">
        <f>IFERROR(IF(LEN(H3866)=0,"",INDEX(Dashboard!$I$17:$I$26,MATCH($H3866,Dashboard!$J$17:$J$26,0))),"")</f>
        <v/>
      </c>
      <c r="Q3866" s="144"/>
      <c r="R3866" s="148">
        <f>IF(LEN(O3866)=0,0,IF(OR(Summary!$D$5="All",Summary!$D$5=""),1,IF(Summary!$D$5=O3866,1,0)))</f>
        <v>0</v>
      </c>
      <c r="S3866" s="148">
        <f>IF(LEN(B3866)=0,0,IF(OR(Summary!$G$5="All",Summary!$G$5=""),1,IF(Summary!$G$5=B3866,1,0)))</f>
        <v>0</v>
      </c>
      <c r="T3866" s="148">
        <f t="shared" si="240"/>
        <v>0</v>
      </c>
      <c r="U3866" s="148">
        <f>IF(LEN(C3866)=0,0,IF(C3866=Summary!$K$5,1,0))</f>
        <v>0</v>
      </c>
      <c r="V3866" s="148">
        <f t="shared" si="241"/>
        <v>0</v>
      </c>
      <c r="W3866" s="333"/>
      <c r="X3866" s="148">
        <f t="shared" si="242"/>
        <v>0</v>
      </c>
      <c r="Y3866" s="333"/>
      <c r="Z3866" s="144"/>
      <c r="AA3866" s="148">
        <f t="shared" si="243"/>
        <v>0</v>
      </c>
      <c r="AB3866" s="336"/>
      <c r="AC3866" s="144"/>
    </row>
    <row r="3867" spans="2:29" s="134" customFormat="1" ht="20.100000000000001" customHeight="1" x14ac:dyDescent="0.25">
      <c r="B3867" s="390"/>
      <c r="C3867" s="391"/>
      <c r="D3867" s="392"/>
      <c r="E3867" s="393"/>
      <c r="F3867" s="393"/>
      <c r="G3867" s="394"/>
      <c r="H3867" s="395"/>
      <c r="N3867" s="144"/>
      <c r="O3867" s="147" t="str">
        <f>IFERROR(IF(LEN(B3867)=0,"",INDEX(Trainings!$C$6:$C$55,MATCH(Registration!$B3867,Trainings!$B$6:$B$55,0),1)),"")</f>
        <v/>
      </c>
      <c r="P3867" s="148" t="str">
        <f>IFERROR(IF(LEN(H3867)=0,"",INDEX(Dashboard!$I$17:$I$26,MATCH($H3867,Dashboard!$J$17:$J$26,0))),"")</f>
        <v/>
      </c>
      <c r="Q3867" s="144"/>
      <c r="R3867" s="148">
        <f>IF(LEN(O3867)=0,0,IF(OR(Summary!$D$5="All",Summary!$D$5=""),1,IF(Summary!$D$5=O3867,1,0)))</f>
        <v>0</v>
      </c>
      <c r="S3867" s="148">
        <f>IF(LEN(B3867)=0,0,IF(OR(Summary!$G$5="All",Summary!$G$5=""),1,IF(Summary!$G$5=B3867,1,0)))</f>
        <v>0</v>
      </c>
      <c r="T3867" s="148">
        <f t="shared" si="240"/>
        <v>0</v>
      </c>
      <c r="U3867" s="148">
        <f>IF(LEN(C3867)=0,0,IF(C3867=Summary!$K$5,1,0))</f>
        <v>0</v>
      </c>
      <c r="V3867" s="148">
        <f t="shared" si="241"/>
        <v>0</v>
      </c>
      <c r="W3867" s="333"/>
      <c r="X3867" s="148">
        <f t="shared" si="242"/>
        <v>0</v>
      </c>
      <c r="Y3867" s="333"/>
      <c r="Z3867" s="144"/>
      <c r="AA3867" s="148">
        <f t="shared" si="243"/>
        <v>0</v>
      </c>
      <c r="AB3867" s="336"/>
      <c r="AC3867" s="144"/>
    </row>
    <row r="3868" spans="2:29" s="134" customFormat="1" ht="20.100000000000001" customHeight="1" x14ac:dyDescent="0.25">
      <c r="B3868" s="390"/>
      <c r="C3868" s="391"/>
      <c r="D3868" s="392"/>
      <c r="E3868" s="393"/>
      <c r="F3868" s="393"/>
      <c r="G3868" s="394"/>
      <c r="H3868" s="395"/>
      <c r="N3868" s="144"/>
      <c r="O3868" s="147" t="str">
        <f>IFERROR(IF(LEN(B3868)=0,"",INDEX(Trainings!$C$6:$C$55,MATCH(Registration!$B3868,Trainings!$B$6:$B$55,0),1)),"")</f>
        <v/>
      </c>
      <c r="P3868" s="148" t="str">
        <f>IFERROR(IF(LEN(H3868)=0,"",INDEX(Dashboard!$I$17:$I$26,MATCH($H3868,Dashboard!$J$17:$J$26,0))),"")</f>
        <v/>
      </c>
      <c r="Q3868" s="144"/>
      <c r="R3868" s="148">
        <f>IF(LEN(O3868)=0,0,IF(OR(Summary!$D$5="All",Summary!$D$5=""),1,IF(Summary!$D$5=O3868,1,0)))</f>
        <v>0</v>
      </c>
      <c r="S3868" s="148">
        <f>IF(LEN(B3868)=0,0,IF(OR(Summary!$G$5="All",Summary!$G$5=""),1,IF(Summary!$G$5=B3868,1,0)))</f>
        <v>0</v>
      </c>
      <c r="T3868" s="148">
        <f t="shared" si="240"/>
        <v>0</v>
      </c>
      <c r="U3868" s="148">
        <f>IF(LEN(C3868)=0,0,IF(C3868=Summary!$K$5,1,0))</f>
        <v>0</v>
      </c>
      <c r="V3868" s="148">
        <f t="shared" si="241"/>
        <v>0</v>
      </c>
      <c r="W3868" s="333"/>
      <c r="X3868" s="148">
        <f t="shared" si="242"/>
        <v>0</v>
      </c>
      <c r="Y3868" s="333"/>
      <c r="Z3868" s="144"/>
      <c r="AA3868" s="148">
        <f t="shared" si="243"/>
        <v>0</v>
      </c>
      <c r="AB3868" s="336"/>
      <c r="AC3868" s="144"/>
    </row>
    <row r="3869" spans="2:29" s="134" customFormat="1" ht="20.100000000000001" customHeight="1" x14ac:dyDescent="0.25">
      <c r="B3869" s="390"/>
      <c r="C3869" s="391"/>
      <c r="D3869" s="392"/>
      <c r="E3869" s="393"/>
      <c r="F3869" s="393"/>
      <c r="G3869" s="394"/>
      <c r="H3869" s="395"/>
      <c r="N3869" s="144"/>
      <c r="O3869" s="147" t="str">
        <f>IFERROR(IF(LEN(B3869)=0,"",INDEX(Trainings!$C$6:$C$55,MATCH(Registration!$B3869,Trainings!$B$6:$B$55,0),1)),"")</f>
        <v/>
      </c>
      <c r="P3869" s="148" t="str">
        <f>IFERROR(IF(LEN(H3869)=0,"",INDEX(Dashboard!$I$17:$I$26,MATCH($H3869,Dashboard!$J$17:$J$26,0))),"")</f>
        <v/>
      </c>
      <c r="Q3869" s="144"/>
      <c r="R3869" s="148">
        <f>IF(LEN(O3869)=0,0,IF(OR(Summary!$D$5="All",Summary!$D$5=""),1,IF(Summary!$D$5=O3869,1,0)))</f>
        <v>0</v>
      </c>
      <c r="S3869" s="148">
        <f>IF(LEN(B3869)=0,0,IF(OR(Summary!$G$5="All",Summary!$G$5=""),1,IF(Summary!$G$5=B3869,1,0)))</f>
        <v>0</v>
      </c>
      <c r="T3869" s="148">
        <f t="shared" si="240"/>
        <v>0</v>
      </c>
      <c r="U3869" s="148">
        <f>IF(LEN(C3869)=0,0,IF(C3869=Summary!$K$5,1,0))</f>
        <v>0</v>
      </c>
      <c r="V3869" s="148">
        <f t="shared" si="241"/>
        <v>0</v>
      </c>
      <c r="W3869" s="333"/>
      <c r="X3869" s="148">
        <f t="shared" si="242"/>
        <v>0</v>
      </c>
      <c r="Y3869" s="333"/>
      <c r="Z3869" s="144"/>
      <c r="AA3869" s="148">
        <f t="shared" si="243"/>
        <v>0</v>
      </c>
      <c r="AB3869" s="336"/>
      <c r="AC3869" s="144"/>
    </row>
    <row r="3870" spans="2:29" s="134" customFormat="1" ht="20.100000000000001" customHeight="1" x14ac:dyDescent="0.25">
      <c r="B3870" s="390"/>
      <c r="C3870" s="391"/>
      <c r="D3870" s="392"/>
      <c r="E3870" s="393"/>
      <c r="F3870" s="393"/>
      <c r="G3870" s="394"/>
      <c r="H3870" s="395"/>
      <c r="N3870" s="144"/>
      <c r="O3870" s="147" t="str">
        <f>IFERROR(IF(LEN(B3870)=0,"",INDEX(Trainings!$C$6:$C$55,MATCH(Registration!$B3870,Trainings!$B$6:$B$55,0),1)),"")</f>
        <v/>
      </c>
      <c r="P3870" s="148" t="str">
        <f>IFERROR(IF(LEN(H3870)=0,"",INDEX(Dashboard!$I$17:$I$26,MATCH($H3870,Dashboard!$J$17:$J$26,0))),"")</f>
        <v/>
      </c>
      <c r="Q3870" s="144"/>
      <c r="R3870" s="148">
        <f>IF(LEN(O3870)=0,0,IF(OR(Summary!$D$5="All",Summary!$D$5=""),1,IF(Summary!$D$5=O3870,1,0)))</f>
        <v>0</v>
      </c>
      <c r="S3870" s="148">
        <f>IF(LEN(B3870)=0,0,IF(OR(Summary!$G$5="All",Summary!$G$5=""),1,IF(Summary!$G$5=B3870,1,0)))</f>
        <v>0</v>
      </c>
      <c r="T3870" s="148">
        <f t="shared" si="240"/>
        <v>0</v>
      </c>
      <c r="U3870" s="148">
        <f>IF(LEN(C3870)=0,0,IF(C3870=Summary!$K$5,1,0))</f>
        <v>0</v>
      </c>
      <c r="V3870" s="148">
        <f t="shared" si="241"/>
        <v>0</v>
      </c>
      <c r="W3870" s="333"/>
      <c r="X3870" s="148">
        <f t="shared" si="242"/>
        <v>0</v>
      </c>
      <c r="Y3870" s="333"/>
      <c r="Z3870" s="144"/>
      <c r="AA3870" s="148">
        <f t="shared" si="243"/>
        <v>0</v>
      </c>
      <c r="AB3870" s="336"/>
      <c r="AC3870" s="144"/>
    </row>
    <row r="3871" spans="2:29" s="134" customFormat="1" ht="20.100000000000001" customHeight="1" x14ac:dyDescent="0.25">
      <c r="B3871" s="390"/>
      <c r="C3871" s="391"/>
      <c r="D3871" s="392"/>
      <c r="E3871" s="393"/>
      <c r="F3871" s="393"/>
      <c r="G3871" s="394"/>
      <c r="H3871" s="395"/>
      <c r="N3871" s="144"/>
      <c r="O3871" s="147" t="str">
        <f>IFERROR(IF(LEN(B3871)=0,"",INDEX(Trainings!$C$6:$C$55,MATCH(Registration!$B3871,Trainings!$B$6:$B$55,0),1)),"")</f>
        <v/>
      </c>
      <c r="P3871" s="148" t="str">
        <f>IFERROR(IF(LEN(H3871)=0,"",INDEX(Dashboard!$I$17:$I$26,MATCH($H3871,Dashboard!$J$17:$J$26,0))),"")</f>
        <v/>
      </c>
      <c r="Q3871" s="144"/>
      <c r="R3871" s="148">
        <f>IF(LEN(O3871)=0,0,IF(OR(Summary!$D$5="All",Summary!$D$5=""),1,IF(Summary!$D$5=O3871,1,0)))</f>
        <v>0</v>
      </c>
      <c r="S3871" s="148">
        <f>IF(LEN(B3871)=0,0,IF(OR(Summary!$G$5="All",Summary!$G$5=""),1,IF(Summary!$G$5=B3871,1,0)))</f>
        <v>0</v>
      </c>
      <c r="T3871" s="148">
        <f t="shared" si="240"/>
        <v>0</v>
      </c>
      <c r="U3871" s="148">
        <f>IF(LEN(C3871)=0,0,IF(C3871=Summary!$K$5,1,0))</f>
        <v>0</v>
      </c>
      <c r="V3871" s="148">
        <f t="shared" si="241"/>
        <v>0</v>
      </c>
      <c r="W3871" s="333"/>
      <c r="X3871" s="148">
        <f t="shared" si="242"/>
        <v>0</v>
      </c>
      <c r="Y3871" s="333"/>
      <c r="Z3871" s="144"/>
      <c r="AA3871" s="148">
        <f t="shared" si="243"/>
        <v>0</v>
      </c>
      <c r="AB3871" s="336"/>
      <c r="AC3871" s="144"/>
    </row>
    <row r="3872" spans="2:29" s="134" customFormat="1" ht="20.100000000000001" customHeight="1" x14ac:dyDescent="0.25">
      <c r="B3872" s="390"/>
      <c r="C3872" s="391"/>
      <c r="D3872" s="392"/>
      <c r="E3872" s="393"/>
      <c r="F3872" s="393"/>
      <c r="G3872" s="394"/>
      <c r="H3872" s="395"/>
      <c r="N3872" s="144"/>
      <c r="O3872" s="147" t="str">
        <f>IFERROR(IF(LEN(B3872)=0,"",INDEX(Trainings!$C$6:$C$55,MATCH(Registration!$B3872,Trainings!$B$6:$B$55,0),1)),"")</f>
        <v/>
      </c>
      <c r="P3872" s="148" t="str">
        <f>IFERROR(IF(LEN(H3872)=0,"",INDEX(Dashboard!$I$17:$I$26,MATCH($H3872,Dashboard!$J$17:$J$26,0))),"")</f>
        <v/>
      </c>
      <c r="Q3872" s="144"/>
      <c r="R3872" s="148">
        <f>IF(LEN(O3872)=0,0,IF(OR(Summary!$D$5="All",Summary!$D$5=""),1,IF(Summary!$D$5=O3872,1,0)))</f>
        <v>0</v>
      </c>
      <c r="S3872" s="148">
        <f>IF(LEN(B3872)=0,0,IF(OR(Summary!$G$5="All",Summary!$G$5=""),1,IF(Summary!$G$5=B3872,1,0)))</f>
        <v>0</v>
      </c>
      <c r="T3872" s="148">
        <f t="shared" si="240"/>
        <v>0</v>
      </c>
      <c r="U3872" s="148">
        <f>IF(LEN(C3872)=0,0,IF(C3872=Summary!$K$5,1,0))</f>
        <v>0</v>
      </c>
      <c r="V3872" s="148">
        <f t="shared" si="241"/>
        <v>0</v>
      </c>
      <c r="W3872" s="333"/>
      <c r="X3872" s="148">
        <f t="shared" si="242"/>
        <v>0</v>
      </c>
      <c r="Y3872" s="333"/>
      <c r="Z3872" s="144"/>
      <c r="AA3872" s="148">
        <f t="shared" si="243"/>
        <v>0</v>
      </c>
      <c r="AB3872" s="336"/>
      <c r="AC3872" s="144"/>
    </row>
    <row r="3873" spans="2:29" s="134" customFormat="1" ht="20.100000000000001" customHeight="1" x14ac:dyDescent="0.25">
      <c r="B3873" s="390"/>
      <c r="C3873" s="391"/>
      <c r="D3873" s="392"/>
      <c r="E3873" s="393"/>
      <c r="F3873" s="393"/>
      <c r="G3873" s="394"/>
      <c r="H3873" s="395"/>
      <c r="N3873" s="144"/>
      <c r="O3873" s="147" t="str">
        <f>IFERROR(IF(LEN(B3873)=0,"",INDEX(Trainings!$C$6:$C$55,MATCH(Registration!$B3873,Trainings!$B$6:$B$55,0),1)),"")</f>
        <v/>
      </c>
      <c r="P3873" s="148" t="str">
        <f>IFERROR(IF(LEN(H3873)=0,"",INDEX(Dashboard!$I$17:$I$26,MATCH($H3873,Dashboard!$J$17:$J$26,0))),"")</f>
        <v/>
      </c>
      <c r="Q3873" s="144"/>
      <c r="R3873" s="148">
        <f>IF(LEN(O3873)=0,0,IF(OR(Summary!$D$5="All",Summary!$D$5=""),1,IF(Summary!$D$5=O3873,1,0)))</f>
        <v>0</v>
      </c>
      <c r="S3873" s="148">
        <f>IF(LEN(B3873)=0,0,IF(OR(Summary!$G$5="All",Summary!$G$5=""),1,IF(Summary!$G$5=B3873,1,0)))</f>
        <v>0</v>
      </c>
      <c r="T3873" s="148">
        <f t="shared" si="240"/>
        <v>0</v>
      </c>
      <c r="U3873" s="148">
        <f>IF(LEN(C3873)=0,0,IF(C3873=Summary!$K$5,1,0))</f>
        <v>0</v>
      </c>
      <c r="V3873" s="148">
        <f t="shared" si="241"/>
        <v>0</v>
      </c>
      <c r="W3873" s="333"/>
      <c r="X3873" s="148">
        <f t="shared" si="242"/>
        <v>0</v>
      </c>
      <c r="Y3873" s="333"/>
      <c r="Z3873" s="144"/>
      <c r="AA3873" s="148">
        <f t="shared" si="243"/>
        <v>0</v>
      </c>
      <c r="AB3873" s="336"/>
      <c r="AC3873" s="144"/>
    </row>
    <row r="3874" spans="2:29" s="134" customFormat="1" ht="20.100000000000001" customHeight="1" x14ac:dyDescent="0.25">
      <c r="B3874" s="390"/>
      <c r="C3874" s="391"/>
      <c r="D3874" s="392"/>
      <c r="E3874" s="393"/>
      <c r="F3874" s="393"/>
      <c r="G3874" s="394"/>
      <c r="H3874" s="395"/>
      <c r="N3874" s="144"/>
      <c r="O3874" s="147" t="str">
        <f>IFERROR(IF(LEN(B3874)=0,"",INDEX(Trainings!$C$6:$C$55,MATCH(Registration!$B3874,Trainings!$B$6:$B$55,0),1)),"")</f>
        <v/>
      </c>
      <c r="P3874" s="148" t="str">
        <f>IFERROR(IF(LEN(H3874)=0,"",INDEX(Dashboard!$I$17:$I$26,MATCH($H3874,Dashboard!$J$17:$J$26,0))),"")</f>
        <v/>
      </c>
      <c r="Q3874" s="144"/>
      <c r="R3874" s="148">
        <f>IF(LEN(O3874)=0,0,IF(OR(Summary!$D$5="All",Summary!$D$5=""),1,IF(Summary!$D$5=O3874,1,0)))</f>
        <v>0</v>
      </c>
      <c r="S3874" s="148">
        <f>IF(LEN(B3874)=0,0,IF(OR(Summary!$G$5="All",Summary!$G$5=""),1,IF(Summary!$G$5=B3874,1,0)))</f>
        <v>0</v>
      </c>
      <c r="T3874" s="148">
        <f t="shared" si="240"/>
        <v>0</v>
      </c>
      <c r="U3874" s="148">
        <f>IF(LEN(C3874)=0,0,IF(C3874=Summary!$K$5,1,0))</f>
        <v>0</v>
      </c>
      <c r="V3874" s="148">
        <f t="shared" si="241"/>
        <v>0</v>
      </c>
      <c r="W3874" s="333"/>
      <c r="X3874" s="148">
        <f t="shared" si="242"/>
        <v>0</v>
      </c>
      <c r="Y3874" s="333"/>
      <c r="Z3874" s="144"/>
      <c r="AA3874" s="148">
        <f t="shared" si="243"/>
        <v>0</v>
      </c>
      <c r="AB3874" s="336"/>
      <c r="AC3874" s="144"/>
    </row>
    <row r="3875" spans="2:29" s="134" customFormat="1" ht="20.100000000000001" customHeight="1" x14ac:dyDescent="0.25">
      <c r="B3875" s="390"/>
      <c r="C3875" s="391"/>
      <c r="D3875" s="392"/>
      <c r="E3875" s="393"/>
      <c r="F3875" s="393"/>
      <c r="G3875" s="394"/>
      <c r="H3875" s="395"/>
      <c r="N3875" s="144"/>
      <c r="O3875" s="147" t="str">
        <f>IFERROR(IF(LEN(B3875)=0,"",INDEX(Trainings!$C$6:$C$55,MATCH(Registration!$B3875,Trainings!$B$6:$B$55,0),1)),"")</f>
        <v/>
      </c>
      <c r="P3875" s="148" t="str">
        <f>IFERROR(IF(LEN(H3875)=0,"",INDEX(Dashboard!$I$17:$I$26,MATCH($H3875,Dashboard!$J$17:$J$26,0))),"")</f>
        <v/>
      </c>
      <c r="Q3875" s="144"/>
      <c r="R3875" s="148">
        <f>IF(LEN(O3875)=0,0,IF(OR(Summary!$D$5="All",Summary!$D$5=""),1,IF(Summary!$D$5=O3875,1,0)))</f>
        <v>0</v>
      </c>
      <c r="S3875" s="148">
        <f>IF(LEN(B3875)=0,0,IF(OR(Summary!$G$5="All",Summary!$G$5=""),1,IF(Summary!$G$5=B3875,1,0)))</f>
        <v>0</v>
      </c>
      <c r="T3875" s="148">
        <f t="shared" si="240"/>
        <v>0</v>
      </c>
      <c r="U3875" s="148">
        <f>IF(LEN(C3875)=0,0,IF(C3875=Summary!$K$5,1,0))</f>
        <v>0</v>
      </c>
      <c r="V3875" s="148">
        <f t="shared" si="241"/>
        <v>0</v>
      </c>
      <c r="W3875" s="333"/>
      <c r="X3875" s="148">
        <f t="shared" si="242"/>
        <v>0</v>
      </c>
      <c r="Y3875" s="333"/>
      <c r="Z3875" s="144"/>
      <c r="AA3875" s="148">
        <f t="shared" si="243"/>
        <v>0</v>
      </c>
      <c r="AB3875" s="336"/>
      <c r="AC3875" s="144"/>
    </row>
    <row r="3876" spans="2:29" s="134" customFormat="1" ht="20.100000000000001" customHeight="1" x14ac:dyDescent="0.25">
      <c r="B3876" s="390"/>
      <c r="C3876" s="391"/>
      <c r="D3876" s="392"/>
      <c r="E3876" s="393"/>
      <c r="F3876" s="393"/>
      <c r="G3876" s="394"/>
      <c r="H3876" s="395"/>
      <c r="N3876" s="144"/>
      <c r="O3876" s="147" t="str">
        <f>IFERROR(IF(LEN(B3876)=0,"",INDEX(Trainings!$C$6:$C$55,MATCH(Registration!$B3876,Trainings!$B$6:$B$55,0),1)),"")</f>
        <v/>
      </c>
      <c r="P3876" s="148" t="str">
        <f>IFERROR(IF(LEN(H3876)=0,"",INDEX(Dashboard!$I$17:$I$26,MATCH($H3876,Dashboard!$J$17:$J$26,0))),"")</f>
        <v/>
      </c>
      <c r="Q3876" s="144"/>
      <c r="R3876" s="148">
        <f>IF(LEN(O3876)=0,0,IF(OR(Summary!$D$5="All",Summary!$D$5=""),1,IF(Summary!$D$5=O3876,1,0)))</f>
        <v>0</v>
      </c>
      <c r="S3876" s="148">
        <f>IF(LEN(B3876)=0,0,IF(OR(Summary!$G$5="All",Summary!$G$5=""),1,IF(Summary!$G$5=B3876,1,0)))</f>
        <v>0</v>
      </c>
      <c r="T3876" s="148">
        <f t="shared" si="240"/>
        <v>0</v>
      </c>
      <c r="U3876" s="148">
        <f>IF(LEN(C3876)=0,0,IF(C3876=Summary!$K$5,1,0))</f>
        <v>0</v>
      </c>
      <c r="V3876" s="148">
        <f t="shared" si="241"/>
        <v>0</v>
      </c>
      <c r="W3876" s="333"/>
      <c r="X3876" s="148">
        <f t="shared" si="242"/>
        <v>0</v>
      </c>
      <c r="Y3876" s="333"/>
      <c r="Z3876" s="144"/>
      <c r="AA3876" s="148">
        <f t="shared" si="243"/>
        <v>0</v>
      </c>
      <c r="AB3876" s="336"/>
      <c r="AC3876" s="144"/>
    </row>
    <row r="3877" spans="2:29" s="134" customFormat="1" ht="20.100000000000001" customHeight="1" x14ac:dyDescent="0.25">
      <c r="B3877" s="390"/>
      <c r="C3877" s="391"/>
      <c r="D3877" s="392"/>
      <c r="E3877" s="393"/>
      <c r="F3877" s="393"/>
      <c r="G3877" s="394"/>
      <c r="H3877" s="395"/>
      <c r="N3877" s="144"/>
      <c r="O3877" s="147" t="str">
        <f>IFERROR(IF(LEN(B3877)=0,"",INDEX(Trainings!$C$6:$C$55,MATCH(Registration!$B3877,Trainings!$B$6:$B$55,0),1)),"")</f>
        <v/>
      </c>
      <c r="P3877" s="148" t="str">
        <f>IFERROR(IF(LEN(H3877)=0,"",INDEX(Dashboard!$I$17:$I$26,MATCH($H3877,Dashboard!$J$17:$J$26,0))),"")</f>
        <v/>
      </c>
      <c r="Q3877" s="144"/>
      <c r="R3877" s="148">
        <f>IF(LEN(O3877)=0,0,IF(OR(Summary!$D$5="All",Summary!$D$5=""),1,IF(Summary!$D$5=O3877,1,0)))</f>
        <v>0</v>
      </c>
      <c r="S3877" s="148">
        <f>IF(LEN(B3877)=0,0,IF(OR(Summary!$G$5="All",Summary!$G$5=""),1,IF(Summary!$G$5=B3877,1,0)))</f>
        <v>0</v>
      </c>
      <c r="T3877" s="148">
        <f t="shared" si="240"/>
        <v>0</v>
      </c>
      <c r="U3877" s="148">
        <f>IF(LEN(C3877)=0,0,IF(C3877=Summary!$K$5,1,0))</f>
        <v>0</v>
      </c>
      <c r="V3877" s="148">
        <f t="shared" si="241"/>
        <v>0</v>
      </c>
      <c r="W3877" s="333"/>
      <c r="X3877" s="148">
        <f t="shared" si="242"/>
        <v>0</v>
      </c>
      <c r="Y3877" s="333"/>
      <c r="Z3877" s="144"/>
      <c r="AA3877" s="148">
        <f t="shared" si="243"/>
        <v>0</v>
      </c>
      <c r="AB3877" s="336"/>
      <c r="AC3877" s="144"/>
    </row>
    <row r="3878" spans="2:29" s="134" customFormat="1" ht="20.100000000000001" customHeight="1" x14ac:dyDescent="0.25">
      <c r="B3878" s="390"/>
      <c r="C3878" s="391"/>
      <c r="D3878" s="392"/>
      <c r="E3878" s="393"/>
      <c r="F3878" s="393"/>
      <c r="G3878" s="394"/>
      <c r="H3878" s="395"/>
      <c r="N3878" s="144"/>
      <c r="O3878" s="147" t="str">
        <f>IFERROR(IF(LEN(B3878)=0,"",INDEX(Trainings!$C$6:$C$55,MATCH(Registration!$B3878,Trainings!$B$6:$B$55,0),1)),"")</f>
        <v/>
      </c>
      <c r="P3878" s="148" t="str">
        <f>IFERROR(IF(LEN(H3878)=0,"",INDEX(Dashboard!$I$17:$I$26,MATCH($H3878,Dashboard!$J$17:$J$26,0))),"")</f>
        <v/>
      </c>
      <c r="Q3878" s="144"/>
      <c r="R3878" s="148">
        <f>IF(LEN(O3878)=0,0,IF(OR(Summary!$D$5="All",Summary!$D$5=""),1,IF(Summary!$D$5=O3878,1,0)))</f>
        <v>0</v>
      </c>
      <c r="S3878" s="148">
        <f>IF(LEN(B3878)=0,0,IF(OR(Summary!$G$5="All",Summary!$G$5=""),1,IF(Summary!$G$5=B3878,1,0)))</f>
        <v>0</v>
      </c>
      <c r="T3878" s="148">
        <f t="shared" si="240"/>
        <v>0</v>
      </c>
      <c r="U3878" s="148">
        <f>IF(LEN(C3878)=0,0,IF(C3878=Summary!$K$5,1,0))</f>
        <v>0</v>
      </c>
      <c r="V3878" s="148">
        <f t="shared" si="241"/>
        <v>0</v>
      </c>
      <c r="W3878" s="333"/>
      <c r="X3878" s="148">
        <f t="shared" si="242"/>
        <v>0</v>
      </c>
      <c r="Y3878" s="333"/>
      <c r="Z3878" s="144"/>
      <c r="AA3878" s="148">
        <f t="shared" si="243"/>
        <v>0</v>
      </c>
      <c r="AB3878" s="336"/>
      <c r="AC3878" s="144"/>
    </row>
    <row r="3879" spans="2:29" s="134" customFormat="1" ht="20.100000000000001" customHeight="1" x14ac:dyDescent="0.25">
      <c r="B3879" s="390"/>
      <c r="C3879" s="391"/>
      <c r="D3879" s="392"/>
      <c r="E3879" s="393"/>
      <c r="F3879" s="393"/>
      <c r="G3879" s="394"/>
      <c r="H3879" s="395"/>
      <c r="N3879" s="144"/>
      <c r="O3879" s="147" t="str">
        <f>IFERROR(IF(LEN(B3879)=0,"",INDEX(Trainings!$C$6:$C$55,MATCH(Registration!$B3879,Trainings!$B$6:$B$55,0),1)),"")</f>
        <v/>
      </c>
      <c r="P3879" s="148" t="str">
        <f>IFERROR(IF(LEN(H3879)=0,"",INDEX(Dashboard!$I$17:$I$26,MATCH($H3879,Dashboard!$J$17:$J$26,0))),"")</f>
        <v/>
      </c>
      <c r="Q3879" s="144"/>
      <c r="R3879" s="148">
        <f>IF(LEN(O3879)=0,0,IF(OR(Summary!$D$5="All",Summary!$D$5=""),1,IF(Summary!$D$5=O3879,1,0)))</f>
        <v>0</v>
      </c>
      <c r="S3879" s="148">
        <f>IF(LEN(B3879)=0,0,IF(OR(Summary!$G$5="All",Summary!$G$5=""),1,IF(Summary!$G$5=B3879,1,0)))</f>
        <v>0</v>
      </c>
      <c r="T3879" s="148">
        <f t="shared" si="240"/>
        <v>0</v>
      </c>
      <c r="U3879" s="148">
        <f>IF(LEN(C3879)=0,0,IF(C3879=Summary!$K$5,1,0))</f>
        <v>0</v>
      </c>
      <c r="V3879" s="148">
        <f t="shared" si="241"/>
        <v>0</v>
      </c>
      <c r="W3879" s="333"/>
      <c r="X3879" s="148">
        <f t="shared" si="242"/>
        <v>0</v>
      </c>
      <c r="Y3879" s="333"/>
      <c r="Z3879" s="144"/>
      <c r="AA3879" s="148">
        <f t="shared" si="243"/>
        <v>0</v>
      </c>
      <c r="AB3879" s="336"/>
      <c r="AC3879" s="144"/>
    </row>
    <row r="3880" spans="2:29" s="134" customFormat="1" ht="20.100000000000001" customHeight="1" x14ac:dyDescent="0.25">
      <c r="B3880" s="390"/>
      <c r="C3880" s="391"/>
      <c r="D3880" s="392"/>
      <c r="E3880" s="393"/>
      <c r="F3880" s="393"/>
      <c r="G3880" s="394"/>
      <c r="H3880" s="395"/>
      <c r="N3880" s="144"/>
      <c r="O3880" s="147" t="str">
        <f>IFERROR(IF(LEN(B3880)=0,"",INDEX(Trainings!$C$6:$C$55,MATCH(Registration!$B3880,Trainings!$B$6:$B$55,0),1)),"")</f>
        <v/>
      </c>
      <c r="P3880" s="148" t="str">
        <f>IFERROR(IF(LEN(H3880)=0,"",INDEX(Dashboard!$I$17:$I$26,MATCH($H3880,Dashboard!$J$17:$J$26,0))),"")</f>
        <v/>
      </c>
      <c r="Q3880" s="144"/>
      <c r="R3880" s="148">
        <f>IF(LEN(O3880)=0,0,IF(OR(Summary!$D$5="All",Summary!$D$5=""),1,IF(Summary!$D$5=O3880,1,0)))</f>
        <v>0</v>
      </c>
      <c r="S3880" s="148">
        <f>IF(LEN(B3880)=0,0,IF(OR(Summary!$G$5="All",Summary!$G$5=""),1,IF(Summary!$G$5=B3880,1,0)))</f>
        <v>0</v>
      </c>
      <c r="T3880" s="148">
        <f t="shared" si="240"/>
        <v>0</v>
      </c>
      <c r="U3880" s="148">
        <f>IF(LEN(C3880)=0,0,IF(C3880=Summary!$K$5,1,0))</f>
        <v>0</v>
      </c>
      <c r="V3880" s="148">
        <f t="shared" si="241"/>
        <v>0</v>
      </c>
      <c r="W3880" s="333"/>
      <c r="X3880" s="148">
        <f t="shared" si="242"/>
        <v>0</v>
      </c>
      <c r="Y3880" s="333"/>
      <c r="Z3880" s="144"/>
      <c r="AA3880" s="148">
        <f t="shared" si="243"/>
        <v>0</v>
      </c>
      <c r="AB3880" s="336"/>
      <c r="AC3880" s="144"/>
    </row>
    <row r="3881" spans="2:29" s="134" customFormat="1" ht="20.100000000000001" customHeight="1" x14ac:dyDescent="0.25">
      <c r="B3881" s="390"/>
      <c r="C3881" s="391"/>
      <c r="D3881" s="392"/>
      <c r="E3881" s="393"/>
      <c r="F3881" s="393"/>
      <c r="G3881" s="394"/>
      <c r="H3881" s="395"/>
      <c r="N3881" s="144"/>
      <c r="O3881" s="147" t="str">
        <f>IFERROR(IF(LEN(B3881)=0,"",INDEX(Trainings!$C$6:$C$55,MATCH(Registration!$B3881,Trainings!$B$6:$B$55,0),1)),"")</f>
        <v/>
      </c>
      <c r="P3881" s="148" t="str">
        <f>IFERROR(IF(LEN(H3881)=0,"",INDEX(Dashboard!$I$17:$I$26,MATCH($H3881,Dashboard!$J$17:$J$26,0))),"")</f>
        <v/>
      </c>
      <c r="Q3881" s="144"/>
      <c r="R3881" s="148">
        <f>IF(LEN(O3881)=0,0,IF(OR(Summary!$D$5="All",Summary!$D$5=""),1,IF(Summary!$D$5=O3881,1,0)))</f>
        <v>0</v>
      </c>
      <c r="S3881" s="148">
        <f>IF(LEN(B3881)=0,0,IF(OR(Summary!$G$5="All",Summary!$G$5=""),1,IF(Summary!$G$5=B3881,1,0)))</f>
        <v>0</v>
      </c>
      <c r="T3881" s="148">
        <f t="shared" si="240"/>
        <v>0</v>
      </c>
      <c r="U3881" s="148">
        <f>IF(LEN(C3881)=0,0,IF(C3881=Summary!$K$5,1,0))</f>
        <v>0</v>
      </c>
      <c r="V3881" s="148">
        <f t="shared" si="241"/>
        <v>0</v>
      </c>
      <c r="W3881" s="333"/>
      <c r="X3881" s="148">
        <f t="shared" si="242"/>
        <v>0</v>
      </c>
      <c r="Y3881" s="333"/>
      <c r="Z3881" s="144"/>
      <c r="AA3881" s="148">
        <f t="shared" si="243"/>
        <v>0</v>
      </c>
      <c r="AB3881" s="336"/>
      <c r="AC3881" s="144"/>
    </row>
    <row r="3882" spans="2:29" s="134" customFormat="1" ht="20.100000000000001" customHeight="1" x14ac:dyDescent="0.25">
      <c r="B3882" s="390"/>
      <c r="C3882" s="391"/>
      <c r="D3882" s="392"/>
      <c r="E3882" s="393"/>
      <c r="F3882" s="393"/>
      <c r="G3882" s="394"/>
      <c r="H3882" s="395"/>
      <c r="N3882" s="144"/>
      <c r="O3882" s="147" t="str">
        <f>IFERROR(IF(LEN(B3882)=0,"",INDEX(Trainings!$C$6:$C$55,MATCH(Registration!$B3882,Trainings!$B$6:$B$55,0),1)),"")</f>
        <v/>
      </c>
      <c r="P3882" s="148" t="str">
        <f>IFERROR(IF(LEN(H3882)=0,"",INDEX(Dashboard!$I$17:$I$26,MATCH($H3882,Dashboard!$J$17:$J$26,0))),"")</f>
        <v/>
      </c>
      <c r="Q3882" s="144"/>
      <c r="R3882" s="148">
        <f>IF(LEN(O3882)=0,0,IF(OR(Summary!$D$5="All",Summary!$D$5=""),1,IF(Summary!$D$5=O3882,1,0)))</f>
        <v>0</v>
      </c>
      <c r="S3882" s="148">
        <f>IF(LEN(B3882)=0,0,IF(OR(Summary!$G$5="All",Summary!$G$5=""),1,IF(Summary!$G$5=B3882,1,0)))</f>
        <v>0</v>
      </c>
      <c r="T3882" s="148">
        <f t="shared" si="240"/>
        <v>0</v>
      </c>
      <c r="U3882" s="148">
        <f>IF(LEN(C3882)=0,0,IF(C3882=Summary!$K$5,1,0))</f>
        <v>0</v>
      </c>
      <c r="V3882" s="148">
        <f t="shared" si="241"/>
        <v>0</v>
      </c>
      <c r="W3882" s="333"/>
      <c r="X3882" s="148">
        <f t="shared" si="242"/>
        <v>0</v>
      </c>
      <c r="Y3882" s="333"/>
      <c r="Z3882" s="144"/>
      <c r="AA3882" s="148">
        <f t="shared" si="243"/>
        <v>0</v>
      </c>
      <c r="AB3882" s="336"/>
      <c r="AC3882" s="144"/>
    </row>
    <row r="3883" spans="2:29" s="134" customFormat="1" ht="20.100000000000001" customHeight="1" x14ac:dyDescent="0.25">
      <c r="B3883" s="390"/>
      <c r="C3883" s="391"/>
      <c r="D3883" s="392"/>
      <c r="E3883" s="393"/>
      <c r="F3883" s="393"/>
      <c r="G3883" s="394"/>
      <c r="H3883" s="395"/>
      <c r="N3883" s="144"/>
      <c r="O3883" s="147" t="str">
        <f>IFERROR(IF(LEN(B3883)=0,"",INDEX(Trainings!$C$6:$C$55,MATCH(Registration!$B3883,Trainings!$B$6:$B$55,0),1)),"")</f>
        <v/>
      </c>
      <c r="P3883" s="148" t="str">
        <f>IFERROR(IF(LEN(H3883)=0,"",INDEX(Dashboard!$I$17:$I$26,MATCH($H3883,Dashboard!$J$17:$J$26,0))),"")</f>
        <v/>
      </c>
      <c r="Q3883" s="144"/>
      <c r="R3883" s="148">
        <f>IF(LEN(O3883)=0,0,IF(OR(Summary!$D$5="All",Summary!$D$5=""),1,IF(Summary!$D$5=O3883,1,0)))</f>
        <v>0</v>
      </c>
      <c r="S3883" s="148">
        <f>IF(LEN(B3883)=0,0,IF(OR(Summary!$G$5="All",Summary!$G$5=""),1,IF(Summary!$G$5=B3883,1,0)))</f>
        <v>0</v>
      </c>
      <c r="T3883" s="148">
        <f t="shared" si="240"/>
        <v>0</v>
      </c>
      <c r="U3883" s="148">
        <f>IF(LEN(C3883)=0,0,IF(C3883=Summary!$K$5,1,0))</f>
        <v>0</v>
      </c>
      <c r="V3883" s="148">
        <f t="shared" si="241"/>
        <v>0</v>
      </c>
      <c r="W3883" s="333"/>
      <c r="X3883" s="148">
        <f t="shared" si="242"/>
        <v>0</v>
      </c>
      <c r="Y3883" s="333"/>
      <c r="Z3883" s="144"/>
      <c r="AA3883" s="148">
        <f t="shared" si="243"/>
        <v>0</v>
      </c>
      <c r="AB3883" s="336"/>
      <c r="AC3883" s="144"/>
    </row>
    <row r="3884" spans="2:29" s="134" customFormat="1" ht="20.100000000000001" customHeight="1" x14ac:dyDescent="0.25">
      <c r="B3884" s="390"/>
      <c r="C3884" s="391"/>
      <c r="D3884" s="392"/>
      <c r="E3884" s="393"/>
      <c r="F3884" s="393"/>
      <c r="G3884" s="394"/>
      <c r="H3884" s="395"/>
      <c r="N3884" s="144"/>
      <c r="O3884" s="147" t="str">
        <f>IFERROR(IF(LEN(B3884)=0,"",INDEX(Trainings!$C$6:$C$55,MATCH(Registration!$B3884,Trainings!$B$6:$B$55,0),1)),"")</f>
        <v/>
      </c>
      <c r="P3884" s="148" t="str">
        <f>IFERROR(IF(LEN(H3884)=0,"",INDEX(Dashboard!$I$17:$I$26,MATCH($H3884,Dashboard!$J$17:$J$26,0))),"")</f>
        <v/>
      </c>
      <c r="Q3884" s="144"/>
      <c r="R3884" s="148">
        <f>IF(LEN(O3884)=0,0,IF(OR(Summary!$D$5="All",Summary!$D$5=""),1,IF(Summary!$D$5=O3884,1,0)))</f>
        <v>0</v>
      </c>
      <c r="S3884" s="148">
        <f>IF(LEN(B3884)=0,0,IF(OR(Summary!$G$5="All",Summary!$G$5=""),1,IF(Summary!$G$5=B3884,1,0)))</f>
        <v>0</v>
      </c>
      <c r="T3884" s="148">
        <f t="shared" si="240"/>
        <v>0</v>
      </c>
      <c r="U3884" s="148">
        <f>IF(LEN(C3884)=0,0,IF(C3884=Summary!$K$5,1,0))</f>
        <v>0</v>
      </c>
      <c r="V3884" s="148">
        <f t="shared" si="241"/>
        <v>0</v>
      </c>
      <c r="W3884" s="333"/>
      <c r="X3884" s="148">
        <f t="shared" si="242"/>
        <v>0</v>
      </c>
      <c r="Y3884" s="333"/>
      <c r="Z3884" s="144"/>
      <c r="AA3884" s="148">
        <f t="shared" si="243"/>
        <v>0</v>
      </c>
      <c r="AB3884" s="336"/>
      <c r="AC3884" s="144"/>
    </row>
    <row r="3885" spans="2:29" s="134" customFormat="1" ht="20.100000000000001" customHeight="1" x14ac:dyDescent="0.25">
      <c r="B3885" s="390"/>
      <c r="C3885" s="391"/>
      <c r="D3885" s="392"/>
      <c r="E3885" s="393"/>
      <c r="F3885" s="393"/>
      <c r="G3885" s="394"/>
      <c r="H3885" s="395"/>
      <c r="N3885" s="144"/>
      <c r="O3885" s="147" t="str">
        <f>IFERROR(IF(LEN(B3885)=0,"",INDEX(Trainings!$C$6:$C$55,MATCH(Registration!$B3885,Trainings!$B$6:$B$55,0),1)),"")</f>
        <v/>
      </c>
      <c r="P3885" s="148" t="str">
        <f>IFERROR(IF(LEN(H3885)=0,"",INDEX(Dashboard!$I$17:$I$26,MATCH($H3885,Dashboard!$J$17:$J$26,0))),"")</f>
        <v/>
      </c>
      <c r="Q3885" s="144"/>
      <c r="R3885" s="148">
        <f>IF(LEN(O3885)=0,0,IF(OR(Summary!$D$5="All",Summary!$D$5=""),1,IF(Summary!$D$5=O3885,1,0)))</f>
        <v>0</v>
      </c>
      <c r="S3885" s="148">
        <f>IF(LEN(B3885)=0,0,IF(OR(Summary!$G$5="All",Summary!$G$5=""),1,IF(Summary!$G$5=B3885,1,0)))</f>
        <v>0</v>
      </c>
      <c r="T3885" s="148">
        <f t="shared" si="240"/>
        <v>0</v>
      </c>
      <c r="U3885" s="148">
        <f>IF(LEN(C3885)=0,0,IF(C3885=Summary!$K$5,1,0))</f>
        <v>0</v>
      </c>
      <c r="V3885" s="148">
        <f t="shared" si="241"/>
        <v>0</v>
      </c>
      <c r="W3885" s="333"/>
      <c r="X3885" s="148">
        <f t="shared" si="242"/>
        <v>0</v>
      </c>
      <c r="Y3885" s="333"/>
      <c r="Z3885" s="144"/>
      <c r="AA3885" s="148">
        <f t="shared" si="243"/>
        <v>0</v>
      </c>
      <c r="AB3885" s="336"/>
      <c r="AC3885" s="144"/>
    </row>
    <row r="3886" spans="2:29" s="134" customFormat="1" ht="20.100000000000001" customHeight="1" x14ac:dyDescent="0.25">
      <c r="B3886" s="390"/>
      <c r="C3886" s="391"/>
      <c r="D3886" s="392"/>
      <c r="E3886" s="393"/>
      <c r="F3886" s="393"/>
      <c r="G3886" s="394"/>
      <c r="H3886" s="395"/>
      <c r="N3886" s="144"/>
      <c r="O3886" s="147" t="str">
        <f>IFERROR(IF(LEN(B3886)=0,"",INDEX(Trainings!$C$6:$C$55,MATCH(Registration!$B3886,Trainings!$B$6:$B$55,0),1)),"")</f>
        <v/>
      </c>
      <c r="P3886" s="148" t="str">
        <f>IFERROR(IF(LEN(H3886)=0,"",INDEX(Dashboard!$I$17:$I$26,MATCH($H3886,Dashboard!$J$17:$J$26,0))),"")</f>
        <v/>
      </c>
      <c r="Q3886" s="144"/>
      <c r="R3886" s="148">
        <f>IF(LEN(O3886)=0,0,IF(OR(Summary!$D$5="All",Summary!$D$5=""),1,IF(Summary!$D$5=O3886,1,0)))</f>
        <v>0</v>
      </c>
      <c r="S3886" s="148">
        <f>IF(LEN(B3886)=0,0,IF(OR(Summary!$G$5="All",Summary!$G$5=""),1,IF(Summary!$G$5=B3886,1,0)))</f>
        <v>0</v>
      </c>
      <c r="T3886" s="148">
        <f t="shared" si="240"/>
        <v>0</v>
      </c>
      <c r="U3886" s="148">
        <f>IF(LEN(C3886)=0,0,IF(C3886=Summary!$K$5,1,0))</f>
        <v>0</v>
      </c>
      <c r="V3886" s="148">
        <f t="shared" si="241"/>
        <v>0</v>
      </c>
      <c r="W3886" s="333"/>
      <c r="X3886" s="148">
        <f t="shared" si="242"/>
        <v>0</v>
      </c>
      <c r="Y3886" s="333"/>
      <c r="Z3886" s="144"/>
      <c r="AA3886" s="148">
        <f t="shared" si="243"/>
        <v>0</v>
      </c>
      <c r="AB3886" s="336"/>
      <c r="AC3886" s="144"/>
    </row>
    <row r="3887" spans="2:29" s="134" customFormat="1" ht="20.100000000000001" customHeight="1" x14ac:dyDescent="0.25">
      <c r="B3887" s="390"/>
      <c r="C3887" s="391"/>
      <c r="D3887" s="392"/>
      <c r="E3887" s="393"/>
      <c r="F3887" s="393"/>
      <c r="G3887" s="394"/>
      <c r="H3887" s="395"/>
      <c r="N3887" s="144"/>
      <c r="O3887" s="147" t="str">
        <f>IFERROR(IF(LEN(B3887)=0,"",INDEX(Trainings!$C$6:$C$55,MATCH(Registration!$B3887,Trainings!$B$6:$B$55,0),1)),"")</f>
        <v/>
      </c>
      <c r="P3887" s="148" t="str">
        <f>IFERROR(IF(LEN(H3887)=0,"",INDEX(Dashboard!$I$17:$I$26,MATCH($H3887,Dashboard!$J$17:$J$26,0))),"")</f>
        <v/>
      </c>
      <c r="Q3887" s="144"/>
      <c r="R3887" s="148">
        <f>IF(LEN(O3887)=0,0,IF(OR(Summary!$D$5="All",Summary!$D$5=""),1,IF(Summary!$D$5=O3887,1,0)))</f>
        <v>0</v>
      </c>
      <c r="S3887" s="148">
        <f>IF(LEN(B3887)=0,0,IF(OR(Summary!$G$5="All",Summary!$G$5=""),1,IF(Summary!$G$5=B3887,1,0)))</f>
        <v>0</v>
      </c>
      <c r="T3887" s="148">
        <f t="shared" si="240"/>
        <v>0</v>
      </c>
      <c r="U3887" s="148">
        <f>IF(LEN(C3887)=0,0,IF(C3887=Summary!$K$5,1,0))</f>
        <v>0</v>
      </c>
      <c r="V3887" s="148">
        <f t="shared" si="241"/>
        <v>0</v>
      </c>
      <c r="W3887" s="333"/>
      <c r="X3887" s="148">
        <f t="shared" si="242"/>
        <v>0</v>
      </c>
      <c r="Y3887" s="333"/>
      <c r="Z3887" s="144"/>
      <c r="AA3887" s="148">
        <f t="shared" si="243"/>
        <v>0</v>
      </c>
      <c r="AB3887" s="336"/>
      <c r="AC3887" s="144"/>
    </row>
    <row r="3888" spans="2:29" s="134" customFormat="1" ht="20.100000000000001" customHeight="1" x14ac:dyDescent="0.25">
      <c r="B3888" s="390"/>
      <c r="C3888" s="391"/>
      <c r="D3888" s="392"/>
      <c r="E3888" s="393"/>
      <c r="F3888" s="393"/>
      <c r="G3888" s="394"/>
      <c r="H3888" s="395"/>
      <c r="N3888" s="144"/>
      <c r="O3888" s="147" t="str">
        <f>IFERROR(IF(LEN(B3888)=0,"",INDEX(Trainings!$C$6:$C$55,MATCH(Registration!$B3888,Trainings!$B$6:$B$55,0),1)),"")</f>
        <v/>
      </c>
      <c r="P3888" s="148" t="str">
        <f>IFERROR(IF(LEN(H3888)=0,"",INDEX(Dashboard!$I$17:$I$26,MATCH($H3888,Dashboard!$J$17:$J$26,0))),"")</f>
        <v/>
      </c>
      <c r="Q3888" s="144"/>
      <c r="R3888" s="148">
        <f>IF(LEN(O3888)=0,0,IF(OR(Summary!$D$5="All",Summary!$D$5=""),1,IF(Summary!$D$5=O3888,1,0)))</f>
        <v>0</v>
      </c>
      <c r="S3888" s="148">
        <f>IF(LEN(B3888)=0,0,IF(OR(Summary!$G$5="All",Summary!$G$5=""),1,IF(Summary!$G$5=B3888,1,0)))</f>
        <v>0</v>
      </c>
      <c r="T3888" s="148">
        <f t="shared" si="240"/>
        <v>0</v>
      </c>
      <c r="U3888" s="148">
        <f>IF(LEN(C3888)=0,0,IF(C3888=Summary!$K$5,1,0))</f>
        <v>0</v>
      </c>
      <c r="V3888" s="148">
        <f t="shared" si="241"/>
        <v>0</v>
      </c>
      <c r="W3888" s="333"/>
      <c r="X3888" s="148">
        <f t="shared" si="242"/>
        <v>0</v>
      </c>
      <c r="Y3888" s="333"/>
      <c r="Z3888" s="144"/>
      <c r="AA3888" s="148">
        <f t="shared" si="243"/>
        <v>0</v>
      </c>
      <c r="AB3888" s="336"/>
      <c r="AC3888" s="144"/>
    </row>
    <row r="3889" spans="2:29" s="134" customFormat="1" ht="20.100000000000001" customHeight="1" x14ac:dyDescent="0.25">
      <c r="B3889" s="390"/>
      <c r="C3889" s="391"/>
      <c r="D3889" s="392"/>
      <c r="E3889" s="393"/>
      <c r="F3889" s="393"/>
      <c r="G3889" s="394"/>
      <c r="H3889" s="395"/>
      <c r="N3889" s="144"/>
      <c r="O3889" s="147" t="str">
        <f>IFERROR(IF(LEN(B3889)=0,"",INDEX(Trainings!$C$6:$C$55,MATCH(Registration!$B3889,Trainings!$B$6:$B$55,0),1)),"")</f>
        <v/>
      </c>
      <c r="P3889" s="148" t="str">
        <f>IFERROR(IF(LEN(H3889)=0,"",INDEX(Dashboard!$I$17:$I$26,MATCH($H3889,Dashboard!$J$17:$J$26,0))),"")</f>
        <v/>
      </c>
      <c r="Q3889" s="144"/>
      <c r="R3889" s="148">
        <f>IF(LEN(O3889)=0,0,IF(OR(Summary!$D$5="All",Summary!$D$5=""),1,IF(Summary!$D$5=O3889,1,0)))</f>
        <v>0</v>
      </c>
      <c r="S3889" s="148">
        <f>IF(LEN(B3889)=0,0,IF(OR(Summary!$G$5="All",Summary!$G$5=""),1,IF(Summary!$G$5=B3889,1,0)))</f>
        <v>0</v>
      </c>
      <c r="T3889" s="148">
        <f t="shared" si="240"/>
        <v>0</v>
      </c>
      <c r="U3889" s="148">
        <f>IF(LEN(C3889)=0,0,IF(C3889=Summary!$K$5,1,0))</f>
        <v>0</v>
      </c>
      <c r="V3889" s="148">
        <f t="shared" si="241"/>
        <v>0</v>
      </c>
      <c r="W3889" s="333"/>
      <c r="X3889" s="148">
        <f t="shared" si="242"/>
        <v>0</v>
      </c>
      <c r="Y3889" s="333"/>
      <c r="Z3889" s="144"/>
      <c r="AA3889" s="148">
        <f t="shared" si="243"/>
        <v>0</v>
      </c>
      <c r="AB3889" s="336"/>
      <c r="AC3889" s="144"/>
    </row>
    <row r="3890" spans="2:29" s="134" customFormat="1" ht="20.100000000000001" customHeight="1" x14ac:dyDescent="0.25">
      <c r="B3890" s="390"/>
      <c r="C3890" s="391"/>
      <c r="D3890" s="392"/>
      <c r="E3890" s="393"/>
      <c r="F3890" s="393"/>
      <c r="G3890" s="394"/>
      <c r="H3890" s="395"/>
      <c r="N3890" s="144"/>
      <c r="O3890" s="147" t="str">
        <f>IFERROR(IF(LEN(B3890)=0,"",INDEX(Trainings!$C$6:$C$55,MATCH(Registration!$B3890,Trainings!$B$6:$B$55,0),1)),"")</f>
        <v/>
      </c>
      <c r="P3890" s="148" t="str">
        <f>IFERROR(IF(LEN(H3890)=0,"",INDEX(Dashboard!$I$17:$I$26,MATCH($H3890,Dashboard!$J$17:$J$26,0))),"")</f>
        <v/>
      </c>
      <c r="Q3890" s="144"/>
      <c r="R3890" s="148">
        <f>IF(LEN(O3890)=0,0,IF(OR(Summary!$D$5="All",Summary!$D$5=""),1,IF(Summary!$D$5=O3890,1,0)))</f>
        <v>0</v>
      </c>
      <c r="S3890" s="148">
        <f>IF(LEN(B3890)=0,0,IF(OR(Summary!$G$5="All",Summary!$G$5=""),1,IF(Summary!$G$5=B3890,1,0)))</f>
        <v>0</v>
      </c>
      <c r="T3890" s="148">
        <f t="shared" si="240"/>
        <v>0</v>
      </c>
      <c r="U3890" s="148">
        <f>IF(LEN(C3890)=0,0,IF(C3890=Summary!$K$5,1,0))</f>
        <v>0</v>
      </c>
      <c r="V3890" s="148">
        <f t="shared" si="241"/>
        <v>0</v>
      </c>
      <c r="W3890" s="333"/>
      <c r="X3890" s="148">
        <f t="shared" si="242"/>
        <v>0</v>
      </c>
      <c r="Y3890" s="333"/>
      <c r="Z3890" s="144"/>
      <c r="AA3890" s="148">
        <f t="shared" si="243"/>
        <v>0</v>
      </c>
      <c r="AB3890" s="336"/>
      <c r="AC3890" s="144"/>
    </row>
    <row r="3891" spans="2:29" s="134" customFormat="1" ht="20.100000000000001" customHeight="1" x14ac:dyDescent="0.25">
      <c r="B3891" s="390"/>
      <c r="C3891" s="391"/>
      <c r="D3891" s="392"/>
      <c r="E3891" s="393"/>
      <c r="F3891" s="393"/>
      <c r="G3891" s="394"/>
      <c r="H3891" s="395"/>
      <c r="N3891" s="144"/>
      <c r="O3891" s="147" t="str">
        <f>IFERROR(IF(LEN(B3891)=0,"",INDEX(Trainings!$C$6:$C$55,MATCH(Registration!$B3891,Trainings!$B$6:$B$55,0),1)),"")</f>
        <v/>
      </c>
      <c r="P3891" s="148" t="str">
        <f>IFERROR(IF(LEN(H3891)=0,"",INDEX(Dashboard!$I$17:$I$26,MATCH($H3891,Dashboard!$J$17:$J$26,0))),"")</f>
        <v/>
      </c>
      <c r="Q3891" s="144"/>
      <c r="R3891" s="148">
        <f>IF(LEN(O3891)=0,0,IF(OR(Summary!$D$5="All",Summary!$D$5=""),1,IF(Summary!$D$5=O3891,1,0)))</f>
        <v>0</v>
      </c>
      <c r="S3891" s="148">
        <f>IF(LEN(B3891)=0,0,IF(OR(Summary!$G$5="All",Summary!$G$5=""),1,IF(Summary!$G$5=B3891,1,0)))</f>
        <v>0</v>
      </c>
      <c r="T3891" s="148">
        <f t="shared" si="240"/>
        <v>0</v>
      </c>
      <c r="U3891" s="148">
        <f>IF(LEN(C3891)=0,0,IF(C3891=Summary!$K$5,1,0))</f>
        <v>0</v>
      </c>
      <c r="V3891" s="148">
        <f t="shared" si="241"/>
        <v>0</v>
      </c>
      <c r="W3891" s="333"/>
      <c r="X3891" s="148">
        <f t="shared" si="242"/>
        <v>0</v>
      </c>
      <c r="Y3891" s="333"/>
      <c r="Z3891" s="144"/>
      <c r="AA3891" s="148">
        <f t="shared" si="243"/>
        <v>0</v>
      </c>
      <c r="AB3891" s="336"/>
      <c r="AC3891" s="144"/>
    </row>
    <row r="3892" spans="2:29" s="134" customFormat="1" ht="20.100000000000001" customHeight="1" x14ac:dyDescent="0.25">
      <c r="B3892" s="390"/>
      <c r="C3892" s="391"/>
      <c r="D3892" s="392"/>
      <c r="E3892" s="393"/>
      <c r="F3892" s="393"/>
      <c r="G3892" s="394"/>
      <c r="H3892" s="395"/>
      <c r="N3892" s="144"/>
      <c r="O3892" s="147" t="str">
        <f>IFERROR(IF(LEN(B3892)=0,"",INDEX(Trainings!$C$6:$C$55,MATCH(Registration!$B3892,Trainings!$B$6:$B$55,0),1)),"")</f>
        <v/>
      </c>
      <c r="P3892" s="148" t="str">
        <f>IFERROR(IF(LEN(H3892)=0,"",INDEX(Dashboard!$I$17:$I$26,MATCH($H3892,Dashboard!$J$17:$J$26,0))),"")</f>
        <v/>
      </c>
      <c r="Q3892" s="144"/>
      <c r="R3892" s="148">
        <f>IF(LEN(O3892)=0,0,IF(OR(Summary!$D$5="All",Summary!$D$5=""),1,IF(Summary!$D$5=O3892,1,0)))</f>
        <v>0</v>
      </c>
      <c r="S3892" s="148">
        <f>IF(LEN(B3892)=0,0,IF(OR(Summary!$G$5="All",Summary!$G$5=""),1,IF(Summary!$G$5=B3892,1,0)))</f>
        <v>0</v>
      </c>
      <c r="T3892" s="148">
        <f t="shared" si="240"/>
        <v>0</v>
      </c>
      <c r="U3892" s="148">
        <f>IF(LEN(C3892)=0,0,IF(C3892=Summary!$K$5,1,0))</f>
        <v>0</v>
      </c>
      <c r="V3892" s="148">
        <f t="shared" si="241"/>
        <v>0</v>
      </c>
      <c r="W3892" s="333"/>
      <c r="X3892" s="148">
        <f t="shared" si="242"/>
        <v>0</v>
      </c>
      <c r="Y3892" s="333"/>
      <c r="Z3892" s="144"/>
      <c r="AA3892" s="148">
        <f t="shared" si="243"/>
        <v>0</v>
      </c>
      <c r="AB3892" s="336"/>
      <c r="AC3892" s="144"/>
    </row>
    <row r="3893" spans="2:29" s="134" customFormat="1" ht="20.100000000000001" customHeight="1" x14ac:dyDescent="0.25">
      <c r="B3893" s="390"/>
      <c r="C3893" s="391"/>
      <c r="D3893" s="392"/>
      <c r="E3893" s="393"/>
      <c r="F3893" s="393"/>
      <c r="G3893" s="394"/>
      <c r="H3893" s="395"/>
      <c r="N3893" s="144"/>
      <c r="O3893" s="147" t="str">
        <f>IFERROR(IF(LEN(B3893)=0,"",INDEX(Trainings!$C$6:$C$55,MATCH(Registration!$B3893,Trainings!$B$6:$B$55,0),1)),"")</f>
        <v/>
      </c>
      <c r="P3893" s="148" t="str">
        <f>IFERROR(IF(LEN(H3893)=0,"",INDEX(Dashboard!$I$17:$I$26,MATCH($H3893,Dashboard!$J$17:$J$26,0))),"")</f>
        <v/>
      </c>
      <c r="Q3893" s="144"/>
      <c r="R3893" s="148">
        <f>IF(LEN(O3893)=0,0,IF(OR(Summary!$D$5="All",Summary!$D$5=""),1,IF(Summary!$D$5=O3893,1,0)))</f>
        <v>0</v>
      </c>
      <c r="S3893" s="148">
        <f>IF(LEN(B3893)=0,0,IF(OR(Summary!$G$5="All",Summary!$G$5=""),1,IF(Summary!$G$5=B3893,1,0)))</f>
        <v>0</v>
      </c>
      <c r="T3893" s="148">
        <f t="shared" si="240"/>
        <v>0</v>
      </c>
      <c r="U3893" s="148">
        <f>IF(LEN(C3893)=0,0,IF(C3893=Summary!$K$5,1,0))</f>
        <v>0</v>
      </c>
      <c r="V3893" s="148">
        <f t="shared" si="241"/>
        <v>0</v>
      </c>
      <c r="W3893" s="333"/>
      <c r="X3893" s="148">
        <f t="shared" si="242"/>
        <v>0</v>
      </c>
      <c r="Y3893" s="333"/>
      <c r="Z3893" s="144"/>
      <c r="AA3893" s="148">
        <f t="shared" si="243"/>
        <v>0</v>
      </c>
      <c r="AB3893" s="336"/>
      <c r="AC3893" s="144"/>
    </row>
    <row r="3894" spans="2:29" s="134" customFormat="1" ht="20.100000000000001" customHeight="1" x14ac:dyDescent="0.25">
      <c r="B3894" s="390"/>
      <c r="C3894" s="391"/>
      <c r="D3894" s="392"/>
      <c r="E3894" s="393"/>
      <c r="F3894" s="393"/>
      <c r="G3894" s="394"/>
      <c r="H3894" s="395"/>
      <c r="N3894" s="144"/>
      <c r="O3894" s="147" t="str">
        <f>IFERROR(IF(LEN(B3894)=0,"",INDEX(Trainings!$C$6:$C$55,MATCH(Registration!$B3894,Trainings!$B$6:$B$55,0),1)),"")</f>
        <v/>
      </c>
      <c r="P3894" s="148" t="str">
        <f>IFERROR(IF(LEN(H3894)=0,"",INDEX(Dashboard!$I$17:$I$26,MATCH($H3894,Dashboard!$J$17:$J$26,0))),"")</f>
        <v/>
      </c>
      <c r="Q3894" s="144"/>
      <c r="R3894" s="148">
        <f>IF(LEN(O3894)=0,0,IF(OR(Summary!$D$5="All",Summary!$D$5=""),1,IF(Summary!$D$5=O3894,1,0)))</f>
        <v>0</v>
      </c>
      <c r="S3894" s="148">
        <f>IF(LEN(B3894)=0,0,IF(OR(Summary!$G$5="All",Summary!$G$5=""),1,IF(Summary!$G$5=B3894,1,0)))</f>
        <v>0</v>
      </c>
      <c r="T3894" s="148">
        <f t="shared" si="240"/>
        <v>0</v>
      </c>
      <c r="U3894" s="148">
        <f>IF(LEN(C3894)=0,0,IF(C3894=Summary!$K$5,1,0))</f>
        <v>0</v>
      </c>
      <c r="V3894" s="148">
        <f t="shared" si="241"/>
        <v>0</v>
      </c>
      <c r="W3894" s="333"/>
      <c r="X3894" s="148">
        <f t="shared" si="242"/>
        <v>0</v>
      </c>
      <c r="Y3894" s="333"/>
      <c r="Z3894" s="144"/>
      <c r="AA3894" s="148">
        <f t="shared" si="243"/>
        <v>0</v>
      </c>
      <c r="AB3894" s="336"/>
      <c r="AC3894" s="144"/>
    </row>
    <row r="3895" spans="2:29" s="134" customFormat="1" ht="20.100000000000001" customHeight="1" x14ac:dyDescent="0.25">
      <c r="B3895" s="390"/>
      <c r="C3895" s="391"/>
      <c r="D3895" s="392"/>
      <c r="E3895" s="393"/>
      <c r="F3895" s="393"/>
      <c r="G3895" s="394"/>
      <c r="H3895" s="395"/>
      <c r="N3895" s="144"/>
      <c r="O3895" s="147" t="str">
        <f>IFERROR(IF(LEN(B3895)=0,"",INDEX(Trainings!$C$6:$C$55,MATCH(Registration!$B3895,Trainings!$B$6:$B$55,0),1)),"")</f>
        <v/>
      </c>
      <c r="P3895" s="148" t="str">
        <f>IFERROR(IF(LEN(H3895)=0,"",INDEX(Dashboard!$I$17:$I$26,MATCH($H3895,Dashboard!$J$17:$J$26,0))),"")</f>
        <v/>
      </c>
      <c r="Q3895" s="144"/>
      <c r="R3895" s="148">
        <f>IF(LEN(O3895)=0,0,IF(OR(Summary!$D$5="All",Summary!$D$5=""),1,IF(Summary!$D$5=O3895,1,0)))</f>
        <v>0</v>
      </c>
      <c r="S3895" s="148">
        <f>IF(LEN(B3895)=0,0,IF(OR(Summary!$G$5="All",Summary!$G$5=""),1,IF(Summary!$G$5=B3895,1,0)))</f>
        <v>0</v>
      </c>
      <c r="T3895" s="148">
        <f t="shared" si="240"/>
        <v>0</v>
      </c>
      <c r="U3895" s="148">
        <f>IF(LEN(C3895)=0,0,IF(C3895=Summary!$K$5,1,0))</f>
        <v>0</v>
      </c>
      <c r="V3895" s="148">
        <f t="shared" si="241"/>
        <v>0</v>
      </c>
      <c r="W3895" s="333"/>
      <c r="X3895" s="148">
        <f t="shared" si="242"/>
        <v>0</v>
      </c>
      <c r="Y3895" s="333"/>
      <c r="Z3895" s="144"/>
      <c r="AA3895" s="148">
        <f t="shared" si="243"/>
        <v>0</v>
      </c>
      <c r="AB3895" s="336"/>
      <c r="AC3895" s="144"/>
    </row>
    <row r="3896" spans="2:29" s="134" customFormat="1" ht="20.100000000000001" customHeight="1" x14ac:dyDescent="0.25">
      <c r="B3896" s="390"/>
      <c r="C3896" s="391"/>
      <c r="D3896" s="392"/>
      <c r="E3896" s="393"/>
      <c r="F3896" s="393"/>
      <c r="G3896" s="394"/>
      <c r="H3896" s="395"/>
      <c r="N3896" s="144"/>
      <c r="O3896" s="147" t="str">
        <f>IFERROR(IF(LEN(B3896)=0,"",INDEX(Trainings!$C$6:$C$55,MATCH(Registration!$B3896,Trainings!$B$6:$B$55,0),1)),"")</f>
        <v/>
      </c>
      <c r="P3896" s="148" t="str">
        <f>IFERROR(IF(LEN(H3896)=0,"",INDEX(Dashboard!$I$17:$I$26,MATCH($H3896,Dashboard!$J$17:$J$26,0))),"")</f>
        <v/>
      </c>
      <c r="Q3896" s="144"/>
      <c r="R3896" s="148">
        <f>IF(LEN(O3896)=0,0,IF(OR(Summary!$D$5="All",Summary!$D$5=""),1,IF(Summary!$D$5=O3896,1,0)))</f>
        <v>0</v>
      </c>
      <c r="S3896" s="148">
        <f>IF(LEN(B3896)=0,0,IF(OR(Summary!$G$5="All",Summary!$G$5=""),1,IF(Summary!$G$5=B3896,1,0)))</f>
        <v>0</v>
      </c>
      <c r="T3896" s="148">
        <f t="shared" si="240"/>
        <v>0</v>
      </c>
      <c r="U3896" s="148">
        <f>IF(LEN(C3896)=0,0,IF(C3896=Summary!$K$5,1,0))</f>
        <v>0</v>
      </c>
      <c r="V3896" s="148">
        <f t="shared" si="241"/>
        <v>0</v>
      </c>
      <c r="W3896" s="333"/>
      <c r="X3896" s="148">
        <f t="shared" si="242"/>
        <v>0</v>
      </c>
      <c r="Y3896" s="333"/>
      <c r="Z3896" s="144"/>
      <c r="AA3896" s="148">
        <f t="shared" si="243"/>
        <v>0</v>
      </c>
      <c r="AB3896" s="336"/>
      <c r="AC3896" s="144"/>
    </row>
    <row r="3897" spans="2:29" s="134" customFormat="1" ht="20.100000000000001" customHeight="1" x14ac:dyDescent="0.25">
      <c r="B3897" s="390"/>
      <c r="C3897" s="391"/>
      <c r="D3897" s="392"/>
      <c r="E3897" s="393"/>
      <c r="F3897" s="393"/>
      <c r="G3897" s="394"/>
      <c r="H3897" s="395"/>
      <c r="N3897" s="144"/>
      <c r="O3897" s="147" t="str">
        <f>IFERROR(IF(LEN(B3897)=0,"",INDEX(Trainings!$C$6:$C$55,MATCH(Registration!$B3897,Trainings!$B$6:$B$55,0),1)),"")</f>
        <v/>
      </c>
      <c r="P3897" s="148" t="str">
        <f>IFERROR(IF(LEN(H3897)=0,"",INDEX(Dashboard!$I$17:$I$26,MATCH($H3897,Dashboard!$J$17:$J$26,0))),"")</f>
        <v/>
      </c>
      <c r="Q3897" s="144"/>
      <c r="R3897" s="148">
        <f>IF(LEN(O3897)=0,0,IF(OR(Summary!$D$5="All",Summary!$D$5=""),1,IF(Summary!$D$5=O3897,1,0)))</f>
        <v>0</v>
      </c>
      <c r="S3897" s="148">
        <f>IF(LEN(B3897)=0,0,IF(OR(Summary!$G$5="All",Summary!$G$5=""),1,IF(Summary!$G$5=B3897,1,0)))</f>
        <v>0</v>
      </c>
      <c r="T3897" s="148">
        <f t="shared" si="240"/>
        <v>0</v>
      </c>
      <c r="U3897" s="148">
        <f>IF(LEN(C3897)=0,0,IF(C3897=Summary!$K$5,1,0))</f>
        <v>0</v>
      </c>
      <c r="V3897" s="148">
        <f t="shared" si="241"/>
        <v>0</v>
      </c>
      <c r="W3897" s="333"/>
      <c r="X3897" s="148">
        <f t="shared" si="242"/>
        <v>0</v>
      </c>
      <c r="Y3897" s="333"/>
      <c r="Z3897" s="144"/>
      <c r="AA3897" s="148">
        <f t="shared" si="243"/>
        <v>0</v>
      </c>
      <c r="AB3897" s="336"/>
      <c r="AC3897" s="144"/>
    </row>
    <row r="3898" spans="2:29" s="134" customFormat="1" ht="20.100000000000001" customHeight="1" x14ac:dyDescent="0.25">
      <c r="B3898" s="390"/>
      <c r="C3898" s="391"/>
      <c r="D3898" s="392"/>
      <c r="E3898" s="393"/>
      <c r="F3898" s="393"/>
      <c r="G3898" s="394"/>
      <c r="H3898" s="395"/>
      <c r="N3898" s="144"/>
      <c r="O3898" s="147" t="str">
        <f>IFERROR(IF(LEN(B3898)=0,"",INDEX(Trainings!$C$6:$C$55,MATCH(Registration!$B3898,Trainings!$B$6:$B$55,0),1)),"")</f>
        <v/>
      </c>
      <c r="P3898" s="148" t="str">
        <f>IFERROR(IF(LEN(H3898)=0,"",INDEX(Dashboard!$I$17:$I$26,MATCH($H3898,Dashboard!$J$17:$J$26,0))),"")</f>
        <v/>
      </c>
      <c r="Q3898" s="144"/>
      <c r="R3898" s="148">
        <f>IF(LEN(O3898)=0,0,IF(OR(Summary!$D$5="All",Summary!$D$5=""),1,IF(Summary!$D$5=O3898,1,0)))</f>
        <v>0</v>
      </c>
      <c r="S3898" s="148">
        <f>IF(LEN(B3898)=0,0,IF(OR(Summary!$G$5="All",Summary!$G$5=""),1,IF(Summary!$G$5=B3898,1,0)))</f>
        <v>0</v>
      </c>
      <c r="T3898" s="148">
        <f t="shared" si="240"/>
        <v>0</v>
      </c>
      <c r="U3898" s="148">
        <f>IF(LEN(C3898)=0,0,IF(C3898=Summary!$K$5,1,0))</f>
        <v>0</v>
      </c>
      <c r="V3898" s="148">
        <f t="shared" si="241"/>
        <v>0</v>
      </c>
      <c r="W3898" s="333"/>
      <c r="X3898" s="148">
        <f t="shared" si="242"/>
        <v>0</v>
      </c>
      <c r="Y3898" s="333"/>
      <c r="Z3898" s="144"/>
      <c r="AA3898" s="148">
        <f t="shared" si="243"/>
        <v>0</v>
      </c>
      <c r="AB3898" s="336"/>
      <c r="AC3898" s="144"/>
    </row>
    <row r="3899" spans="2:29" s="134" customFormat="1" ht="20.100000000000001" customHeight="1" x14ac:dyDescent="0.25">
      <c r="B3899" s="390"/>
      <c r="C3899" s="391"/>
      <c r="D3899" s="392"/>
      <c r="E3899" s="393"/>
      <c r="F3899" s="393"/>
      <c r="G3899" s="394"/>
      <c r="H3899" s="395"/>
      <c r="N3899" s="144"/>
      <c r="O3899" s="147" t="str">
        <f>IFERROR(IF(LEN(B3899)=0,"",INDEX(Trainings!$C$6:$C$55,MATCH(Registration!$B3899,Trainings!$B$6:$B$55,0),1)),"")</f>
        <v/>
      </c>
      <c r="P3899" s="148" t="str">
        <f>IFERROR(IF(LEN(H3899)=0,"",INDEX(Dashboard!$I$17:$I$26,MATCH($H3899,Dashboard!$J$17:$J$26,0))),"")</f>
        <v/>
      </c>
      <c r="Q3899" s="144"/>
      <c r="R3899" s="148">
        <f>IF(LEN(O3899)=0,0,IF(OR(Summary!$D$5="All",Summary!$D$5=""),1,IF(Summary!$D$5=O3899,1,0)))</f>
        <v>0</v>
      </c>
      <c r="S3899" s="148">
        <f>IF(LEN(B3899)=0,0,IF(OR(Summary!$G$5="All",Summary!$G$5=""),1,IF(Summary!$G$5=B3899,1,0)))</f>
        <v>0</v>
      </c>
      <c r="T3899" s="148">
        <f t="shared" si="240"/>
        <v>0</v>
      </c>
      <c r="U3899" s="148">
        <f>IF(LEN(C3899)=0,0,IF(C3899=Summary!$K$5,1,0))</f>
        <v>0</v>
      </c>
      <c r="V3899" s="148">
        <f t="shared" si="241"/>
        <v>0</v>
      </c>
      <c r="W3899" s="333"/>
      <c r="X3899" s="148">
        <f t="shared" si="242"/>
        <v>0</v>
      </c>
      <c r="Y3899" s="333"/>
      <c r="Z3899" s="144"/>
      <c r="AA3899" s="148">
        <f t="shared" si="243"/>
        <v>0</v>
      </c>
      <c r="AB3899" s="336"/>
      <c r="AC3899" s="144"/>
    </row>
    <row r="3900" spans="2:29" s="134" customFormat="1" ht="20.100000000000001" customHeight="1" x14ac:dyDescent="0.25">
      <c r="B3900" s="390"/>
      <c r="C3900" s="391"/>
      <c r="D3900" s="392"/>
      <c r="E3900" s="393"/>
      <c r="F3900" s="393"/>
      <c r="G3900" s="394"/>
      <c r="H3900" s="395"/>
      <c r="N3900" s="144"/>
      <c r="O3900" s="147" t="str">
        <f>IFERROR(IF(LEN(B3900)=0,"",INDEX(Trainings!$C$6:$C$55,MATCH(Registration!$B3900,Trainings!$B$6:$B$55,0),1)),"")</f>
        <v/>
      </c>
      <c r="P3900" s="148" t="str">
        <f>IFERROR(IF(LEN(H3900)=0,"",INDEX(Dashboard!$I$17:$I$26,MATCH($H3900,Dashboard!$J$17:$J$26,0))),"")</f>
        <v/>
      </c>
      <c r="Q3900" s="144"/>
      <c r="R3900" s="148">
        <f>IF(LEN(O3900)=0,0,IF(OR(Summary!$D$5="All",Summary!$D$5=""),1,IF(Summary!$D$5=O3900,1,0)))</f>
        <v>0</v>
      </c>
      <c r="S3900" s="148">
        <f>IF(LEN(B3900)=0,0,IF(OR(Summary!$G$5="All",Summary!$G$5=""),1,IF(Summary!$G$5=B3900,1,0)))</f>
        <v>0</v>
      </c>
      <c r="T3900" s="148">
        <f t="shared" si="240"/>
        <v>0</v>
      </c>
      <c r="U3900" s="148">
        <f>IF(LEN(C3900)=0,0,IF(C3900=Summary!$K$5,1,0))</f>
        <v>0</v>
      </c>
      <c r="V3900" s="148">
        <f t="shared" si="241"/>
        <v>0</v>
      </c>
      <c r="W3900" s="333"/>
      <c r="X3900" s="148">
        <f t="shared" si="242"/>
        <v>0</v>
      </c>
      <c r="Y3900" s="333"/>
      <c r="Z3900" s="144"/>
      <c r="AA3900" s="148">
        <f t="shared" si="243"/>
        <v>0</v>
      </c>
      <c r="AB3900" s="336"/>
      <c r="AC3900" s="144"/>
    </row>
    <row r="3901" spans="2:29" s="134" customFormat="1" ht="20.100000000000001" customHeight="1" x14ac:dyDescent="0.25">
      <c r="B3901" s="390"/>
      <c r="C3901" s="391"/>
      <c r="D3901" s="392"/>
      <c r="E3901" s="393"/>
      <c r="F3901" s="393"/>
      <c r="G3901" s="394"/>
      <c r="H3901" s="395"/>
      <c r="N3901" s="144"/>
      <c r="O3901" s="147" t="str">
        <f>IFERROR(IF(LEN(B3901)=0,"",INDEX(Trainings!$C$6:$C$55,MATCH(Registration!$B3901,Trainings!$B$6:$B$55,0),1)),"")</f>
        <v/>
      </c>
      <c r="P3901" s="148" t="str">
        <f>IFERROR(IF(LEN(H3901)=0,"",INDEX(Dashboard!$I$17:$I$26,MATCH($H3901,Dashboard!$J$17:$J$26,0))),"")</f>
        <v/>
      </c>
      <c r="Q3901" s="144"/>
      <c r="R3901" s="148">
        <f>IF(LEN(O3901)=0,0,IF(OR(Summary!$D$5="All",Summary!$D$5=""),1,IF(Summary!$D$5=O3901,1,0)))</f>
        <v>0</v>
      </c>
      <c r="S3901" s="148">
        <f>IF(LEN(B3901)=0,0,IF(OR(Summary!$G$5="All",Summary!$G$5=""),1,IF(Summary!$G$5=B3901,1,0)))</f>
        <v>0</v>
      </c>
      <c r="T3901" s="148">
        <f t="shared" si="240"/>
        <v>0</v>
      </c>
      <c r="U3901" s="148">
        <f>IF(LEN(C3901)=0,0,IF(C3901=Summary!$K$5,1,0))</f>
        <v>0</v>
      </c>
      <c r="V3901" s="148">
        <f t="shared" si="241"/>
        <v>0</v>
      </c>
      <c r="W3901" s="333"/>
      <c r="X3901" s="148">
        <f t="shared" si="242"/>
        <v>0</v>
      </c>
      <c r="Y3901" s="333"/>
      <c r="Z3901" s="144"/>
      <c r="AA3901" s="148">
        <f t="shared" si="243"/>
        <v>0</v>
      </c>
      <c r="AB3901" s="336"/>
      <c r="AC3901" s="144"/>
    </row>
    <row r="3902" spans="2:29" s="134" customFormat="1" ht="20.100000000000001" customHeight="1" x14ac:dyDescent="0.25">
      <c r="B3902" s="390"/>
      <c r="C3902" s="391"/>
      <c r="D3902" s="392"/>
      <c r="E3902" s="393"/>
      <c r="F3902" s="393"/>
      <c r="G3902" s="394"/>
      <c r="H3902" s="395"/>
      <c r="N3902" s="144"/>
      <c r="O3902" s="147" t="str">
        <f>IFERROR(IF(LEN(B3902)=0,"",INDEX(Trainings!$C$6:$C$55,MATCH(Registration!$B3902,Trainings!$B$6:$B$55,0),1)),"")</f>
        <v/>
      </c>
      <c r="P3902" s="148" t="str">
        <f>IFERROR(IF(LEN(H3902)=0,"",INDEX(Dashboard!$I$17:$I$26,MATCH($H3902,Dashboard!$J$17:$J$26,0))),"")</f>
        <v/>
      </c>
      <c r="Q3902" s="144"/>
      <c r="R3902" s="148">
        <f>IF(LEN(O3902)=0,0,IF(OR(Summary!$D$5="All",Summary!$D$5=""),1,IF(Summary!$D$5=O3902,1,0)))</f>
        <v>0</v>
      </c>
      <c r="S3902" s="148">
        <f>IF(LEN(B3902)=0,0,IF(OR(Summary!$G$5="All",Summary!$G$5=""),1,IF(Summary!$G$5=B3902,1,0)))</f>
        <v>0</v>
      </c>
      <c r="T3902" s="148">
        <f t="shared" si="240"/>
        <v>0</v>
      </c>
      <c r="U3902" s="148">
        <f>IF(LEN(C3902)=0,0,IF(C3902=Summary!$K$5,1,0))</f>
        <v>0</v>
      </c>
      <c r="V3902" s="148">
        <f t="shared" si="241"/>
        <v>0</v>
      </c>
      <c r="W3902" s="333"/>
      <c r="X3902" s="148">
        <f t="shared" si="242"/>
        <v>0</v>
      </c>
      <c r="Y3902" s="333"/>
      <c r="Z3902" s="144"/>
      <c r="AA3902" s="148">
        <f t="shared" si="243"/>
        <v>0</v>
      </c>
      <c r="AB3902" s="336"/>
      <c r="AC3902" s="144"/>
    </row>
    <row r="3903" spans="2:29" s="134" customFormat="1" ht="20.100000000000001" customHeight="1" x14ac:dyDescent="0.25">
      <c r="B3903" s="390"/>
      <c r="C3903" s="391"/>
      <c r="D3903" s="392"/>
      <c r="E3903" s="393"/>
      <c r="F3903" s="393"/>
      <c r="G3903" s="394"/>
      <c r="H3903" s="395"/>
      <c r="N3903" s="144"/>
      <c r="O3903" s="147" t="str">
        <f>IFERROR(IF(LEN(B3903)=0,"",INDEX(Trainings!$C$6:$C$55,MATCH(Registration!$B3903,Trainings!$B$6:$B$55,0),1)),"")</f>
        <v/>
      </c>
      <c r="P3903" s="148" t="str">
        <f>IFERROR(IF(LEN(H3903)=0,"",INDEX(Dashboard!$I$17:$I$26,MATCH($H3903,Dashboard!$J$17:$J$26,0))),"")</f>
        <v/>
      </c>
      <c r="Q3903" s="144"/>
      <c r="R3903" s="148">
        <f>IF(LEN(O3903)=0,0,IF(OR(Summary!$D$5="All",Summary!$D$5=""),1,IF(Summary!$D$5=O3903,1,0)))</f>
        <v>0</v>
      </c>
      <c r="S3903" s="148">
        <f>IF(LEN(B3903)=0,0,IF(OR(Summary!$G$5="All",Summary!$G$5=""),1,IF(Summary!$G$5=B3903,1,0)))</f>
        <v>0</v>
      </c>
      <c r="T3903" s="148">
        <f t="shared" si="240"/>
        <v>0</v>
      </c>
      <c r="U3903" s="148">
        <f>IF(LEN(C3903)=0,0,IF(C3903=Summary!$K$5,1,0))</f>
        <v>0</v>
      </c>
      <c r="V3903" s="148">
        <f t="shared" si="241"/>
        <v>0</v>
      </c>
      <c r="W3903" s="333"/>
      <c r="X3903" s="148">
        <f t="shared" si="242"/>
        <v>0</v>
      </c>
      <c r="Y3903" s="333"/>
      <c r="Z3903" s="144"/>
      <c r="AA3903" s="148">
        <f t="shared" si="243"/>
        <v>0</v>
      </c>
      <c r="AB3903" s="336"/>
      <c r="AC3903" s="144"/>
    </row>
    <row r="3904" spans="2:29" s="134" customFormat="1" ht="20.100000000000001" customHeight="1" x14ac:dyDescent="0.25">
      <c r="B3904" s="390"/>
      <c r="C3904" s="391"/>
      <c r="D3904" s="392"/>
      <c r="E3904" s="393"/>
      <c r="F3904" s="393"/>
      <c r="G3904" s="394"/>
      <c r="H3904" s="395"/>
      <c r="N3904" s="144"/>
      <c r="O3904" s="147" t="str">
        <f>IFERROR(IF(LEN(B3904)=0,"",INDEX(Trainings!$C$6:$C$55,MATCH(Registration!$B3904,Trainings!$B$6:$B$55,0),1)),"")</f>
        <v/>
      </c>
      <c r="P3904" s="148" t="str">
        <f>IFERROR(IF(LEN(H3904)=0,"",INDEX(Dashboard!$I$17:$I$26,MATCH($H3904,Dashboard!$J$17:$J$26,0))),"")</f>
        <v/>
      </c>
      <c r="Q3904" s="144"/>
      <c r="R3904" s="148">
        <f>IF(LEN(O3904)=0,0,IF(OR(Summary!$D$5="All",Summary!$D$5=""),1,IF(Summary!$D$5=O3904,1,0)))</f>
        <v>0</v>
      </c>
      <c r="S3904" s="148">
        <f>IF(LEN(B3904)=0,0,IF(OR(Summary!$G$5="All",Summary!$G$5=""),1,IF(Summary!$G$5=B3904,1,0)))</f>
        <v>0</v>
      </c>
      <c r="T3904" s="148">
        <f t="shared" si="240"/>
        <v>0</v>
      </c>
      <c r="U3904" s="148">
        <f>IF(LEN(C3904)=0,0,IF(C3904=Summary!$K$5,1,0))</f>
        <v>0</v>
      </c>
      <c r="V3904" s="148">
        <f t="shared" si="241"/>
        <v>0</v>
      </c>
      <c r="W3904" s="333"/>
      <c r="X3904" s="148">
        <f t="shared" si="242"/>
        <v>0</v>
      </c>
      <c r="Y3904" s="333"/>
      <c r="Z3904" s="144"/>
      <c r="AA3904" s="148">
        <f t="shared" si="243"/>
        <v>0</v>
      </c>
      <c r="AB3904" s="336"/>
      <c r="AC3904" s="144"/>
    </row>
    <row r="3905" spans="2:29" s="134" customFormat="1" ht="20.100000000000001" customHeight="1" x14ac:dyDescent="0.25">
      <c r="B3905" s="390"/>
      <c r="C3905" s="391"/>
      <c r="D3905" s="392"/>
      <c r="E3905" s="393"/>
      <c r="F3905" s="393"/>
      <c r="G3905" s="394"/>
      <c r="H3905" s="395"/>
      <c r="N3905" s="144"/>
      <c r="O3905" s="147" t="str">
        <f>IFERROR(IF(LEN(B3905)=0,"",INDEX(Trainings!$C$6:$C$55,MATCH(Registration!$B3905,Trainings!$B$6:$B$55,0),1)),"")</f>
        <v/>
      </c>
      <c r="P3905" s="148" t="str">
        <f>IFERROR(IF(LEN(H3905)=0,"",INDEX(Dashboard!$I$17:$I$26,MATCH($H3905,Dashboard!$J$17:$J$26,0))),"")</f>
        <v/>
      </c>
      <c r="Q3905" s="144"/>
      <c r="R3905" s="148">
        <f>IF(LEN(O3905)=0,0,IF(OR(Summary!$D$5="All",Summary!$D$5=""),1,IF(Summary!$D$5=O3905,1,0)))</f>
        <v>0</v>
      </c>
      <c r="S3905" s="148">
        <f>IF(LEN(B3905)=0,0,IF(OR(Summary!$G$5="All",Summary!$G$5=""),1,IF(Summary!$G$5=B3905,1,0)))</f>
        <v>0</v>
      </c>
      <c r="T3905" s="148">
        <f t="shared" si="240"/>
        <v>0</v>
      </c>
      <c r="U3905" s="148">
        <f>IF(LEN(C3905)=0,0,IF(C3905=Summary!$K$5,1,0))</f>
        <v>0</v>
      </c>
      <c r="V3905" s="148">
        <f t="shared" si="241"/>
        <v>0</v>
      </c>
      <c r="W3905" s="333"/>
      <c r="X3905" s="148">
        <f t="shared" si="242"/>
        <v>0</v>
      </c>
      <c r="Y3905" s="333"/>
      <c r="Z3905" s="144"/>
      <c r="AA3905" s="148">
        <f t="shared" si="243"/>
        <v>0</v>
      </c>
      <c r="AB3905" s="336"/>
      <c r="AC3905" s="144"/>
    </row>
    <row r="3906" spans="2:29" s="134" customFormat="1" ht="20.100000000000001" customHeight="1" x14ac:dyDescent="0.25">
      <c r="B3906" s="390"/>
      <c r="C3906" s="391"/>
      <c r="D3906" s="392"/>
      <c r="E3906" s="393"/>
      <c r="F3906" s="393"/>
      <c r="G3906" s="394"/>
      <c r="H3906" s="395"/>
      <c r="N3906" s="144"/>
      <c r="O3906" s="147" t="str">
        <f>IFERROR(IF(LEN(B3906)=0,"",INDEX(Trainings!$C$6:$C$55,MATCH(Registration!$B3906,Trainings!$B$6:$B$55,0),1)),"")</f>
        <v/>
      </c>
      <c r="P3906" s="148" t="str">
        <f>IFERROR(IF(LEN(H3906)=0,"",INDEX(Dashboard!$I$17:$I$26,MATCH($H3906,Dashboard!$J$17:$J$26,0))),"")</f>
        <v/>
      </c>
      <c r="Q3906" s="144"/>
      <c r="R3906" s="148">
        <f>IF(LEN(O3906)=0,0,IF(OR(Summary!$D$5="All",Summary!$D$5=""),1,IF(Summary!$D$5=O3906,1,0)))</f>
        <v>0</v>
      </c>
      <c r="S3906" s="148">
        <f>IF(LEN(B3906)=0,0,IF(OR(Summary!$G$5="All",Summary!$G$5=""),1,IF(Summary!$G$5=B3906,1,0)))</f>
        <v>0</v>
      </c>
      <c r="T3906" s="148">
        <f t="shared" si="240"/>
        <v>0</v>
      </c>
      <c r="U3906" s="148">
        <f>IF(LEN(C3906)=0,0,IF(C3906=Summary!$K$5,1,0))</f>
        <v>0</v>
      </c>
      <c r="V3906" s="148">
        <f t="shared" si="241"/>
        <v>0</v>
      </c>
      <c r="W3906" s="333"/>
      <c r="X3906" s="148">
        <f t="shared" si="242"/>
        <v>0</v>
      </c>
      <c r="Y3906" s="333"/>
      <c r="Z3906" s="144"/>
      <c r="AA3906" s="148">
        <f t="shared" si="243"/>
        <v>0</v>
      </c>
      <c r="AB3906" s="336"/>
      <c r="AC3906" s="144"/>
    </row>
    <row r="3907" spans="2:29" s="134" customFormat="1" ht="20.100000000000001" customHeight="1" x14ac:dyDescent="0.25">
      <c r="B3907" s="390"/>
      <c r="C3907" s="391"/>
      <c r="D3907" s="392"/>
      <c r="E3907" s="393"/>
      <c r="F3907" s="393"/>
      <c r="G3907" s="394"/>
      <c r="H3907" s="395"/>
      <c r="N3907" s="144"/>
      <c r="O3907" s="147" t="str">
        <f>IFERROR(IF(LEN(B3907)=0,"",INDEX(Trainings!$C$6:$C$55,MATCH(Registration!$B3907,Trainings!$B$6:$B$55,0),1)),"")</f>
        <v/>
      </c>
      <c r="P3907" s="148" t="str">
        <f>IFERROR(IF(LEN(H3907)=0,"",INDEX(Dashboard!$I$17:$I$26,MATCH($H3907,Dashboard!$J$17:$J$26,0))),"")</f>
        <v/>
      </c>
      <c r="Q3907" s="144"/>
      <c r="R3907" s="148">
        <f>IF(LEN(O3907)=0,0,IF(OR(Summary!$D$5="All",Summary!$D$5=""),1,IF(Summary!$D$5=O3907,1,0)))</f>
        <v>0</v>
      </c>
      <c r="S3907" s="148">
        <f>IF(LEN(B3907)=0,0,IF(OR(Summary!$G$5="All",Summary!$G$5=""),1,IF(Summary!$G$5=B3907,1,0)))</f>
        <v>0</v>
      </c>
      <c r="T3907" s="148">
        <f t="shared" si="240"/>
        <v>0</v>
      </c>
      <c r="U3907" s="148">
        <f>IF(LEN(C3907)=0,0,IF(C3907=Summary!$K$5,1,0))</f>
        <v>0</v>
      </c>
      <c r="V3907" s="148">
        <f t="shared" si="241"/>
        <v>0</v>
      </c>
      <c r="W3907" s="333"/>
      <c r="X3907" s="148">
        <f t="shared" si="242"/>
        <v>0</v>
      </c>
      <c r="Y3907" s="333"/>
      <c r="Z3907" s="144"/>
      <c r="AA3907" s="148">
        <f t="shared" si="243"/>
        <v>0</v>
      </c>
      <c r="AB3907" s="336"/>
      <c r="AC3907" s="144"/>
    </row>
    <row r="3908" spans="2:29" s="134" customFormat="1" ht="20.100000000000001" customHeight="1" x14ac:dyDescent="0.25">
      <c r="B3908" s="390"/>
      <c r="C3908" s="391"/>
      <c r="D3908" s="392"/>
      <c r="E3908" s="393"/>
      <c r="F3908" s="393"/>
      <c r="G3908" s="394"/>
      <c r="H3908" s="395"/>
      <c r="N3908" s="144"/>
      <c r="O3908" s="147" t="str">
        <f>IFERROR(IF(LEN(B3908)=0,"",INDEX(Trainings!$C$6:$C$55,MATCH(Registration!$B3908,Trainings!$B$6:$B$55,0),1)),"")</f>
        <v/>
      </c>
      <c r="P3908" s="148" t="str">
        <f>IFERROR(IF(LEN(H3908)=0,"",INDEX(Dashboard!$I$17:$I$26,MATCH($H3908,Dashboard!$J$17:$J$26,0))),"")</f>
        <v/>
      </c>
      <c r="Q3908" s="144"/>
      <c r="R3908" s="148">
        <f>IF(LEN(O3908)=0,0,IF(OR(Summary!$D$5="All",Summary!$D$5=""),1,IF(Summary!$D$5=O3908,1,0)))</f>
        <v>0</v>
      </c>
      <c r="S3908" s="148">
        <f>IF(LEN(B3908)=0,0,IF(OR(Summary!$G$5="All",Summary!$G$5=""),1,IF(Summary!$G$5=B3908,1,0)))</f>
        <v>0</v>
      </c>
      <c r="T3908" s="148">
        <f t="shared" si="240"/>
        <v>0</v>
      </c>
      <c r="U3908" s="148">
        <f>IF(LEN(C3908)=0,0,IF(C3908=Summary!$K$5,1,0))</f>
        <v>0</v>
      </c>
      <c r="V3908" s="148">
        <f t="shared" si="241"/>
        <v>0</v>
      </c>
      <c r="W3908" s="333"/>
      <c r="X3908" s="148">
        <f t="shared" si="242"/>
        <v>0</v>
      </c>
      <c r="Y3908" s="333"/>
      <c r="Z3908" s="144"/>
      <c r="AA3908" s="148">
        <f t="shared" si="243"/>
        <v>0</v>
      </c>
      <c r="AB3908" s="336"/>
      <c r="AC3908" s="144"/>
    </row>
    <row r="3909" spans="2:29" s="134" customFormat="1" ht="20.100000000000001" customHeight="1" x14ac:dyDescent="0.25">
      <c r="B3909" s="390"/>
      <c r="C3909" s="391"/>
      <c r="D3909" s="392"/>
      <c r="E3909" s="393"/>
      <c r="F3909" s="393"/>
      <c r="G3909" s="394"/>
      <c r="H3909" s="395"/>
      <c r="N3909" s="144"/>
      <c r="O3909" s="147" t="str">
        <f>IFERROR(IF(LEN(B3909)=0,"",INDEX(Trainings!$C$6:$C$55,MATCH(Registration!$B3909,Trainings!$B$6:$B$55,0),1)),"")</f>
        <v/>
      </c>
      <c r="P3909" s="148" t="str">
        <f>IFERROR(IF(LEN(H3909)=0,"",INDEX(Dashboard!$I$17:$I$26,MATCH($H3909,Dashboard!$J$17:$J$26,0))),"")</f>
        <v/>
      </c>
      <c r="Q3909" s="144"/>
      <c r="R3909" s="148">
        <f>IF(LEN(O3909)=0,0,IF(OR(Summary!$D$5="All",Summary!$D$5=""),1,IF(Summary!$D$5=O3909,1,0)))</f>
        <v>0</v>
      </c>
      <c r="S3909" s="148">
        <f>IF(LEN(B3909)=0,0,IF(OR(Summary!$G$5="All",Summary!$G$5=""),1,IF(Summary!$G$5=B3909,1,0)))</f>
        <v>0</v>
      </c>
      <c r="T3909" s="148">
        <f t="shared" si="240"/>
        <v>0</v>
      </c>
      <c r="U3909" s="148">
        <f>IF(LEN(C3909)=0,0,IF(C3909=Summary!$K$5,1,0))</f>
        <v>0</v>
      </c>
      <c r="V3909" s="148">
        <f t="shared" si="241"/>
        <v>0</v>
      </c>
      <c r="W3909" s="333"/>
      <c r="X3909" s="148">
        <f t="shared" si="242"/>
        <v>0</v>
      </c>
      <c r="Y3909" s="333"/>
      <c r="Z3909" s="144"/>
      <c r="AA3909" s="148">
        <f t="shared" si="243"/>
        <v>0</v>
      </c>
      <c r="AB3909" s="336"/>
      <c r="AC3909" s="144"/>
    </row>
    <row r="3910" spans="2:29" s="134" customFormat="1" ht="20.100000000000001" customHeight="1" x14ac:dyDescent="0.25">
      <c r="B3910" s="390"/>
      <c r="C3910" s="391"/>
      <c r="D3910" s="392"/>
      <c r="E3910" s="393"/>
      <c r="F3910" s="393"/>
      <c r="G3910" s="394"/>
      <c r="H3910" s="395"/>
      <c r="N3910" s="144"/>
      <c r="O3910" s="147" t="str">
        <f>IFERROR(IF(LEN(B3910)=0,"",INDEX(Trainings!$C$6:$C$55,MATCH(Registration!$B3910,Trainings!$B$6:$B$55,0),1)),"")</f>
        <v/>
      </c>
      <c r="P3910" s="148" t="str">
        <f>IFERROR(IF(LEN(H3910)=0,"",INDEX(Dashboard!$I$17:$I$26,MATCH($H3910,Dashboard!$J$17:$J$26,0))),"")</f>
        <v/>
      </c>
      <c r="Q3910" s="144"/>
      <c r="R3910" s="148">
        <f>IF(LEN(O3910)=0,0,IF(OR(Summary!$D$5="All",Summary!$D$5=""),1,IF(Summary!$D$5=O3910,1,0)))</f>
        <v>0</v>
      </c>
      <c r="S3910" s="148">
        <f>IF(LEN(B3910)=0,0,IF(OR(Summary!$G$5="All",Summary!$G$5=""),1,IF(Summary!$G$5=B3910,1,0)))</f>
        <v>0</v>
      </c>
      <c r="T3910" s="148">
        <f t="shared" ref="T3910:T3973" si="244">IF(G3910="Yes",1,0)</f>
        <v>0</v>
      </c>
      <c r="U3910" s="148">
        <f>IF(LEN(C3910)=0,0,IF(C3910=Summary!$K$5,1,0))</f>
        <v>0</v>
      </c>
      <c r="V3910" s="148">
        <f t="shared" si="241"/>
        <v>0</v>
      </c>
      <c r="W3910" s="333"/>
      <c r="X3910" s="148">
        <f t="shared" si="242"/>
        <v>0</v>
      </c>
      <c r="Y3910" s="333"/>
      <c r="Z3910" s="144"/>
      <c r="AA3910" s="148">
        <f t="shared" si="243"/>
        <v>0</v>
      </c>
      <c r="AB3910" s="336"/>
      <c r="AC3910" s="144"/>
    </row>
    <row r="3911" spans="2:29" s="134" customFormat="1" ht="20.100000000000001" customHeight="1" x14ac:dyDescent="0.25">
      <c r="B3911" s="390"/>
      <c r="C3911" s="391"/>
      <c r="D3911" s="392"/>
      <c r="E3911" s="393"/>
      <c r="F3911" s="393"/>
      <c r="G3911" s="394"/>
      <c r="H3911" s="395"/>
      <c r="N3911" s="144"/>
      <c r="O3911" s="147" t="str">
        <f>IFERROR(IF(LEN(B3911)=0,"",INDEX(Trainings!$C$6:$C$55,MATCH(Registration!$B3911,Trainings!$B$6:$B$55,0),1)),"")</f>
        <v/>
      </c>
      <c r="P3911" s="148" t="str">
        <f>IFERROR(IF(LEN(H3911)=0,"",INDEX(Dashboard!$I$17:$I$26,MATCH($H3911,Dashboard!$J$17:$J$26,0))),"")</f>
        <v/>
      </c>
      <c r="Q3911" s="144"/>
      <c r="R3911" s="148">
        <f>IF(LEN(O3911)=0,0,IF(OR(Summary!$D$5="All",Summary!$D$5=""),1,IF(Summary!$D$5=O3911,1,0)))</f>
        <v>0</v>
      </c>
      <c r="S3911" s="148">
        <f>IF(LEN(B3911)=0,0,IF(OR(Summary!$G$5="All",Summary!$G$5=""),1,IF(Summary!$G$5=B3911,1,0)))</f>
        <v>0</v>
      </c>
      <c r="T3911" s="148">
        <f t="shared" si="244"/>
        <v>0</v>
      </c>
      <c r="U3911" s="148">
        <f>IF(LEN(C3911)=0,0,IF(C3911=Summary!$K$5,1,0))</f>
        <v>0</v>
      </c>
      <c r="V3911" s="148">
        <f t="shared" ref="V3911:V3974" si="245">R3911*S3911*T3911*U3911</f>
        <v>0</v>
      </c>
      <c r="W3911" s="333"/>
      <c r="X3911" s="148">
        <f t="shared" ref="X3911:X3974" si="246">V3911*(IF(LEN(P3911)=0,0,1))</f>
        <v>0</v>
      </c>
      <c r="Y3911" s="333"/>
      <c r="Z3911" s="144"/>
      <c r="AA3911" s="148">
        <f t="shared" ref="AA3911:AA3974" si="247">IF(G3911="Yes",1,0)</f>
        <v>0</v>
      </c>
      <c r="AB3911" s="336"/>
      <c r="AC3911" s="144"/>
    </row>
    <row r="3912" spans="2:29" s="134" customFormat="1" ht="20.100000000000001" customHeight="1" x14ac:dyDescent="0.25">
      <c r="B3912" s="390"/>
      <c r="C3912" s="391"/>
      <c r="D3912" s="392"/>
      <c r="E3912" s="393"/>
      <c r="F3912" s="393"/>
      <c r="G3912" s="394"/>
      <c r="H3912" s="395"/>
      <c r="N3912" s="144"/>
      <c r="O3912" s="147" t="str">
        <f>IFERROR(IF(LEN(B3912)=0,"",INDEX(Trainings!$C$6:$C$55,MATCH(Registration!$B3912,Trainings!$B$6:$B$55,0),1)),"")</f>
        <v/>
      </c>
      <c r="P3912" s="148" t="str">
        <f>IFERROR(IF(LEN(H3912)=0,"",INDEX(Dashboard!$I$17:$I$26,MATCH($H3912,Dashboard!$J$17:$J$26,0))),"")</f>
        <v/>
      </c>
      <c r="Q3912" s="144"/>
      <c r="R3912" s="148">
        <f>IF(LEN(O3912)=0,0,IF(OR(Summary!$D$5="All",Summary!$D$5=""),1,IF(Summary!$D$5=O3912,1,0)))</f>
        <v>0</v>
      </c>
      <c r="S3912" s="148">
        <f>IF(LEN(B3912)=0,0,IF(OR(Summary!$G$5="All",Summary!$G$5=""),1,IF(Summary!$G$5=B3912,1,0)))</f>
        <v>0</v>
      </c>
      <c r="T3912" s="148">
        <f t="shared" si="244"/>
        <v>0</v>
      </c>
      <c r="U3912" s="148">
        <f>IF(LEN(C3912)=0,0,IF(C3912=Summary!$K$5,1,0))</f>
        <v>0</v>
      </c>
      <c r="V3912" s="148">
        <f t="shared" si="245"/>
        <v>0</v>
      </c>
      <c r="W3912" s="333"/>
      <c r="X3912" s="148">
        <f t="shared" si="246"/>
        <v>0</v>
      </c>
      <c r="Y3912" s="333"/>
      <c r="Z3912" s="144"/>
      <c r="AA3912" s="148">
        <f t="shared" si="247"/>
        <v>0</v>
      </c>
      <c r="AB3912" s="336"/>
      <c r="AC3912" s="144"/>
    </row>
    <row r="3913" spans="2:29" s="134" customFormat="1" ht="20.100000000000001" customHeight="1" x14ac:dyDescent="0.25">
      <c r="B3913" s="390"/>
      <c r="C3913" s="391"/>
      <c r="D3913" s="392"/>
      <c r="E3913" s="393"/>
      <c r="F3913" s="393"/>
      <c r="G3913" s="394"/>
      <c r="H3913" s="395"/>
      <c r="N3913" s="144"/>
      <c r="O3913" s="147" t="str">
        <f>IFERROR(IF(LEN(B3913)=0,"",INDEX(Trainings!$C$6:$C$55,MATCH(Registration!$B3913,Trainings!$B$6:$B$55,0),1)),"")</f>
        <v/>
      </c>
      <c r="P3913" s="148" t="str">
        <f>IFERROR(IF(LEN(H3913)=0,"",INDEX(Dashboard!$I$17:$I$26,MATCH($H3913,Dashboard!$J$17:$J$26,0))),"")</f>
        <v/>
      </c>
      <c r="Q3913" s="144"/>
      <c r="R3913" s="148">
        <f>IF(LEN(O3913)=0,0,IF(OR(Summary!$D$5="All",Summary!$D$5=""),1,IF(Summary!$D$5=O3913,1,0)))</f>
        <v>0</v>
      </c>
      <c r="S3913" s="148">
        <f>IF(LEN(B3913)=0,0,IF(OR(Summary!$G$5="All",Summary!$G$5=""),1,IF(Summary!$G$5=B3913,1,0)))</f>
        <v>0</v>
      </c>
      <c r="T3913" s="148">
        <f t="shared" si="244"/>
        <v>0</v>
      </c>
      <c r="U3913" s="148">
        <f>IF(LEN(C3913)=0,0,IF(C3913=Summary!$K$5,1,0))</f>
        <v>0</v>
      </c>
      <c r="V3913" s="148">
        <f t="shared" si="245"/>
        <v>0</v>
      </c>
      <c r="W3913" s="333"/>
      <c r="X3913" s="148">
        <f t="shared" si="246"/>
        <v>0</v>
      </c>
      <c r="Y3913" s="333"/>
      <c r="Z3913" s="144"/>
      <c r="AA3913" s="148">
        <f t="shared" si="247"/>
        <v>0</v>
      </c>
      <c r="AB3913" s="336"/>
      <c r="AC3913" s="144"/>
    </row>
    <row r="3914" spans="2:29" s="134" customFormat="1" ht="20.100000000000001" customHeight="1" x14ac:dyDescent="0.25">
      <c r="B3914" s="390"/>
      <c r="C3914" s="391"/>
      <c r="D3914" s="392"/>
      <c r="E3914" s="393"/>
      <c r="F3914" s="393"/>
      <c r="G3914" s="394"/>
      <c r="H3914" s="395"/>
      <c r="N3914" s="144"/>
      <c r="O3914" s="147" t="str">
        <f>IFERROR(IF(LEN(B3914)=0,"",INDEX(Trainings!$C$6:$C$55,MATCH(Registration!$B3914,Trainings!$B$6:$B$55,0),1)),"")</f>
        <v/>
      </c>
      <c r="P3914" s="148" t="str">
        <f>IFERROR(IF(LEN(H3914)=0,"",INDEX(Dashboard!$I$17:$I$26,MATCH($H3914,Dashboard!$J$17:$J$26,0))),"")</f>
        <v/>
      </c>
      <c r="Q3914" s="144"/>
      <c r="R3914" s="148">
        <f>IF(LEN(O3914)=0,0,IF(OR(Summary!$D$5="All",Summary!$D$5=""),1,IF(Summary!$D$5=O3914,1,0)))</f>
        <v>0</v>
      </c>
      <c r="S3914" s="148">
        <f>IF(LEN(B3914)=0,0,IF(OR(Summary!$G$5="All",Summary!$G$5=""),1,IF(Summary!$G$5=B3914,1,0)))</f>
        <v>0</v>
      </c>
      <c r="T3914" s="148">
        <f t="shared" si="244"/>
        <v>0</v>
      </c>
      <c r="U3914" s="148">
        <f>IF(LEN(C3914)=0,0,IF(C3914=Summary!$K$5,1,0))</f>
        <v>0</v>
      </c>
      <c r="V3914" s="148">
        <f t="shared" si="245"/>
        <v>0</v>
      </c>
      <c r="W3914" s="333"/>
      <c r="X3914" s="148">
        <f t="shared" si="246"/>
        <v>0</v>
      </c>
      <c r="Y3914" s="333"/>
      <c r="Z3914" s="144"/>
      <c r="AA3914" s="148">
        <f t="shared" si="247"/>
        <v>0</v>
      </c>
      <c r="AB3914" s="336"/>
      <c r="AC3914" s="144"/>
    </row>
    <row r="3915" spans="2:29" s="134" customFormat="1" ht="20.100000000000001" customHeight="1" x14ac:dyDescent="0.25">
      <c r="B3915" s="390"/>
      <c r="C3915" s="391"/>
      <c r="D3915" s="392"/>
      <c r="E3915" s="393"/>
      <c r="F3915" s="393"/>
      <c r="G3915" s="394"/>
      <c r="H3915" s="395"/>
      <c r="N3915" s="144"/>
      <c r="O3915" s="147" t="str">
        <f>IFERROR(IF(LEN(B3915)=0,"",INDEX(Trainings!$C$6:$C$55,MATCH(Registration!$B3915,Trainings!$B$6:$B$55,0),1)),"")</f>
        <v/>
      </c>
      <c r="P3915" s="148" t="str">
        <f>IFERROR(IF(LEN(H3915)=0,"",INDEX(Dashboard!$I$17:$I$26,MATCH($H3915,Dashboard!$J$17:$J$26,0))),"")</f>
        <v/>
      </c>
      <c r="Q3915" s="144"/>
      <c r="R3915" s="148">
        <f>IF(LEN(O3915)=0,0,IF(OR(Summary!$D$5="All",Summary!$D$5=""),1,IF(Summary!$D$5=O3915,1,0)))</f>
        <v>0</v>
      </c>
      <c r="S3915" s="148">
        <f>IF(LEN(B3915)=0,0,IF(OR(Summary!$G$5="All",Summary!$G$5=""),1,IF(Summary!$G$5=B3915,1,0)))</f>
        <v>0</v>
      </c>
      <c r="T3915" s="148">
        <f t="shared" si="244"/>
        <v>0</v>
      </c>
      <c r="U3915" s="148">
        <f>IF(LEN(C3915)=0,0,IF(C3915=Summary!$K$5,1,0))</f>
        <v>0</v>
      </c>
      <c r="V3915" s="148">
        <f t="shared" si="245"/>
        <v>0</v>
      </c>
      <c r="W3915" s="333"/>
      <c r="X3915" s="148">
        <f t="shared" si="246"/>
        <v>0</v>
      </c>
      <c r="Y3915" s="333"/>
      <c r="Z3915" s="144"/>
      <c r="AA3915" s="148">
        <f t="shared" si="247"/>
        <v>0</v>
      </c>
      <c r="AB3915" s="336"/>
      <c r="AC3915" s="144"/>
    </row>
    <row r="3916" spans="2:29" s="134" customFormat="1" ht="20.100000000000001" customHeight="1" x14ac:dyDescent="0.25">
      <c r="B3916" s="390"/>
      <c r="C3916" s="391"/>
      <c r="D3916" s="392"/>
      <c r="E3916" s="393"/>
      <c r="F3916" s="393"/>
      <c r="G3916" s="394"/>
      <c r="H3916" s="395"/>
      <c r="N3916" s="144"/>
      <c r="O3916" s="147" t="str">
        <f>IFERROR(IF(LEN(B3916)=0,"",INDEX(Trainings!$C$6:$C$55,MATCH(Registration!$B3916,Trainings!$B$6:$B$55,0),1)),"")</f>
        <v/>
      </c>
      <c r="P3916" s="148" t="str">
        <f>IFERROR(IF(LEN(H3916)=0,"",INDEX(Dashboard!$I$17:$I$26,MATCH($H3916,Dashboard!$J$17:$J$26,0))),"")</f>
        <v/>
      </c>
      <c r="Q3916" s="144"/>
      <c r="R3916" s="148">
        <f>IF(LEN(O3916)=0,0,IF(OR(Summary!$D$5="All",Summary!$D$5=""),1,IF(Summary!$D$5=O3916,1,0)))</f>
        <v>0</v>
      </c>
      <c r="S3916" s="148">
        <f>IF(LEN(B3916)=0,0,IF(OR(Summary!$G$5="All",Summary!$G$5=""),1,IF(Summary!$G$5=B3916,1,0)))</f>
        <v>0</v>
      </c>
      <c r="T3916" s="148">
        <f t="shared" si="244"/>
        <v>0</v>
      </c>
      <c r="U3916" s="148">
        <f>IF(LEN(C3916)=0,0,IF(C3916=Summary!$K$5,1,0))</f>
        <v>0</v>
      </c>
      <c r="V3916" s="148">
        <f t="shared" si="245"/>
        <v>0</v>
      </c>
      <c r="W3916" s="333"/>
      <c r="X3916" s="148">
        <f t="shared" si="246"/>
        <v>0</v>
      </c>
      <c r="Y3916" s="333"/>
      <c r="Z3916" s="144"/>
      <c r="AA3916" s="148">
        <f t="shared" si="247"/>
        <v>0</v>
      </c>
      <c r="AB3916" s="336"/>
      <c r="AC3916" s="144"/>
    </row>
    <row r="3917" spans="2:29" s="134" customFormat="1" ht="20.100000000000001" customHeight="1" x14ac:dyDescent="0.25">
      <c r="B3917" s="390"/>
      <c r="C3917" s="391"/>
      <c r="D3917" s="392"/>
      <c r="E3917" s="393"/>
      <c r="F3917" s="393"/>
      <c r="G3917" s="394"/>
      <c r="H3917" s="395"/>
      <c r="N3917" s="144"/>
      <c r="O3917" s="147" t="str">
        <f>IFERROR(IF(LEN(B3917)=0,"",INDEX(Trainings!$C$6:$C$55,MATCH(Registration!$B3917,Trainings!$B$6:$B$55,0),1)),"")</f>
        <v/>
      </c>
      <c r="P3917" s="148" t="str">
        <f>IFERROR(IF(LEN(H3917)=0,"",INDEX(Dashboard!$I$17:$I$26,MATCH($H3917,Dashboard!$J$17:$J$26,0))),"")</f>
        <v/>
      </c>
      <c r="Q3917" s="144"/>
      <c r="R3917" s="148">
        <f>IF(LEN(O3917)=0,0,IF(OR(Summary!$D$5="All",Summary!$D$5=""),1,IF(Summary!$D$5=O3917,1,0)))</f>
        <v>0</v>
      </c>
      <c r="S3917" s="148">
        <f>IF(LEN(B3917)=0,0,IF(OR(Summary!$G$5="All",Summary!$G$5=""),1,IF(Summary!$G$5=B3917,1,0)))</f>
        <v>0</v>
      </c>
      <c r="T3917" s="148">
        <f t="shared" si="244"/>
        <v>0</v>
      </c>
      <c r="U3917" s="148">
        <f>IF(LEN(C3917)=0,0,IF(C3917=Summary!$K$5,1,0))</f>
        <v>0</v>
      </c>
      <c r="V3917" s="148">
        <f t="shared" si="245"/>
        <v>0</v>
      </c>
      <c r="W3917" s="333"/>
      <c r="X3917" s="148">
        <f t="shared" si="246"/>
        <v>0</v>
      </c>
      <c r="Y3917" s="333"/>
      <c r="Z3917" s="144"/>
      <c r="AA3917" s="148">
        <f t="shared" si="247"/>
        <v>0</v>
      </c>
      <c r="AB3917" s="336"/>
      <c r="AC3917" s="144"/>
    </row>
    <row r="3918" spans="2:29" s="134" customFormat="1" ht="20.100000000000001" customHeight="1" x14ac:dyDescent="0.25">
      <c r="B3918" s="390"/>
      <c r="C3918" s="391"/>
      <c r="D3918" s="392"/>
      <c r="E3918" s="393"/>
      <c r="F3918" s="393"/>
      <c r="G3918" s="394"/>
      <c r="H3918" s="395"/>
      <c r="N3918" s="144"/>
      <c r="O3918" s="147" t="str">
        <f>IFERROR(IF(LEN(B3918)=0,"",INDEX(Trainings!$C$6:$C$55,MATCH(Registration!$B3918,Trainings!$B$6:$B$55,0),1)),"")</f>
        <v/>
      </c>
      <c r="P3918" s="148" t="str">
        <f>IFERROR(IF(LEN(H3918)=0,"",INDEX(Dashboard!$I$17:$I$26,MATCH($H3918,Dashboard!$J$17:$J$26,0))),"")</f>
        <v/>
      </c>
      <c r="Q3918" s="144"/>
      <c r="R3918" s="148">
        <f>IF(LEN(O3918)=0,0,IF(OR(Summary!$D$5="All",Summary!$D$5=""),1,IF(Summary!$D$5=O3918,1,0)))</f>
        <v>0</v>
      </c>
      <c r="S3918" s="148">
        <f>IF(LEN(B3918)=0,0,IF(OR(Summary!$G$5="All",Summary!$G$5=""),1,IF(Summary!$G$5=B3918,1,0)))</f>
        <v>0</v>
      </c>
      <c r="T3918" s="148">
        <f t="shared" si="244"/>
        <v>0</v>
      </c>
      <c r="U3918" s="148">
        <f>IF(LEN(C3918)=0,0,IF(C3918=Summary!$K$5,1,0))</f>
        <v>0</v>
      </c>
      <c r="V3918" s="148">
        <f t="shared" si="245"/>
        <v>0</v>
      </c>
      <c r="W3918" s="333"/>
      <c r="X3918" s="148">
        <f t="shared" si="246"/>
        <v>0</v>
      </c>
      <c r="Y3918" s="333"/>
      <c r="Z3918" s="144"/>
      <c r="AA3918" s="148">
        <f t="shared" si="247"/>
        <v>0</v>
      </c>
      <c r="AB3918" s="336"/>
      <c r="AC3918" s="144"/>
    </row>
    <row r="3919" spans="2:29" s="134" customFormat="1" ht="20.100000000000001" customHeight="1" x14ac:dyDescent="0.25">
      <c r="B3919" s="390"/>
      <c r="C3919" s="391"/>
      <c r="D3919" s="392"/>
      <c r="E3919" s="393"/>
      <c r="F3919" s="393"/>
      <c r="G3919" s="394"/>
      <c r="H3919" s="395"/>
      <c r="N3919" s="144"/>
      <c r="O3919" s="147" t="str">
        <f>IFERROR(IF(LEN(B3919)=0,"",INDEX(Trainings!$C$6:$C$55,MATCH(Registration!$B3919,Trainings!$B$6:$B$55,0),1)),"")</f>
        <v/>
      </c>
      <c r="P3919" s="148" t="str">
        <f>IFERROR(IF(LEN(H3919)=0,"",INDEX(Dashboard!$I$17:$I$26,MATCH($H3919,Dashboard!$J$17:$J$26,0))),"")</f>
        <v/>
      </c>
      <c r="Q3919" s="144"/>
      <c r="R3919" s="148">
        <f>IF(LEN(O3919)=0,0,IF(OR(Summary!$D$5="All",Summary!$D$5=""),1,IF(Summary!$D$5=O3919,1,0)))</f>
        <v>0</v>
      </c>
      <c r="S3919" s="148">
        <f>IF(LEN(B3919)=0,0,IF(OR(Summary!$G$5="All",Summary!$G$5=""),1,IF(Summary!$G$5=B3919,1,0)))</f>
        <v>0</v>
      </c>
      <c r="T3919" s="148">
        <f t="shared" si="244"/>
        <v>0</v>
      </c>
      <c r="U3919" s="148">
        <f>IF(LEN(C3919)=0,0,IF(C3919=Summary!$K$5,1,0))</f>
        <v>0</v>
      </c>
      <c r="V3919" s="148">
        <f t="shared" si="245"/>
        <v>0</v>
      </c>
      <c r="W3919" s="333"/>
      <c r="X3919" s="148">
        <f t="shared" si="246"/>
        <v>0</v>
      </c>
      <c r="Y3919" s="333"/>
      <c r="Z3919" s="144"/>
      <c r="AA3919" s="148">
        <f t="shared" si="247"/>
        <v>0</v>
      </c>
      <c r="AB3919" s="336"/>
      <c r="AC3919" s="144"/>
    </row>
    <row r="3920" spans="2:29" s="134" customFormat="1" ht="20.100000000000001" customHeight="1" x14ac:dyDescent="0.25">
      <c r="B3920" s="390"/>
      <c r="C3920" s="391"/>
      <c r="D3920" s="392"/>
      <c r="E3920" s="393"/>
      <c r="F3920" s="393"/>
      <c r="G3920" s="394"/>
      <c r="H3920" s="395"/>
      <c r="N3920" s="144"/>
      <c r="O3920" s="147" t="str">
        <f>IFERROR(IF(LEN(B3920)=0,"",INDEX(Trainings!$C$6:$C$55,MATCH(Registration!$B3920,Trainings!$B$6:$B$55,0),1)),"")</f>
        <v/>
      </c>
      <c r="P3920" s="148" t="str">
        <f>IFERROR(IF(LEN(H3920)=0,"",INDEX(Dashboard!$I$17:$I$26,MATCH($H3920,Dashboard!$J$17:$J$26,0))),"")</f>
        <v/>
      </c>
      <c r="Q3920" s="144"/>
      <c r="R3920" s="148">
        <f>IF(LEN(O3920)=0,0,IF(OR(Summary!$D$5="All",Summary!$D$5=""),1,IF(Summary!$D$5=O3920,1,0)))</f>
        <v>0</v>
      </c>
      <c r="S3920" s="148">
        <f>IF(LEN(B3920)=0,0,IF(OR(Summary!$G$5="All",Summary!$G$5=""),1,IF(Summary!$G$5=B3920,1,0)))</f>
        <v>0</v>
      </c>
      <c r="T3920" s="148">
        <f t="shared" si="244"/>
        <v>0</v>
      </c>
      <c r="U3920" s="148">
        <f>IF(LEN(C3920)=0,0,IF(C3920=Summary!$K$5,1,0))</f>
        <v>0</v>
      </c>
      <c r="V3920" s="148">
        <f t="shared" si="245"/>
        <v>0</v>
      </c>
      <c r="W3920" s="333"/>
      <c r="X3920" s="148">
        <f t="shared" si="246"/>
        <v>0</v>
      </c>
      <c r="Y3920" s="333"/>
      <c r="Z3920" s="144"/>
      <c r="AA3920" s="148">
        <f t="shared" si="247"/>
        <v>0</v>
      </c>
      <c r="AB3920" s="336"/>
      <c r="AC3920" s="144"/>
    </row>
    <row r="3921" spans="2:29" s="134" customFormat="1" ht="20.100000000000001" customHeight="1" x14ac:dyDescent="0.25">
      <c r="B3921" s="390"/>
      <c r="C3921" s="391"/>
      <c r="D3921" s="392"/>
      <c r="E3921" s="393"/>
      <c r="F3921" s="393"/>
      <c r="G3921" s="394"/>
      <c r="H3921" s="395"/>
      <c r="N3921" s="144"/>
      <c r="O3921" s="147" t="str">
        <f>IFERROR(IF(LEN(B3921)=0,"",INDEX(Trainings!$C$6:$C$55,MATCH(Registration!$B3921,Trainings!$B$6:$B$55,0),1)),"")</f>
        <v/>
      </c>
      <c r="P3921" s="148" t="str">
        <f>IFERROR(IF(LEN(H3921)=0,"",INDEX(Dashboard!$I$17:$I$26,MATCH($H3921,Dashboard!$J$17:$J$26,0))),"")</f>
        <v/>
      </c>
      <c r="Q3921" s="144"/>
      <c r="R3921" s="148">
        <f>IF(LEN(O3921)=0,0,IF(OR(Summary!$D$5="All",Summary!$D$5=""),1,IF(Summary!$D$5=O3921,1,0)))</f>
        <v>0</v>
      </c>
      <c r="S3921" s="148">
        <f>IF(LEN(B3921)=0,0,IF(OR(Summary!$G$5="All",Summary!$G$5=""),1,IF(Summary!$G$5=B3921,1,0)))</f>
        <v>0</v>
      </c>
      <c r="T3921" s="148">
        <f t="shared" si="244"/>
        <v>0</v>
      </c>
      <c r="U3921" s="148">
        <f>IF(LEN(C3921)=0,0,IF(C3921=Summary!$K$5,1,0))</f>
        <v>0</v>
      </c>
      <c r="V3921" s="148">
        <f t="shared" si="245"/>
        <v>0</v>
      </c>
      <c r="W3921" s="333"/>
      <c r="X3921" s="148">
        <f t="shared" si="246"/>
        <v>0</v>
      </c>
      <c r="Y3921" s="333"/>
      <c r="Z3921" s="144"/>
      <c r="AA3921" s="148">
        <f t="shared" si="247"/>
        <v>0</v>
      </c>
      <c r="AB3921" s="336"/>
      <c r="AC3921" s="144"/>
    </row>
    <row r="3922" spans="2:29" s="134" customFormat="1" ht="20.100000000000001" customHeight="1" x14ac:dyDescent="0.25">
      <c r="B3922" s="390"/>
      <c r="C3922" s="391"/>
      <c r="D3922" s="392"/>
      <c r="E3922" s="393"/>
      <c r="F3922" s="393"/>
      <c r="G3922" s="394"/>
      <c r="H3922" s="395"/>
      <c r="N3922" s="144"/>
      <c r="O3922" s="147" t="str">
        <f>IFERROR(IF(LEN(B3922)=0,"",INDEX(Trainings!$C$6:$C$55,MATCH(Registration!$B3922,Trainings!$B$6:$B$55,0),1)),"")</f>
        <v/>
      </c>
      <c r="P3922" s="148" t="str">
        <f>IFERROR(IF(LEN(H3922)=0,"",INDEX(Dashboard!$I$17:$I$26,MATCH($H3922,Dashboard!$J$17:$J$26,0))),"")</f>
        <v/>
      </c>
      <c r="Q3922" s="144"/>
      <c r="R3922" s="148">
        <f>IF(LEN(O3922)=0,0,IF(OR(Summary!$D$5="All",Summary!$D$5=""),1,IF(Summary!$D$5=O3922,1,0)))</f>
        <v>0</v>
      </c>
      <c r="S3922" s="148">
        <f>IF(LEN(B3922)=0,0,IF(OR(Summary!$G$5="All",Summary!$G$5=""),1,IF(Summary!$G$5=B3922,1,0)))</f>
        <v>0</v>
      </c>
      <c r="T3922" s="148">
        <f t="shared" si="244"/>
        <v>0</v>
      </c>
      <c r="U3922" s="148">
        <f>IF(LEN(C3922)=0,0,IF(C3922=Summary!$K$5,1,0))</f>
        <v>0</v>
      </c>
      <c r="V3922" s="148">
        <f t="shared" si="245"/>
        <v>0</v>
      </c>
      <c r="W3922" s="333"/>
      <c r="X3922" s="148">
        <f t="shared" si="246"/>
        <v>0</v>
      </c>
      <c r="Y3922" s="333"/>
      <c r="Z3922" s="144"/>
      <c r="AA3922" s="148">
        <f t="shared" si="247"/>
        <v>0</v>
      </c>
      <c r="AB3922" s="336"/>
      <c r="AC3922" s="144"/>
    </row>
    <row r="3923" spans="2:29" s="134" customFormat="1" ht="20.100000000000001" customHeight="1" x14ac:dyDescent="0.25">
      <c r="B3923" s="390"/>
      <c r="C3923" s="391"/>
      <c r="D3923" s="392"/>
      <c r="E3923" s="393"/>
      <c r="F3923" s="393"/>
      <c r="G3923" s="394"/>
      <c r="H3923" s="395"/>
      <c r="N3923" s="144"/>
      <c r="O3923" s="147" t="str">
        <f>IFERROR(IF(LEN(B3923)=0,"",INDEX(Trainings!$C$6:$C$55,MATCH(Registration!$B3923,Trainings!$B$6:$B$55,0),1)),"")</f>
        <v/>
      </c>
      <c r="P3923" s="148" t="str">
        <f>IFERROR(IF(LEN(H3923)=0,"",INDEX(Dashboard!$I$17:$I$26,MATCH($H3923,Dashboard!$J$17:$J$26,0))),"")</f>
        <v/>
      </c>
      <c r="Q3923" s="144"/>
      <c r="R3923" s="148">
        <f>IF(LEN(O3923)=0,0,IF(OR(Summary!$D$5="All",Summary!$D$5=""),1,IF(Summary!$D$5=O3923,1,0)))</f>
        <v>0</v>
      </c>
      <c r="S3923" s="148">
        <f>IF(LEN(B3923)=0,0,IF(OR(Summary!$G$5="All",Summary!$G$5=""),1,IF(Summary!$G$5=B3923,1,0)))</f>
        <v>0</v>
      </c>
      <c r="T3923" s="148">
        <f t="shared" si="244"/>
        <v>0</v>
      </c>
      <c r="U3923" s="148">
        <f>IF(LEN(C3923)=0,0,IF(C3923=Summary!$K$5,1,0))</f>
        <v>0</v>
      </c>
      <c r="V3923" s="148">
        <f t="shared" si="245"/>
        <v>0</v>
      </c>
      <c r="W3923" s="333"/>
      <c r="X3923" s="148">
        <f t="shared" si="246"/>
        <v>0</v>
      </c>
      <c r="Y3923" s="333"/>
      <c r="Z3923" s="144"/>
      <c r="AA3923" s="148">
        <f t="shared" si="247"/>
        <v>0</v>
      </c>
      <c r="AB3923" s="336"/>
      <c r="AC3923" s="144"/>
    </row>
    <row r="3924" spans="2:29" s="134" customFormat="1" ht="20.100000000000001" customHeight="1" x14ac:dyDescent="0.25">
      <c r="B3924" s="390"/>
      <c r="C3924" s="391"/>
      <c r="D3924" s="392"/>
      <c r="E3924" s="393"/>
      <c r="F3924" s="393"/>
      <c r="G3924" s="394"/>
      <c r="H3924" s="395"/>
      <c r="N3924" s="144"/>
      <c r="O3924" s="147" t="str">
        <f>IFERROR(IF(LEN(B3924)=0,"",INDEX(Trainings!$C$6:$C$55,MATCH(Registration!$B3924,Trainings!$B$6:$B$55,0),1)),"")</f>
        <v/>
      </c>
      <c r="P3924" s="148" t="str">
        <f>IFERROR(IF(LEN(H3924)=0,"",INDEX(Dashboard!$I$17:$I$26,MATCH($H3924,Dashboard!$J$17:$J$26,0))),"")</f>
        <v/>
      </c>
      <c r="Q3924" s="144"/>
      <c r="R3924" s="148">
        <f>IF(LEN(O3924)=0,0,IF(OR(Summary!$D$5="All",Summary!$D$5=""),1,IF(Summary!$D$5=O3924,1,0)))</f>
        <v>0</v>
      </c>
      <c r="S3924" s="148">
        <f>IF(LEN(B3924)=0,0,IF(OR(Summary!$G$5="All",Summary!$G$5=""),1,IF(Summary!$G$5=B3924,1,0)))</f>
        <v>0</v>
      </c>
      <c r="T3924" s="148">
        <f t="shared" si="244"/>
        <v>0</v>
      </c>
      <c r="U3924" s="148">
        <f>IF(LEN(C3924)=0,0,IF(C3924=Summary!$K$5,1,0))</f>
        <v>0</v>
      </c>
      <c r="V3924" s="148">
        <f t="shared" si="245"/>
        <v>0</v>
      </c>
      <c r="W3924" s="333"/>
      <c r="X3924" s="148">
        <f t="shared" si="246"/>
        <v>0</v>
      </c>
      <c r="Y3924" s="333"/>
      <c r="Z3924" s="144"/>
      <c r="AA3924" s="148">
        <f t="shared" si="247"/>
        <v>0</v>
      </c>
      <c r="AB3924" s="336"/>
      <c r="AC3924" s="144"/>
    </row>
    <row r="3925" spans="2:29" s="134" customFormat="1" ht="20.100000000000001" customHeight="1" x14ac:dyDescent="0.25">
      <c r="B3925" s="390"/>
      <c r="C3925" s="391"/>
      <c r="D3925" s="392"/>
      <c r="E3925" s="393"/>
      <c r="F3925" s="393"/>
      <c r="G3925" s="394"/>
      <c r="H3925" s="395"/>
      <c r="N3925" s="144"/>
      <c r="O3925" s="147" t="str">
        <f>IFERROR(IF(LEN(B3925)=0,"",INDEX(Trainings!$C$6:$C$55,MATCH(Registration!$B3925,Trainings!$B$6:$B$55,0),1)),"")</f>
        <v/>
      </c>
      <c r="P3925" s="148" t="str">
        <f>IFERROR(IF(LEN(H3925)=0,"",INDEX(Dashboard!$I$17:$I$26,MATCH($H3925,Dashboard!$J$17:$J$26,0))),"")</f>
        <v/>
      </c>
      <c r="Q3925" s="144"/>
      <c r="R3925" s="148">
        <f>IF(LEN(O3925)=0,0,IF(OR(Summary!$D$5="All",Summary!$D$5=""),1,IF(Summary!$D$5=O3925,1,0)))</f>
        <v>0</v>
      </c>
      <c r="S3925" s="148">
        <f>IF(LEN(B3925)=0,0,IF(OR(Summary!$G$5="All",Summary!$G$5=""),1,IF(Summary!$G$5=B3925,1,0)))</f>
        <v>0</v>
      </c>
      <c r="T3925" s="148">
        <f t="shared" si="244"/>
        <v>0</v>
      </c>
      <c r="U3925" s="148">
        <f>IF(LEN(C3925)=0,0,IF(C3925=Summary!$K$5,1,0))</f>
        <v>0</v>
      </c>
      <c r="V3925" s="148">
        <f t="shared" si="245"/>
        <v>0</v>
      </c>
      <c r="W3925" s="333"/>
      <c r="X3925" s="148">
        <f t="shared" si="246"/>
        <v>0</v>
      </c>
      <c r="Y3925" s="333"/>
      <c r="Z3925" s="144"/>
      <c r="AA3925" s="148">
        <f t="shared" si="247"/>
        <v>0</v>
      </c>
      <c r="AB3925" s="336"/>
      <c r="AC3925" s="144"/>
    </row>
    <row r="3926" spans="2:29" s="134" customFormat="1" ht="20.100000000000001" customHeight="1" x14ac:dyDescent="0.25">
      <c r="B3926" s="390"/>
      <c r="C3926" s="391"/>
      <c r="D3926" s="392"/>
      <c r="E3926" s="393"/>
      <c r="F3926" s="393"/>
      <c r="G3926" s="394"/>
      <c r="H3926" s="395"/>
      <c r="N3926" s="144"/>
      <c r="O3926" s="147" t="str">
        <f>IFERROR(IF(LEN(B3926)=0,"",INDEX(Trainings!$C$6:$C$55,MATCH(Registration!$B3926,Trainings!$B$6:$B$55,0),1)),"")</f>
        <v/>
      </c>
      <c r="P3926" s="148" t="str">
        <f>IFERROR(IF(LEN(H3926)=0,"",INDEX(Dashboard!$I$17:$I$26,MATCH($H3926,Dashboard!$J$17:$J$26,0))),"")</f>
        <v/>
      </c>
      <c r="Q3926" s="144"/>
      <c r="R3926" s="148">
        <f>IF(LEN(O3926)=0,0,IF(OR(Summary!$D$5="All",Summary!$D$5=""),1,IF(Summary!$D$5=O3926,1,0)))</f>
        <v>0</v>
      </c>
      <c r="S3926" s="148">
        <f>IF(LEN(B3926)=0,0,IF(OR(Summary!$G$5="All",Summary!$G$5=""),1,IF(Summary!$G$5=B3926,1,0)))</f>
        <v>0</v>
      </c>
      <c r="T3926" s="148">
        <f t="shared" si="244"/>
        <v>0</v>
      </c>
      <c r="U3926" s="148">
        <f>IF(LEN(C3926)=0,0,IF(C3926=Summary!$K$5,1,0))</f>
        <v>0</v>
      </c>
      <c r="V3926" s="148">
        <f t="shared" si="245"/>
        <v>0</v>
      </c>
      <c r="W3926" s="333"/>
      <c r="X3926" s="148">
        <f t="shared" si="246"/>
        <v>0</v>
      </c>
      <c r="Y3926" s="333"/>
      <c r="Z3926" s="144"/>
      <c r="AA3926" s="148">
        <f t="shared" si="247"/>
        <v>0</v>
      </c>
      <c r="AB3926" s="336"/>
      <c r="AC3926" s="144"/>
    </row>
    <row r="3927" spans="2:29" s="134" customFormat="1" ht="20.100000000000001" customHeight="1" x14ac:dyDescent="0.25">
      <c r="B3927" s="390"/>
      <c r="C3927" s="391"/>
      <c r="D3927" s="392"/>
      <c r="E3927" s="393"/>
      <c r="F3927" s="393"/>
      <c r="G3927" s="394"/>
      <c r="H3927" s="395"/>
      <c r="N3927" s="144"/>
      <c r="O3927" s="147" t="str">
        <f>IFERROR(IF(LEN(B3927)=0,"",INDEX(Trainings!$C$6:$C$55,MATCH(Registration!$B3927,Trainings!$B$6:$B$55,0),1)),"")</f>
        <v/>
      </c>
      <c r="P3927" s="148" t="str">
        <f>IFERROR(IF(LEN(H3927)=0,"",INDEX(Dashboard!$I$17:$I$26,MATCH($H3927,Dashboard!$J$17:$J$26,0))),"")</f>
        <v/>
      </c>
      <c r="Q3927" s="144"/>
      <c r="R3927" s="148">
        <f>IF(LEN(O3927)=0,0,IF(OR(Summary!$D$5="All",Summary!$D$5=""),1,IF(Summary!$D$5=O3927,1,0)))</f>
        <v>0</v>
      </c>
      <c r="S3927" s="148">
        <f>IF(LEN(B3927)=0,0,IF(OR(Summary!$G$5="All",Summary!$G$5=""),1,IF(Summary!$G$5=B3927,1,0)))</f>
        <v>0</v>
      </c>
      <c r="T3927" s="148">
        <f t="shared" si="244"/>
        <v>0</v>
      </c>
      <c r="U3927" s="148">
        <f>IF(LEN(C3927)=0,0,IF(C3927=Summary!$K$5,1,0))</f>
        <v>0</v>
      </c>
      <c r="V3927" s="148">
        <f t="shared" si="245"/>
        <v>0</v>
      </c>
      <c r="W3927" s="333"/>
      <c r="X3927" s="148">
        <f t="shared" si="246"/>
        <v>0</v>
      </c>
      <c r="Y3927" s="333"/>
      <c r="Z3927" s="144"/>
      <c r="AA3927" s="148">
        <f t="shared" si="247"/>
        <v>0</v>
      </c>
      <c r="AB3927" s="336"/>
      <c r="AC3927" s="144"/>
    </row>
    <row r="3928" spans="2:29" s="134" customFormat="1" ht="20.100000000000001" customHeight="1" x14ac:dyDescent="0.25">
      <c r="B3928" s="390"/>
      <c r="C3928" s="391"/>
      <c r="D3928" s="392"/>
      <c r="E3928" s="393"/>
      <c r="F3928" s="393"/>
      <c r="G3928" s="394"/>
      <c r="H3928" s="395"/>
      <c r="N3928" s="144"/>
      <c r="O3928" s="147" t="str">
        <f>IFERROR(IF(LEN(B3928)=0,"",INDEX(Trainings!$C$6:$C$55,MATCH(Registration!$B3928,Trainings!$B$6:$B$55,0),1)),"")</f>
        <v/>
      </c>
      <c r="P3928" s="148" t="str">
        <f>IFERROR(IF(LEN(H3928)=0,"",INDEX(Dashboard!$I$17:$I$26,MATCH($H3928,Dashboard!$J$17:$J$26,0))),"")</f>
        <v/>
      </c>
      <c r="Q3928" s="144"/>
      <c r="R3928" s="148">
        <f>IF(LEN(O3928)=0,0,IF(OR(Summary!$D$5="All",Summary!$D$5=""),1,IF(Summary!$D$5=O3928,1,0)))</f>
        <v>0</v>
      </c>
      <c r="S3928" s="148">
        <f>IF(LEN(B3928)=0,0,IF(OR(Summary!$G$5="All",Summary!$G$5=""),1,IF(Summary!$G$5=B3928,1,0)))</f>
        <v>0</v>
      </c>
      <c r="T3928" s="148">
        <f t="shared" si="244"/>
        <v>0</v>
      </c>
      <c r="U3928" s="148">
        <f>IF(LEN(C3928)=0,0,IF(C3928=Summary!$K$5,1,0))</f>
        <v>0</v>
      </c>
      <c r="V3928" s="148">
        <f t="shared" si="245"/>
        <v>0</v>
      </c>
      <c r="W3928" s="333"/>
      <c r="X3928" s="148">
        <f t="shared" si="246"/>
        <v>0</v>
      </c>
      <c r="Y3928" s="333"/>
      <c r="Z3928" s="144"/>
      <c r="AA3928" s="148">
        <f t="shared" si="247"/>
        <v>0</v>
      </c>
      <c r="AB3928" s="336"/>
      <c r="AC3928" s="144"/>
    </row>
    <row r="3929" spans="2:29" s="134" customFormat="1" ht="20.100000000000001" customHeight="1" x14ac:dyDescent="0.25">
      <c r="B3929" s="390"/>
      <c r="C3929" s="391"/>
      <c r="D3929" s="392"/>
      <c r="E3929" s="393"/>
      <c r="F3929" s="393"/>
      <c r="G3929" s="394"/>
      <c r="H3929" s="395"/>
      <c r="N3929" s="144"/>
      <c r="O3929" s="147" t="str">
        <f>IFERROR(IF(LEN(B3929)=0,"",INDEX(Trainings!$C$6:$C$55,MATCH(Registration!$B3929,Trainings!$B$6:$B$55,0),1)),"")</f>
        <v/>
      </c>
      <c r="P3929" s="148" t="str">
        <f>IFERROR(IF(LEN(H3929)=0,"",INDEX(Dashboard!$I$17:$I$26,MATCH($H3929,Dashboard!$J$17:$J$26,0))),"")</f>
        <v/>
      </c>
      <c r="Q3929" s="144"/>
      <c r="R3929" s="148">
        <f>IF(LEN(O3929)=0,0,IF(OR(Summary!$D$5="All",Summary!$D$5=""),1,IF(Summary!$D$5=O3929,1,0)))</f>
        <v>0</v>
      </c>
      <c r="S3929" s="148">
        <f>IF(LEN(B3929)=0,0,IF(OR(Summary!$G$5="All",Summary!$G$5=""),1,IF(Summary!$G$5=B3929,1,0)))</f>
        <v>0</v>
      </c>
      <c r="T3929" s="148">
        <f t="shared" si="244"/>
        <v>0</v>
      </c>
      <c r="U3929" s="148">
        <f>IF(LEN(C3929)=0,0,IF(C3929=Summary!$K$5,1,0))</f>
        <v>0</v>
      </c>
      <c r="V3929" s="148">
        <f t="shared" si="245"/>
        <v>0</v>
      </c>
      <c r="W3929" s="333"/>
      <c r="X3929" s="148">
        <f t="shared" si="246"/>
        <v>0</v>
      </c>
      <c r="Y3929" s="333"/>
      <c r="Z3929" s="144"/>
      <c r="AA3929" s="148">
        <f t="shared" si="247"/>
        <v>0</v>
      </c>
      <c r="AB3929" s="336"/>
      <c r="AC3929" s="144"/>
    </row>
    <row r="3930" spans="2:29" s="134" customFormat="1" ht="20.100000000000001" customHeight="1" x14ac:dyDescent="0.25">
      <c r="B3930" s="390"/>
      <c r="C3930" s="391"/>
      <c r="D3930" s="392"/>
      <c r="E3930" s="393"/>
      <c r="F3930" s="393"/>
      <c r="G3930" s="394"/>
      <c r="H3930" s="395"/>
      <c r="N3930" s="144"/>
      <c r="O3930" s="147" t="str">
        <f>IFERROR(IF(LEN(B3930)=0,"",INDEX(Trainings!$C$6:$C$55,MATCH(Registration!$B3930,Trainings!$B$6:$B$55,0),1)),"")</f>
        <v/>
      </c>
      <c r="P3930" s="148" t="str">
        <f>IFERROR(IF(LEN(H3930)=0,"",INDEX(Dashboard!$I$17:$I$26,MATCH($H3930,Dashboard!$J$17:$J$26,0))),"")</f>
        <v/>
      </c>
      <c r="Q3930" s="144"/>
      <c r="R3930" s="148">
        <f>IF(LEN(O3930)=0,0,IF(OR(Summary!$D$5="All",Summary!$D$5=""),1,IF(Summary!$D$5=O3930,1,0)))</f>
        <v>0</v>
      </c>
      <c r="S3930" s="148">
        <f>IF(LEN(B3930)=0,0,IF(OR(Summary!$G$5="All",Summary!$G$5=""),1,IF(Summary!$G$5=B3930,1,0)))</f>
        <v>0</v>
      </c>
      <c r="T3930" s="148">
        <f t="shared" si="244"/>
        <v>0</v>
      </c>
      <c r="U3930" s="148">
        <f>IF(LEN(C3930)=0,0,IF(C3930=Summary!$K$5,1,0))</f>
        <v>0</v>
      </c>
      <c r="V3930" s="148">
        <f t="shared" si="245"/>
        <v>0</v>
      </c>
      <c r="W3930" s="333"/>
      <c r="X3930" s="148">
        <f t="shared" si="246"/>
        <v>0</v>
      </c>
      <c r="Y3930" s="333"/>
      <c r="Z3930" s="144"/>
      <c r="AA3930" s="148">
        <f t="shared" si="247"/>
        <v>0</v>
      </c>
      <c r="AB3930" s="336"/>
      <c r="AC3930" s="144"/>
    </row>
    <row r="3931" spans="2:29" s="134" customFormat="1" ht="20.100000000000001" customHeight="1" x14ac:dyDescent="0.25">
      <c r="B3931" s="390"/>
      <c r="C3931" s="391"/>
      <c r="D3931" s="392"/>
      <c r="E3931" s="393"/>
      <c r="F3931" s="393"/>
      <c r="G3931" s="394"/>
      <c r="H3931" s="395"/>
      <c r="N3931" s="144"/>
      <c r="O3931" s="147" t="str">
        <f>IFERROR(IF(LEN(B3931)=0,"",INDEX(Trainings!$C$6:$C$55,MATCH(Registration!$B3931,Trainings!$B$6:$B$55,0),1)),"")</f>
        <v/>
      </c>
      <c r="P3931" s="148" t="str">
        <f>IFERROR(IF(LEN(H3931)=0,"",INDEX(Dashboard!$I$17:$I$26,MATCH($H3931,Dashboard!$J$17:$J$26,0))),"")</f>
        <v/>
      </c>
      <c r="Q3931" s="144"/>
      <c r="R3931" s="148">
        <f>IF(LEN(O3931)=0,0,IF(OR(Summary!$D$5="All",Summary!$D$5=""),1,IF(Summary!$D$5=O3931,1,0)))</f>
        <v>0</v>
      </c>
      <c r="S3931" s="148">
        <f>IF(LEN(B3931)=0,0,IF(OR(Summary!$G$5="All",Summary!$G$5=""),1,IF(Summary!$G$5=B3931,1,0)))</f>
        <v>0</v>
      </c>
      <c r="T3931" s="148">
        <f t="shared" si="244"/>
        <v>0</v>
      </c>
      <c r="U3931" s="148">
        <f>IF(LEN(C3931)=0,0,IF(C3931=Summary!$K$5,1,0))</f>
        <v>0</v>
      </c>
      <c r="V3931" s="148">
        <f t="shared" si="245"/>
        <v>0</v>
      </c>
      <c r="W3931" s="333"/>
      <c r="X3931" s="148">
        <f t="shared" si="246"/>
        <v>0</v>
      </c>
      <c r="Y3931" s="333"/>
      <c r="Z3931" s="144"/>
      <c r="AA3931" s="148">
        <f t="shared" si="247"/>
        <v>0</v>
      </c>
      <c r="AB3931" s="336"/>
      <c r="AC3931" s="144"/>
    </row>
    <row r="3932" spans="2:29" s="134" customFormat="1" ht="20.100000000000001" customHeight="1" x14ac:dyDescent="0.25">
      <c r="B3932" s="390"/>
      <c r="C3932" s="391"/>
      <c r="D3932" s="392"/>
      <c r="E3932" s="393"/>
      <c r="F3932" s="393"/>
      <c r="G3932" s="394"/>
      <c r="H3932" s="395"/>
      <c r="N3932" s="144"/>
      <c r="O3932" s="147" t="str">
        <f>IFERROR(IF(LEN(B3932)=0,"",INDEX(Trainings!$C$6:$C$55,MATCH(Registration!$B3932,Trainings!$B$6:$B$55,0),1)),"")</f>
        <v/>
      </c>
      <c r="P3932" s="148" t="str">
        <f>IFERROR(IF(LEN(H3932)=0,"",INDEX(Dashboard!$I$17:$I$26,MATCH($H3932,Dashboard!$J$17:$J$26,0))),"")</f>
        <v/>
      </c>
      <c r="Q3932" s="144"/>
      <c r="R3932" s="148">
        <f>IF(LEN(O3932)=0,0,IF(OR(Summary!$D$5="All",Summary!$D$5=""),1,IF(Summary!$D$5=O3932,1,0)))</f>
        <v>0</v>
      </c>
      <c r="S3932" s="148">
        <f>IF(LEN(B3932)=0,0,IF(OR(Summary!$G$5="All",Summary!$G$5=""),1,IF(Summary!$G$5=B3932,1,0)))</f>
        <v>0</v>
      </c>
      <c r="T3932" s="148">
        <f t="shared" si="244"/>
        <v>0</v>
      </c>
      <c r="U3932" s="148">
        <f>IF(LEN(C3932)=0,0,IF(C3932=Summary!$K$5,1,0))</f>
        <v>0</v>
      </c>
      <c r="V3932" s="148">
        <f t="shared" si="245"/>
        <v>0</v>
      </c>
      <c r="W3932" s="333"/>
      <c r="X3932" s="148">
        <f t="shared" si="246"/>
        <v>0</v>
      </c>
      <c r="Y3932" s="333"/>
      <c r="Z3932" s="144"/>
      <c r="AA3932" s="148">
        <f t="shared" si="247"/>
        <v>0</v>
      </c>
      <c r="AB3932" s="336"/>
      <c r="AC3932" s="144"/>
    </row>
    <row r="3933" spans="2:29" s="134" customFormat="1" ht="20.100000000000001" customHeight="1" x14ac:dyDescent="0.25">
      <c r="B3933" s="390"/>
      <c r="C3933" s="391"/>
      <c r="D3933" s="392"/>
      <c r="E3933" s="393"/>
      <c r="F3933" s="393"/>
      <c r="G3933" s="394"/>
      <c r="H3933" s="395"/>
      <c r="N3933" s="144"/>
      <c r="O3933" s="147" t="str">
        <f>IFERROR(IF(LEN(B3933)=0,"",INDEX(Trainings!$C$6:$C$55,MATCH(Registration!$B3933,Trainings!$B$6:$B$55,0),1)),"")</f>
        <v/>
      </c>
      <c r="P3933" s="148" t="str">
        <f>IFERROR(IF(LEN(H3933)=0,"",INDEX(Dashboard!$I$17:$I$26,MATCH($H3933,Dashboard!$J$17:$J$26,0))),"")</f>
        <v/>
      </c>
      <c r="Q3933" s="144"/>
      <c r="R3933" s="148">
        <f>IF(LEN(O3933)=0,0,IF(OR(Summary!$D$5="All",Summary!$D$5=""),1,IF(Summary!$D$5=O3933,1,0)))</f>
        <v>0</v>
      </c>
      <c r="S3933" s="148">
        <f>IF(LEN(B3933)=0,0,IF(OR(Summary!$G$5="All",Summary!$G$5=""),1,IF(Summary!$G$5=B3933,1,0)))</f>
        <v>0</v>
      </c>
      <c r="T3933" s="148">
        <f t="shared" si="244"/>
        <v>0</v>
      </c>
      <c r="U3933" s="148">
        <f>IF(LEN(C3933)=0,0,IF(C3933=Summary!$K$5,1,0))</f>
        <v>0</v>
      </c>
      <c r="V3933" s="148">
        <f t="shared" si="245"/>
        <v>0</v>
      </c>
      <c r="W3933" s="333"/>
      <c r="X3933" s="148">
        <f t="shared" si="246"/>
        <v>0</v>
      </c>
      <c r="Y3933" s="333"/>
      <c r="Z3933" s="144"/>
      <c r="AA3933" s="148">
        <f t="shared" si="247"/>
        <v>0</v>
      </c>
      <c r="AB3933" s="336"/>
      <c r="AC3933" s="144"/>
    </row>
    <row r="3934" spans="2:29" s="134" customFormat="1" ht="20.100000000000001" customHeight="1" x14ac:dyDescent="0.25">
      <c r="B3934" s="390"/>
      <c r="C3934" s="391"/>
      <c r="D3934" s="392"/>
      <c r="E3934" s="393"/>
      <c r="F3934" s="393"/>
      <c r="G3934" s="394"/>
      <c r="H3934" s="395"/>
      <c r="N3934" s="144"/>
      <c r="O3934" s="147" t="str">
        <f>IFERROR(IF(LEN(B3934)=0,"",INDEX(Trainings!$C$6:$C$55,MATCH(Registration!$B3934,Trainings!$B$6:$B$55,0),1)),"")</f>
        <v/>
      </c>
      <c r="P3934" s="148" t="str">
        <f>IFERROR(IF(LEN(H3934)=0,"",INDEX(Dashboard!$I$17:$I$26,MATCH($H3934,Dashboard!$J$17:$J$26,0))),"")</f>
        <v/>
      </c>
      <c r="Q3934" s="144"/>
      <c r="R3934" s="148">
        <f>IF(LEN(O3934)=0,0,IF(OR(Summary!$D$5="All",Summary!$D$5=""),1,IF(Summary!$D$5=O3934,1,0)))</f>
        <v>0</v>
      </c>
      <c r="S3934" s="148">
        <f>IF(LEN(B3934)=0,0,IF(OR(Summary!$G$5="All",Summary!$G$5=""),1,IF(Summary!$G$5=B3934,1,0)))</f>
        <v>0</v>
      </c>
      <c r="T3934" s="148">
        <f t="shared" si="244"/>
        <v>0</v>
      </c>
      <c r="U3934" s="148">
        <f>IF(LEN(C3934)=0,0,IF(C3934=Summary!$K$5,1,0))</f>
        <v>0</v>
      </c>
      <c r="V3934" s="148">
        <f t="shared" si="245"/>
        <v>0</v>
      </c>
      <c r="W3934" s="333"/>
      <c r="X3934" s="148">
        <f t="shared" si="246"/>
        <v>0</v>
      </c>
      <c r="Y3934" s="333"/>
      <c r="Z3934" s="144"/>
      <c r="AA3934" s="148">
        <f t="shared" si="247"/>
        <v>0</v>
      </c>
      <c r="AB3934" s="336"/>
      <c r="AC3934" s="144"/>
    </row>
    <row r="3935" spans="2:29" s="134" customFormat="1" ht="20.100000000000001" customHeight="1" x14ac:dyDescent="0.25">
      <c r="B3935" s="390"/>
      <c r="C3935" s="391"/>
      <c r="D3935" s="392"/>
      <c r="E3935" s="393"/>
      <c r="F3935" s="393"/>
      <c r="G3935" s="394"/>
      <c r="H3935" s="395"/>
      <c r="N3935" s="144"/>
      <c r="O3935" s="147" t="str">
        <f>IFERROR(IF(LEN(B3935)=0,"",INDEX(Trainings!$C$6:$C$55,MATCH(Registration!$B3935,Trainings!$B$6:$B$55,0),1)),"")</f>
        <v/>
      </c>
      <c r="P3935" s="148" t="str">
        <f>IFERROR(IF(LEN(H3935)=0,"",INDEX(Dashboard!$I$17:$I$26,MATCH($H3935,Dashboard!$J$17:$J$26,0))),"")</f>
        <v/>
      </c>
      <c r="Q3935" s="144"/>
      <c r="R3935" s="148">
        <f>IF(LEN(O3935)=0,0,IF(OR(Summary!$D$5="All",Summary!$D$5=""),1,IF(Summary!$D$5=O3935,1,0)))</f>
        <v>0</v>
      </c>
      <c r="S3935" s="148">
        <f>IF(LEN(B3935)=0,0,IF(OR(Summary!$G$5="All",Summary!$G$5=""),1,IF(Summary!$G$5=B3935,1,0)))</f>
        <v>0</v>
      </c>
      <c r="T3935" s="148">
        <f t="shared" si="244"/>
        <v>0</v>
      </c>
      <c r="U3935" s="148">
        <f>IF(LEN(C3935)=0,0,IF(C3935=Summary!$K$5,1,0))</f>
        <v>0</v>
      </c>
      <c r="V3935" s="148">
        <f t="shared" si="245"/>
        <v>0</v>
      </c>
      <c r="W3935" s="333"/>
      <c r="X3935" s="148">
        <f t="shared" si="246"/>
        <v>0</v>
      </c>
      <c r="Y3935" s="333"/>
      <c r="Z3935" s="144"/>
      <c r="AA3935" s="148">
        <f t="shared" si="247"/>
        <v>0</v>
      </c>
      <c r="AB3935" s="336"/>
      <c r="AC3935" s="144"/>
    </row>
    <row r="3936" spans="2:29" s="134" customFormat="1" ht="20.100000000000001" customHeight="1" x14ac:dyDescent="0.25">
      <c r="B3936" s="390"/>
      <c r="C3936" s="391"/>
      <c r="D3936" s="392"/>
      <c r="E3936" s="393"/>
      <c r="F3936" s="393"/>
      <c r="G3936" s="394"/>
      <c r="H3936" s="395"/>
      <c r="N3936" s="144"/>
      <c r="O3936" s="147" t="str">
        <f>IFERROR(IF(LEN(B3936)=0,"",INDEX(Trainings!$C$6:$C$55,MATCH(Registration!$B3936,Trainings!$B$6:$B$55,0),1)),"")</f>
        <v/>
      </c>
      <c r="P3936" s="148" t="str">
        <f>IFERROR(IF(LEN(H3936)=0,"",INDEX(Dashboard!$I$17:$I$26,MATCH($H3936,Dashboard!$J$17:$J$26,0))),"")</f>
        <v/>
      </c>
      <c r="Q3936" s="144"/>
      <c r="R3936" s="148">
        <f>IF(LEN(O3936)=0,0,IF(OR(Summary!$D$5="All",Summary!$D$5=""),1,IF(Summary!$D$5=O3936,1,0)))</f>
        <v>0</v>
      </c>
      <c r="S3936" s="148">
        <f>IF(LEN(B3936)=0,0,IF(OR(Summary!$G$5="All",Summary!$G$5=""),1,IF(Summary!$G$5=B3936,1,0)))</f>
        <v>0</v>
      </c>
      <c r="T3936" s="148">
        <f t="shared" si="244"/>
        <v>0</v>
      </c>
      <c r="U3936" s="148">
        <f>IF(LEN(C3936)=0,0,IF(C3936=Summary!$K$5,1,0))</f>
        <v>0</v>
      </c>
      <c r="V3936" s="148">
        <f t="shared" si="245"/>
        <v>0</v>
      </c>
      <c r="W3936" s="333"/>
      <c r="X3936" s="148">
        <f t="shared" si="246"/>
        <v>0</v>
      </c>
      <c r="Y3936" s="333"/>
      <c r="Z3936" s="144"/>
      <c r="AA3936" s="148">
        <f t="shared" si="247"/>
        <v>0</v>
      </c>
      <c r="AB3936" s="336"/>
      <c r="AC3936" s="144"/>
    </row>
    <row r="3937" spans="2:29" s="134" customFormat="1" ht="20.100000000000001" customHeight="1" x14ac:dyDescent="0.25">
      <c r="B3937" s="390"/>
      <c r="C3937" s="391"/>
      <c r="D3937" s="392"/>
      <c r="E3937" s="393"/>
      <c r="F3937" s="393"/>
      <c r="G3937" s="394"/>
      <c r="H3937" s="395"/>
      <c r="N3937" s="144"/>
      <c r="O3937" s="147" t="str">
        <f>IFERROR(IF(LEN(B3937)=0,"",INDEX(Trainings!$C$6:$C$55,MATCH(Registration!$B3937,Trainings!$B$6:$B$55,0),1)),"")</f>
        <v/>
      </c>
      <c r="P3937" s="148" t="str">
        <f>IFERROR(IF(LEN(H3937)=0,"",INDEX(Dashboard!$I$17:$I$26,MATCH($H3937,Dashboard!$J$17:$J$26,0))),"")</f>
        <v/>
      </c>
      <c r="Q3937" s="144"/>
      <c r="R3937" s="148">
        <f>IF(LEN(O3937)=0,0,IF(OR(Summary!$D$5="All",Summary!$D$5=""),1,IF(Summary!$D$5=O3937,1,0)))</f>
        <v>0</v>
      </c>
      <c r="S3937" s="148">
        <f>IF(LEN(B3937)=0,0,IF(OR(Summary!$G$5="All",Summary!$G$5=""),1,IF(Summary!$G$5=B3937,1,0)))</f>
        <v>0</v>
      </c>
      <c r="T3937" s="148">
        <f t="shared" si="244"/>
        <v>0</v>
      </c>
      <c r="U3937" s="148">
        <f>IF(LEN(C3937)=0,0,IF(C3937=Summary!$K$5,1,0))</f>
        <v>0</v>
      </c>
      <c r="V3937" s="148">
        <f t="shared" si="245"/>
        <v>0</v>
      </c>
      <c r="W3937" s="333"/>
      <c r="X3937" s="148">
        <f t="shared" si="246"/>
        <v>0</v>
      </c>
      <c r="Y3937" s="333"/>
      <c r="Z3937" s="144"/>
      <c r="AA3937" s="148">
        <f t="shared" si="247"/>
        <v>0</v>
      </c>
      <c r="AB3937" s="336"/>
      <c r="AC3937" s="144"/>
    </row>
    <row r="3938" spans="2:29" s="134" customFormat="1" ht="20.100000000000001" customHeight="1" x14ac:dyDescent="0.25">
      <c r="B3938" s="390"/>
      <c r="C3938" s="391"/>
      <c r="D3938" s="392"/>
      <c r="E3938" s="393"/>
      <c r="F3938" s="393"/>
      <c r="G3938" s="394"/>
      <c r="H3938" s="395"/>
      <c r="N3938" s="144"/>
      <c r="O3938" s="147" t="str">
        <f>IFERROR(IF(LEN(B3938)=0,"",INDEX(Trainings!$C$6:$C$55,MATCH(Registration!$B3938,Trainings!$B$6:$B$55,0),1)),"")</f>
        <v/>
      </c>
      <c r="P3938" s="148" t="str">
        <f>IFERROR(IF(LEN(H3938)=0,"",INDEX(Dashboard!$I$17:$I$26,MATCH($H3938,Dashboard!$J$17:$J$26,0))),"")</f>
        <v/>
      </c>
      <c r="Q3938" s="144"/>
      <c r="R3938" s="148">
        <f>IF(LEN(O3938)=0,0,IF(OR(Summary!$D$5="All",Summary!$D$5=""),1,IF(Summary!$D$5=O3938,1,0)))</f>
        <v>0</v>
      </c>
      <c r="S3938" s="148">
        <f>IF(LEN(B3938)=0,0,IF(OR(Summary!$G$5="All",Summary!$G$5=""),1,IF(Summary!$G$5=B3938,1,0)))</f>
        <v>0</v>
      </c>
      <c r="T3938" s="148">
        <f t="shared" si="244"/>
        <v>0</v>
      </c>
      <c r="U3938" s="148">
        <f>IF(LEN(C3938)=0,0,IF(C3938=Summary!$K$5,1,0))</f>
        <v>0</v>
      </c>
      <c r="V3938" s="148">
        <f t="shared" si="245"/>
        <v>0</v>
      </c>
      <c r="W3938" s="333"/>
      <c r="X3938" s="148">
        <f t="shared" si="246"/>
        <v>0</v>
      </c>
      <c r="Y3938" s="333"/>
      <c r="Z3938" s="144"/>
      <c r="AA3938" s="148">
        <f t="shared" si="247"/>
        <v>0</v>
      </c>
      <c r="AB3938" s="336"/>
      <c r="AC3938" s="144"/>
    </row>
    <row r="3939" spans="2:29" s="134" customFormat="1" ht="20.100000000000001" customHeight="1" x14ac:dyDescent="0.25">
      <c r="B3939" s="390"/>
      <c r="C3939" s="391"/>
      <c r="D3939" s="392"/>
      <c r="E3939" s="393"/>
      <c r="F3939" s="393"/>
      <c r="G3939" s="394"/>
      <c r="H3939" s="395"/>
      <c r="N3939" s="144"/>
      <c r="O3939" s="147" t="str">
        <f>IFERROR(IF(LEN(B3939)=0,"",INDEX(Trainings!$C$6:$C$55,MATCH(Registration!$B3939,Trainings!$B$6:$B$55,0),1)),"")</f>
        <v/>
      </c>
      <c r="P3939" s="148" t="str">
        <f>IFERROR(IF(LEN(H3939)=0,"",INDEX(Dashboard!$I$17:$I$26,MATCH($H3939,Dashboard!$J$17:$J$26,0))),"")</f>
        <v/>
      </c>
      <c r="Q3939" s="144"/>
      <c r="R3939" s="148">
        <f>IF(LEN(O3939)=0,0,IF(OR(Summary!$D$5="All",Summary!$D$5=""),1,IF(Summary!$D$5=O3939,1,0)))</f>
        <v>0</v>
      </c>
      <c r="S3939" s="148">
        <f>IF(LEN(B3939)=0,0,IF(OR(Summary!$G$5="All",Summary!$G$5=""),1,IF(Summary!$G$5=B3939,1,0)))</f>
        <v>0</v>
      </c>
      <c r="T3939" s="148">
        <f t="shared" si="244"/>
        <v>0</v>
      </c>
      <c r="U3939" s="148">
        <f>IF(LEN(C3939)=0,0,IF(C3939=Summary!$K$5,1,0))</f>
        <v>0</v>
      </c>
      <c r="V3939" s="148">
        <f t="shared" si="245"/>
        <v>0</v>
      </c>
      <c r="W3939" s="333"/>
      <c r="X3939" s="148">
        <f t="shared" si="246"/>
        <v>0</v>
      </c>
      <c r="Y3939" s="333"/>
      <c r="Z3939" s="144"/>
      <c r="AA3939" s="148">
        <f t="shared" si="247"/>
        <v>0</v>
      </c>
      <c r="AB3939" s="336"/>
      <c r="AC3939" s="144"/>
    </row>
    <row r="3940" spans="2:29" s="134" customFormat="1" ht="20.100000000000001" customHeight="1" x14ac:dyDescent="0.25">
      <c r="B3940" s="390"/>
      <c r="C3940" s="391"/>
      <c r="D3940" s="392"/>
      <c r="E3940" s="393"/>
      <c r="F3940" s="393"/>
      <c r="G3940" s="394"/>
      <c r="H3940" s="395"/>
      <c r="N3940" s="144"/>
      <c r="O3940" s="147" t="str">
        <f>IFERROR(IF(LEN(B3940)=0,"",INDEX(Trainings!$C$6:$C$55,MATCH(Registration!$B3940,Trainings!$B$6:$B$55,0),1)),"")</f>
        <v/>
      </c>
      <c r="P3940" s="148" t="str">
        <f>IFERROR(IF(LEN(H3940)=0,"",INDEX(Dashboard!$I$17:$I$26,MATCH($H3940,Dashboard!$J$17:$J$26,0))),"")</f>
        <v/>
      </c>
      <c r="Q3940" s="144"/>
      <c r="R3940" s="148">
        <f>IF(LEN(O3940)=0,0,IF(OR(Summary!$D$5="All",Summary!$D$5=""),1,IF(Summary!$D$5=O3940,1,0)))</f>
        <v>0</v>
      </c>
      <c r="S3940" s="148">
        <f>IF(LEN(B3940)=0,0,IF(OR(Summary!$G$5="All",Summary!$G$5=""),1,IF(Summary!$G$5=B3940,1,0)))</f>
        <v>0</v>
      </c>
      <c r="T3940" s="148">
        <f t="shared" si="244"/>
        <v>0</v>
      </c>
      <c r="U3940" s="148">
        <f>IF(LEN(C3940)=0,0,IF(C3940=Summary!$K$5,1,0))</f>
        <v>0</v>
      </c>
      <c r="V3940" s="148">
        <f t="shared" si="245"/>
        <v>0</v>
      </c>
      <c r="W3940" s="333"/>
      <c r="X3940" s="148">
        <f t="shared" si="246"/>
        <v>0</v>
      </c>
      <c r="Y3940" s="333"/>
      <c r="Z3940" s="144"/>
      <c r="AA3940" s="148">
        <f t="shared" si="247"/>
        <v>0</v>
      </c>
      <c r="AB3940" s="336"/>
      <c r="AC3940" s="144"/>
    </row>
    <row r="3941" spans="2:29" s="134" customFormat="1" ht="20.100000000000001" customHeight="1" x14ac:dyDescent="0.25">
      <c r="B3941" s="390"/>
      <c r="C3941" s="391"/>
      <c r="D3941" s="392"/>
      <c r="E3941" s="393"/>
      <c r="F3941" s="393"/>
      <c r="G3941" s="394"/>
      <c r="H3941" s="395"/>
      <c r="N3941" s="144"/>
      <c r="O3941" s="147" t="str">
        <f>IFERROR(IF(LEN(B3941)=0,"",INDEX(Trainings!$C$6:$C$55,MATCH(Registration!$B3941,Trainings!$B$6:$B$55,0),1)),"")</f>
        <v/>
      </c>
      <c r="P3941" s="148" t="str">
        <f>IFERROR(IF(LEN(H3941)=0,"",INDEX(Dashboard!$I$17:$I$26,MATCH($H3941,Dashboard!$J$17:$J$26,0))),"")</f>
        <v/>
      </c>
      <c r="Q3941" s="144"/>
      <c r="R3941" s="148">
        <f>IF(LEN(O3941)=0,0,IF(OR(Summary!$D$5="All",Summary!$D$5=""),1,IF(Summary!$D$5=O3941,1,0)))</f>
        <v>0</v>
      </c>
      <c r="S3941" s="148">
        <f>IF(LEN(B3941)=0,0,IF(OR(Summary!$G$5="All",Summary!$G$5=""),1,IF(Summary!$G$5=B3941,1,0)))</f>
        <v>0</v>
      </c>
      <c r="T3941" s="148">
        <f t="shared" si="244"/>
        <v>0</v>
      </c>
      <c r="U3941" s="148">
        <f>IF(LEN(C3941)=0,0,IF(C3941=Summary!$K$5,1,0))</f>
        <v>0</v>
      </c>
      <c r="V3941" s="148">
        <f t="shared" si="245"/>
        <v>0</v>
      </c>
      <c r="W3941" s="333"/>
      <c r="X3941" s="148">
        <f t="shared" si="246"/>
        <v>0</v>
      </c>
      <c r="Y3941" s="333"/>
      <c r="Z3941" s="144"/>
      <c r="AA3941" s="148">
        <f t="shared" si="247"/>
        <v>0</v>
      </c>
      <c r="AB3941" s="336"/>
      <c r="AC3941" s="144"/>
    </row>
    <row r="3942" spans="2:29" s="134" customFormat="1" ht="20.100000000000001" customHeight="1" x14ac:dyDescent="0.25">
      <c r="B3942" s="390"/>
      <c r="C3942" s="391"/>
      <c r="D3942" s="392"/>
      <c r="E3942" s="393"/>
      <c r="F3942" s="393"/>
      <c r="G3942" s="394"/>
      <c r="H3942" s="395"/>
      <c r="N3942" s="144"/>
      <c r="O3942" s="147" t="str">
        <f>IFERROR(IF(LEN(B3942)=0,"",INDEX(Trainings!$C$6:$C$55,MATCH(Registration!$B3942,Trainings!$B$6:$B$55,0),1)),"")</f>
        <v/>
      </c>
      <c r="P3942" s="148" t="str">
        <f>IFERROR(IF(LEN(H3942)=0,"",INDEX(Dashboard!$I$17:$I$26,MATCH($H3942,Dashboard!$J$17:$J$26,0))),"")</f>
        <v/>
      </c>
      <c r="Q3942" s="144"/>
      <c r="R3942" s="148">
        <f>IF(LEN(O3942)=0,0,IF(OR(Summary!$D$5="All",Summary!$D$5=""),1,IF(Summary!$D$5=O3942,1,0)))</f>
        <v>0</v>
      </c>
      <c r="S3942" s="148">
        <f>IF(LEN(B3942)=0,0,IF(OR(Summary!$G$5="All",Summary!$G$5=""),1,IF(Summary!$G$5=B3942,1,0)))</f>
        <v>0</v>
      </c>
      <c r="T3942" s="148">
        <f t="shared" si="244"/>
        <v>0</v>
      </c>
      <c r="U3942" s="148">
        <f>IF(LEN(C3942)=0,0,IF(C3942=Summary!$K$5,1,0))</f>
        <v>0</v>
      </c>
      <c r="V3942" s="148">
        <f t="shared" si="245"/>
        <v>0</v>
      </c>
      <c r="W3942" s="333"/>
      <c r="X3942" s="148">
        <f t="shared" si="246"/>
        <v>0</v>
      </c>
      <c r="Y3942" s="333"/>
      <c r="Z3942" s="144"/>
      <c r="AA3942" s="148">
        <f t="shared" si="247"/>
        <v>0</v>
      </c>
      <c r="AB3942" s="336"/>
      <c r="AC3942" s="144"/>
    </row>
    <row r="3943" spans="2:29" s="134" customFormat="1" ht="20.100000000000001" customHeight="1" x14ac:dyDescent="0.25">
      <c r="B3943" s="390"/>
      <c r="C3943" s="391"/>
      <c r="D3943" s="392"/>
      <c r="E3943" s="393"/>
      <c r="F3943" s="393"/>
      <c r="G3943" s="394"/>
      <c r="H3943" s="395"/>
      <c r="N3943" s="144"/>
      <c r="O3943" s="147" t="str">
        <f>IFERROR(IF(LEN(B3943)=0,"",INDEX(Trainings!$C$6:$C$55,MATCH(Registration!$B3943,Trainings!$B$6:$B$55,0),1)),"")</f>
        <v/>
      </c>
      <c r="P3943" s="148" t="str">
        <f>IFERROR(IF(LEN(H3943)=0,"",INDEX(Dashboard!$I$17:$I$26,MATCH($H3943,Dashboard!$J$17:$J$26,0))),"")</f>
        <v/>
      </c>
      <c r="Q3943" s="144"/>
      <c r="R3943" s="148">
        <f>IF(LEN(O3943)=0,0,IF(OR(Summary!$D$5="All",Summary!$D$5=""),1,IF(Summary!$D$5=O3943,1,0)))</f>
        <v>0</v>
      </c>
      <c r="S3943" s="148">
        <f>IF(LEN(B3943)=0,0,IF(OR(Summary!$G$5="All",Summary!$G$5=""),1,IF(Summary!$G$5=B3943,1,0)))</f>
        <v>0</v>
      </c>
      <c r="T3943" s="148">
        <f t="shared" si="244"/>
        <v>0</v>
      </c>
      <c r="U3943" s="148">
        <f>IF(LEN(C3943)=0,0,IF(C3943=Summary!$K$5,1,0))</f>
        <v>0</v>
      </c>
      <c r="V3943" s="148">
        <f t="shared" si="245"/>
        <v>0</v>
      </c>
      <c r="W3943" s="333"/>
      <c r="X3943" s="148">
        <f t="shared" si="246"/>
        <v>0</v>
      </c>
      <c r="Y3943" s="333"/>
      <c r="Z3943" s="144"/>
      <c r="AA3943" s="148">
        <f t="shared" si="247"/>
        <v>0</v>
      </c>
      <c r="AB3943" s="336"/>
      <c r="AC3943" s="144"/>
    </row>
    <row r="3944" spans="2:29" s="134" customFormat="1" ht="20.100000000000001" customHeight="1" x14ac:dyDescent="0.25">
      <c r="B3944" s="390"/>
      <c r="C3944" s="391"/>
      <c r="D3944" s="392"/>
      <c r="E3944" s="393"/>
      <c r="F3944" s="393"/>
      <c r="G3944" s="394"/>
      <c r="H3944" s="395"/>
      <c r="N3944" s="144"/>
      <c r="O3944" s="147" t="str">
        <f>IFERROR(IF(LEN(B3944)=0,"",INDEX(Trainings!$C$6:$C$55,MATCH(Registration!$B3944,Trainings!$B$6:$B$55,0),1)),"")</f>
        <v/>
      </c>
      <c r="P3944" s="148" t="str">
        <f>IFERROR(IF(LEN(H3944)=0,"",INDEX(Dashboard!$I$17:$I$26,MATCH($H3944,Dashboard!$J$17:$J$26,0))),"")</f>
        <v/>
      </c>
      <c r="Q3944" s="144"/>
      <c r="R3944" s="148">
        <f>IF(LEN(O3944)=0,0,IF(OR(Summary!$D$5="All",Summary!$D$5=""),1,IF(Summary!$D$5=O3944,1,0)))</f>
        <v>0</v>
      </c>
      <c r="S3944" s="148">
        <f>IF(LEN(B3944)=0,0,IF(OR(Summary!$G$5="All",Summary!$G$5=""),1,IF(Summary!$G$5=B3944,1,0)))</f>
        <v>0</v>
      </c>
      <c r="T3944" s="148">
        <f t="shared" si="244"/>
        <v>0</v>
      </c>
      <c r="U3944" s="148">
        <f>IF(LEN(C3944)=0,0,IF(C3944=Summary!$K$5,1,0))</f>
        <v>0</v>
      </c>
      <c r="V3944" s="148">
        <f t="shared" si="245"/>
        <v>0</v>
      </c>
      <c r="W3944" s="333"/>
      <c r="X3944" s="148">
        <f t="shared" si="246"/>
        <v>0</v>
      </c>
      <c r="Y3944" s="333"/>
      <c r="Z3944" s="144"/>
      <c r="AA3944" s="148">
        <f t="shared" si="247"/>
        <v>0</v>
      </c>
      <c r="AB3944" s="336"/>
      <c r="AC3944" s="144"/>
    </row>
    <row r="3945" spans="2:29" s="134" customFormat="1" ht="20.100000000000001" customHeight="1" x14ac:dyDescent="0.25">
      <c r="B3945" s="390"/>
      <c r="C3945" s="391"/>
      <c r="D3945" s="392"/>
      <c r="E3945" s="393"/>
      <c r="F3945" s="393"/>
      <c r="G3945" s="394"/>
      <c r="H3945" s="395"/>
      <c r="N3945" s="144"/>
      <c r="O3945" s="147" t="str">
        <f>IFERROR(IF(LEN(B3945)=0,"",INDEX(Trainings!$C$6:$C$55,MATCH(Registration!$B3945,Trainings!$B$6:$B$55,0),1)),"")</f>
        <v/>
      </c>
      <c r="P3945" s="148" t="str">
        <f>IFERROR(IF(LEN(H3945)=0,"",INDEX(Dashboard!$I$17:$I$26,MATCH($H3945,Dashboard!$J$17:$J$26,0))),"")</f>
        <v/>
      </c>
      <c r="Q3945" s="144"/>
      <c r="R3945" s="148">
        <f>IF(LEN(O3945)=0,0,IF(OR(Summary!$D$5="All",Summary!$D$5=""),1,IF(Summary!$D$5=O3945,1,0)))</f>
        <v>0</v>
      </c>
      <c r="S3945" s="148">
        <f>IF(LEN(B3945)=0,0,IF(OR(Summary!$G$5="All",Summary!$G$5=""),1,IF(Summary!$G$5=B3945,1,0)))</f>
        <v>0</v>
      </c>
      <c r="T3945" s="148">
        <f t="shared" si="244"/>
        <v>0</v>
      </c>
      <c r="U3945" s="148">
        <f>IF(LEN(C3945)=0,0,IF(C3945=Summary!$K$5,1,0))</f>
        <v>0</v>
      </c>
      <c r="V3945" s="148">
        <f t="shared" si="245"/>
        <v>0</v>
      </c>
      <c r="W3945" s="333"/>
      <c r="X3945" s="148">
        <f t="shared" si="246"/>
        <v>0</v>
      </c>
      <c r="Y3945" s="333"/>
      <c r="Z3945" s="144"/>
      <c r="AA3945" s="148">
        <f t="shared" si="247"/>
        <v>0</v>
      </c>
      <c r="AB3945" s="336"/>
      <c r="AC3945" s="144"/>
    </row>
    <row r="3946" spans="2:29" s="134" customFormat="1" ht="20.100000000000001" customHeight="1" x14ac:dyDescent="0.25">
      <c r="B3946" s="390"/>
      <c r="C3946" s="391"/>
      <c r="D3946" s="392"/>
      <c r="E3946" s="393"/>
      <c r="F3946" s="393"/>
      <c r="G3946" s="394"/>
      <c r="H3946" s="395"/>
      <c r="N3946" s="144"/>
      <c r="O3946" s="147" t="str">
        <f>IFERROR(IF(LEN(B3946)=0,"",INDEX(Trainings!$C$6:$C$55,MATCH(Registration!$B3946,Trainings!$B$6:$B$55,0),1)),"")</f>
        <v/>
      </c>
      <c r="P3946" s="148" t="str">
        <f>IFERROR(IF(LEN(H3946)=0,"",INDEX(Dashboard!$I$17:$I$26,MATCH($H3946,Dashboard!$J$17:$J$26,0))),"")</f>
        <v/>
      </c>
      <c r="Q3946" s="144"/>
      <c r="R3946" s="148">
        <f>IF(LEN(O3946)=0,0,IF(OR(Summary!$D$5="All",Summary!$D$5=""),1,IF(Summary!$D$5=O3946,1,0)))</f>
        <v>0</v>
      </c>
      <c r="S3946" s="148">
        <f>IF(LEN(B3946)=0,0,IF(OR(Summary!$G$5="All",Summary!$G$5=""),1,IF(Summary!$G$5=B3946,1,0)))</f>
        <v>0</v>
      </c>
      <c r="T3946" s="148">
        <f t="shared" si="244"/>
        <v>0</v>
      </c>
      <c r="U3946" s="148">
        <f>IF(LEN(C3946)=0,0,IF(C3946=Summary!$K$5,1,0))</f>
        <v>0</v>
      </c>
      <c r="V3946" s="148">
        <f t="shared" si="245"/>
        <v>0</v>
      </c>
      <c r="W3946" s="333"/>
      <c r="X3946" s="148">
        <f t="shared" si="246"/>
        <v>0</v>
      </c>
      <c r="Y3946" s="333"/>
      <c r="Z3946" s="144"/>
      <c r="AA3946" s="148">
        <f t="shared" si="247"/>
        <v>0</v>
      </c>
      <c r="AB3946" s="336"/>
      <c r="AC3946" s="144"/>
    </row>
    <row r="3947" spans="2:29" s="134" customFormat="1" ht="20.100000000000001" customHeight="1" x14ac:dyDescent="0.25">
      <c r="B3947" s="390"/>
      <c r="C3947" s="391"/>
      <c r="D3947" s="392"/>
      <c r="E3947" s="393"/>
      <c r="F3947" s="393"/>
      <c r="G3947" s="394"/>
      <c r="H3947" s="395"/>
      <c r="N3947" s="144"/>
      <c r="O3947" s="147" t="str">
        <f>IFERROR(IF(LEN(B3947)=0,"",INDEX(Trainings!$C$6:$C$55,MATCH(Registration!$B3947,Trainings!$B$6:$B$55,0),1)),"")</f>
        <v/>
      </c>
      <c r="P3947" s="148" t="str">
        <f>IFERROR(IF(LEN(H3947)=0,"",INDEX(Dashboard!$I$17:$I$26,MATCH($H3947,Dashboard!$J$17:$J$26,0))),"")</f>
        <v/>
      </c>
      <c r="Q3947" s="144"/>
      <c r="R3947" s="148">
        <f>IF(LEN(O3947)=0,0,IF(OR(Summary!$D$5="All",Summary!$D$5=""),1,IF(Summary!$D$5=O3947,1,0)))</f>
        <v>0</v>
      </c>
      <c r="S3947" s="148">
        <f>IF(LEN(B3947)=0,0,IF(OR(Summary!$G$5="All",Summary!$G$5=""),1,IF(Summary!$G$5=B3947,1,0)))</f>
        <v>0</v>
      </c>
      <c r="T3947" s="148">
        <f t="shared" si="244"/>
        <v>0</v>
      </c>
      <c r="U3947" s="148">
        <f>IF(LEN(C3947)=0,0,IF(C3947=Summary!$K$5,1,0))</f>
        <v>0</v>
      </c>
      <c r="V3947" s="148">
        <f t="shared" si="245"/>
        <v>0</v>
      </c>
      <c r="W3947" s="333"/>
      <c r="X3947" s="148">
        <f t="shared" si="246"/>
        <v>0</v>
      </c>
      <c r="Y3947" s="333"/>
      <c r="Z3947" s="144"/>
      <c r="AA3947" s="148">
        <f t="shared" si="247"/>
        <v>0</v>
      </c>
      <c r="AB3947" s="336"/>
      <c r="AC3947" s="144"/>
    </row>
    <row r="3948" spans="2:29" s="134" customFormat="1" ht="20.100000000000001" customHeight="1" x14ac:dyDescent="0.25">
      <c r="B3948" s="390"/>
      <c r="C3948" s="391"/>
      <c r="D3948" s="392"/>
      <c r="E3948" s="393"/>
      <c r="F3948" s="393"/>
      <c r="G3948" s="394"/>
      <c r="H3948" s="395"/>
      <c r="N3948" s="144"/>
      <c r="O3948" s="147" t="str">
        <f>IFERROR(IF(LEN(B3948)=0,"",INDEX(Trainings!$C$6:$C$55,MATCH(Registration!$B3948,Trainings!$B$6:$B$55,0),1)),"")</f>
        <v/>
      </c>
      <c r="P3948" s="148" t="str">
        <f>IFERROR(IF(LEN(H3948)=0,"",INDEX(Dashboard!$I$17:$I$26,MATCH($H3948,Dashboard!$J$17:$J$26,0))),"")</f>
        <v/>
      </c>
      <c r="Q3948" s="144"/>
      <c r="R3948" s="148">
        <f>IF(LEN(O3948)=0,0,IF(OR(Summary!$D$5="All",Summary!$D$5=""),1,IF(Summary!$D$5=O3948,1,0)))</f>
        <v>0</v>
      </c>
      <c r="S3948" s="148">
        <f>IF(LEN(B3948)=0,0,IF(OR(Summary!$G$5="All",Summary!$G$5=""),1,IF(Summary!$G$5=B3948,1,0)))</f>
        <v>0</v>
      </c>
      <c r="T3948" s="148">
        <f t="shared" si="244"/>
        <v>0</v>
      </c>
      <c r="U3948" s="148">
        <f>IF(LEN(C3948)=0,0,IF(C3948=Summary!$K$5,1,0))</f>
        <v>0</v>
      </c>
      <c r="V3948" s="148">
        <f t="shared" si="245"/>
        <v>0</v>
      </c>
      <c r="W3948" s="333"/>
      <c r="X3948" s="148">
        <f t="shared" si="246"/>
        <v>0</v>
      </c>
      <c r="Y3948" s="333"/>
      <c r="Z3948" s="144"/>
      <c r="AA3948" s="148">
        <f t="shared" si="247"/>
        <v>0</v>
      </c>
      <c r="AB3948" s="336"/>
      <c r="AC3948" s="144"/>
    </row>
    <row r="3949" spans="2:29" s="134" customFormat="1" ht="20.100000000000001" customHeight="1" x14ac:dyDescent="0.25">
      <c r="B3949" s="390"/>
      <c r="C3949" s="391"/>
      <c r="D3949" s="392"/>
      <c r="E3949" s="393"/>
      <c r="F3949" s="393"/>
      <c r="G3949" s="394"/>
      <c r="H3949" s="395"/>
      <c r="N3949" s="144"/>
      <c r="O3949" s="147" t="str">
        <f>IFERROR(IF(LEN(B3949)=0,"",INDEX(Trainings!$C$6:$C$55,MATCH(Registration!$B3949,Trainings!$B$6:$B$55,0),1)),"")</f>
        <v/>
      </c>
      <c r="P3949" s="148" t="str">
        <f>IFERROR(IF(LEN(H3949)=0,"",INDEX(Dashboard!$I$17:$I$26,MATCH($H3949,Dashboard!$J$17:$J$26,0))),"")</f>
        <v/>
      </c>
      <c r="Q3949" s="144"/>
      <c r="R3949" s="148">
        <f>IF(LEN(O3949)=0,0,IF(OR(Summary!$D$5="All",Summary!$D$5=""),1,IF(Summary!$D$5=O3949,1,0)))</f>
        <v>0</v>
      </c>
      <c r="S3949" s="148">
        <f>IF(LEN(B3949)=0,0,IF(OR(Summary!$G$5="All",Summary!$G$5=""),1,IF(Summary!$G$5=B3949,1,0)))</f>
        <v>0</v>
      </c>
      <c r="T3949" s="148">
        <f t="shared" si="244"/>
        <v>0</v>
      </c>
      <c r="U3949" s="148">
        <f>IF(LEN(C3949)=0,0,IF(C3949=Summary!$K$5,1,0))</f>
        <v>0</v>
      </c>
      <c r="V3949" s="148">
        <f t="shared" si="245"/>
        <v>0</v>
      </c>
      <c r="W3949" s="333"/>
      <c r="X3949" s="148">
        <f t="shared" si="246"/>
        <v>0</v>
      </c>
      <c r="Y3949" s="333"/>
      <c r="Z3949" s="144"/>
      <c r="AA3949" s="148">
        <f t="shared" si="247"/>
        <v>0</v>
      </c>
      <c r="AB3949" s="336"/>
      <c r="AC3949" s="144"/>
    </row>
    <row r="3950" spans="2:29" s="134" customFormat="1" ht="20.100000000000001" customHeight="1" x14ac:dyDescent="0.25">
      <c r="B3950" s="390"/>
      <c r="C3950" s="391"/>
      <c r="D3950" s="392"/>
      <c r="E3950" s="393"/>
      <c r="F3950" s="393"/>
      <c r="G3950" s="394"/>
      <c r="H3950" s="395"/>
      <c r="N3950" s="144"/>
      <c r="O3950" s="147" t="str">
        <f>IFERROR(IF(LEN(B3950)=0,"",INDEX(Trainings!$C$6:$C$55,MATCH(Registration!$B3950,Trainings!$B$6:$B$55,0),1)),"")</f>
        <v/>
      </c>
      <c r="P3950" s="148" t="str">
        <f>IFERROR(IF(LEN(H3950)=0,"",INDEX(Dashboard!$I$17:$I$26,MATCH($H3950,Dashboard!$J$17:$J$26,0))),"")</f>
        <v/>
      </c>
      <c r="Q3950" s="144"/>
      <c r="R3950" s="148">
        <f>IF(LEN(O3950)=0,0,IF(OR(Summary!$D$5="All",Summary!$D$5=""),1,IF(Summary!$D$5=O3950,1,0)))</f>
        <v>0</v>
      </c>
      <c r="S3950" s="148">
        <f>IF(LEN(B3950)=0,0,IF(OR(Summary!$G$5="All",Summary!$G$5=""),1,IF(Summary!$G$5=B3950,1,0)))</f>
        <v>0</v>
      </c>
      <c r="T3950" s="148">
        <f t="shared" si="244"/>
        <v>0</v>
      </c>
      <c r="U3950" s="148">
        <f>IF(LEN(C3950)=0,0,IF(C3950=Summary!$K$5,1,0))</f>
        <v>0</v>
      </c>
      <c r="V3950" s="148">
        <f t="shared" si="245"/>
        <v>0</v>
      </c>
      <c r="W3950" s="333"/>
      <c r="X3950" s="148">
        <f t="shared" si="246"/>
        <v>0</v>
      </c>
      <c r="Y3950" s="333"/>
      <c r="Z3950" s="144"/>
      <c r="AA3950" s="148">
        <f t="shared" si="247"/>
        <v>0</v>
      </c>
      <c r="AB3950" s="336"/>
      <c r="AC3950" s="144"/>
    </row>
    <row r="3951" spans="2:29" s="134" customFormat="1" ht="20.100000000000001" customHeight="1" x14ac:dyDescent="0.25">
      <c r="B3951" s="390"/>
      <c r="C3951" s="391"/>
      <c r="D3951" s="392"/>
      <c r="E3951" s="393"/>
      <c r="F3951" s="393"/>
      <c r="G3951" s="394"/>
      <c r="H3951" s="395"/>
      <c r="N3951" s="144"/>
      <c r="O3951" s="147" t="str">
        <f>IFERROR(IF(LEN(B3951)=0,"",INDEX(Trainings!$C$6:$C$55,MATCH(Registration!$B3951,Trainings!$B$6:$B$55,0),1)),"")</f>
        <v/>
      </c>
      <c r="P3951" s="148" t="str">
        <f>IFERROR(IF(LEN(H3951)=0,"",INDEX(Dashboard!$I$17:$I$26,MATCH($H3951,Dashboard!$J$17:$J$26,0))),"")</f>
        <v/>
      </c>
      <c r="Q3951" s="144"/>
      <c r="R3951" s="148">
        <f>IF(LEN(O3951)=0,0,IF(OR(Summary!$D$5="All",Summary!$D$5=""),1,IF(Summary!$D$5=O3951,1,0)))</f>
        <v>0</v>
      </c>
      <c r="S3951" s="148">
        <f>IF(LEN(B3951)=0,0,IF(OR(Summary!$G$5="All",Summary!$G$5=""),1,IF(Summary!$G$5=B3951,1,0)))</f>
        <v>0</v>
      </c>
      <c r="T3951" s="148">
        <f t="shared" si="244"/>
        <v>0</v>
      </c>
      <c r="U3951" s="148">
        <f>IF(LEN(C3951)=0,0,IF(C3951=Summary!$K$5,1,0))</f>
        <v>0</v>
      </c>
      <c r="V3951" s="148">
        <f t="shared" si="245"/>
        <v>0</v>
      </c>
      <c r="W3951" s="333"/>
      <c r="X3951" s="148">
        <f t="shared" si="246"/>
        <v>0</v>
      </c>
      <c r="Y3951" s="333"/>
      <c r="Z3951" s="144"/>
      <c r="AA3951" s="148">
        <f t="shared" si="247"/>
        <v>0</v>
      </c>
      <c r="AB3951" s="336"/>
      <c r="AC3951" s="144"/>
    </row>
    <row r="3952" spans="2:29" s="134" customFormat="1" ht="20.100000000000001" customHeight="1" x14ac:dyDescent="0.25">
      <c r="B3952" s="390"/>
      <c r="C3952" s="391"/>
      <c r="D3952" s="392"/>
      <c r="E3952" s="393"/>
      <c r="F3952" s="393"/>
      <c r="G3952" s="394"/>
      <c r="H3952" s="395"/>
      <c r="N3952" s="144"/>
      <c r="O3952" s="147" t="str">
        <f>IFERROR(IF(LEN(B3952)=0,"",INDEX(Trainings!$C$6:$C$55,MATCH(Registration!$B3952,Trainings!$B$6:$B$55,0),1)),"")</f>
        <v/>
      </c>
      <c r="P3952" s="148" t="str">
        <f>IFERROR(IF(LEN(H3952)=0,"",INDEX(Dashboard!$I$17:$I$26,MATCH($H3952,Dashboard!$J$17:$J$26,0))),"")</f>
        <v/>
      </c>
      <c r="Q3952" s="144"/>
      <c r="R3952" s="148">
        <f>IF(LEN(O3952)=0,0,IF(OR(Summary!$D$5="All",Summary!$D$5=""),1,IF(Summary!$D$5=O3952,1,0)))</f>
        <v>0</v>
      </c>
      <c r="S3952" s="148">
        <f>IF(LEN(B3952)=0,0,IF(OR(Summary!$G$5="All",Summary!$G$5=""),1,IF(Summary!$G$5=B3952,1,0)))</f>
        <v>0</v>
      </c>
      <c r="T3952" s="148">
        <f t="shared" si="244"/>
        <v>0</v>
      </c>
      <c r="U3952" s="148">
        <f>IF(LEN(C3952)=0,0,IF(C3952=Summary!$K$5,1,0))</f>
        <v>0</v>
      </c>
      <c r="V3952" s="148">
        <f t="shared" si="245"/>
        <v>0</v>
      </c>
      <c r="W3952" s="333"/>
      <c r="X3952" s="148">
        <f t="shared" si="246"/>
        <v>0</v>
      </c>
      <c r="Y3952" s="333"/>
      <c r="Z3952" s="144"/>
      <c r="AA3952" s="148">
        <f t="shared" si="247"/>
        <v>0</v>
      </c>
      <c r="AB3952" s="336"/>
      <c r="AC3952" s="144"/>
    </row>
    <row r="3953" spans="2:29" s="134" customFormat="1" ht="20.100000000000001" customHeight="1" x14ac:dyDescent="0.25">
      <c r="B3953" s="390"/>
      <c r="C3953" s="391"/>
      <c r="D3953" s="392"/>
      <c r="E3953" s="393"/>
      <c r="F3953" s="393"/>
      <c r="G3953" s="394"/>
      <c r="H3953" s="395"/>
      <c r="N3953" s="144"/>
      <c r="O3953" s="147" t="str">
        <f>IFERROR(IF(LEN(B3953)=0,"",INDEX(Trainings!$C$6:$C$55,MATCH(Registration!$B3953,Trainings!$B$6:$B$55,0),1)),"")</f>
        <v/>
      </c>
      <c r="P3953" s="148" t="str">
        <f>IFERROR(IF(LEN(H3953)=0,"",INDEX(Dashboard!$I$17:$I$26,MATCH($H3953,Dashboard!$J$17:$J$26,0))),"")</f>
        <v/>
      </c>
      <c r="Q3953" s="144"/>
      <c r="R3953" s="148">
        <f>IF(LEN(O3953)=0,0,IF(OR(Summary!$D$5="All",Summary!$D$5=""),1,IF(Summary!$D$5=O3953,1,0)))</f>
        <v>0</v>
      </c>
      <c r="S3953" s="148">
        <f>IF(LEN(B3953)=0,0,IF(OR(Summary!$G$5="All",Summary!$G$5=""),1,IF(Summary!$G$5=B3953,1,0)))</f>
        <v>0</v>
      </c>
      <c r="T3953" s="148">
        <f t="shared" si="244"/>
        <v>0</v>
      </c>
      <c r="U3953" s="148">
        <f>IF(LEN(C3953)=0,0,IF(C3953=Summary!$K$5,1,0))</f>
        <v>0</v>
      </c>
      <c r="V3953" s="148">
        <f t="shared" si="245"/>
        <v>0</v>
      </c>
      <c r="W3953" s="333"/>
      <c r="X3953" s="148">
        <f t="shared" si="246"/>
        <v>0</v>
      </c>
      <c r="Y3953" s="333"/>
      <c r="Z3953" s="144"/>
      <c r="AA3953" s="148">
        <f t="shared" si="247"/>
        <v>0</v>
      </c>
      <c r="AB3953" s="336"/>
      <c r="AC3953" s="144"/>
    </row>
    <row r="3954" spans="2:29" s="134" customFormat="1" ht="20.100000000000001" customHeight="1" x14ac:dyDescent="0.25">
      <c r="B3954" s="390"/>
      <c r="C3954" s="391"/>
      <c r="D3954" s="392"/>
      <c r="E3954" s="393"/>
      <c r="F3954" s="393"/>
      <c r="G3954" s="394"/>
      <c r="H3954" s="395"/>
      <c r="N3954" s="144"/>
      <c r="O3954" s="147" t="str">
        <f>IFERROR(IF(LEN(B3954)=0,"",INDEX(Trainings!$C$6:$C$55,MATCH(Registration!$B3954,Trainings!$B$6:$B$55,0),1)),"")</f>
        <v/>
      </c>
      <c r="P3954" s="148" t="str">
        <f>IFERROR(IF(LEN(H3954)=0,"",INDEX(Dashboard!$I$17:$I$26,MATCH($H3954,Dashboard!$J$17:$J$26,0))),"")</f>
        <v/>
      </c>
      <c r="Q3954" s="144"/>
      <c r="R3954" s="148">
        <f>IF(LEN(O3954)=0,0,IF(OR(Summary!$D$5="All",Summary!$D$5=""),1,IF(Summary!$D$5=O3954,1,0)))</f>
        <v>0</v>
      </c>
      <c r="S3954" s="148">
        <f>IF(LEN(B3954)=0,0,IF(OR(Summary!$G$5="All",Summary!$G$5=""),1,IF(Summary!$G$5=B3954,1,0)))</f>
        <v>0</v>
      </c>
      <c r="T3954" s="148">
        <f t="shared" si="244"/>
        <v>0</v>
      </c>
      <c r="U3954" s="148">
        <f>IF(LEN(C3954)=0,0,IF(C3954=Summary!$K$5,1,0))</f>
        <v>0</v>
      </c>
      <c r="V3954" s="148">
        <f t="shared" si="245"/>
        <v>0</v>
      </c>
      <c r="W3954" s="333"/>
      <c r="X3954" s="148">
        <f t="shared" si="246"/>
        <v>0</v>
      </c>
      <c r="Y3954" s="333"/>
      <c r="Z3954" s="144"/>
      <c r="AA3954" s="148">
        <f t="shared" si="247"/>
        <v>0</v>
      </c>
      <c r="AB3954" s="336"/>
      <c r="AC3954" s="144"/>
    </row>
    <row r="3955" spans="2:29" s="134" customFormat="1" ht="20.100000000000001" customHeight="1" x14ac:dyDescent="0.25">
      <c r="B3955" s="390"/>
      <c r="C3955" s="391"/>
      <c r="D3955" s="392"/>
      <c r="E3955" s="393"/>
      <c r="F3955" s="393"/>
      <c r="G3955" s="394"/>
      <c r="H3955" s="395"/>
      <c r="N3955" s="144"/>
      <c r="O3955" s="147" t="str">
        <f>IFERROR(IF(LEN(B3955)=0,"",INDEX(Trainings!$C$6:$C$55,MATCH(Registration!$B3955,Trainings!$B$6:$B$55,0),1)),"")</f>
        <v/>
      </c>
      <c r="P3955" s="148" t="str">
        <f>IFERROR(IF(LEN(H3955)=0,"",INDEX(Dashboard!$I$17:$I$26,MATCH($H3955,Dashboard!$J$17:$J$26,0))),"")</f>
        <v/>
      </c>
      <c r="Q3955" s="144"/>
      <c r="R3955" s="148">
        <f>IF(LEN(O3955)=0,0,IF(OR(Summary!$D$5="All",Summary!$D$5=""),1,IF(Summary!$D$5=O3955,1,0)))</f>
        <v>0</v>
      </c>
      <c r="S3955" s="148">
        <f>IF(LEN(B3955)=0,0,IF(OR(Summary!$G$5="All",Summary!$G$5=""),1,IF(Summary!$G$5=B3955,1,0)))</f>
        <v>0</v>
      </c>
      <c r="T3955" s="148">
        <f t="shared" si="244"/>
        <v>0</v>
      </c>
      <c r="U3955" s="148">
        <f>IF(LEN(C3955)=0,0,IF(C3955=Summary!$K$5,1,0))</f>
        <v>0</v>
      </c>
      <c r="V3955" s="148">
        <f t="shared" si="245"/>
        <v>0</v>
      </c>
      <c r="W3955" s="333"/>
      <c r="X3955" s="148">
        <f t="shared" si="246"/>
        <v>0</v>
      </c>
      <c r="Y3955" s="333"/>
      <c r="Z3955" s="144"/>
      <c r="AA3955" s="148">
        <f t="shared" si="247"/>
        <v>0</v>
      </c>
      <c r="AB3955" s="336"/>
      <c r="AC3955" s="144"/>
    </row>
    <row r="3956" spans="2:29" s="134" customFormat="1" ht="20.100000000000001" customHeight="1" x14ac:dyDescent="0.25">
      <c r="B3956" s="390"/>
      <c r="C3956" s="391"/>
      <c r="D3956" s="392"/>
      <c r="E3956" s="393"/>
      <c r="F3956" s="393"/>
      <c r="G3956" s="394"/>
      <c r="H3956" s="395"/>
      <c r="N3956" s="144"/>
      <c r="O3956" s="147" t="str">
        <f>IFERROR(IF(LEN(B3956)=0,"",INDEX(Trainings!$C$6:$C$55,MATCH(Registration!$B3956,Trainings!$B$6:$B$55,0),1)),"")</f>
        <v/>
      </c>
      <c r="P3956" s="148" t="str">
        <f>IFERROR(IF(LEN(H3956)=0,"",INDEX(Dashboard!$I$17:$I$26,MATCH($H3956,Dashboard!$J$17:$J$26,0))),"")</f>
        <v/>
      </c>
      <c r="Q3956" s="144"/>
      <c r="R3956" s="148">
        <f>IF(LEN(O3956)=0,0,IF(OR(Summary!$D$5="All",Summary!$D$5=""),1,IF(Summary!$D$5=O3956,1,0)))</f>
        <v>0</v>
      </c>
      <c r="S3956" s="148">
        <f>IF(LEN(B3956)=0,0,IF(OR(Summary!$G$5="All",Summary!$G$5=""),1,IF(Summary!$G$5=B3956,1,0)))</f>
        <v>0</v>
      </c>
      <c r="T3956" s="148">
        <f t="shared" si="244"/>
        <v>0</v>
      </c>
      <c r="U3956" s="148">
        <f>IF(LEN(C3956)=0,0,IF(C3956=Summary!$K$5,1,0))</f>
        <v>0</v>
      </c>
      <c r="V3956" s="148">
        <f t="shared" si="245"/>
        <v>0</v>
      </c>
      <c r="W3956" s="333"/>
      <c r="X3956" s="148">
        <f t="shared" si="246"/>
        <v>0</v>
      </c>
      <c r="Y3956" s="333"/>
      <c r="Z3956" s="144"/>
      <c r="AA3956" s="148">
        <f t="shared" si="247"/>
        <v>0</v>
      </c>
      <c r="AB3956" s="336"/>
      <c r="AC3956" s="144"/>
    </row>
    <row r="3957" spans="2:29" s="134" customFormat="1" ht="20.100000000000001" customHeight="1" x14ac:dyDescent="0.25">
      <c r="B3957" s="390"/>
      <c r="C3957" s="391"/>
      <c r="D3957" s="392"/>
      <c r="E3957" s="393"/>
      <c r="F3957" s="393"/>
      <c r="G3957" s="394"/>
      <c r="H3957" s="395"/>
      <c r="N3957" s="144"/>
      <c r="O3957" s="147" t="str">
        <f>IFERROR(IF(LEN(B3957)=0,"",INDEX(Trainings!$C$6:$C$55,MATCH(Registration!$B3957,Trainings!$B$6:$B$55,0),1)),"")</f>
        <v/>
      </c>
      <c r="P3957" s="148" t="str">
        <f>IFERROR(IF(LEN(H3957)=0,"",INDEX(Dashboard!$I$17:$I$26,MATCH($H3957,Dashboard!$J$17:$J$26,0))),"")</f>
        <v/>
      </c>
      <c r="Q3957" s="144"/>
      <c r="R3957" s="148">
        <f>IF(LEN(O3957)=0,0,IF(OR(Summary!$D$5="All",Summary!$D$5=""),1,IF(Summary!$D$5=O3957,1,0)))</f>
        <v>0</v>
      </c>
      <c r="S3957" s="148">
        <f>IF(LEN(B3957)=0,0,IF(OR(Summary!$G$5="All",Summary!$G$5=""),1,IF(Summary!$G$5=B3957,1,0)))</f>
        <v>0</v>
      </c>
      <c r="T3957" s="148">
        <f t="shared" si="244"/>
        <v>0</v>
      </c>
      <c r="U3957" s="148">
        <f>IF(LEN(C3957)=0,0,IF(C3957=Summary!$K$5,1,0))</f>
        <v>0</v>
      </c>
      <c r="V3957" s="148">
        <f t="shared" si="245"/>
        <v>0</v>
      </c>
      <c r="W3957" s="333"/>
      <c r="X3957" s="148">
        <f t="shared" si="246"/>
        <v>0</v>
      </c>
      <c r="Y3957" s="333"/>
      <c r="Z3957" s="144"/>
      <c r="AA3957" s="148">
        <f t="shared" si="247"/>
        <v>0</v>
      </c>
      <c r="AB3957" s="336"/>
      <c r="AC3957" s="144"/>
    </row>
    <row r="3958" spans="2:29" s="134" customFormat="1" ht="20.100000000000001" customHeight="1" x14ac:dyDescent="0.25">
      <c r="B3958" s="390"/>
      <c r="C3958" s="391"/>
      <c r="D3958" s="392"/>
      <c r="E3958" s="393"/>
      <c r="F3958" s="393"/>
      <c r="G3958" s="394"/>
      <c r="H3958" s="395"/>
      <c r="N3958" s="144"/>
      <c r="O3958" s="147" t="str">
        <f>IFERROR(IF(LEN(B3958)=0,"",INDEX(Trainings!$C$6:$C$55,MATCH(Registration!$B3958,Trainings!$B$6:$B$55,0),1)),"")</f>
        <v/>
      </c>
      <c r="P3958" s="148" t="str">
        <f>IFERROR(IF(LEN(H3958)=0,"",INDEX(Dashboard!$I$17:$I$26,MATCH($H3958,Dashboard!$J$17:$J$26,0))),"")</f>
        <v/>
      </c>
      <c r="Q3958" s="144"/>
      <c r="R3958" s="148">
        <f>IF(LEN(O3958)=0,0,IF(OR(Summary!$D$5="All",Summary!$D$5=""),1,IF(Summary!$D$5=O3958,1,0)))</f>
        <v>0</v>
      </c>
      <c r="S3958" s="148">
        <f>IF(LEN(B3958)=0,0,IF(OR(Summary!$G$5="All",Summary!$G$5=""),1,IF(Summary!$G$5=B3958,1,0)))</f>
        <v>0</v>
      </c>
      <c r="T3958" s="148">
        <f t="shared" si="244"/>
        <v>0</v>
      </c>
      <c r="U3958" s="148">
        <f>IF(LEN(C3958)=0,0,IF(C3958=Summary!$K$5,1,0))</f>
        <v>0</v>
      </c>
      <c r="V3958" s="148">
        <f t="shared" si="245"/>
        <v>0</v>
      </c>
      <c r="W3958" s="333"/>
      <c r="X3958" s="148">
        <f t="shared" si="246"/>
        <v>0</v>
      </c>
      <c r="Y3958" s="333"/>
      <c r="Z3958" s="144"/>
      <c r="AA3958" s="148">
        <f t="shared" si="247"/>
        <v>0</v>
      </c>
      <c r="AB3958" s="336"/>
      <c r="AC3958" s="144"/>
    </row>
    <row r="3959" spans="2:29" s="134" customFormat="1" ht="20.100000000000001" customHeight="1" x14ac:dyDescent="0.25">
      <c r="B3959" s="390"/>
      <c r="C3959" s="391"/>
      <c r="D3959" s="392"/>
      <c r="E3959" s="393"/>
      <c r="F3959" s="393"/>
      <c r="G3959" s="394"/>
      <c r="H3959" s="395"/>
      <c r="N3959" s="144"/>
      <c r="O3959" s="147" t="str">
        <f>IFERROR(IF(LEN(B3959)=0,"",INDEX(Trainings!$C$6:$C$55,MATCH(Registration!$B3959,Trainings!$B$6:$B$55,0),1)),"")</f>
        <v/>
      </c>
      <c r="P3959" s="148" t="str">
        <f>IFERROR(IF(LEN(H3959)=0,"",INDEX(Dashboard!$I$17:$I$26,MATCH($H3959,Dashboard!$J$17:$J$26,0))),"")</f>
        <v/>
      </c>
      <c r="Q3959" s="144"/>
      <c r="R3959" s="148">
        <f>IF(LEN(O3959)=0,0,IF(OR(Summary!$D$5="All",Summary!$D$5=""),1,IF(Summary!$D$5=O3959,1,0)))</f>
        <v>0</v>
      </c>
      <c r="S3959" s="148">
        <f>IF(LEN(B3959)=0,0,IF(OR(Summary!$G$5="All",Summary!$G$5=""),1,IF(Summary!$G$5=B3959,1,0)))</f>
        <v>0</v>
      </c>
      <c r="T3959" s="148">
        <f t="shared" si="244"/>
        <v>0</v>
      </c>
      <c r="U3959" s="148">
        <f>IF(LEN(C3959)=0,0,IF(C3959=Summary!$K$5,1,0))</f>
        <v>0</v>
      </c>
      <c r="V3959" s="148">
        <f t="shared" si="245"/>
        <v>0</v>
      </c>
      <c r="W3959" s="333"/>
      <c r="X3959" s="148">
        <f t="shared" si="246"/>
        <v>0</v>
      </c>
      <c r="Y3959" s="333"/>
      <c r="Z3959" s="144"/>
      <c r="AA3959" s="148">
        <f t="shared" si="247"/>
        <v>0</v>
      </c>
      <c r="AB3959" s="336"/>
      <c r="AC3959" s="144"/>
    </row>
    <row r="3960" spans="2:29" s="134" customFormat="1" ht="20.100000000000001" customHeight="1" x14ac:dyDescent="0.25">
      <c r="B3960" s="390"/>
      <c r="C3960" s="391"/>
      <c r="D3960" s="392"/>
      <c r="E3960" s="393"/>
      <c r="F3960" s="393"/>
      <c r="G3960" s="394"/>
      <c r="H3960" s="395"/>
      <c r="N3960" s="144"/>
      <c r="O3960" s="147" t="str">
        <f>IFERROR(IF(LEN(B3960)=0,"",INDEX(Trainings!$C$6:$C$55,MATCH(Registration!$B3960,Trainings!$B$6:$B$55,0),1)),"")</f>
        <v/>
      </c>
      <c r="P3960" s="148" t="str">
        <f>IFERROR(IF(LEN(H3960)=0,"",INDEX(Dashboard!$I$17:$I$26,MATCH($H3960,Dashboard!$J$17:$J$26,0))),"")</f>
        <v/>
      </c>
      <c r="Q3960" s="144"/>
      <c r="R3960" s="148">
        <f>IF(LEN(O3960)=0,0,IF(OR(Summary!$D$5="All",Summary!$D$5=""),1,IF(Summary!$D$5=O3960,1,0)))</f>
        <v>0</v>
      </c>
      <c r="S3960" s="148">
        <f>IF(LEN(B3960)=0,0,IF(OR(Summary!$G$5="All",Summary!$G$5=""),1,IF(Summary!$G$5=B3960,1,0)))</f>
        <v>0</v>
      </c>
      <c r="T3960" s="148">
        <f t="shared" si="244"/>
        <v>0</v>
      </c>
      <c r="U3960" s="148">
        <f>IF(LEN(C3960)=0,0,IF(C3960=Summary!$K$5,1,0))</f>
        <v>0</v>
      </c>
      <c r="V3960" s="148">
        <f t="shared" si="245"/>
        <v>0</v>
      </c>
      <c r="W3960" s="333"/>
      <c r="X3960" s="148">
        <f t="shared" si="246"/>
        <v>0</v>
      </c>
      <c r="Y3960" s="333"/>
      <c r="Z3960" s="144"/>
      <c r="AA3960" s="148">
        <f t="shared" si="247"/>
        <v>0</v>
      </c>
      <c r="AB3960" s="336"/>
      <c r="AC3960" s="144"/>
    </row>
    <row r="3961" spans="2:29" s="134" customFormat="1" ht="20.100000000000001" customHeight="1" x14ac:dyDescent="0.25">
      <c r="B3961" s="390"/>
      <c r="C3961" s="391"/>
      <c r="D3961" s="392"/>
      <c r="E3961" s="393"/>
      <c r="F3961" s="393"/>
      <c r="G3961" s="394"/>
      <c r="H3961" s="395"/>
      <c r="N3961" s="144"/>
      <c r="O3961" s="147" t="str">
        <f>IFERROR(IF(LEN(B3961)=0,"",INDEX(Trainings!$C$6:$C$55,MATCH(Registration!$B3961,Trainings!$B$6:$B$55,0),1)),"")</f>
        <v/>
      </c>
      <c r="P3961" s="148" t="str">
        <f>IFERROR(IF(LEN(H3961)=0,"",INDEX(Dashboard!$I$17:$I$26,MATCH($H3961,Dashboard!$J$17:$J$26,0))),"")</f>
        <v/>
      </c>
      <c r="Q3961" s="144"/>
      <c r="R3961" s="148">
        <f>IF(LEN(O3961)=0,0,IF(OR(Summary!$D$5="All",Summary!$D$5=""),1,IF(Summary!$D$5=O3961,1,0)))</f>
        <v>0</v>
      </c>
      <c r="S3961" s="148">
        <f>IF(LEN(B3961)=0,0,IF(OR(Summary!$G$5="All",Summary!$G$5=""),1,IF(Summary!$G$5=B3961,1,0)))</f>
        <v>0</v>
      </c>
      <c r="T3961" s="148">
        <f t="shared" si="244"/>
        <v>0</v>
      </c>
      <c r="U3961" s="148">
        <f>IF(LEN(C3961)=0,0,IF(C3961=Summary!$K$5,1,0))</f>
        <v>0</v>
      </c>
      <c r="V3961" s="148">
        <f t="shared" si="245"/>
        <v>0</v>
      </c>
      <c r="W3961" s="333"/>
      <c r="X3961" s="148">
        <f t="shared" si="246"/>
        <v>0</v>
      </c>
      <c r="Y3961" s="333"/>
      <c r="Z3961" s="144"/>
      <c r="AA3961" s="148">
        <f t="shared" si="247"/>
        <v>0</v>
      </c>
      <c r="AB3961" s="336"/>
      <c r="AC3961" s="144"/>
    </row>
    <row r="3962" spans="2:29" s="134" customFormat="1" ht="20.100000000000001" customHeight="1" x14ac:dyDescent="0.25">
      <c r="B3962" s="390"/>
      <c r="C3962" s="391"/>
      <c r="D3962" s="392"/>
      <c r="E3962" s="393"/>
      <c r="F3962" s="393"/>
      <c r="G3962" s="394"/>
      <c r="H3962" s="395"/>
      <c r="N3962" s="144"/>
      <c r="O3962" s="147" t="str">
        <f>IFERROR(IF(LEN(B3962)=0,"",INDEX(Trainings!$C$6:$C$55,MATCH(Registration!$B3962,Trainings!$B$6:$B$55,0),1)),"")</f>
        <v/>
      </c>
      <c r="P3962" s="148" t="str">
        <f>IFERROR(IF(LEN(H3962)=0,"",INDEX(Dashboard!$I$17:$I$26,MATCH($H3962,Dashboard!$J$17:$J$26,0))),"")</f>
        <v/>
      </c>
      <c r="Q3962" s="144"/>
      <c r="R3962" s="148">
        <f>IF(LEN(O3962)=0,0,IF(OR(Summary!$D$5="All",Summary!$D$5=""),1,IF(Summary!$D$5=O3962,1,0)))</f>
        <v>0</v>
      </c>
      <c r="S3962" s="148">
        <f>IF(LEN(B3962)=0,0,IF(OR(Summary!$G$5="All",Summary!$G$5=""),1,IF(Summary!$G$5=B3962,1,0)))</f>
        <v>0</v>
      </c>
      <c r="T3962" s="148">
        <f t="shared" si="244"/>
        <v>0</v>
      </c>
      <c r="U3962" s="148">
        <f>IF(LEN(C3962)=0,0,IF(C3962=Summary!$K$5,1,0))</f>
        <v>0</v>
      </c>
      <c r="V3962" s="148">
        <f t="shared" si="245"/>
        <v>0</v>
      </c>
      <c r="W3962" s="333"/>
      <c r="X3962" s="148">
        <f t="shared" si="246"/>
        <v>0</v>
      </c>
      <c r="Y3962" s="333"/>
      <c r="Z3962" s="144"/>
      <c r="AA3962" s="148">
        <f t="shared" si="247"/>
        <v>0</v>
      </c>
      <c r="AB3962" s="336"/>
      <c r="AC3962" s="144"/>
    </row>
    <row r="3963" spans="2:29" s="134" customFormat="1" ht="20.100000000000001" customHeight="1" x14ac:dyDescent="0.25">
      <c r="B3963" s="390"/>
      <c r="C3963" s="391"/>
      <c r="D3963" s="392"/>
      <c r="E3963" s="393"/>
      <c r="F3963" s="393"/>
      <c r="G3963" s="394"/>
      <c r="H3963" s="395"/>
      <c r="N3963" s="144"/>
      <c r="O3963" s="147" t="str">
        <f>IFERROR(IF(LEN(B3963)=0,"",INDEX(Trainings!$C$6:$C$55,MATCH(Registration!$B3963,Trainings!$B$6:$B$55,0),1)),"")</f>
        <v/>
      </c>
      <c r="P3963" s="148" t="str">
        <f>IFERROR(IF(LEN(H3963)=0,"",INDEX(Dashboard!$I$17:$I$26,MATCH($H3963,Dashboard!$J$17:$J$26,0))),"")</f>
        <v/>
      </c>
      <c r="Q3963" s="144"/>
      <c r="R3963" s="148">
        <f>IF(LEN(O3963)=0,0,IF(OR(Summary!$D$5="All",Summary!$D$5=""),1,IF(Summary!$D$5=O3963,1,0)))</f>
        <v>0</v>
      </c>
      <c r="S3963" s="148">
        <f>IF(LEN(B3963)=0,0,IF(OR(Summary!$G$5="All",Summary!$G$5=""),1,IF(Summary!$G$5=B3963,1,0)))</f>
        <v>0</v>
      </c>
      <c r="T3963" s="148">
        <f t="shared" si="244"/>
        <v>0</v>
      </c>
      <c r="U3963" s="148">
        <f>IF(LEN(C3963)=0,0,IF(C3963=Summary!$K$5,1,0))</f>
        <v>0</v>
      </c>
      <c r="V3963" s="148">
        <f t="shared" si="245"/>
        <v>0</v>
      </c>
      <c r="W3963" s="333"/>
      <c r="X3963" s="148">
        <f t="shared" si="246"/>
        <v>0</v>
      </c>
      <c r="Y3963" s="333"/>
      <c r="Z3963" s="144"/>
      <c r="AA3963" s="148">
        <f t="shared" si="247"/>
        <v>0</v>
      </c>
      <c r="AB3963" s="336"/>
      <c r="AC3963" s="144"/>
    </row>
    <row r="3964" spans="2:29" s="134" customFormat="1" ht="20.100000000000001" customHeight="1" x14ac:dyDescent="0.25">
      <c r="B3964" s="390"/>
      <c r="C3964" s="391"/>
      <c r="D3964" s="392"/>
      <c r="E3964" s="393"/>
      <c r="F3964" s="393"/>
      <c r="G3964" s="394"/>
      <c r="H3964" s="395"/>
      <c r="N3964" s="144"/>
      <c r="O3964" s="147" t="str">
        <f>IFERROR(IF(LEN(B3964)=0,"",INDEX(Trainings!$C$6:$C$55,MATCH(Registration!$B3964,Trainings!$B$6:$B$55,0),1)),"")</f>
        <v/>
      </c>
      <c r="P3964" s="148" t="str">
        <f>IFERROR(IF(LEN(H3964)=0,"",INDEX(Dashboard!$I$17:$I$26,MATCH($H3964,Dashboard!$J$17:$J$26,0))),"")</f>
        <v/>
      </c>
      <c r="Q3964" s="144"/>
      <c r="R3964" s="148">
        <f>IF(LEN(O3964)=0,0,IF(OR(Summary!$D$5="All",Summary!$D$5=""),1,IF(Summary!$D$5=O3964,1,0)))</f>
        <v>0</v>
      </c>
      <c r="S3964" s="148">
        <f>IF(LEN(B3964)=0,0,IF(OR(Summary!$G$5="All",Summary!$G$5=""),1,IF(Summary!$G$5=B3964,1,0)))</f>
        <v>0</v>
      </c>
      <c r="T3964" s="148">
        <f t="shared" si="244"/>
        <v>0</v>
      </c>
      <c r="U3964" s="148">
        <f>IF(LEN(C3964)=0,0,IF(C3964=Summary!$K$5,1,0))</f>
        <v>0</v>
      </c>
      <c r="V3964" s="148">
        <f t="shared" si="245"/>
        <v>0</v>
      </c>
      <c r="W3964" s="333"/>
      <c r="X3964" s="148">
        <f t="shared" si="246"/>
        <v>0</v>
      </c>
      <c r="Y3964" s="333"/>
      <c r="Z3964" s="144"/>
      <c r="AA3964" s="148">
        <f t="shared" si="247"/>
        <v>0</v>
      </c>
      <c r="AB3964" s="336"/>
      <c r="AC3964" s="144"/>
    </row>
    <row r="3965" spans="2:29" s="134" customFormat="1" ht="20.100000000000001" customHeight="1" x14ac:dyDescent="0.25">
      <c r="B3965" s="390"/>
      <c r="C3965" s="391"/>
      <c r="D3965" s="392"/>
      <c r="E3965" s="393"/>
      <c r="F3965" s="393"/>
      <c r="G3965" s="394"/>
      <c r="H3965" s="395"/>
      <c r="N3965" s="144"/>
      <c r="O3965" s="147" t="str">
        <f>IFERROR(IF(LEN(B3965)=0,"",INDEX(Trainings!$C$6:$C$55,MATCH(Registration!$B3965,Trainings!$B$6:$B$55,0),1)),"")</f>
        <v/>
      </c>
      <c r="P3965" s="148" t="str">
        <f>IFERROR(IF(LEN(H3965)=0,"",INDEX(Dashboard!$I$17:$I$26,MATCH($H3965,Dashboard!$J$17:$J$26,0))),"")</f>
        <v/>
      </c>
      <c r="Q3965" s="144"/>
      <c r="R3965" s="148">
        <f>IF(LEN(O3965)=0,0,IF(OR(Summary!$D$5="All",Summary!$D$5=""),1,IF(Summary!$D$5=O3965,1,0)))</f>
        <v>0</v>
      </c>
      <c r="S3965" s="148">
        <f>IF(LEN(B3965)=0,0,IF(OR(Summary!$G$5="All",Summary!$G$5=""),1,IF(Summary!$G$5=B3965,1,0)))</f>
        <v>0</v>
      </c>
      <c r="T3965" s="148">
        <f t="shared" si="244"/>
        <v>0</v>
      </c>
      <c r="U3965" s="148">
        <f>IF(LEN(C3965)=0,0,IF(C3965=Summary!$K$5,1,0))</f>
        <v>0</v>
      </c>
      <c r="V3965" s="148">
        <f t="shared" si="245"/>
        <v>0</v>
      </c>
      <c r="W3965" s="333"/>
      <c r="X3965" s="148">
        <f t="shared" si="246"/>
        <v>0</v>
      </c>
      <c r="Y3965" s="333"/>
      <c r="Z3965" s="144"/>
      <c r="AA3965" s="148">
        <f t="shared" si="247"/>
        <v>0</v>
      </c>
      <c r="AB3965" s="336"/>
      <c r="AC3965" s="144"/>
    </row>
    <row r="3966" spans="2:29" s="134" customFormat="1" ht="20.100000000000001" customHeight="1" x14ac:dyDescent="0.25">
      <c r="B3966" s="390"/>
      <c r="C3966" s="391"/>
      <c r="D3966" s="392"/>
      <c r="E3966" s="393"/>
      <c r="F3966" s="393"/>
      <c r="G3966" s="394"/>
      <c r="H3966" s="395"/>
      <c r="N3966" s="144"/>
      <c r="O3966" s="147" t="str">
        <f>IFERROR(IF(LEN(B3966)=0,"",INDEX(Trainings!$C$6:$C$55,MATCH(Registration!$B3966,Trainings!$B$6:$B$55,0),1)),"")</f>
        <v/>
      </c>
      <c r="P3966" s="148" t="str">
        <f>IFERROR(IF(LEN(H3966)=0,"",INDEX(Dashboard!$I$17:$I$26,MATCH($H3966,Dashboard!$J$17:$J$26,0))),"")</f>
        <v/>
      </c>
      <c r="Q3966" s="144"/>
      <c r="R3966" s="148">
        <f>IF(LEN(O3966)=0,0,IF(OR(Summary!$D$5="All",Summary!$D$5=""),1,IF(Summary!$D$5=O3966,1,0)))</f>
        <v>0</v>
      </c>
      <c r="S3966" s="148">
        <f>IF(LEN(B3966)=0,0,IF(OR(Summary!$G$5="All",Summary!$G$5=""),1,IF(Summary!$G$5=B3966,1,0)))</f>
        <v>0</v>
      </c>
      <c r="T3966" s="148">
        <f t="shared" si="244"/>
        <v>0</v>
      </c>
      <c r="U3966" s="148">
        <f>IF(LEN(C3966)=0,0,IF(C3966=Summary!$K$5,1,0))</f>
        <v>0</v>
      </c>
      <c r="V3966" s="148">
        <f t="shared" si="245"/>
        <v>0</v>
      </c>
      <c r="W3966" s="333"/>
      <c r="X3966" s="148">
        <f t="shared" si="246"/>
        <v>0</v>
      </c>
      <c r="Y3966" s="333"/>
      <c r="Z3966" s="144"/>
      <c r="AA3966" s="148">
        <f t="shared" si="247"/>
        <v>0</v>
      </c>
      <c r="AB3966" s="336"/>
      <c r="AC3966" s="144"/>
    </row>
    <row r="3967" spans="2:29" s="134" customFormat="1" ht="20.100000000000001" customHeight="1" x14ac:dyDescent="0.25">
      <c r="B3967" s="390"/>
      <c r="C3967" s="391"/>
      <c r="D3967" s="392"/>
      <c r="E3967" s="393"/>
      <c r="F3967" s="393"/>
      <c r="G3967" s="394"/>
      <c r="H3967" s="395"/>
      <c r="N3967" s="144"/>
      <c r="O3967" s="147" t="str">
        <f>IFERROR(IF(LEN(B3967)=0,"",INDEX(Trainings!$C$6:$C$55,MATCH(Registration!$B3967,Trainings!$B$6:$B$55,0),1)),"")</f>
        <v/>
      </c>
      <c r="P3967" s="148" t="str">
        <f>IFERROR(IF(LEN(H3967)=0,"",INDEX(Dashboard!$I$17:$I$26,MATCH($H3967,Dashboard!$J$17:$J$26,0))),"")</f>
        <v/>
      </c>
      <c r="Q3967" s="144"/>
      <c r="R3967" s="148">
        <f>IF(LEN(O3967)=0,0,IF(OR(Summary!$D$5="All",Summary!$D$5=""),1,IF(Summary!$D$5=O3967,1,0)))</f>
        <v>0</v>
      </c>
      <c r="S3967" s="148">
        <f>IF(LEN(B3967)=0,0,IF(OR(Summary!$G$5="All",Summary!$G$5=""),1,IF(Summary!$G$5=B3967,1,0)))</f>
        <v>0</v>
      </c>
      <c r="T3967" s="148">
        <f t="shared" si="244"/>
        <v>0</v>
      </c>
      <c r="U3967" s="148">
        <f>IF(LEN(C3967)=0,0,IF(C3967=Summary!$K$5,1,0))</f>
        <v>0</v>
      </c>
      <c r="V3967" s="148">
        <f t="shared" si="245"/>
        <v>0</v>
      </c>
      <c r="W3967" s="333"/>
      <c r="X3967" s="148">
        <f t="shared" si="246"/>
        <v>0</v>
      </c>
      <c r="Y3967" s="333"/>
      <c r="Z3967" s="144"/>
      <c r="AA3967" s="148">
        <f t="shared" si="247"/>
        <v>0</v>
      </c>
      <c r="AB3967" s="336"/>
      <c r="AC3967" s="144"/>
    </row>
    <row r="3968" spans="2:29" s="134" customFormat="1" ht="20.100000000000001" customHeight="1" x14ac:dyDescent="0.25">
      <c r="B3968" s="390"/>
      <c r="C3968" s="391"/>
      <c r="D3968" s="392"/>
      <c r="E3968" s="393"/>
      <c r="F3968" s="393"/>
      <c r="G3968" s="394"/>
      <c r="H3968" s="395"/>
      <c r="N3968" s="144"/>
      <c r="O3968" s="147" t="str">
        <f>IFERROR(IF(LEN(B3968)=0,"",INDEX(Trainings!$C$6:$C$55,MATCH(Registration!$B3968,Trainings!$B$6:$B$55,0),1)),"")</f>
        <v/>
      </c>
      <c r="P3968" s="148" t="str">
        <f>IFERROR(IF(LEN(H3968)=0,"",INDEX(Dashboard!$I$17:$I$26,MATCH($H3968,Dashboard!$J$17:$J$26,0))),"")</f>
        <v/>
      </c>
      <c r="Q3968" s="144"/>
      <c r="R3968" s="148">
        <f>IF(LEN(O3968)=0,0,IF(OR(Summary!$D$5="All",Summary!$D$5=""),1,IF(Summary!$D$5=O3968,1,0)))</f>
        <v>0</v>
      </c>
      <c r="S3968" s="148">
        <f>IF(LEN(B3968)=0,0,IF(OR(Summary!$G$5="All",Summary!$G$5=""),1,IF(Summary!$G$5=B3968,1,0)))</f>
        <v>0</v>
      </c>
      <c r="T3968" s="148">
        <f t="shared" si="244"/>
        <v>0</v>
      </c>
      <c r="U3968" s="148">
        <f>IF(LEN(C3968)=0,0,IF(C3968=Summary!$K$5,1,0))</f>
        <v>0</v>
      </c>
      <c r="V3968" s="148">
        <f t="shared" si="245"/>
        <v>0</v>
      </c>
      <c r="W3968" s="333"/>
      <c r="X3968" s="148">
        <f t="shared" si="246"/>
        <v>0</v>
      </c>
      <c r="Y3968" s="333"/>
      <c r="Z3968" s="144"/>
      <c r="AA3968" s="148">
        <f t="shared" si="247"/>
        <v>0</v>
      </c>
      <c r="AB3968" s="336"/>
      <c r="AC3968" s="144"/>
    </row>
    <row r="3969" spans="2:29" s="134" customFormat="1" ht="20.100000000000001" customHeight="1" x14ac:dyDescent="0.25">
      <c r="B3969" s="390"/>
      <c r="C3969" s="391"/>
      <c r="D3969" s="392"/>
      <c r="E3969" s="393"/>
      <c r="F3969" s="393"/>
      <c r="G3969" s="394"/>
      <c r="H3969" s="395"/>
      <c r="N3969" s="144"/>
      <c r="O3969" s="147" t="str">
        <f>IFERROR(IF(LEN(B3969)=0,"",INDEX(Trainings!$C$6:$C$55,MATCH(Registration!$B3969,Trainings!$B$6:$B$55,0),1)),"")</f>
        <v/>
      </c>
      <c r="P3969" s="148" t="str">
        <f>IFERROR(IF(LEN(H3969)=0,"",INDEX(Dashboard!$I$17:$I$26,MATCH($H3969,Dashboard!$J$17:$J$26,0))),"")</f>
        <v/>
      </c>
      <c r="Q3969" s="144"/>
      <c r="R3969" s="148">
        <f>IF(LEN(O3969)=0,0,IF(OR(Summary!$D$5="All",Summary!$D$5=""),1,IF(Summary!$D$5=O3969,1,0)))</f>
        <v>0</v>
      </c>
      <c r="S3969" s="148">
        <f>IF(LEN(B3969)=0,0,IF(OR(Summary!$G$5="All",Summary!$G$5=""),1,IF(Summary!$G$5=B3969,1,0)))</f>
        <v>0</v>
      </c>
      <c r="T3969" s="148">
        <f t="shared" si="244"/>
        <v>0</v>
      </c>
      <c r="U3969" s="148">
        <f>IF(LEN(C3969)=0,0,IF(C3969=Summary!$K$5,1,0))</f>
        <v>0</v>
      </c>
      <c r="V3969" s="148">
        <f t="shared" si="245"/>
        <v>0</v>
      </c>
      <c r="W3969" s="333"/>
      <c r="X3969" s="148">
        <f t="shared" si="246"/>
        <v>0</v>
      </c>
      <c r="Y3969" s="333"/>
      <c r="Z3969" s="144"/>
      <c r="AA3969" s="148">
        <f t="shared" si="247"/>
        <v>0</v>
      </c>
      <c r="AB3969" s="336"/>
      <c r="AC3969" s="144"/>
    </row>
    <row r="3970" spans="2:29" s="134" customFormat="1" ht="20.100000000000001" customHeight="1" x14ac:dyDescent="0.25">
      <c r="B3970" s="390"/>
      <c r="C3970" s="391"/>
      <c r="D3970" s="392"/>
      <c r="E3970" s="393"/>
      <c r="F3970" s="393"/>
      <c r="G3970" s="394"/>
      <c r="H3970" s="395"/>
      <c r="N3970" s="144"/>
      <c r="O3970" s="147" t="str">
        <f>IFERROR(IF(LEN(B3970)=0,"",INDEX(Trainings!$C$6:$C$55,MATCH(Registration!$B3970,Trainings!$B$6:$B$55,0),1)),"")</f>
        <v/>
      </c>
      <c r="P3970" s="148" t="str">
        <f>IFERROR(IF(LEN(H3970)=0,"",INDEX(Dashboard!$I$17:$I$26,MATCH($H3970,Dashboard!$J$17:$J$26,0))),"")</f>
        <v/>
      </c>
      <c r="Q3970" s="144"/>
      <c r="R3970" s="148">
        <f>IF(LEN(O3970)=0,0,IF(OR(Summary!$D$5="All",Summary!$D$5=""),1,IF(Summary!$D$5=O3970,1,0)))</f>
        <v>0</v>
      </c>
      <c r="S3970" s="148">
        <f>IF(LEN(B3970)=0,0,IF(OR(Summary!$G$5="All",Summary!$G$5=""),1,IF(Summary!$G$5=B3970,1,0)))</f>
        <v>0</v>
      </c>
      <c r="T3970" s="148">
        <f t="shared" si="244"/>
        <v>0</v>
      </c>
      <c r="U3970" s="148">
        <f>IF(LEN(C3970)=0,0,IF(C3970=Summary!$K$5,1,0))</f>
        <v>0</v>
      </c>
      <c r="V3970" s="148">
        <f t="shared" si="245"/>
        <v>0</v>
      </c>
      <c r="W3970" s="333"/>
      <c r="X3970" s="148">
        <f t="shared" si="246"/>
        <v>0</v>
      </c>
      <c r="Y3970" s="333"/>
      <c r="Z3970" s="144"/>
      <c r="AA3970" s="148">
        <f t="shared" si="247"/>
        <v>0</v>
      </c>
      <c r="AB3970" s="336"/>
      <c r="AC3970" s="144"/>
    </row>
    <row r="3971" spans="2:29" s="134" customFormat="1" ht="20.100000000000001" customHeight="1" x14ac:dyDescent="0.25">
      <c r="B3971" s="390"/>
      <c r="C3971" s="391"/>
      <c r="D3971" s="392"/>
      <c r="E3971" s="393"/>
      <c r="F3971" s="393"/>
      <c r="G3971" s="394"/>
      <c r="H3971" s="395"/>
      <c r="N3971" s="144"/>
      <c r="O3971" s="147" t="str">
        <f>IFERROR(IF(LEN(B3971)=0,"",INDEX(Trainings!$C$6:$C$55,MATCH(Registration!$B3971,Trainings!$B$6:$B$55,0),1)),"")</f>
        <v/>
      </c>
      <c r="P3971" s="148" t="str">
        <f>IFERROR(IF(LEN(H3971)=0,"",INDEX(Dashboard!$I$17:$I$26,MATCH($H3971,Dashboard!$J$17:$J$26,0))),"")</f>
        <v/>
      </c>
      <c r="Q3971" s="144"/>
      <c r="R3971" s="148">
        <f>IF(LEN(O3971)=0,0,IF(OR(Summary!$D$5="All",Summary!$D$5=""),1,IF(Summary!$D$5=O3971,1,0)))</f>
        <v>0</v>
      </c>
      <c r="S3971" s="148">
        <f>IF(LEN(B3971)=0,0,IF(OR(Summary!$G$5="All",Summary!$G$5=""),1,IF(Summary!$G$5=B3971,1,0)))</f>
        <v>0</v>
      </c>
      <c r="T3971" s="148">
        <f t="shared" si="244"/>
        <v>0</v>
      </c>
      <c r="U3971" s="148">
        <f>IF(LEN(C3971)=0,0,IF(C3971=Summary!$K$5,1,0))</f>
        <v>0</v>
      </c>
      <c r="V3971" s="148">
        <f t="shared" si="245"/>
        <v>0</v>
      </c>
      <c r="W3971" s="333"/>
      <c r="X3971" s="148">
        <f t="shared" si="246"/>
        <v>0</v>
      </c>
      <c r="Y3971" s="333"/>
      <c r="Z3971" s="144"/>
      <c r="AA3971" s="148">
        <f t="shared" si="247"/>
        <v>0</v>
      </c>
      <c r="AB3971" s="336"/>
      <c r="AC3971" s="144"/>
    </row>
    <row r="3972" spans="2:29" s="134" customFormat="1" ht="20.100000000000001" customHeight="1" x14ac:dyDescent="0.25">
      <c r="B3972" s="390"/>
      <c r="C3972" s="391"/>
      <c r="D3972" s="392"/>
      <c r="E3972" s="393"/>
      <c r="F3972" s="393"/>
      <c r="G3972" s="394"/>
      <c r="H3972" s="395"/>
      <c r="N3972" s="144"/>
      <c r="O3972" s="147" t="str">
        <f>IFERROR(IF(LEN(B3972)=0,"",INDEX(Trainings!$C$6:$C$55,MATCH(Registration!$B3972,Trainings!$B$6:$B$55,0),1)),"")</f>
        <v/>
      </c>
      <c r="P3972" s="148" t="str">
        <f>IFERROR(IF(LEN(H3972)=0,"",INDEX(Dashboard!$I$17:$I$26,MATCH($H3972,Dashboard!$J$17:$J$26,0))),"")</f>
        <v/>
      </c>
      <c r="Q3972" s="144"/>
      <c r="R3972" s="148">
        <f>IF(LEN(O3972)=0,0,IF(OR(Summary!$D$5="All",Summary!$D$5=""),1,IF(Summary!$D$5=O3972,1,0)))</f>
        <v>0</v>
      </c>
      <c r="S3972" s="148">
        <f>IF(LEN(B3972)=0,0,IF(OR(Summary!$G$5="All",Summary!$G$5=""),1,IF(Summary!$G$5=B3972,1,0)))</f>
        <v>0</v>
      </c>
      <c r="T3972" s="148">
        <f t="shared" si="244"/>
        <v>0</v>
      </c>
      <c r="U3972" s="148">
        <f>IF(LEN(C3972)=0,0,IF(C3972=Summary!$K$5,1,0))</f>
        <v>0</v>
      </c>
      <c r="V3972" s="148">
        <f t="shared" si="245"/>
        <v>0</v>
      </c>
      <c r="W3972" s="333"/>
      <c r="X3972" s="148">
        <f t="shared" si="246"/>
        <v>0</v>
      </c>
      <c r="Y3972" s="333"/>
      <c r="Z3972" s="144"/>
      <c r="AA3972" s="148">
        <f t="shared" si="247"/>
        <v>0</v>
      </c>
      <c r="AB3972" s="336"/>
      <c r="AC3972" s="144"/>
    </row>
    <row r="3973" spans="2:29" s="134" customFormat="1" ht="20.100000000000001" customHeight="1" x14ac:dyDescent="0.25">
      <c r="B3973" s="390"/>
      <c r="C3973" s="391"/>
      <c r="D3973" s="392"/>
      <c r="E3973" s="393"/>
      <c r="F3973" s="393"/>
      <c r="G3973" s="394"/>
      <c r="H3973" s="395"/>
      <c r="N3973" s="144"/>
      <c r="O3973" s="147" t="str">
        <f>IFERROR(IF(LEN(B3973)=0,"",INDEX(Trainings!$C$6:$C$55,MATCH(Registration!$B3973,Trainings!$B$6:$B$55,0),1)),"")</f>
        <v/>
      </c>
      <c r="P3973" s="148" t="str">
        <f>IFERROR(IF(LEN(H3973)=0,"",INDEX(Dashboard!$I$17:$I$26,MATCH($H3973,Dashboard!$J$17:$J$26,0))),"")</f>
        <v/>
      </c>
      <c r="Q3973" s="144"/>
      <c r="R3973" s="148">
        <f>IF(LEN(O3973)=0,0,IF(OR(Summary!$D$5="All",Summary!$D$5=""),1,IF(Summary!$D$5=O3973,1,0)))</f>
        <v>0</v>
      </c>
      <c r="S3973" s="148">
        <f>IF(LEN(B3973)=0,0,IF(OR(Summary!$G$5="All",Summary!$G$5=""),1,IF(Summary!$G$5=B3973,1,0)))</f>
        <v>0</v>
      </c>
      <c r="T3973" s="148">
        <f t="shared" si="244"/>
        <v>0</v>
      </c>
      <c r="U3973" s="148">
        <f>IF(LEN(C3973)=0,0,IF(C3973=Summary!$K$5,1,0))</f>
        <v>0</v>
      </c>
      <c r="V3973" s="148">
        <f t="shared" si="245"/>
        <v>0</v>
      </c>
      <c r="W3973" s="333"/>
      <c r="X3973" s="148">
        <f t="shared" si="246"/>
        <v>0</v>
      </c>
      <c r="Y3973" s="333"/>
      <c r="Z3973" s="144"/>
      <c r="AA3973" s="148">
        <f t="shared" si="247"/>
        <v>0</v>
      </c>
      <c r="AB3973" s="336"/>
      <c r="AC3973" s="144"/>
    </row>
    <row r="3974" spans="2:29" s="134" customFormat="1" ht="20.100000000000001" customHeight="1" x14ac:dyDescent="0.25">
      <c r="B3974" s="390"/>
      <c r="C3974" s="391"/>
      <c r="D3974" s="392"/>
      <c r="E3974" s="393"/>
      <c r="F3974" s="393"/>
      <c r="G3974" s="394"/>
      <c r="H3974" s="395"/>
      <c r="N3974" s="144"/>
      <c r="O3974" s="147" t="str">
        <f>IFERROR(IF(LEN(B3974)=0,"",INDEX(Trainings!$C$6:$C$55,MATCH(Registration!$B3974,Trainings!$B$6:$B$55,0),1)),"")</f>
        <v/>
      </c>
      <c r="P3974" s="148" t="str">
        <f>IFERROR(IF(LEN(H3974)=0,"",INDEX(Dashboard!$I$17:$I$26,MATCH($H3974,Dashboard!$J$17:$J$26,0))),"")</f>
        <v/>
      </c>
      <c r="Q3974" s="144"/>
      <c r="R3974" s="148">
        <f>IF(LEN(O3974)=0,0,IF(OR(Summary!$D$5="All",Summary!$D$5=""),1,IF(Summary!$D$5=O3974,1,0)))</f>
        <v>0</v>
      </c>
      <c r="S3974" s="148">
        <f>IF(LEN(B3974)=0,0,IF(OR(Summary!$G$5="All",Summary!$G$5=""),1,IF(Summary!$G$5=B3974,1,0)))</f>
        <v>0</v>
      </c>
      <c r="T3974" s="148">
        <f t="shared" ref="T3974:T4005" si="248">IF(G3974="Yes",1,0)</f>
        <v>0</v>
      </c>
      <c r="U3974" s="148">
        <f>IF(LEN(C3974)=0,0,IF(C3974=Summary!$K$5,1,0))</f>
        <v>0</v>
      </c>
      <c r="V3974" s="148">
        <f t="shared" si="245"/>
        <v>0</v>
      </c>
      <c r="W3974" s="333"/>
      <c r="X3974" s="148">
        <f t="shared" si="246"/>
        <v>0</v>
      </c>
      <c r="Y3974" s="333"/>
      <c r="Z3974" s="144"/>
      <c r="AA3974" s="148">
        <f t="shared" si="247"/>
        <v>0</v>
      </c>
      <c r="AB3974" s="336"/>
      <c r="AC3974" s="144"/>
    </row>
    <row r="3975" spans="2:29" s="134" customFormat="1" ht="20.100000000000001" customHeight="1" x14ac:dyDescent="0.25">
      <c r="B3975" s="390"/>
      <c r="C3975" s="391"/>
      <c r="D3975" s="392"/>
      <c r="E3975" s="393"/>
      <c r="F3975" s="393"/>
      <c r="G3975" s="394"/>
      <c r="H3975" s="395"/>
      <c r="N3975" s="144"/>
      <c r="O3975" s="147" t="str">
        <f>IFERROR(IF(LEN(B3975)=0,"",INDEX(Trainings!$C$6:$C$55,MATCH(Registration!$B3975,Trainings!$B$6:$B$55,0),1)),"")</f>
        <v/>
      </c>
      <c r="P3975" s="148" t="str">
        <f>IFERROR(IF(LEN(H3975)=0,"",INDEX(Dashboard!$I$17:$I$26,MATCH($H3975,Dashboard!$J$17:$J$26,0))),"")</f>
        <v/>
      </c>
      <c r="Q3975" s="144"/>
      <c r="R3975" s="148">
        <f>IF(LEN(O3975)=0,0,IF(OR(Summary!$D$5="All",Summary!$D$5=""),1,IF(Summary!$D$5=O3975,1,0)))</f>
        <v>0</v>
      </c>
      <c r="S3975" s="148">
        <f>IF(LEN(B3975)=0,0,IF(OR(Summary!$G$5="All",Summary!$G$5=""),1,IF(Summary!$G$5=B3975,1,0)))</f>
        <v>0</v>
      </c>
      <c r="T3975" s="148">
        <f t="shared" si="248"/>
        <v>0</v>
      </c>
      <c r="U3975" s="148">
        <f>IF(LEN(C3975)=0,0,IF(C3975=Summary!$K$5,1,0))</f>
        <v>0</v>
      </c>
      <c r="V3975" s="148">
        <f t="shared" ref="V3975:V4005" si="249">R3975*S3975*T3975*U3975</f>
        <v>0</v>
      </c>
      <c r="W3975" s="333"/>
      <c r="X3975" s="148">
        <f t="shared" ref="X3975:X4005" si="250">V3975*(IF(LEN(P3975)=0,0,1))</f>
        <v>0</v>
      </c>
      <c r="Y3975" s="333"/>
      <c r="Z3975" s="144"/>
      <c r="AA3975" s="148">
        <f t="shared" ref="AA3975:AA4005" si="251">IF(G3975="Yes",1,0)</f>
        <v>0</v>
      </c>
      <c r="AB3975" s="336"/>
      <c r="AC3975" s="144"/>
    </row>
    <row r="3976" spans="2:29" s="134" customFormat="1" ht="20.100000000000001" customHeight="1" x14ac:dyDescent="0.25">
      <c r="B3976" s="390"/>
      <c r="C3976" s="391"/>
      <c r="D3976" s="392"/>
      <c r="E3976" s="393"/>
      <c r="F3976" s="393"/>
      <c r="G3976" s="394"/>
      <c r="H3976" s="395"/>
      <c r="N3976" s="144"/>
      <c r="O3976" s="147" t="str">
        <f>IFERROR(IF(LEN(B3976)=0,"",INDEX(Trainings!$C$6:$C$55,MATCH(Registration!$B3976,Trainings!$B$6:$B$55,0),1)),"")</f>
        <v/>
      </c>
      <c r="P3976" s="148" t="str">
        <f>IFERROR(IF(LEN(H3976)=0,"",INDEX(Dashboard!$I$17:$I$26,MATCH($H3976,Dashboard!$J$17:$J$26,0))),"")</f>
        <v/>
      </c>
      <c r="Q3976" s="144"/>
      <c r="R3976" s="148">
        <f>IF(LEN(O3976)=0,0,IF(OR(Summary!$D$5="All",Summary!$D$5=""),1,IF(Summary!$D$5=O3976,1,0)))</f>
        <v>0</v>
      </c>
      <c r="S3976" s="148">
        <f>IF(LEN(B3976)=0,0,IF(OR(Summary!$G$5="All",Summary!$G$5=""),1,IF(Summary!$G$5=B3976,1,0)))</f>
        <v>0</v>
      </c>
      <c r="T3976" s="148">
        <f t="shared" si="248"/>
        <v>0</v>
      </c>
      <c r="U3976" s="148">
        <f>IF(LEN(C3976)=0,0,IF(C3976=Summary!$K$5,1,0))</f>
        <v>0</v>
      </c>
      <c r="V3976" s="148">
        <f t="shared" si="249"/>
        <v>0</v>
      </c>
      <c r="W3976" s="333"/>
      <c r="X3976" s="148">
        <f t="shared" si="250"/>
        <v>0</v>
      </c>
      <c r="Y3976" s="333"/>
      <c r="Z3976" s="144"/>
      <c r="AA3976" s="148">
        <f t="shared" si="251"/>
        <v>0</v>
      </c>
      <c r="AB3976" s="336"/>
      <c r="AC3976" s="144"/>
    </row>
    <row r="3977" spans="2:29" s="134" customFormat="1" ht="20.100000000000001" customHeight="1" x14ac:dyDescent="0.25">
      <c r="B3977" s="390"/>
      <c r="C3977" s="391"/>
      <c r="D3977" s="392"/>
      <c r="E3977" s="393"/>
      <c r="F3977" s="393"/>
      <c r="G3977" s="394"/>
      <c r="H3977" s="395"/>
      <c r="N3977" s="144"/>
      <c r="O3977" s="147" t="str">
        <f>IFERROR(IF(LEN(B3977)=0,"",INDEX(Trainings!$C$6:$C$55,MATCH(Registration!$B3977,Trainings!$B$6:$B$55,0),1)),"")</f>
        <v/>
      </c>
      <c r="P3977" s="148" t="str">
        <f>IFERROR(IF(LEN(H3977)=0,"",INDEX(Dashboard!$I$17:$I$26,MATCH($H3977,Dashboard!$J$17:$J$26,0))),"")</f>
        <v/>
      </c>
      <c r="Q3977" s="144"/>
      <c r="R3977" s="148">
        <f>IF(LEN(O3977)=0,0,IF(OR(Summary!$D$5="All",Summary!$D$5=""),1,IF(Summary!$D$5=O3977,1,0)))</f>
        <v>0</v>
      </c>
      <c r="S3977" s="148">
        <f>IF(LEN(B3977)=0,0,IF(OR(Summary!$G$5="All",Summary!$G$5=""),1,IF(Summary!$G$5=B3977,1,0)))</f>
        <v>0</v>
      </c>
      <c r="T3977" s="148">
        <f t="shared" si="248"/>
        <v>0</v>
      </c>
      <c r="U3977" s="148">
        <f>IF(LEN(C3977)=0,0,IF(C3977=Summary!$K$5,1,0))</f>
        <v>0</v>
      </c>
      <c r="V3977" s="148">
        <f t="shared" si="249"/>
        <v>0</v>
      </c>
      <c r="W3977" s="333"/>
      <c r="X3977" s="148">
        <f t="shared" si="250"/>
        <v>0</v>
      </c>
      <c r="Y3977" s="333"/>
      <c r="Z3977" s="144"/>
      <c r="AA3977" s="148">
        <f t="shared" si="251"/>
        <v>0</v>
      </c>
      <c r="AB3977" s="336"/>
      <c r="AC3977" s="144"/>
    </row>
    <row r="3978" spans="2:29" s="134" customFormat="1" ht="20.100000000000001" customHeight="1" x14ac:dyDescent="0.25">
      <c r="B3978" s="390"/>
      <c r="C3978" s="391"/>
      <c r="D3978" s="392"/>
      <c r="E3978" s="393"/>
      <c r="F3978" s="393"/>
      <c r="G3978" s="394"/>
      <c r="H3978" s="395"/>
      <c r="N3978" s="144"/>
      <c r="O3978" s="147" t="str">
        <f>IFERROR(IF(LEN(B3978)=0,"",INDEX(Trainings!$C$6:$C$55,MATCH(Registration!$B3978,Trainings!$B$6:$B$55,0),1)),"")</f>
        <v/>
      </c>
      <c r="P3978" s="148" t="str">
        <f>IFERROR(IF(LEN(H3978)=0,"",INDEX(Dashboard!$I$17:$I$26,MATCH($H3978,Dashboard!$J$17:$J$26,0))),"")</f>
        <v/>
      </c>
      <c r="Q3978" s="144"/>
      <c r="R3978" s="148">
        <f>IF(LEN(O3978)=0,0,IF(OR(Summary!$D$5="All",Summary!$D$5=""),1,IF(Summary!$D$5=O3978,1,0)))</f>
        <v>0</v>
      </c>
      <c r="S3978" s="148">
        <f>IF(LEN(B3978)=0,0,IF(OR(Summary!$G$5="All",Summary!$G$5=""),1,IF(Summary!$G$5=B3978,1,0)))</f>
        <v>0</v>
      </c>
      <c r="T3978" s="148">
        <f t="shared" si="248"/>
        <v>0</v>
      </c>
      <c r="U3978" s="148">
        <f>IF(LEN(C3978)=0,0,IF(C3978=Summary!$K$5,1,0))</f>
        <v>0</v>
      </c>
      <c r="V3978" s="148">
        <f t="shared" si="249"/>
        <v>0</v>
      </c>
      <c r="W3978" s="333"/>
      <c r="X3978" s="148">
        <f t="shared" si="250"/>
        <v>0</v>
      </c>
      <c r="Y3978" s="333"/>
      <c r="Z3978" s="144"/>
      <c r="AA3978" s="148">
        <f t="shared" si="251"/>
        <v>0</v>
      </c>
      <c r="AB3978" s="336"/>
      <c r="AC3978" s="144"/>
    </row>
    <row r="3979" spans="2:29" s="134" customFormat="1" ht="20.100000000000001" customHeight="1" x14ac:dyDescent="0.25">
      <c r="B3979" s="390"/>
      <c r="C3979" s="391"/>
      <c r="D3979" s="392"/>
      <c r="E3979" s="393"/>
      <c r="F3979" s="393"/>
      <c r="G3979" s="394"/>
      <c r="H3979" s="395"/>
      <c r="N3979" s="144"/>
      <c r="O3979" s="147" t="str">
        <f>IFERROR(IF(LEN(B3979)=0,"",INDEX(Trainings!$C$6:$C$55,MATCH(Registration!$B3979,Trainings!$B$6:$B$55,0),1)),"")</f>
        <v/>
      </c>
      <c r="P3979" s="148" t="str">
        <f>IFERROR(IF(LEN(H3979)=0,"",INDEX(Dashboard!$I$17:$I$26,MATCH($H3979,Dashboard!$J$17:$J$26,0))),"")</f>
        <v/>
      </c>
      <c r="Q3979" s="144"/>
      <c r="R3979" s="148">
        <f>IF(LEN(O3979)=0,0,IF(OR(Summary!$D$5="All",Summary!$D$5=""),1,IF(Summary!$D$5=O3979,1,0)))</f>
        <v>0</v>
      </c>
      <c r="S3979" s="148">
        <f>IF(LEN(B3979)=0,0,IF(OR(Summary!$G$5="All",Summary!$G$5=""),1,IF(Summary!$G$5=B3979,1,0)))</f>
        <v>0</v>
      </c>
      <c r="T3979" s="148">
        <f t="shared" si="248"/>
        <v>0</v>
      </c>
      <c r="U3979" s="148">
        <f>IF(LEN(C3979)=0,0,IF(C3979=Summary!$K$5,1,0))</f>
        <v>0</v>
      </c>
      <c r="V3979" s="148">
        <f t="shared" si="249"/>
        <v>0</v>
      </c>
      <c r="W3979" s="333"/>
      <c r="X3979" s="148">
        <f t="shared" si="250"/>
        <v>0</v>
      </c>
      <c r="Y3979" s="333"/>
      <c r="Z3979" s="144"/>
      <c r="AA3979" s="148">
        <f t="shared" si="251"/>
        <v>0</v>
      </c>
      <c r="AB3979" s="336"/>
      <c r="AC3979" s="144"/>
    </row>
    <row r="3980" spans="2:29" s="134" customFormat="1" ht="20.100000000000001" customHeight="1" x14ac:dyDescent="0.25">
      <c r="B3980" s="390"/>
      <c r="C3980" s="391"/>
      <c r="D3980" s="392"/>
      <c r="E3980" s="393"/>
      <c r="F3980" s="393"/>
      <c r="G3980" s="394"/>
      <c r="H3980" s="395"/>
      <c r="N3980" s="144"/>
      <c r="O3980" s="147" t="str">
        <f>IFERROR(IF(LEN(B3980)=0,"",INDEX(Trainings!$C$6:$C$55,MATCH(Registration!$B3980,Trainings!$B$6:$B$55,0),1)),"")</f>
        <v/>
      </c>
      <c r="P3980" s="148" t="str">
        <f>IFERROR(IF(LEN(H3980)=0,"",INDEX(Dashboard!$I$17:$I$26,MATCH($H3980,Dashboard!$J$17:$J$26,0))),"")</f>
        <v/>
      </c>
      <c r="Q3980" s="144"/>
      <c r="R3980" s="148">
        <f>IF(LEN(O3980)=0,0,IF(OR(Summary!$D$5="All",Summary!$D$5=""),1,IF(Summary!$D$5=O3980,1,0)))</f>
        <v>0</v>
      </c>
      <c r="S3980" s="148">
        <f>IF(LEN(B3980)=0,0,IF(OR(Summary!$G$5="All",Summary!$G$5=""),1,IF(Summary!$G$5=B3980,1,0)))</f>
        <v>0</v>
      </c>
      <c r="T3980" s="148">
        <f t="shared" si="248"/>
        <v>0</v>
      </c>
      <c r="U3980" s="148">
        <f>IF(LEN(C3980)=0,0,IF(C3980=Summary!$K$5,1,0))</f>
        <v>0</v>
      </c>
      <c r="V3980" s="148">
        <f t="shared" si="249"/>
        <v>0</v>
      </c>
      <c r="W3980" s="333"/>
      <c r="X3980" s="148">
        <f t="shared" si="250"/>
        <v>0</v>
      </c>
      <c r="Y3980" s="333"/>
      <c r="Z3980" s="144"/>
      <c r="AA3980" s="148">
        <f t="shared" si="251"/>
        <v>0</v>
      </c>
      <c r="AB3980" s="336"/>
      <c r="AC3980" s="144"/>
    </row>
    <row r="3981" spans="2:29" s="134" customFormat="1" ht="20.100000000000001" customHeight="1" x14ac:dyDescent="0.25">
      <c r="B3981" s="390"/>
      <c r="C3981" s="391"/>
      <c r="D3981" s="392"/>
      <c r="E3981" s="393"/>
      <c r="F3981" s="393"/>
      <c r="G3981" s="394"/>
      <c r="H3981" s="395"/>
      <c r="N3981" s="144"/>
      <c r="O3981" s="147" t="str">
        <f>IFERROR(IF(LEN(B3981)=0,"",INDEX(Trainings!$C$6:$C$55,MATCH(Registration!$B3981,Trainings!$B$6:$B$55,0),1)),"")</f>
        <v/>
      </c>
      <c r="P3981" s="148" t="str">
        <f>IFERROR(IF(LEN(H3981)=0,"",INDEX(Dashboard!$I$17:$I$26,MATCH($H3981,Dashboard!$J$17:$J$26,0))),"")</f>
        <v/>
      </c>
      <c r="Q3981" s="144"/>
      <c r="R3981" s="148">
        <f>IF(LEN(O3981)=0,0,IF(OR(Summary!$D$5="All",Summary!$D$5=""),1,IF(Summary!$D$5=O3981,1,0)))</f>
        <v>0</v>
      </c>
      <c r="S3981" s="148">
        <f>IF(LEN(B3981)=0,0,IF(OR(Summary!$G$5="All",Summary!$G$5=""),1,IF(Summary!$G$5=B3981,1,0)))</f>
        <v>0</v>
      </c>
      <c r="T3981" s="148">
        <f t="shared" si="248"/>
        <v>0</v>
      </c>
      <c r="U3981" s="148">
        <f>IF(LEN(C3981)=0,0,IF(C3981=Summary!$K$5,1,0))</f>
        <v>0</v>
      </c>
      <c r="V3981" s="148">
        <f t="shared" si="249"/>
        <v>0</v>
      </c>
      <c r="W3981" s="333"/>
      <c r="X3981" s="148">
        <f t="shared" si="250"/>
        <v>0</v>
      </c>
      <c r="Y3981" s="333"/>
      <c r="Z3981" s="144"/>
      <c r="AA3981" s="148">
        <f t="shared" si="251"/>
        <v>0</v>
      </c>
      <c r="AB3981" s="336"/>
      <c r="AC3981" s="144"/>
    </row>
    <row r="3982" spans="2:29" s="134" customFormat="1" ht="20.100000000000001" customHeight="1" x14ac:dyDescent="0.25">
      <c r="B3982" s="390"/>
      <c r="C3982" s="391"/>
      <c r="D3982" s="392"/>
      <c r="E3982" s="393"/>
      <c r="F3982" s="393"/>
      <c r="G3982" s="394"/>
      <c r="H3982" s="395"/>
      <c r="N3982" s="144"/>
      <c r="O3982" s="147" t="str">
        <f>IFERROR(IF(LEN(B3982)=0,"",INDEX(Trainings!$C$6:$C$55,MATCH(Registration!$B3982,Trainings!$B$6:$B$55,0),1)),"")</f>
        <v/>
      </c>
      <c r="P3982" s="148" t="str">
        <f>IFERROR(IF(LEN(H3982)=0,"",INDEX(Dashboard!$I$17:$I$26,MATCH($H3982,Dashboard!$J$17:$J$26,0))),"")</f>
        <v/>
      </c>
      <c r="Q3982" s="144"/>
      <c r="R3982" s="148">
        <f>IF(LEN(O3982)=0,0,IF(OR(Summary!$D$5="All",Summary!$D$5=""),1,IF(Summary!$D$5=O3982,1,0)))</f>
        <v>0</v>
      </c>
      <c r="S3982" s="148">
        <f>IF(LEN(B3982)=0,0,IF(OR(Summary!$G$5="All",Summary!$G$5=""),1,IF(Summary!$G$5=B3982,1,0)))</f>
        <v>0</v>
      </c>
      <c r="T3982" s="148">
        <f t="shared" si="248"/>
        <v>0</v>
      </c>
      <c r="U3982" s="148">
        <f>IF(LEN(C3982)=0,0,IF(C3982=Summary!$K$5,1,0))</f>
        <v>0</v>
      </c>
      <c r="V3982" s="148">
        <f t="shared" si="249"/>
        <v>0</v>
      </c>
      <c r="W3982" s="333"/>
      <c r="X3982" s="148">
        <f t="shared" si="250"/>
        <v>0</v>
      </c>
      <c r="Y3982" s="333"/>
      <c r="Z3982" s="144"/>
      <c r="AA3982" s="148">
        <f t="shared" si="251"/>
        <v>0</v>
      </c>
      <c r="AB3982" s="336"/>
      <c r="AC3982" s="144"/>
    </row>
    <row r="3983" spans="2:29" s="134" customFormat="1" ht="20.100000000000001" customHeight="1" x14ac:dyDescent="0.25">
      <c r="B3983" s="390"/>
      <c r="C3983" s="391"/>
      <c r="D3983" s="392"/>
      <c r="E3983" s="393"/>
      <c r="F3983" s="393"/>
      <c r="G3983" s="394"/>
      <c r="H3983" s="395"/>
      <c r="N3983" s="144"/>
      <c r="O3983" s="147" t="str">
        <f>IFERROR(IF(LEN(B3983)=0,"",INDEX(Trainings!$C$6:$C$55,MATCH(Registration!$B3983,Trainings!$B$6:$B$55,0),1)),"")</f>
        <v/>
      </c>
      <c r="P3983" s="148" t="str">
        <f>IFERROR(IF(LEN(H3983)=0,"",INDEX(Dashboard!$I$17:$I$26,MATCH($H3983,Dashboard!$J$17:$J$26,0))),"")</f>
        <v/>
      </c>
      <c r="Q3983" s="144"/>
      <c r="R3983" s="148">
        <f>IF(LEN(O3983)=0,0,IF(OR(Summary!$D$5="All",Summary!$D$5=""),1,IF(Summary!$D$5=O3983,1,0)))</f>
        <v>0</v>
      </c>
      <c r="S3983" s="148">
        <f>IF(LEN(B3983)=0,0,IF(OR(Summary!$G$5="All",Summary!$G$5=""),1,IF(Summary!$G$5=B3983,1,0)))</f>
        <v>0</v>
      </c>
      <c r="T3983" s="148">
        <f t="shared" si="248"/>
        <v>0</v>
      </c>
      <c r="U3983" s="148">
        <f>IF(LEN(C3983)=0,0,IF(C3983=Summary!$K$5,1,0))</f>
        <v>0</v>
      </c>
      <c r="V3983" s="148">
        <f t="shared" si="249"/>
        <v>0</v>
      </c>
      <c r="W3983" s="333"/>
      <c r="X3983" s="148">
        <f t="shared" si="250"/>
        <v>0</v>
      </c>
      <c r="Y3983" s="333"/>
      <c r="Z3983" s="144"/>
      <c r="AA3983" s="148">
        <f t="shared" si="251"/>
        <v>0</v>
      </c>
      <c r="AB3983" s="336"/>
      <c r="AC3983" s="144"/>
    </row>
    <row r="3984" spans="2:29" s="134" customFormat="1" ht="20.100000000000001" customHeight="1" x14ac:dyDescent="0.25">
      <c r="B3984" s="390"/>
      <c r="C3984" s="391"/>
      <c r="D3984" s="392"/>
      <c r="E3984" s="393"/>
      <c r="F3984" s="393"/>
      <c r="G3984" s="394"/>
      <c r="H3984" s="395"/>
      <c r="N3984" s="144"/>
      <c r="O3984" s="147" t="str">
        <f>IFERROR(IF(LEN(B3984)=0,"",INDEX(Trainings!$C$6:$C$55,MATCH(Registration!$B3984,Trainings!$B$6:$B$55,0),1)),"")</f>
        <v/>
      </c>
      <c r="P3984" s="148" t="str">
        <f>IFERROR(IF(LEN(H3984)=0,"",INDEX(Dashboard!$I$17:$I$26,MATCH($H3984,Dashboard!$J$17:$J$26,0))),"")</f>
        <v/>
      </c>
      <c r="Q3984" s="144"/>
      <c r="R3984" s="148">
        <f>IF(LEN(O3984)=0,0,IF(OR(Summary!$D$5="All",Summary!$D$5=""),1,IF(Summary!$D$5=O3984,1,0)))</f>
        <v>0</v>
      </c>
      <c r="S3984" s="148">
        <f>IF(LEN(B3984)=0,0,IF(OR(Summary!$G$5="All",Summary!$G$5=""),1,IF(Summary!$G$5=B3984,1,0)))</f>
        <v>0</v>
      </c>
      <c r="T3984" s="148">
        <f t="shared" si="248"/>
        <v>0</v>
      </c>
      <c r="U3984" s="148">
        <f>IF(LEN(C3984)=0,0,IF(C3984=Summary!$K$5,1,0))</f>
        <v>0</v>
      </c>
      <c r="V3984" s="148">
        <f t="shared" si="249"/>
        <v>0</v>
      </c>
      <c r="W3984" s="333"/>
      <c r="X3984" s="148">
        <f t="shared" si="250"/>
        <v>0</v>
      </c>
      <c r="Y3984" s="333"/>
      <c r="Z3984" s="144"/>
      <c r="AA3984" s="148">
        <f t="shared" si="251"/>
        <v>0</v>
      </c>
      <c r="AB3984" s="336"/>
      <c r="AC3984" s="144"/>
    </row>
    <row r="3985" spans="2:29" s="134" customFormat="1" ht="20.100000000000001" customHeight="1" x14ac:dyDescent="0.25">
      <c r="B3985" s="390"/>
      <c r="C3985" s="391"/>
      <c r="D3985" s="392"/>
      <c r="E3985" s="393"/>
      <c r="F3985" s="393"/>
      <c r="G3985" s="394"/>
      <c r="H3985" s="395"/>
      <c r="N3985" s="144"/>
      <c r="O3985" s="147" t="str">
        <f>IFERROR(IF(LEN(B3985)=0,"",INDEX(Trainings!$C$6:$C$55,MATCH(Registration!$B3985,Trainings!$B$6:$B$55,0),1)),"")</f>
        <v/>
      </c>
      <c r="P3985" s="148" t="str">
        <f>IFERROR(IF(LEN(H3985)=0,"",INDEX(Dashboard!$I$17:$I$26,MATCH($H3985,Dashboard!$J$17:$J$26,0))),"")</f>
        <v/>
      </c>
      <c r="Q3985" s="144"/>
      <c r="R3985" s="148">
        <f>IF(LEN(O3985)=0,0,IF(OR(Summary!$D$5="All",Summary!$D$5=""),1,IF(Summary!$D$5=O3985,1,0)))</f>
        <v>0</v>
      </c>
      <c r="S3985" s="148">
        <f>IF(LEN(B3985)=0,0,IF(OR(Summary!$G$5="All",Summary!$G$5=""),1,IF(Summary!$G$5=B3985,1,0)))</f>
        <v>0</v>
      </c>
      <c r="T3985" s="148">
        <f t="shared" si="248"/>
        <v>0</v>
      </c>
      <c r="U3985" s="148">
        <f>IF(LEN(C3985)=0,0,IF(C3985=Summary!$K$5,1,0))</f>
        <v>0</v>
      </c>
      <c r="V3985" s="148">
        <f t="shared" si="249"/>
        <v>0</v>
      </c>
      <c r="W3985" s="333"/>
      <c r="X3985" s="148">
        <f t="shared" si="250"/>
        <v>0</v>
      </c>
      <c r="Y3985" s="333"/>
      <c r="Z3985" s="144"/>
      <c r="AA3985" s="148">
        <f t="shared" si="251"/>
        <v>0</v>
      </c>
      <c r="AB3985" s="336"/>
      <c r="AC3985" s="144"/>
    </row>
    <row r="3986" spans="2:29" s="134" customFormat="1" ht="20.100000000000001" customHeight="1" x14ac:dyDescent="0.25">
      <c r="B3986" s="390"/>
      <c r="C3986" s="391"/>
      <c r="D3986" s="392"/>
      <c r="E3986" s="393"/>
      <c r="F3986" s="393"/>
      <c r="G3986" s="394"/>
      <c r="H3986" s="395"/>
      <c r="N3986" s="144"/>
      <c r="O3986" s="147" t="str">
        <f>IFERROR(IF(LEN(B3986)=0,"",INDEX(Trainings!$C$6:$C$55,MATCH(Registration!$B3986,Trainings!$B$6:$B$55,0),1)),"")</f>
        <v/>
      </c>
      <c r="P3986" s="148" t="str">
        <f>IFERROR(IF(LEN(H3986)=0,"",INDEX(Dashboard!$I$17:$I$26,MATCH($H3986,Dashboard!$J$17:$J$26,0))),"")</f>
        <v/>
      </c>
      <c r="Q3986" s="144"/>
      <c r="R3986" s="148">
        <f>IF(LEN(O3986)=0,0,IF(OR(Summary!$D$5="All",Summary!$D$5=""),1,IF(Summary!$D$5=O3986,1,0)))</f>
        <v>0</v>
      </c>
      <c r="S3986" s="148">
        <f>IF(LEN(B3986)=0,0,IF(OR(Summary!$G$5="All",Summary!$G$5=""),1,IF(Summary!$G$5=B3986,1,0)))</f>
        <v>0</v>
      </c>
      <c r="T3986" s="148">
        <f t="shared" si="248"/>
        <v>0</v>
      </c>
      <c r="U3986" s="148">
        <f>IF(LEN(C3986)=0,0,IF(C3986=Summary!$K$5,1,0))</f>
        <v>0</v>
      </c>
      <c r="V3986" s="148">
        <f t="shared" si="249"/>
        <v>0</v>
      </c>
      <c r="W3986" s="333"/>
      <c r="X3986" s="148">
        <f t="shared" si="250"/>
        <v>0</v>
      </c>
      <c r="Y3986" s="333"/>
      <c r="Z3986" s="144"/>
      <c r="AA3986" s="148">
        <f t="shared" si="251"/>
        <v>0</v>
      </c>
      <c r="AB3986" s="336"/>
      <c r="AC3986" s="144"/>
    </row>
    <row r="3987" spans="2:29" s="134" customFormat="1" ht="20.100000000000001" customHeight="1" x14ac:dyDescent="0.25">
      <c r="B3987" s="390"/>
      <c r="C3987" s="391"/>
      <c r="D3987" s="392"/>
      <c r="E3987" s="393"/>
      <c r="F3987" s="393"/>
      <c r="G3987" s="394"/>
      <c r="H3987" s="395"/>
      <c r="N3987" s="144"/>
      <c r="O3987" s="147" t="str">
        <f>IFERROR(IF(LEN(B3987)=0,"",INDEX(Trainings!$C$6:$C$55,MATCH(Registration!$B3987,Trainings!$B$6:$B$55,0),1)),"")</f>
        <v/>
      </c>
      <c r="P3987" s="148" t="str">
        <f>IFERROR(IF(LEN(H3987)=0,"",INDEX(Dashboard!$I$17:$I$26,MATCH($H3987,Dashboard!$J$17:$J$26,0))),"")</f>
        <v/>
      </c>
      <c r="Q3987" s="144"/>
      <c r="R3987" s="148">
        <f>IF(LEN(O3987)=0,0,IF(OR(Summary!$D$5="All",Summary!$D$5=""),1,IF(Summary!$D$5=O3987,1,0)))</f>
        <v>0</v>
      </c>
      <c r="S3987" s="148">
        <f>IF(LEN(B3987)=0,0,IF(OR(Summary!$G$5="All",Summary!$G$5=""),1,IF(Summary!$G$5=B3987,1,0)))</f>
        <v>0</v>
      </c>
      <c r="T3987" s="148">
        <f t="shared" si="248"/>
        <v>0</v>
      </c>
      <c r="U3987" s="148">
        <f>IF(LEN(C3987)=0,0,IF(C3987=Summary!$K$5,1,0))</f>
        <v>0</v>
      </c>
      <c r="V3987" s="148">
        <f t="shared" si="249"/>
        <v>0</v>
      </c>
      <c r="W3987" s="333"/>
      <c r="X3987" s="148">
        <f t="shared" si="250"/>
        <v>0</v>
      </c>
      <c r="Y3987" s="333"/>
      <c r="Z3987" s="144"/>
      <c r="AA3987" s="148">
        <f t="shared" si="251"/>
        <v>0</v>
      </c>
      <c r="AB3987" s="336"/>
      <c r="AC3987" s="144"/>
    </row>
    <row r="3988" spans="2:29" s="134" customFormat="1" ht="20.100000000000001" customHeight="1" x14ac:dyDescent="0.25">
      <c r="B3988" s="390"/>
      <c r="C3988" s="391"/>
      <c r="D3988" s="392"/>
      <c r="E3988" s="393"/>
      <c r="F3988" s="393"/>
      <c r="G3988" s="394"/>
      <c r="H3988" s="395"/>
      <c r="N3988" s="144"/>
      <c r="O3988" s="147" t="str">
        <f>IFERROR(IF(LEN(B3988)=0,"",INDEX(Trainings!$C$6:$C$55,MATCH(Registration!$B3988,Trainings!$B$6:$B$55,0),1)),"")</f>
        <v/>
      </c>
      <c r="P3988" s="148" t="str">
        <f>IFERROR(IF(LEN(H3988)=0,"",INDEX(Dashboard!$I$17:$I$26,MATCH($H3988,Dashboard!$J$17:$J$26,0))),"")</f>
        <v/>
      </c>
      <c r="Q3988" s="144"/>
      <c r="R3988" s="148">
        <f>IF(LEN(O3988)=0,0,IF(OR(Summary!$D$5="All",Summary!$D$5=""),1,IF(Summary!$D$5=O3988,1,0)))</f>
        <v>0</v>
      </c>
      <c r="S3988" s="148">
        <f>IF(LEN(B3988)=0,0,IF(OR(Summary!$G$5="All",Summary!$G$5=""),1,IF(Summary!$G$5=B3988,1,0)))</f>
        <v>0</v>
      </c>
      <c r="T3988" s="148">
        <f t="shared" si="248"/>
        <v>0</v>
      </c>
      <c r="U3988" s="148">
        <f>IF(LEN(C3988)=0,0,IF(C3988=Summary!$K$5,1,0))</f>
        <v>0</v>
      </c>
      <c r="V3988" s="148">
        <f t="shared" si="249"/>
        <v>0</v>
      </c>
      <c r="W3988" s="333"/>
      <c r="X3988" s="148">
        <f t="shared" si="250"/>
        <v>0</v>
      </c>
      <c r="Y3988" s="333"/>
      <c r="Z3988" s="144"/>
      <c r="AA3988" s="148">
        <f t="shared" si="251"/>
        <v>0</v>
      </c>
      <c r="AB3988" s="336"/>
      <c r="AC3988" s="144"/>
    </row>
    <row r="3989" spans="2:29" s="134" customFormat="1" ht="20.100000000000001" customHeight="1" x14ac:dyDescent="0.25">
      <c r="B3989" s="390"/>
      <c r="C3989" s="391"/>
      <c r="D3989" s="392"/>
      <c r="E3989" s="393"/>
      <c r="F3989" s="393"/>
      <c r="G3989" s="394"/>
      <c r="H3989" s="395"/>
      <c r="N3989" s="144"/>
      <c r="O3989" s="147" t="str">
        <f>IFERROR(IF(LEN(B3989)=0,"",INDEX(Trainings!$C$6:$C$55,MATCH(Registration!$B3989,Trainings!$B$6:$B$55,0),1)),"")</f>
        <v/>
      </c>
      <c r="P3989" s="148" t="str">
        <f>IFERROR(IF(LEN(H3989)=0,"",INDEX(Dashboard!$I$17:$I$26,MATCH($H3989,Dashboard!$J$17:$J$26,0))),"")</f>
        <v/>
      </c>
      <c r="Q3989" s="144"/>
      <c r="R3989" s="148">
        <f>IF(LEN(O3989)=0,0,IF(OR(Summary!$D$5="All",Summary!$D$5=""),1,IF(Summary!$D$5=O3989,1,0)))</f>
        <v>0</v>
      </c>
      <c r="S3989" s="148">
        <f>IF(LEN(B3989)=0,0,IF(OR(Summary!$G$5="All",Summary!$G$5=""),1,IF(Summary!$G$5=B3989,1,0)))</f>
        <v>0</v>
      </c>
      <c r="T3989" s="148">
        <f t="shared" si="248"/>
        <v>0</v>
      </c>
      <c r="U3989" s="148">
        <f>IF(LEN(C3989)=0,0,IF(C3989=Summary!$K$5,1,0))</f>
        <v>0</v>
      </c>
      <c r="V3989" s="148">
        <f t="shared" si="249"/>
        <v>0</v>
      </c>
      <c r="W3989" s="333"/>
      <c r="X3989" s="148">
        <f t="shared" si="250"/>
        <v>0</v>
      </c>
      <c r="Y3989" s="333"/>
      <c r="Z3989" s="144"/>
      <c r="AA3989" s="148">
        <f t="shared" si="251"/>
        <v>0</v>
      </c>
      <c r="AB3989" s="336"/>
      <c r="AC3989" s="144"/>
    </row>
    <row r="3990" spans="2:29" s="134" customFormat="1" ht="20.100000000000001" customHeight="1" x14ac:dyDescent="0.25">
      <c r="B3990" s="390"/>
      <c r="C3990" s="391"/>
      <c r="D3990" s="392"/>
      <c r="E3990" s="393"/>
      <c r="F3990" s="393"/>
      <c r="G3990" s="394"/>
      <c r="H3990" s="395"/>
      <c r="N3990" s="144"/>
      <c r="O3990" s="147" t="str">
        <f>IFERROR(IF(LEN(B3990)=0,"",INDEX(Trainings!$C$6:$C$55,MATCH(Registration!$B3990,Trainings!$B$6:$B$55,0),1)),"")</f>
        <v/>
      </c>
      <c r="P3990" s="148" t="str">
        <f>IFERROR(IF(LEN(H3990)=0,"",INDEX(Dashboard!$I$17:$I$26,MATCH($H3990,Dashboard!$J$17:$J$26,0))),"")</f>
        <v/>
      </c>
      <c r="Q3990" s="144"/>
      <c r="R3990" s="148">
        <f>IF(LEN(O3990)=0,0,IF(OR(Summary!$D$5="All",Summary!$D$5=""),1,IF(Summary!$D$5=O3990,1,0)))</f>
        <v>0</v>
      </c>
      <c r="S3990" s="148">
        <f>IF(LEN(B3990)=0,0,IF(OR(Summary!$G$5="All",Summary!$G$5=""),1,IF(Summary!$G$5=B3990,1,0)))</f>
        <v>0</v>
      </c>
      <c r="T3990" s="148">
        <f t="shared" si="248"/>
        <v>0</v>
      </c>
      <c r="U3990" s="148">
        <f>IF(LEN(C3990)=0,0,IF(C3990=Summary!$K$5,1,0))</f>
        <v>0</v>
      </c>
      <c r="V3990" s="148">
        <f t="shared" si="249"/>
        <v>0</v>
      </c>
      <c r="W3990" s="333"/>
      <c r="X3990" s="148">
        <f t="shared" si="250"/>
        <v>0</v>
      </c>
      <c r="Y3990" s="333"/>
      <c r="Z3990" s="144"/>
      <c r="AA3990" s="148">
        <f t="shared" si="251"/>
        <v>0</v>
      </c>
      <c r="AB3990" s="336"/>
      <c r="AC3990" s="144"/>
    </row>
    <row r="3991" spans="2:29" s="134" customFormat="1" ht="20.100000000000001" customHeight="1" x14ac:dyDescent="0.25">
      <c r="B3991" s="390"/>
      <c r="C3991" s="391"/>
      <c r="D3991" s="392"/>
      <c r="E3991" s="393"/>
      <c r="F3991" s="393"/>
      <c r="G3991" s="394"/>
      <c r="H3991" s="395"/>
      <c r="N3991" s="144"/>
      <c r="O3991" s="147" t="str">
        <f>IFERROR(IF(LEN(B3991)=0,"",INDEX(Trainings!$C$6:$C$55,MATCH(Registration!$B3991,Trainings!$B$6:$B$55,0),1)),"")</f>
        <v/>
      </c>
      <c r="P3991" s="148" t="str">
        <f>IFERROR(IF(LEN(H3991)=0,"",INDEX(Dashboard!$I$17:$I$26,MATCH($H3991,Dashboard!$J$17:$J$26,0))),"")</f>
        <v/>
      </c>
      <c r="Q3991" s="144"/>
      <c r="R3991" s="148">
        <f>IF(LEN(O3991)=0,0,IF(OR(Summary!$D$5="All",Summary!$D$5=""),1,IF(Summary!$D$5=O3991,1,0)))</f>
        <v>0</v>
      </c>
      <c r="S3991" s="148">
        <f>IF(LEN(B3991)=0,0,IF(OR(Summary!$G$5="All",Summary!$G$5=""),1,IF(Summary!$G$5=B3991,1,0)))</f>
        <v>0</v>
      </c>
      <c r="T3991" s="148">
        <f t="shared" si="248"/>
        <v>0</v>
      </c>
      <c r="U3991" s="148">
        <f>IF(LEN(C3991)=0,0,IF(C3991=Summary!$K$5,1,0))</f>
        <v>0</v>
      </c>
      <c r="V3991" s="148">
        <f t="shared" si="249"/>
        <v>0</v>
      </c>
      <c r="W3991" s="333"/>
      <c r="X3991" s="148">
        <f t="shared" si="250"/>
        <v>0</v>
      </c>
      <c r="Y3991" s="333"/>
      <c r="Z3991" s="144"/>
      <c r="AA3991" s="148">
        <f t="shared" si="251"/>
        <v>0</v>
      </c>
      <c r="AB3991" s="336"/>
      <c r="AC3991" s="144"/>
    </row>
    <row r="3992" spans="2:29" s="134" customFormat="1" ht="20.100000000000001" customHeight="1" x14ac:dyDescent="0.25">
      <c r="B3992" s="390"/>
      <c r="C3992" s="391"/>
      <c r="D3992" s="392"/>
      <c r="E3992" s="393"/>
      <c r="F3992" s="393"/>
      <c r="G3992" s="394"/>
      <c r="H3992" s="395"/>
      <c r="N3992" s="144"/>
      <c r="O3992" s="147" t="str">
        <f>IFERROR(IF(LEN(B3992)=0,"",INDEX(Trainings!$C$6:$C$55,MATCH(Registration!$B3992,Trainings!$B$6:$B$55,0),1)),"")</f>
        <v/>
      </c>
      <c r="P3992" s="148" t="str">
        <f>IFERROR(IF(LEN(H3992)=0,"",INDEX(Dashboard!$I$17:$I$26,MATCH($H3992,Dashboard!$J$17:$J$26,0))),"")</f>
        <v/>
      </c>
      <c r="Q3992" s="144"/>
      <c r="R3992" s="148">
        <f>IF(LEN(O3992)=0,0,IF(OR(Summary!$D$5="All",Summary!$D$5=""),1,IF(Summary!$D$5=O3992,1,0)))</f>
        <v>0</v>
      </c>
      <c r="S3992" s="148">
        <f>IF(LEN(B3992)=0,0,IF(OR(Summary!$G$5="All",Summary!$G$5=""),1,IF(Summary!$G$5=B3992,1,0)))</f>
        <v>0</v>
      </c>
      <c r="T3992" s="148">
        <f t="shared" si="248"/>
        <v>0</v>
      </c>
      <c r="U3992" s="148">
        <f>IF(LEN(C3992)=0,0,IF(C3992=Summary!$K$5,1,0))</f>
        <v>0</v>
      </c>
      <c r="V3992" s="148">
        <f t="shared" si="249"/>
        <v>0</v>
      </c>
      <c r="W3992" s="333"/>
      <c r="X3992" s="148">
        <f t="shared" si="250"/>
        <v>0</v>
      </c>
      <c r="Y3992" s="333"/>
      <c r="Z3992" s="144"/>
      <c r="AA3992" s="148">
        <f t="shared" si="251"/>
        <v>0</v>
      </c>
      <c r="AB3992" s="336"/>
      <c r="AC3992" s="144"/>
    </row>
    <row r="3993" spans="2:29" s="134" customFormat="1" ht="20.100000000000001" customHeight="1" x14ac:dyDescent="0.25">
      <c r="B3993" s="390"/>
      <c r="C3993" s="391"/>
      <c r="D3993" s="392"/>
      <c r="E3993" s="393"/>
      <c r="F3993" s="393"/>
      <c r="G3993" s="394"/>
      <c r="H3993" s="395"/>
      <c r="N3993" s="144"/>
      <c r="O3993" s="147" t="str">
        <f>IFERROR(IF(LEN(B3993)=0,"",INDEX(Trainings!$C$6:$C$55,MATCH(Registration!$B3993,Trainings!$B$6:$B$55,0),1)),"")</f>
        <v/>
      </c>
      <c r="P3993" s="148" t="str">
        <f>IFERROR(IF(LEN(H3993)=0,"",INDEX(Dashboard!$I$17:$I$26,MATCH($H3993,Dashboard!$J$17:$J$26,0))),"")</f>
        <v/>
      </c>
      <c r="Q3993" s="144"/>
      <c r="R3993" s="148">
        <f>IF(LEN(O3993)=0,0,IF(OR(Summary!$D$5="All",Summary!$D$5=""),1,IF(Summary!$D$5=O3993,1,0)))</f>
        <v>0</v>
      </c>
      <c r="S3993" s="148">
        <f>IF(LEN(B3993)=0,0,IF(OR(Summary!$G$5="All",Summary!$G$5=""),1,IF(Summary!$G$5=B3993,1,0)))</f>
        <v>0</v>
      </c>
      <c r="T3993" s="148">
        <f t="shared" si="248"/>
        <v>0</v>
      </c>
      <c r="U3993" s="148">
        <f>IF(LEN(C3993)=0,0,IF(C3993=Summary!$K$5,1,0))</f>
        <v>0</v>
      </c>
      <c r="V3993" s="148">
        <f t="shared" si="249"/>
        <v>0</v>
      </c>
      <c r="W3993" s="333"/>
      <c r="X3993" s="148">
        <f t="shared" si="250"/>
        <v>0</v>
      </c>
      <c r="Y3993" s="333"/>
      <c r="Z3993" s="144"/>
      <c r="AA3993" s="148">
        <f t="shared" si="251"/>
        <v>0</v>
      </c>
      <c r="AB3993" s="336"/>
      <c r="AC3993" s="144"/>
    </row>
    <row r="3994" spans="2:29" s="134" customFormat="1" ht="20.100000000000001" customHeight="1" x14ac:dyDescent="0.25">
      <c r="B3994" s="390"/>
      <c r="C3994" s="391"/>
      <c r="D3994" s="392"/>
      <c r="E3994" s="393"/>
      <c r="F3994" s="393"/>
      <c r="G3994" s="394"/>
      <c r="H3994" s="395"/>
      <c r="N3994" s="144"/>
      <c r="O3994" s="147" t="str">
        <f>IFERROR(IF(LEN(B3994)=0,"",INDEX(Trainings!$C$6:$C$55,MATCH(Registration!$B3994,Trainings!$B$6:$B$55,0),1)),"")</f>
        <v/>
      </c>
      <c r="P3994" s="148" t="str">
        <f>IFERROR(IF(LEN(H3994)=0,"",INDEX(Dashboard!$I$17:$I$26,MATCH($H3994,Dashboard!$J$17:$J$26,0))),"")</f>
        <v/>
      </c>
      <c r="Q3994" s="144"/>
      <c r="R3994" s="148">
        <f>IF(LEN(O3994)=0,0,IF(OR(Summary!$D$5="All",Summary!$D$5=""),1,IF(Summary!$D$5=O3994,1,0)))</f>
        <v>0</v>
      </c>
      <c r="S3994" s="148">
        <f>IF(LEN(B3994)=0,0,IF(OR(Summary!$G$5="All",Summary!$G$5=""),1,IF(Summary!$G$5=B3994,1,0)))</f>
        <v>0</v>
      </c>
      <c r="T3994" s="148">
        <f t="shared" si="248"/>
        <v>0</v>
      </c>
      <c r="U3994" s="148">
        <f>IF(LEN(C3994)=0,0,IF(C3994=Summary!$K$5,1,0))</f>
        <v>0</v>
      </c>
      <c r="V3994" s="148">
        <f t="shared" si="249"/>
        <v>0</v>
      </c>
      <c r="W3994" s="333"/>
      <c r="X3994" s="148">
        <f t="shared" si="250"/>
        <v>0</v>
      </c>
      <c r="Y3994" s="333"/>
      <c r="Z3994" s="144"/>
      <c r="AA3994" s="148">
        <f t="shared" si="251"/>
        <v>0</v>
      </c>
      <c r="AB3994" s="336"/>
      <c r="AC3994" s="144"/>
    </row>
    <row r="3995" spans="2:29" s="134" customFormat="1" ht="20.100000000000001" customHeight="1" x14ac:dyDescent="0.25">
      <c r="B3995" s="390"/>
      <c r="C3995" s="391"/>
      <c r="D3995" s="392"/>
      <c r="E3995" s="393"/>
      <c r="F3995" s="393"/>
      <c r="G3995" s="394"/>
      <c r="H3995" s="395"/>
      <c r="N3995" s="144"/>
      <c r="O3995" s="147" t="str">
        <f>IFERROR(IF(LEN(B3995)=0,"",INDEX(Trainings!$C$6:$C$55,MATCH(Registration!$B3995,Trainings!$B$6:$B$55,0),1)),"")</f>
        <v/>
      </c>
      <c r="P3995" s="148" t="str">
        <f>IFERROR(IF(LEN(H3995)=0,"",INDEX(Dashboard!$I$17:$I$26,MATCH($H3995,Dashboard!$J$17:$J$26,0))),"")</f>
        <v/>
      </c>
      <c r="Q3995" s="144"/>
      <c r="R3995" s="148">
        <f>IF(LEN(O3995)=0,0,IF(OR(Summary!$D$5="All",Summary!$D$5=""),1,IF(Summary!$D$5=O3995,1,0)))</f>
        <v>0</v>
      </c>
      <c r="S3995" s="148">
        <f>IF(LEN(B3995)=0,0,IF(OR(Summary!$G$5="All",Summary!$G$5=""),1,IF(Summary!$G$5=B3995,1,0)))</f>
        <v>0</v>
      </c>
      <c r="T3995" s="148">
        <f t="shared" si="248"/>
        <v>0</v>
      </c>
      <c r="U3995" s="148">
        <f>IF(LEN(C3995)=0,0,IF(C3995=Summary!$K$5,1,0))</f>
        <v>0</v>
      </c>
      <c r="V3995" s="148">
        <f t="shared" si="249"/>
        <v>0</v>
      </c>
      <c r="W3995" s="333"/>
      <c r="X3995" s="148">
        <f t="shared" si="250"/>
        <v>0</v>
      </c>
      <c r="Y3995" s="333"/>
      <c r="Z3995" s="144"/>
      <c r="AA3995" s="148">
        <f t="shared" si="251"/>
        <v>0</v>
      </c>
      <c r="AB3995" s="336"/>
      <c r="AC3995" s="144"/>
    </row>
    <row r="3996" spans="2:29" s="134" customFormat="1" ht="20.100000000000001" customHeight="1" x14ac:dyDescent="0.25">
      <c r="B3996" s="390"/>
      <c r="C3996" s="391"/>
      <c r="D3996" s="392"/>
      <c r="E3996" s="393"/>
      <c r="F3996" s="393"/>
      <c r="G3996" s="394"/>
      <c r="H3996" s="395"/>
      <c r="N3996" s="144"/>
      <c r="O3996" s="147" t="str">
        <f>IFERROR(IF(LEN(B3996)=0,"",INDEX(Trainings!$C$6:$C$55,MATCH(Registration!$B3996,Trainings!$B$6:$B$55,0),1)),"")</f>
        <v/>
      </c>
      <c r="P3996" s="148" t="str">
        <f>IFERROR(IF(LEN(H3996)=0,"",INDEX(Dashboard!$I$17:$I$26,MATCH($H3996,Dashboard!$J$17:$J$26,0))),"")</f>
        <v/>
      </c>
      <c r="Q3996" s="144"/>
      <c r="R3996" s="148">
        <f>IF(LEN(O3996)=0,0,IF(OR(Summary!$D$5="All",Summary!$D$5=""),1,IF(Summary!$D$5=O3996,1,0)))</f>
        <v>0</v>
      </c>
      <c r="S3996" s="148">
        <f>IF(LEN(B3996)=0,0,IF(OR(Summary!$G$5="All",Summary!$G$5=""),1,IF(Summary!$G$5=B3996,1,0)))</f>
        <v>0</v>
      </c>
      <c r="T3996" s="148">
        <f t="shared" si="248"/>
        <v>0</v>
      </c>
      <c r="U3996" s="148">
        <f>IF(LEN(C3996)=0,0,IF(C3996=Summary!$K$5,1,0))</f>
        <v>0</v>
      </c>
      <c r="V3996" s="148">
        <f t="shared" si="249"/>
        <v>0</v>
      </c>
      <c r="W3996" s="333"/>
      <c r="X3996" s="148">
        <f t="shared" si="250"/>
        <v>0</v>
      </c>
      <c r="Y3996" s="333"/>
      <c r="Z3996" s="144"/>
      <c r="AA3996" s="148">
        <f t="shared" si="251"/>
        <v>0</v>
      </c>
      <c r="AB3996" s="336"/>
      <c r="AC3996" s="144"/>
    </row>
    <row r="3997" spans="2:29" s="134" customFormat="1" ht="20.100000000000001" customHeight="1" x14ac:dyDescent="0.25">
      <c r="B3997" s="390"/>
      <c r="C3997" s="391"/>
      <c r="D3997" s="392"/>
      <c r="E3997" s="393"/>
      <c r="F3997" s="393"/>
      <c r="G3997" s="394"/>
      <c r="H3997" s="395"/>
      <c r="N3997" s="144"/>
      <c r="O3997" s="147" t="str">
        <f>IFERROR(IF(LEN(B3997)=0,"",INDEX(Trainings!$C$6:$C$55,MATCH(Registration!$B3997,Trainings!$B$6:$B$55,0),1)),"")</f>
        <v/>
      </c>
      <c r="P3997" s="148" t="str">
        <f>IFERROR(IF(LEN(H3997)=0,"",INDEX(Dashboard!$I$17:$I$26,MATCH($H3997,Dashboard!$J$17:$J$26,0))),"")</f>
        <v/>
      </c>
      <c r="Q3997" s="144"/>
      <c r="R3997" s="148">
        <f>IF(LEN(O3997)=0,0,IF(OR(Summary!$D$5="All",Summary!$D$5=""),1,IF(Summary!$D$5=O3997,1,0)))</f>
        <v>0</v>
      </c>
      <c r="S3997" s="148">
        <f>IF(LEN(B3997)=0,0,IF(OR(Summary!$G$5="All",Summary!$G$5=""),1,IF(Summary!$G$5=B3997,1,0)))</f>
        <v>0</v>
      </c>
      <c r="T3997" s="148">
        <f t="shared" si="248"/>
        <v>0</v>
      </c>
      <c r="U3997" s="148">
        <f>IF(LEN(C3997)=0,0,IF(C3997=Summary!$K$5,1,0))</f>
        <v>0</v>
      </c>
      <c r="V3997" s="148">
        <f t="shared" si="249"/>
        <v>0</v>
      </c>
      <c r="W3997" s="333"/>
      <c r="X3997" s="148">
        <f t="shared" si="250"/>
        <v>0</v>
      </c>
      <c r="Y3997" s="333"/>
      <c r="Z3997" s="144"/>
      <c r="AA3997" s="148">
        <f t="shared" si="251"/>
        <v>0</v>
      </c>
      <c r="AB3997" s="336"/>
      <c r="AC3997" s="144"/>
    </row>
    <row r="3998" spans="2:29" s="134" customFormat="1" ht="20.100000000000001" customHeight="1" x14ac:dyDescent="0.25">
      <c r="B3998" s="390"/>
      <c r="C3998" s="391"/>
      <c r="D3998" s="392"/>
      <c r="E3998" s="393"/>
      <c r="F3998" s="393"/>
      <c r="G3998" s="394"/>
      <c r="H3998" s="395"/>
      <c r="N3998" s="144"/>
      <c r="O3998" s="147" t="str">
        <f>IFERROR(IF(LEN(B3998)=0,"",INDEX(Trainings!$C$6:$C$55,MATCH(Registration!$B3998,Trainings!$B$6:$B$55,0),1)),"")</f>
        <v/>
      </c>
      <c r="P3998" s="148" t="str">
        <f>IFERROR(IF(LEN(H3998)=0,"",INDEX(Dashboard!$I$17:$I$26,MATCH($H3998,Dashboard!$J$17:$J$26,0))),"")</f>
        <v/>
      </c>
      <c r="Q3998" s="144"/>
      <c r="R3998" s="148">
        <f>IF(LEN(O3998)=0,0,IF(OR(Summary!$D$5="All",Summary!$D$5=""),1,IF(Summary!$D$5=O3998,1,0)))</f>
        <v>0</v>
      </c>
      <c r="S3998" s="148">
        <f>IF(LEN(B3998)=0,0,IF(OR(Summary!$G$5="All",Summary!$G$5=""),1,IF(Summary!$G$5=B3998,1,0)))</f>
        <v>0</v>
      </c>
      <c r="T3998" s="148">
        <f t="shared" si="248"/>
        <v>0</v>
      </c>
      <c r="U3998" s="148">
        <f>IF(LEN(C3998)=0,0,IF(C3998=Summary!$K$5,1,0))</f>
        <v>0</v>
      </c>
      <c r="V3998" s="148">
        <f t="shared" si="249"/>
        <v>0</v>
      </c>
      <c r="W3998" s="333"/>
      <c r="X3998" s="148">
        <f t="shared" si="250"/>
        <v>0</v>
      </c>
      <c r="Y3998" s="333"/>
      <c r="Z3998" s="144"/>
      <c r="AA3998" s="148">
        <f t="shared" si="251"/>
        <v>0</v>
      </c>
      <c r="AB3998" s="336"/>
      <c r="AC3998" s="144"/>
    </row>
    <row r="3999" spans="2:29" s="134" customFormat="1" ht="20.100000000000001" customHeight="1" x14ac:dyDescent="0.25">
      <c r="B3999" s="390"/>
      <c r="C3999" s="391"/>
      <c r="D3999" s="392"/>
      <c r="E3999" s="393"/>
      <c r="F3999" s="393"/>
      <c r="G3999" s="394"/>
      <c r="H3999" s="395"/>
      <c r="N3999" s="144"/>
      <c r="O3999" s="147" t="str">
        <f>IFERROR(IF(LEN(B3999)=0,"",INDEX(Trainings!$C$6:$C$55,MATCH(Registration!$B3999,Trainings!$B$6:$B$55,0),1)),"")</f>
        <v/>
      </c>
      <c r="P3999" s="148" t="str">
        <f>IFERROR(IF(LEN(H3999)=0,"",INDEX(Dashboard!$I$17:$I$26,MATCH($H3999,Dashboard!$J$17:$J$26,0))),"")</f>
        <v/>
      </c>
      <c r="Q3999" s="144"/>
      <c r="R3999" s="148">
        <f>IF(LEN(O3999)=0,0,IF(OR(Summary!$D$5="All",Summary!$D$5=""),1,IF(Summary!$D$5=O3999,1,0)))</f>
        <v>0</v>
      </c>
      <c r="S3999" s="148">
        <f>IF(LEN(B3999)=0,0,IF(OR(Summary!$G$5="All",Summary!$G$5=""),1,IF(Summary!$G$5=B3999,1,0)))</f>
        <v>0</v>
      </c>
      <c r="T3999" s="148">
        <f t="shared" si="248"/>
        <v>0</v>
      </c>
      <c r="U3999" s="148">
        <f>IF(LEN(C3999)=0,0,IF(C3999=Summary!$K$5,1,0))</f>
        <v>0</v>
      </c>
      <c r="V3999" s="148">
        <f t="shared" si="249"/>
        <v>0</v>
      </c>
      <c r="W3999" s="333"/>
      <c r="X3999" s="148">
        <f t="shared" si="250"/>
        <v>0</v>
      </c>
      <c r="Y3999" s="333"/>
      <c r="Z3999" s="144"/>
      <c r="AA3999" s="148">
        <f t="shared" si="251"/>
        <v>0</v>
      </c>
      <c r="AB3999" s="336"/>
      <c r="AC3999" s="144"/>
    </row>
    <row r="4000" spans="2:29" s="134" customFormat="1" ht="20.100000000000001" customHeight="1" x14ac:dyDescent="0.25">
      <c r="B4000" s="390"/>
      <c r="C4000" s="391"/>
      <c r="D4000" s="392"/>
      <c r="E4000" s="393"/>
      <c r="F4000" s="393"/>
      <c r="G4000" s="394"/>
      <c r="H4000" s="395"/>
      <c r="N4000" s="144"/>
      <c r="O4000" s="147" t="str">
        <f>IFERROR(IF(LEN(B4000)=0,"",INDEX(Trainings!$C$6:$C$55,MATCH(Registration!$B4000,Trainings!$B$6:$B$55,0),1)),"")</f>
        <v/>
      </c>
      <c r="P4000" s="148" t="str">
        <f>IFERROR(IF(LEN(H4000)=0,"",INDEX(Dashboard!$I$17:$I$26,MATCH($H4000,Dashboard!$J$17:$J$26,0))),"")</f>
        <v/>
      </c>
      <c r="Q4000" s="144"/>
      <c r="R4000" s="148">
        <f>IF(LEN(O4000)=0,0,IF(OR(Summary!$D$5="All",Summary!$D$5=""),1,IF(Summary!$D$5=O4000,1,0)))</f>
        <v>0</v>
      </c>
      <c r="S4000" s="148">
        <f>IF(LEN(B4000)=0,0,IF(OR(Summary!$G$5="All",Summary!$G$5=""),1,IF(Summary!$G$5=B4000,1,0)))</f>
        <v>0</v>
      </c>
      <c r="T4000" s="148">
        <f t="shared" si="248"/>
        <v>0</v>
      </c>
      <c r="U4000" s="148">
        <f>IF(LEN(C4000)=0,0,IF(C4000=Summary!$K$5,1,0))</f>
        <v>0</v>
      </c>
      <c r="V4000" s="148">
        <f t="shared" si="249"/>
        <v>0</v>
      </c>
      <c r="W4000" s="333"/>
      <c r="X4000" s="148">
        <f t="shared" si="250"/>
        <v>0</v>
      </c>
      <c r="Y4000" s="333"/>
      <c r="Z4000" s="144"/>
      <c r="AA4000" s="148">
        <f t="shared" si="251"/>
        <v>0</v>
      </c>
      <c r="AB4000" s="336"/>
      <c r="AC4000" s="144"/>
    </row>
    <row r="4001" spans="2:29" s="134" customFormat="1" ht="20.100000000000001" customHeight="1" x14ac:dyDescent="0.25">
      <c r="B4001" s="390"/>
      <c r="C4001" s="391"/>
      <c r="D4001" s="392"/>
      <c r="E4001" s="393"/>
      <c r="F4001" s="393"/>
      <c r="G4001" s="394"/>
      <c r="H4001" s="395"/>
      <c r="N4001" s="144"/>
      <c r="O4001" s="147" t="str">
        <f>IFERROR(IF(LEN(B4001)=0,"",INDEX(Trainings!$C$6:$C$55,MATCH(Registration!$B4001,Trainings!$B$6:$B$55,0),1)),"")</f>
        <v/>
      </c>
      <c r="P4001" s="148" t="str">
        <f>IFERROR(IF(LEN(H4001)=0,"",INDEX(Dashboard!$I$17:$I$26,MATCH($H4001,Dashboard!$J$17:$J$26,0))),"")</f>
        <v/>
      </c>
      <c r="Q4001" s="144"/>
      <c r="R4001" s="148">
        <f>IF(LEN(O4001)=0,0,IF(OR(Summary!$D$5="All",Summary!$D$5=""),1,IF(Summary!$D$5=O4001,1,0)))</f>
        <v>0</v>
      </c>
      <c r="S4001" s="148">
        <f>IF(LEN(B4001)=0,0,IF(OR(Summary!$G$5="All",Summary!$G$5=""),1,IF(Summary!$G$5=B4001,1,0)))</f>
        <v>0</v>
      </c>
      <c r="T4001" s="148">
        <f t="shared" si="248"/>
        <v>0</v>
      </c>
      <c r="U4001" s="148">
        <f>IF(LEN(C4001)=0,0,IF(C4001=Summary!$K$5,1,0))</f>
        <v>0</v>
      </c>
      <c r="V4001" s="148">
        <f t="shared" si="249"/>
        <v>0</v>
      </c>
      <c r="W4001" s="333"/>
      <c r="X4001" s="148">
        <f t="shared" si="250"/>
        <v>0</v>
      </c>
      <c r="Y4001" s="333"/>
      <c r="Z4001" s="144"/>
      <c r="AA4001" s="148">
        <f t="shared" si="251"/>
        <v>0</v>
      </c>
      <c r="AB4001" s="336"/>
      <c r="AC4001" s="144"/>
    </row>
    <row r="4002" spans="2:29" s="134" customFormat="1" ht="20.100000000000001" customHeight="1" x14ac:dyDescent="0.25">
      <c r="B4002" s="390"/>
      <c r="C4002" s="391"/>
      <c r="D4002" s="392"/>
      <c r="E4002" s="393"/>
      <c r="F4002" s="393"/>
      <c r="G4002" s="394"/>
      <c r="H4002" s="395"/>
      <c r="N4002" s="144"/>
      <c r="O4002" s="147" t="str">
        <f>IFERROR(IF(LEN(B4002)=0,"",INDEX(Trainings!$C$6:$C$55,MATCH(Registration!$B4002,Trainings!$B$6:$B$55,0),1)),"")</f>
        <v/>
      </c>
      <c r="P4002" s="148" t="str">
        <f>IFERROR(IF(LEN(H4002)=0,"",INDEX(Dashboard!$I$17:$I$26,MATCH($H4002,Dashboard!$J$17:$J$26,0))),"")</f>
        <v/>
      </c>
      <c r="Q4002" s="144"/>
      <c r="R4002" s="148">
        <f>IF(LEN(O4002)=0,0,IF(OR(Summary!$D$5="All",Summary!$D$5=""),1,IF(Summary!$D$5=O4002,1,0)))</f>
        <v>0</v>
      </c>
      <c r="S4002" s="148">
        <f>IF(LEN(B4002)=0,0,IF(OR(Summary!$G$5="All",Summary!$G$5=""),1,IF(Summary!$G$5=B4002,1,0)))</f>
        <v>0</v>
      </c>
      <c r="T4002" s="148">
        <f t="shared" si="248"/>
        <v>0</v>
      </c>
      <c r="U4002" s="148">
        <f>IF(LEN(C4002)=0,0,IF(C4002=Summary!$K$5,1,0))</f>
        <v>0</v>
      </c>
      <c r="V4002" s="148">
        <f t="shared" si="249"/>
        <v>0</v>
      </c>
      <c r="W4002" s="333"/>
      <c r="X4002" s="148">
        <f t="shared" si="250"/>
        <v>0</v>
      </c>
      <c r="Y4002" s="333"/>
      <c r="Z4002" s="144"/>
      <c r="AA4002" s="148">
        <f t="shared" si="251"/>
        <v>0</v>
      </c>
      <c r="AB4002" s="336"/>
      <c r="AC4002" s="144"/>
    </row>
    <row r="4003" spans="2:29" s="134" customFormat="1" ht="20.100000000000001" customHeight="1" x14ac:dyDescent="0.25">
      <c r="B4003" s="390"/>
      <c r="C4003" s="391"/>
      <c r="D4003" s="392"/>
      <c r="E4003" s="393"/>
      <c r="F4003" s="393"/>
      <c r="G4003" s="394"/>
      <c r="H4003" s="395"/>
      <c r="N4003" s="144"/>
      <c r="O4003" s="147" t="str">
        <f>IFERROR(IF(LEN(B4003)=0,"",INDEX(Trainings!$C$6:$C$55,MATCH(Registration!$B4003,Trainings!$B$6:$B$55,0),1)),"")</f>
        <v/>
      </c>
      <c r="P4003" s="148" t="str">
        <f>IFERROR(IF(LEN(H4003)=0,"",INDEX(Dashboard!$I$17:$I$26,MATCH($H4003,Dashboard!$J$17:$J$26,0))),"")</f>
        <v/>
      </c>
      <c r="Q4003" s="144"/>
      <c r="R4003" s="148">
        <f>IF(LEN(O4003)=0,0,IF(OR(Summary!$D$5="All",Summary!$D$5=""),1,IF(Summary!$D$5=O4003,1,0)))</f>
        <v>0</v>
      </c>
      <c r="S4003" s="148">
        <f>IF(LEN(B4003)=0,0,IF(OR(Summary!$G$5="All",Summary!$G$5=""),1,IF(Summary!$G$5=B4003,1,0)))</f>
        <v>0</v>
      </c>
      <c r="T4003" s="148">
        <f t="shared" si="248"/>
        <v>0</v>
      </c>
      <c r="U4003" s="148">
        <f>IF(LEN(C4003)=0,0,IF(C4003=Summary!$K$5,1,0))</f>
        <v>0</v>
      </c>
      <c r="V4003" s="148">
        <f t="shared" si="249"/>
        <v>0</v>
      </c>
      <c r="W4003" s="333"/>
      <c r="X4003" s="148">
        <f t="shared" si="250"/>
        <v>0</v>
      </c>
      <c r="Y4003" s="333"/>
      <c r="Z4003" s="144"/>
      <c r="AA4003" s="148">
        <f t="shared" si="251"/>
        <v>0</v>
      </c>
      <c r="AB4003" s="336"/>
      <c r="AC4003" s="144"/>
    </row>
    <row r="4004" spans="2:29" s="134" customFormat="1" ht="20.100000000000001" customHeight="1" x14ac:dyDescent="0.25">
      <c r="B4004" s="390"/>
      <c r="C4004" s="391"/>
      <c r="D4004" s="392"/>
      <c r="E4004" s="393"/>
      <c r="F4004" s="393"/>
      <c r="G4004" s="394"/>
      <c r="H4004" s="395"/>
      <c r="N4004" s="144"/>
      <c r="O4004" s="147" t="str">
        <f>IFERROR(IF(LEN(B4004)=0,"",INDEX(Trainings!$C$6:$C$55,MATCH(Registration!$B4004,Trainings!$B$6:$B$55,0),1)),"")</f>
        <v/>
      </c>
      <c r="P4004" s="148" t="str">
        <f>IFERROR(IF(LEN(H4004)=0,"",INDEX(Dashboard!$I$17:$I$26,MATCH($H4004,Dashboard!$J$17:$J$26,0))),"")</f>
        <v/>
      </c>
      <c r="Q4004" s="144"/>
      <c r="R4004" s="148">
        <f>IF(LEN(O4004)=0,0,IF(OR(Summary!$D$5="All",Summary!$D$5=""),1,IF(Summary!$D$5=O4004,1,0)))</f>
        <v>0</v>
      </c>
      <c r="S4004" s="148">
        <f>IF(LEN(B4004)=0,0,IF(OR(Summary!$G$5="All",Summary!$G$5=""),1,IF(Summary!$G$5=B4004,1,0)))</f>
        <v>0</v>
      </c>
      <c r="T4004" s="148">
        <f t="shared" si="248"/>
        <v>0</v>
      </c>
      <c r="U4004" s="148">
        <f>IF(LEN(C4004)=0,0,IF(C4004=Summary!$K$5,1,0))</f>
        <v>0</v>
      </c>
      <c r="V4004" s="148">
        <f t="shared" si="249"/>
        <v>0</v>
      </c>
      <c r="W4004" s="333"/>
      <c r="X4004" s="148">
        <f t="shared" si="250"/>
        <v>0</v>
      </c>
      <c r="Y4004" s="333"/>
      <c r="Z4004" s="144"/>
      <c r="AA4004" s="148">
        <f t="shared" si="251"/>
        <v>0</v>
      </c>
      <c r="AB4004" s="336"/>
      <c r="AC4004" s="144"/>
    </row>
    <row r="4005" spans="2:29" s="134" customFormat="1" ht="20.100000000000001" customHeight="1" x14ac:dyDescent="0.25">
      <c r="B4005" s="396"/>
      <c r="C4005" s="397"/>
      <c r="D4005" s="398"/>
      <c r="E4005" s="399"/>
      <c r="F4005" s="399"/>
      <c r="G4005" s="400"/>
      <c r="H4005" s="401"/>
      <c r="N4005" s="144"/>
      <c r="O4005" s="147" t="str">
        <f>IFERROR(IF(LEN(B4005)=0,"",INDEX(Trainings!$C$6:$C$55,MATCH(Registration!$B4005,Trainings!$B$6:$B$55,0),1)),"")</f>
        <v/>
      </c>
      <c r="P4005" s="148" t="str">
        <f>IFERROR(IF(LEN(H4005)=0,"",INDEX(Dashboard!$I$17:$I$26,MATCH($H4005,Dashboard!$J$17:$J$26,0))),"")</f>
        <v/>
      </c>
      <c r="Q4005" s="144"/>
      <c r="R4005" s="148">
        <f>IF(LEN(O4005)=0,0,IF(OR(Summary!$D$5="All",Summary!$D$5=""),1,IF(Summary!$D$5=O4005,1,0)))</f>
        <v>0</v>
      </c>
      <c r="S4005" s="148">
        <f>IF(LEN(B4005)=0,0,IF(OR(Summary!$G$5="All",Summary!$G$5=""),1,IF(Summary!$G$5=B4005,1,0)))</f>
        <v>0</v>
      </c>
      <c r="T4005" s="148">
        <f t="shared" si="248"/>
        <v>0</v>
      </c>
      <c r="U4005" s="148">
        <f>IF(LEN(C4005)=0,0,IF(C4005=Summary!$K$5,1,0))</f>
        <v>0</v>
      </c>
      <c r="V4005" s="148">
        <f t="shared" si="249"/>
        <v>0</v>
      </c>
      <c r="W4005" s="333"/>
      <c r="X4005" s="148">
        <f t="shared" si="250"/>
        <v>0</v>
      </c>
      <c r="Y4005" s="333"/>
      <c r="Z4005" s="144"/>
      <c r="AA4005" s="148">
        <f t="shared" si="251"/>
        <v>0</v>
      </c>
      <c r="AB4005" s="336"/>
      <c r="AC4005" s="144"/>
    </row>
  </sheetData>
  <sheetProtection algorithmName="SHA-512" hashValue="MqoExClrOHAd07f/enuUmrmENAz1HBijoXD/DeFgzpVfJqrThqW/+mNhogX3dOIBG/hda62/AQ9479mX87XAVQ==" saltValue="EgbvMZCcArG+HfVSyXtK+w==" spinCount="100000" sheet="1" objects="1" scenarios="1"/>
  <phoneticPr fontId="26" type="noConversion"/>
  <conditionalFormatting sqref="G6:G4005">
    <cfRule type="expression" dxfId="54" priority="1">
      <formula>$G6="No"</formula>
    </cfRule>
    <cfRule type="expression" dxfId="53" priority="2">
      <formula>$G6="Yes"</formula>
    </cfRule>
  </conditionalFormatting>
  <dataValidations count="2">
    <dataValidation type="list" allowBlank="1" showInputMessage="1" showErrorMessage="1" sqref="G6:G20" xr:uid="{FFE7DC20-8FC6-49CF-A415-CF6B11BA4EB0}">
      <formula1>"Yes,No"</formula1>
    </dataValidation>
    <dataValidation type="list" allowBlank="1" showInputMessage="1" showErrorMessage="1" sqref="C6:C20" xr:uid="{5B81E2FC-26A9-4A9B-81CE-71729D8ABE92}">
      <formula1>"2020,2021,2022,2023,2024,2025,2026,2027,2028,2029,2030"</formula1>
    </dataValidation>
  </dataValidations>
  <printOptions horizontalCentered="1"/>
  <pageMargins left="0.31496062992125984" right="0.31496062992125984" top="0.31496062992125984" bottom="0.31496062992125984" header="0.31496062992125984" footer="0.31496062992125984"/>
  <pageSetup paperSize="9" fitToHeight="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F1A4B62-3A28-4475-AC65-4BE0DDF1B43F}">
          <x14:formula1>
            <xm:f>OFFSET(Calc!$AP$7,0,0,Calc!$AN$21,1)</xm:f>
          </x14:formula1>
          <xm:sqref>D6:D20</xm:sqref>
        </x14:dataValidation>
        <x14:dataValidation type="list" allowBlank="1" showInputMessage="1" showErrorMessage="1" xr:uid="{575BD798-6759-46E7-8731-1B56C8F80162}">
          <x14:formula1>
            <xm:f>OFFSET(Calc!$AQ$7,0,0,Calc!$AN$23,1)</xm:f>
          </x14:formula1>
          <xm:sqref>B6:B20</xm:sqref>
        </x14:dataValidation>
        <x14:dataValidation type="list" allowBlank="1" showInputMessage="1" showErrorMessage="1" xr:uid="{D296401B-E7EA-4742-B00A-5EE5EF60FDFE}">
          <x14:formula1>
            <xm:f>OFFSET(Calc!$AR$6,0,0,COUNTIF(Calc!$AR$6:$AR$16,"&gt;&lt;")+1,1)</xm:f>
          </x14:formula1>
          <xm:sqref>H6:H20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BB58D-B3A9-4243-B41A-F0ECA0342819}">
  <sheetPr codeName="Sheet8">
    <pageSetUpPr autoPageBreaks="0" fitToPage="1"/>
  </sheetPr>
  <dimension ref="A1:X65"/>
  <sheetViews>
    <sheetView showGridLines="0" showRowColHeaders="0" zoomScaleNormal="100" zoomScaleSheetLayoutView="85" workbookViewId="0">
      <pane ySplit="6" topLeftCell="A7" activePane="bottomLeft" state="frozen"/>
      <selection pane="bottomLeft" activeCell="A7" sqref="A7"/>
    </sheetView>
  </sheetViews>
  <sheetFormatPr defaultColWidth="8.85546875" defaultRowHeight="15" x14ac:dyDescent="0.25"/>
  <cols>
    <col min="1" max="1" width="3.7109375" style="155" customWidth="1"/>
    <col min="2" max="2" width="1.7109375" style="155" customWidth="1"/>
    <col min="3" max="3" width="30.7109375" style="155" customWidth="1"/>
    <col min="4" max="4" width="25.7109375" style="155" customWidth="1"/>
    <col min="5" max="5" width="4.140625" style="155" customWidth="1"/>
    <col min="6" max="6" width="30.7109375" style="180" customWidth="1"/>
    <col min="7" max="7" width="25.7109375" style="155" customWidth="1"/>
    <col min="8" max="8" width="4.140625" style="155" customWidth="1"/>
    <col min="9" max="9" width="16.42578125" style="155" customWidth="1"/>
    <col min="10" max="10" width="5.5703125" style="155" customWidth="1"/>
    <col min="11" max="11" width="23.42578125" style="155" customWidth="1"/>
    <col min="12" max="12" width="8.7109375" style="155" customWidth="1"/>
    <col min="13" max="13" width="1.5703125" style="155" customWidth="1"/>
    <col min="14" max="14" width="8.85546875" style="155" customWidth="1"/>
    <col min="15" max="16384" width="8.85546875" style="155"/>
  </cols>
  <sheetData>
    <row r="1" spans="1:24" s="1" customFormat="1" ht="6.75" customHeight="1" x14ac:dyDescent="0.25">
      <c r="C1" s="2"/>
      <c r="F1" s="3"/>
      <c r="G1" s="3"/>
    </row>
    <row r="2" spans="1:24" s="19" customFormat="1" ht="20.100000000000001" customHeight="1" x14ac:dyDescent="0.25">
      <c r="B2" s="20"/>
      <c r="C2" s="330" t="s">
        <v>178</v>
      </c>
      <c r="D2" s="13"/>
      <c r="E2" s="20"/>
      <c r="F2" s="20"/>
      <c r="G2" s="20"/>
      <c r="H2" s="20"/>
      <c r="I2" s="20"/>
      <c r="J2" s="81"/>
      <c r="K2" s="81"/>
      <c r="L2" s="20"/>
      <c r="M2" s="20"/>
    </row>
    <row r="3" spans="1:24" s="4" customFormat="1" ht="24" customHeight="1" x14ac:dyDescent="0.25">
      <c r="B3" s="6"/>
      <c r="C3" s="331" t="s">
        <v>140</v>
      </c>
      <c r="D3" s="5"/>
      <c r="E3" s="6"/>
      <c r="F3" s="6"/>
      <c r="G3" s="6"/>
      <c r="H3" s="6"/>
      <c r="I3" s="6"/>
      <c r="J3" s="80"/>
      <c r="K3" s="80"/>
      <c r="L3" s="6"/>
      <c r="M3" s="6"/>
    </row>
    <row r="4" spans="1:24" ht="8.1" customHeight="1" x14ac:dyDescent="0.25">
      <c r="A4" s="154"/>
      <c r="B4" s="154"/>
      <c r="C4" s="154"/>
      <c r="D4" s="130"/>
      <c r="E4" s="130"/>
      <c r="F4" s="131"/>
      <c r="G4" s="130"/>
      <c r="H4" s="154"/>
      <c r="I4" s="154"/>
      <c r="J4" s="154"/>
      <c r="K4" s="154"/>
      <c r="L4" s="154"/>
    </row>
    <row r="5" spans="1:24" s="128" customFormat="1" ht="24.95" customHeight="1" x14ac:dyDescent="0.25">
      <c r="B5" s="129"/>
      <c r="C5" s="156" t="s">
        <v>53</v>
      </c>
      <c r="D5" s="233" t="s">
        <v>98</v>
      </c>
      <c r="E5" s="157"/>
      <c r="F5" s="156" t="s">
        <v>84</v>
      </c>
      <c r="G5" s="233" t="s">
        <v>98</v>
      </c>
      <c r="H5" s="129"/>
      <c r="I5" s="325" t="s">
        <v>184</v>
      </c>
      <c r="J5" s="325"/>
      <c r="K5" s="266">
        <v>2022</v>
      </c>
      <c r="M5" s="129"/>
    </row>
    <row r="6" spans="1:24" s="128" customFormat="1" ht="8.1" customHeight="1" x14ac:dyDescent="0.25">
      <c r="B6" s="129"/>
      <c r="C6" s="155"/>
      <c r="D6" s="155"/>
      <c r="E6" s="155"/>
      <c r="F6" s="155"/>
      <c r="G6" s="155"/>
      <c r="H6" s="155"/>
      <c r="I6" s="155"/>
      <c r="J6" s="155"/>
      <c r="K6" s="155"/>
      <c r="L6" s="155"/>
      <c r="M6" s="129"/>
    </row>
    <row r="7" spans="1:24" ht="8.1" customHeight="1" x14ac:dyDescent="0.25">
      <c r="B7" s="158"/>
      <c r="C7" s="158"/>
      <c r="D7" s="158"/>
      <c r="E7" s="158"/>
      <c r="F7" s="159"/>
      <c r="G7" s="158"/>
      <c r="H7" s="158"/>
      <c r="I7" s="158"/>
      <c r="J7" s="158"/>
      <c r="K7" s="158"/>
      <c r="L7" s="158"/>
      <c r="M7" s="158"/>
    </row>
    <row r="8" spans="1:24" ht="9.9499999999999993" customHeight="1" x14ac:dyDescent="0.25">
      <c r="B8" s="160"/>
      <c r="C8" s="161"/>
      <c r="D8" s="161"/>
      <c r="E8" s="161"/>
      <c r="F8" s="162"/>
      <c r="G8" s="161"/>
      <c r="H8" s="161"/>
      <c r="I8" s="161"/>
      <c r="J8" s="161"/>
      <c r="K8" s="161"/>
      <c r="L8" s="161"/>
      <c r="M8" s="163"/>
    </row>
    <row r="9" spans="1:24" s="164" customFormat="1" ht="30" customHeight="1" x14ac:dyDescent="0.3">
      <c r="B9" s="165"/>
      <c r="C9" s="188" t="s">
        <v>136</v>
      </c>
      <c r="D9" s="166"/>
      <c r="E9" s="166"/>
      <c r="F9" s="167"/>
      <c r="G9" s="166"/>
      <c r="H9" s="167"/>
      <c r="I9" s="167"/>
      <c r="J9" s="166"/>
      <c r="K9" s="166"/>
      <c r="L9" s="166"/>
      <c r="M9" s="168"/>
    </row>
    <row r="10" spans="1:24" ht="20.100000000000001" customHeight="1" x14ac:dyDescent="0.25">
      <c r="B10" s="169"/>
      <c r="C10" s="170"/>
      <c r="D10" s="158"/>
      <c r="E10" s="158"/>
      <c r="F10" s="159"/>
      <c r="G10" s="158"/>
      <c r="H10" s="159"/>
      <c r="I10" s="159"/>
      <c r="J10" s="158"/>
      <c r="K10" s="158"/>
      <c r="L10" s="158"/>
      <c r="M10" s="171"/>
    </row>
    <row r="11" spans="1:24" ht="20.100000000000001" customHeight="1" x14ac:dyDescent="0.35">
      <c r="B11" s="169"/>
      <c r="C11" s="172">
        <f>Calc!AA7</f>
        <v>13</v>
      </c>
      <c r="D11" s="158"/>
      <c r="E11" s="158"/>
      <c r="F11" s="159"/>
      <c r="G11" s="158"/>
      <c r="H11" s="159"/>
      <c r="I11" s="159"/>
      <c r="J11" s="158"/>
      <c r="K11" s="158"/>
      <c r="L11" s="158"/>
      <c r="M11" s="171"/>
    </row>
    <row r="12" spans="1:24" ht="20.100000000000001" customHeight="1" x14ac:dyDescent="0.25">
      <c r="B12" s="169"/>
      <c r="C12" s="173"/>
      <c r="D12" s="158"/>
      <c r="E12" s="158"/>
      <c r="F12" s="159"/>
      <c r="G12" s="158"/>
      <c r="H12" s="159"/>
      <c r="I12" s="159"/>
      <c r="J12" s="158"/>
      <c r="K12" s="158"/>
      <c r="L12" s="158"/>
      <c r="M12" s="171"/>
    </row>
    <row r="13" spans="1:24" ht="9.9499999999999993" customHeight="1" x14ac:dyDescent="0.25">
      <c r="B13" s="169"/>
      <c r="C13" s="158"/>
      <c r="D13" s="158"/>
      <c r="E13" s="158"/>
      <c r="F13" s="159"/>
      <c r="G13" s="158"/>
      <c r="H13" s="159"/>
      <c r="I13" s="159"/>
      <c r="J13" s="158"/>
      <c r="K13" s="158"/>
      <c r="L13" s="158"/>
      <c r="M13" s="171"/>
    </row>
    <row r="14" spans="1:24" s="164" customFormat="1" ht="30" customHeight="1" x14ac:dyDescent="0.3">
      <c r="B14" s="165"/>
      <c r="C14" s="189" t="s">
        <v>121</v>
      </c>
      <c r="D14" s="166"/>
      <c r="E14" s="166"/>
      <c r="F14" s="167"/>
      <c r="G14" s="166"/>
      <c r="H14" s="166"/>
      <c r="I14" s="166"/>
      <c r="J14" s="166"/>
      <c r="K14" s="166"/>
      <c r="L14" s="166"/>
      <c r="M14" s="168"/>
    </row>
    <row r="15" spans="1:24" ht="20.100000000000001" customHeight="1" x14ac:dyDescent="0.25">
      <c r="B15" s="169"/>
      <c r="C15" s="174"/>
      <c r="D15" s="158"/>
      <c r="E15" s="158"/>
      <c r="F15" s="159"/>
      <c r="G15" s="158"/>
      <c r="H15" s="158"/>
      <c r="I15" s="158"/>
      <c r="J15" s="158"/>
      <c r="K15" s="158"/>
      <c r="L15" s="158"/>
      <c r="M15" s="171"/>
    </row>
    <row r="16" spans="1:24" ht="20.100000000000001" customHeight="1" x14ac:dyDescent="0.35">
      <c r="B16" s="169"/>
      <c r="C16" s="175">
        <f>Registration!Y6</f>
        <v>2.6666666666666665</v>
      </c>
      <c r="D16" s="158"/>
      <c r="E16" s="158"/>
      <c r="F16" s="176"/>
      <c r="G16" s="158"/>
      <c r="H16" s="158"/>
      <c r="I16" s="158"/>
      <c r="J16" s="158"/>
      <c r="K16" s="158"/>
      <c r="L16" s="158"/>
      <c r="M16" s="171"/>
      <c r="V16" s="164"/>
      <c r="W16" s="164"/>
      <c r="X16" s="164"/>
    </row>
    <row r="17" spans="1:24" ht="20.100000000000001" customHeight="1" x14ac:dyDescent="0.3">
      <c r="B17" s="169"/>
      <c r="C17" s="177"/>
      <c r="D17" s="158"/>
      <c r="E17" s="158"/>
      <c r="F17" s="159"/>
      <c r="G17" s="158"/>
      <c r="H17" s="158"/>
      <c r="I17" s="158"/>
      <c r="J17" s="158"/>
      <c r="K17" s="158"/>
      <c r="L17" s="158"/>
      <c r="M17" s="171"/>
      <c r="V17" s="164"/>
      <c r="W17" s="164"/>
      <c r="X17" s="164"/>
    </row>
    <row r="18" spans="1:24" ht="9.9499999999999993" customHeight="1" x14ac:dyDescent="0.3">
      <c r="B18" s="169"/>
      <c r="C18" s="158"/>
      <c r="D18" s="158"/>
      <c r="E18" s="158"/>
      <c r="F18" s="159"/>
      <c r="G18" s="158"/>
      <c r="H18" s="158"/>
      <c r="I18" s="158"/>
      <c r="J18" s="158"/>
      <c r="K18" s="158"/>
      <c r="L18" s="158"/>
      <c r="M18" s="171"/>
      <c r="V18" s="164"/>
      <c r="W18" s="164"/>
      <c r="X18" s="164"/>
    </row>
    <row r="19" spans="1:24" s="164" customFormat="1" ht="30" customHeight="1" x14ac:dyDescent="0.3">
      <c r="B19" s="165"/>
      <c r="C19" s="188" t="s">
        <v>137</v>
      </c>
      <c r="D19" s="166"/>
      <c r="E19" s="166"/>
      <c r="F19" s="166"/>
      <c r="G19" s="166"/>
      <c r="H19" s="166"/>
      <c r="I19" s="166"/>
      <c r="J19" s="322" t="s">
        <v>139</v>
      </c>
      <c r="K19" s="190"/>
      <c r="L19" s="190"/>
      <c r="M19" s="168"/>
    </row>
    <row r="20" spans="1:24" ht="20.100000000000001" customHeight="1" x14ac:dyDescent="0.3">
      <c r="B20" s="169"/>
      <c r="C20" s="170"/>
      <c r="D20" s="158"/>
      <c r="E20" s="158"/>
      <c r="F20" s="158"/>
      <c r="G20" s="158"/>
      <c r="H20" s="158"/>
      <c r="I20" s="158"/>
      <c r="J20" s="132">
        <f>IF(LEN(K20)=0,"",ROW(H20)-ROW($H$19))</f>
        <v>1</v>
      </c>
      <c r="K20" s="133" t="str">
        <f>IFERROR(Calc!AD40,"")</f>
        <v>Marketing</v>
      </c>
      <c r="L20" s="324">
        <f>IFERROR(IF(LEN(K20)=0,"",Calc!AE40),"")</f>
        <v>5</v>
      </c>
      <c r="M20" s="171"/>
      <c r="V20" s="164"/>
      <c r="W20" s="164"/>
      <c r="X20" s="164"/>
    </row>
    <row r="21" spans="1:24" ht="20.100000000000001" customHeight="1" x14ac:dyDescent="0.3">
      <c r="B21" s="169"/>
      <c r="C21" s="178">
        <f>Calc!AA29</f>
        <v>385</v>
      </c>
      <c r="D21" s="158"/>
      <c r="E21" s="158"/>
      <c r="F21" s="158"/>
      <c r="G21" s="158"/>
      <c r="H21" s="158"/>
      <c r="I21" s="158"/>
      <c r="J21" s="132">
        <f t="shared" ref="J21:J22" si="0">IF(LEN(K21)=0,"",ROW(H21)-ROW($H$19))</f>
        <v>2</v>
      </c>
      <c r="K21" s="133" t="str">
        <f>IFERROR(Calc!AD41,"")</f>
        <v>Sales</v>
      </c>
      <c r="L21" s="324">
        <f>IFERROR(IF(LEN(K21)=0,"",Calc!AE41),"")</f>
        <v>4</v>
      </c>
      <c r="M21" s="171"/>
      <c r="O21" s="179"/>
      <c r="V21" s="164"/>
      <c r="W21" s="164"/>
      <c r="X21" s="164"/>
    </row>
    <row r="22" spans="1:24" ht="20.100000000000001" customHeight="1" x14ac:dyDescent="0.3">
      <c r="B22" s="169"/>
      <c r="C22" s="173"/>
      <c r="D22" s="158"/>
      <c r="E22" s="158"/>
      <c r="F22" s="158"/>
      <c r="G22" s="158"/>
      <c r="H22" s="158"/>
      <c r="I22" s="158"/>
      <c r="J22" s="132">
        <f t="shared" si="0"/>
        <v>3</v>
      </c>
      <c r="K22" s="133" t="str">
        <f>IFERROR(Calc!AD42,"")</f>
        <v>Accounting</v>
      </c>
      <c r="L22" s="324">
        <f>IFERROR(IF(LEN(K22)=0,"",Calc!AE42),"")</f>
        <v>1</v>
      </c>
      <c r="M22" s="171"/>
      <c r="V22" s="164"/>
      <c r="W22" s="164"/>
      <c r="X22" s="164"/>
    </row>
    <row r="23" spans="1:24" ht="9.9499999999999993" customHeight="1" x14ac:dyDescent="0.3">
      <c r="B23" s="169"/>
      <c r="C23" s="158"/>
      <c r="D23" s="158"/>
      <c r="E23" s="158"/>
      <c r="F23" s="159"/>
      <c r="G23" s="158"/>
      <c r="H23" s="158"/>
      <c r="I23" s="158"/>
      <c r="J23" s="158"/>
      <c r="K23" s="158"/>
      <c r="L23" s="159"/>
      <c r="M23" s="171"/>
      <c r="V23" s="164"/>
      <c r="W23" s="164"/>
      <c r="X23" s="164"/>
    </row>
    <row r="24" spans="1:24" s="164" customFormat="1" ht="30" customHeight="1" x14ac:dyDescent="0.3">
      <c r="B24" s="165"/>
      <c r="C24" s="267" t="str">
        <f>"Budget ("&amp;Dashboard!L26&amp;")"</f>
        <v>Budget (USD)</v>
      </c>
      <c r="D24" s="166"/>
      <c r="E24" s="166"/>
      <c r="F24" s="166"/>
      <c r="G24" s="166"/>
      <c r="H24" s="166"/>
      <c r="I24" s="166"/>
      <c r="J24" s="322" t="s">
        <v>138</v>
      </c>
      <c r="K24" s="190"/>
      <c r="L24" s="191"/>
      <c r="M24" s="168"/>
    </row>
    <row r="25" spans="1:24" ht="20.100000000000001" customHeight="1" x14ac:dyDescent="0.3">
      <c r="B25" s="169"/>
      <c r="C25" s="174"/>
      <c r="D25" s="158"/>
      <c r="E25" s="158"/>
      <c r="F25" s="158"/>
      <c r="G25" s="158"/>
      <c r="H25" s="158"/>
      <c r="I25" s="158"/>
      <c r="J25" s="132">
        <f>IF(LEN(K25)=0,"",ROW(H25)-ROW($H$24))</f>
        <v>1</v>
      </c>
      <c r="K25" s="133" t="str">
        <f>IFERROR(Calc!AI40,"")</f>
        <v>Director</v>
      </c>
      <c r="L25" s="324">
        <f>IFERROR(IF(LEN(K25)=0,"",Calc!AJ40),"")</f>
        <v>4</v>
      </c>
      <c r="M25" s="171"/>
      <c r="Q25" s="180"/>
      <c r="R25" s="180"/>
      <c r="V25" s="164"/>
      <c r="W25" s="164"/>
      <c r="X25" s="164"/>
    </row>
    <row r="26" spans="1:24" ht="20.100000000000001" customHeight="1" x14ac:dyDescent="0.35">
      <c r="B26" s="169"/>
      <c r="C26" s="181">
        <f>Calc!AA35</f>
        <v>240000</v>
      </c>
      <c r="D26" s="158"/>
      <c r="E26" s="158"/>
      <c r="F26" s="158"/>
      <c r="G26" s="158"/>
      <c r="H26" s="158"/>
      <c r="I26" s="158"/>
      <c r="J26" s="132">
        <f t="shared" ref="J26:J27" si="1">IF(LEN(K26)=0,"",ROW(H26)-ROW($H$24))</f>
        <v>2</v>
      </c>
      <c r="K26" s="133" t="str">
        <f>IFERROR(Calc!AI41,"")</f>
        <v>Salesman</v>
      </c>
      <c r="L26" s="324">
        <f>IFERROR(IF(LEN(K26)=0,"",Calc!AJ41),"")</f>
        <v>4</v>
      </c>
      <c r="M26" s="171"/>
      <c r="V26" s="164"/>
      <c r="W26" s="164"/>
      <c r="X26" s="164"/>
    </row>
    <row r="27" spans="1:24" ht="20.100000000000001" customHeight="1" x14ac:dyDescent="0.25">
      <c r="B27" s="169"/>
      <c r="C27" s="177"/>
      <c r="D27" s="158"/>
      <c r="E27" s="158"/>
      <c r="F27" s="158"/>
      <c r="G27" s="158"/>
      <c r="H27" s="158"/>
      <c r="I27" s="158"/>
      <c r="J27" s="132">
        <f t="shared" si="1"/>
        <v>3</v>
      </c>
      <c r="K27" s="133" t="str">
        <f>IFERROR(Calc!AI42,"")</f>
        <v>Vice-Director</v>
      </c>
      <c r="L27" s="324">
        <f>IFERROR(IF(LEN(K27)=0,"",Calc!AJ42),"")</f>
        <v>1</v>
      </c>
      <c r="M27" s="171"/>
    </row>
    <row r="28" spans="1:24" ht="9.9499999999999993" customHeight="1" x14ac:dyDescent="0.25">
      <c r="A28" s="158"/>
      <c r="B28" s="169"/>
      <c r="C28" s="158"/>
      <c r="D28" s="158"/>
      <c r="E28" s="158"/>
      <c r="F28" s="158"/>
      <c r="G28" s="158"/>
      <c r="H28" s="158"/>
      <c r="I28" s="158"/>
      <c r="J28" s="158"/>
      <c r="K28" s="158"/>
      <c r="L28" s="158"/>
      <c r="M28" s="171"/>
      <c r="N28" s="158"/>
      <c r="O28" s="158"/>
      <c r="P28" s="158"/>
      <c r="Q28" s="158"/>
      <c r="R28" s="158"/>
    </row>
    <row r="29" spans="1:24" ht="35.1" customHeight="1" x14ac:dyDescent="0.25">
      <c r="A29" s="158"/>
      <c r="B29" s="169"/>
      <c r="C29" s="158"/>
      <c r="D29" s="158"/>
      <c r="E29" s="158"/>
      <c r="F29" s="159"/>
      <c r="G29" s="158"/>
      <c r="H29" s="158"/>
      <c r="I29" s="158"/>
      <c r="J29" s="158"/>
      <c r="K29" s="158"/>
      <c r="L29" s="158"/>
      <c r="M29" s="171"/>
      <c r="N29" s="159"/>
      <c r="O29" s="159"/>
      <c r="P29" s="159"/>
      <c r="Q29" s="158"/>
      <c r="R29" s="158"/>
    </row>
    <row r="30" spans="1:24" s="180" customFormat="1" ht="15" customHeight="1" x14ac:dyDescent="0.3">
      <c r="A30" s="159"/>
      <c r="B30" s="182"/>
      <c r="C30" s="158"/>
      <c r="D30" s="159"/>
      <c r="E30" s="167"/>
      <c r="F30" s="159"/>
      <c r="G30" s="159"/>
      <c r="H30" s="159"/>
      <c r="I30" s="159"/>
      <c r="J30" s="159"/>
      <c r="K30" s="159"/>
      <c r="L30" s="159"/>
      <c r="M30" s="183"/>
      <c r="N30" s="158"/>
      <c r="O30" s="158"/>
      <c r="P30" s="158"/>
      <c r="Q30" s="159"/>
      <c r="R30" s="159"/>
    </row>
    <row r="31" spans="1:24" ht="15" customHeight="1" x14ac:dyDescent="0.25">
      <c r="A31" s="158"/>
      <c r="B31" s="169"/>
      <c r="C31" s="158"/>
      <c r="D31" s="158"/>
      <c r="E31" s="158"/>
      <c r="F31" s="158"/>
      <c r="G31" s="158"/>
      <c r="H31" s="158"/>
      <c r="I31" s="158"/>
      <c r="J31" s="158"/>
      <c r="K31" s="158"/>
      <c r="L31" s="158"/>
      <c r="M31" s="171"/>
      <c r="N31" s="158"/>
      <c r="O31" s="158"/>
      <c r="P31" s="158"/>
      <c r="Q31" s="158"/>
      <c r="R31" s="158"/>
    </row>
    <row r="32" spans="1:24" ht="15" customHeight="1" x14ac:dyDescent="0.25">
      <c r="A32" s="158"/>
      <c r="B32" s="169"/>
      <c r="C32" s="158"/>
      <c r="D32" s="158"/>
      <c r="E32" s="158"/>
      <c r="F32" s="158"/>
      <c r="G32" s="158"/>
      <c r="H32" s="158"/>
      <c r="I32" s="158"/>
      <c r="J32" s="158"/>
      <c r="K32" s="158"/>
      <c r="L32" s="158"/>
      <c r="M32" s="171"/>
      <c r="N32" s="158"/>
      <c r="O32" s="158"/>
      <c r="P32" s="158"/>
      <c r="Q32" s="158"/>
      <c r="R32" s="158"/>
    </row>
    <row r="33" spans="1:18" ht="5.0999999999999996" customHeight="1" x14ac:dyDescent="0.25">
      <c r="A33" s="158"/>
      <c r="B33" s="169"/>
      <c r="C33" s="158"/>
      <c r="D33" s="158"/>
      <c r="E33" s="158"/>
      <c r="F33" s="158"/>
      <c r="G33" s="158"/>
      <c r="H33" s="158"/>
      <c r="I33" s="158"/>
      <c r="J33" s="158"/>
      <c r="K33" s="158"/>
      <c r="L33" s="158"/>
      <c r="M33" s="171"/>
      <c r="N33" s="158"/>
      <c r="O33" s="158"/>
      <c r="P33" s="158"/>
      <c r="Q33" s="158"/>
      <c r="R33" s="158"/>
    </row>
    <row r="34" spans="1:18" ht="35.1" customHeight="1" x14ac:dyDescent="0.25">
      <c r="A34" s="158"/>
      <c r="B34" s="169"/>
      <c r="C34" s="158"/>
      <c r="D34" s="158"/>
      <c r="E34" s="158"/>
      <c r="F34" s="158"/>
      <c r="G34" s="158"/>
      <c r="H34" s="158"/>
      <c r="I34" s="158"/>
      <c r="J34" s="158"/>
      <c r="K34" s="158"/>
      <c r="L34" s="158"/>
      <c r="M34" s="171"/>
      <c r="N34" s="158"/>
      <c r="O34" s="158"/>
      <c r="P34" s="158"/>
      <c r="Q34" s="158"/>
      <c r="R34" s="158"/>
    </row>
    <row r="35" spans="1:18" ht="15" customHeight="1" x14ac:dyDescent="0.25">
      <c r="A35" s="158"/>
      <c r="B35" s="169"/>
      <c r="C35" s="158"/>
      <c r="D35" s="158"/>
      <c r="E35" s="158"/>
      <c r="F35" s="159"/>
      <c r="G35" s="158"/>
      <c r="H35" s="158"/>
      <c r="I35" s="158"/>
      <c r="J35" s="158"/>
      <c r="K35" s="158"/>
      <c r="L35" s="158"/>
      <c r="M35" s="171"/>
      <c r="N35" s="158"/>
      <c r="O35" s="158"/>
      <c r="P35" s="158"/>
      <c r="Q35" s="158"/>
      <c r="R35" s="158"/>
    </row>
    <row r="36" spans="1:18" ht="15" customHeight="1" x14ac:dyDescent="0.25">
      <c r="A36" s="158"/>
      <c r="B36" s="169"/>
      <c r="C36" s="158"/>
      <c r="D36" s="158"/>
      <c r="E36" s="158"/>
      <c r="F36" s="159"/>
      <c r="G36" s="158"/>
      <c r="H36" s="158"/>
      <c r="I36" s="158"/>
      <c r="J36" s="158"/>
      <c r="K36" s="158"/>
      <c r="L36" s="158"/>
      <c r="M36" s="171"/>
      <c r="N36" s="158"/>
      <c r="O36" s="158"/>
      <c r="P36" s="158"/>
      <c r="Q36" s="158"/>
      <c r="R36" s="158"/>
    </row>
    <row r="37" spans="1:18" ht="15" customHeight="1" x14ac:dyDescent="0.25">
      <c r="A37" s="158"/>
      <c r="B37" s="169"/>
      <c r="C37" s="158"/>
      <c r="D37" s="158"/>
      <c r="E37" s="158"/>
      <c r="F37" s="159"/>
      <c r="G37" s="158"/>
      <c r="H37" s="158"/>
      <c r="I37" s="158"/>
      <c r="J37" s="158"/>
      <c r="K37" s="158"/>
      <c r="L37" s="158"/>
      <c r="M37" s="171"/>
      <c r="N37" s="158"/>
      <c r="O37" s="158"/>
      <c r="P37" s="158"/>
      <c r="Q37" s="158"/>
      <c r="R37" s="158"/>
    </row>
    <row r="38" spans="1:18" x14ac:dyDescent="0.25">
      <c r="A38" s="158"/>
      <c r="B38" s="169"/>
      <c r="C38" s="158"/>
      <c r="D38" s="158"/>
      <c r="E38" s="158"/>
      <c r="F38" s="159"/>
      <c r="G38" s="158"/>
      <c r="H38" s="158"/>
      <c r="I38" s="158"/>
      <c r="J38" s="158"/>
      <c r="K38" s="158"/>
      <c r="L38" s="158"/>
      <c r="M38" s="171"/>
      <c r="N38" s="158"/>
      <c r="O38" s="158"/>
      <c r="P38" s="158"/>
      <c r="Q38" s="158"/>
      <c r="R38" s="158"/>
    </row>
    <row r="39" spans="1:18" x14ac:dyDescent="0.25">
      <c r="A39" s="158"/>
      <c r="B39" s="169"/>
      <c r="C39" s="158"/>
      <c r="D39" s="158"/>
      <c r="E39" s="158"/>
      <c r="F39" s="159"/>
      <c r="G39" s="158"/>
      <c r="H39" s="158"/>
      <c r="I39" s="158"/>
      <c r="J39" s="158"/>
      <c r="K39" s="158"/>
      <c r="L39" s="158"/>
      <c r="M39" s="171"/>
      <c r="N39" s="158"/>
      <c r="O39" s="158"/>
      <c r="P39" s="158"/>
      <c r="Q39" s="158"/>
      <c r="R39" s="158"/>
    </row>
    <row r="40" spans="1:18" ht="9.9499999999999993" customHeight="1" x14ac:dyDescent="0.25">
      <c r="A40" s="158"/>
      <c r="B40" s="184"/>
      <c r="C40" s="185"/>
      <c r="D40" s="185"/>
      <c r="E40" s="185"/>
      <c r="F40" s="186"/>
      <c r="G40" s="185"/>
      <c r="H40" s="185"/>
      <c r="I40" s="185"/>
      <c r="J40" s="185"/>
      <c r="K40" s="185"/>
      <c r="L40" s="185"/>
      <c r="M40" s="187"/>
      <c r="N40" s="158"/>
      <c r="O40" s="158"/>
      <c r="P40" s="158"/>
      <c r="Q40" s="158"/>
      <c r="R40" s="158"/>
    </row>
    <row r="41" spans="1:18" x14ac:dyDescent="0.25">
      <c r="A41" s="158"/>
      <c r="B41" s="158"/>
      <c r="C41" s="158"/>
      <c r="D41" s="158"/>
      <c r="E41" s="158"/>
      <c r="F41" s="159"/>
      <c r="G41" s="158"/>
      <c r="H41" s="158"/>
      <c r="I41" s="158"/>
      <c r="J41" s="158"/>
      <c r="K41" s="158"/>
      <c r="L41" s="158"/>
      <c r="M41" s="158"/>
      <c r="N41" s="158"/>
      <c r="O41" s="158"/>
      <c r="P41" s="158"/>
      <c r="Q41" s="158"/>
      <c r="R41" s="158"/>
    </row>
    <row r="65" ht="7.15" customHeight="1" x14ac:dyDescent="0.25"/>
  </sheetData>
  <sheetProtection algorithmName="SHA-512" hashValue="LJYDnTnvoTJSgWuHpqI31H361X0wK77YGVsfoin8l/9FwMjUqQ8qXsZJTfLCjMeVaLaLiBj4osxpiqDyG4weEw==" saltValue="7MDG7peJL5LH9cGkVP/Khw==" spinCount="100000" sheet="1" objects="1" scenarios="1"/>
  <dataConsolidate/>
  <conditionalFormatting sqref="J20:L22">
    <cfRule type="expression" dxfId="52" priority="2">
      <formula>$L20=0</formula>
    </cfRule>
  </conditionalFormatting>
  <conditionalFormatting sqref="J25:L27">
    <cfRule type="expression" dxfId="51" priority="1">
      <formula>$L25=0</formula>
    </cfRule>
  </conditionalFormatting>
  <dataValidations count="1">
    <dataValidation type="list" allowBlank="1" showInputMessage="1" showErrorMessage="1" sqref="K5" xr:uid="{49923D6B-B586-42E6-8B1A-60EEDACE0BDC}">
      <formula1>"2020,2021,2022,2023,2024,2025,2026,2027,2028,2029,2030"</formula1>
    </dataValidation>
  </dataValidations>
  <printOptions horizontalCentered="1"/>
  <pageMargins left="0.31496062992125984" right="0.31496062992125984" top="0.31496062992125984" bottom="0.31496062992125984" header="0.31496062992125984" footer="0.31496062992125984"/>
  <pageSetup paperSize="9" scale="78"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62AE697-9A1D-47F8-93CA-863894EB3B8C}">
          <x14:formula1>
            <xm:f>OFFSET(Calc!$AW$6,1,MATCH($D$5,Calc!$AW$6:$BG$6,0)-1,Calc!$AN$35,1)</xm:f>
          </x14:formula1>
          <xm:sqref>G5:G6</xm:sqref>
        </x14:dataValidation>
        <x14:dataValidation type="list" allowBlank="1" showInputMessage="1" showErrorMessage="1" xr:uid="{F14B5CBD-71E0-4483-B6C5-15C5F4251717}">
          <x14:formula1>
            <xm:f>IF(OR($G$5="All",$G$5=""),OFFSET(Calc!$AW$6,0,0,1,Calc!AN33+1),Calc!$BI$7:$BI$8)</xm:f>
          </x14:formula1>
          <xm:sqref>D5</xm:sqref>
        </x14:dataValidation>
        <x14:dataValidation type="list" allowBlank="1" showInputMessage="1" showErrorMessage="1" xr:uid="{99F1E1DD-F960-42B9-843B-45F191F9BFFB}">
          <x14:formula1>
            <xm:f>OFFSET(Calc!$AW$6,0,0,1,Calc!AN34)</xm:f>
          </x14:formula1>
          <xm:sqref>D6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D0C9A-7F15-448B-9B2C-F31ADFEF7ED4}">
  <sheetPr codeName="Sheet7">
    <pageSetUpPr autoPageBreaks="0" fitToPage="1"/>
  </sheetPr>
  <dimension ref="A1:AN81"/>
  <sheetViews>
    <sheetView showGridLines="0" showRowColHeaders="0" zoomScaleNormal="100" zoomScaleSheetLayoutView="85" workbookViewId="0">
      <pane ySplit="9" topLeftCell="A10" activePane="bottomLeft" state="frozen"/>
      <selection pane="bottomLeft" activeCell="A10" sqref="A10"/>
    </sheetView>
  </sheetViews>
  <sheetFormatPr defaultColWidth="10.5703125" defaultRowHeight="15" x14ac:dyDescent="0.25"/>
  <cols>
    <col min="1" max="1" width="3.7109375" style="11" customWidth="1"/>
    <col min="2" max="2" width="1.7109375" style="11" customWidth="1"/>
    <col min="3" max="3" width="0.85546875" style="11" customWidth="1"/>
    <col min="4" max="4" width="25.7109375" style="11" customWidth="1"/>
    <col min="5" max="5" width="1.7109375" style="11" customWidth="1"/>
    <col min="6" max="6" width="0.85546875" style="11" customWidth="1"/>
    <col min="7" max="7" width="25.7109375" style="11" customWidth="1"/>
    <col min="8" max="8" width="1.7109375" style="11" customWidth="1"/>
    <col min="9" max="9" width="0.85546875" style="11" customWidth="1"/>
    <col min="10" max="10" width="25.7109375" style="11" customWidth="1"/>
    <col min="11" max="11" width="1.7109375" style="11" customWidth="1"/>
    <col min="12" max="12" width="0.85546875" style="11" customWidth="1"/>
    <col min="13" max="13" width="25.7109375" style="11" customWidth="1"/>
    <col min="14" max="14" width="1.7109375" style="11" customWidth="1"/>
    <col min="15" max="15" width="0.85546875" style="11" customWidth="1"/>
    <col min="16" max="16" width="25.7109375" style="11" customWidth="1"/>
    <col min="17" max="17" width="1.7109375" style="11" customWidth="1"/>
    <col min="18" max="18" width="0.85546875" style="11" customWidth="1"/>
    <col min="19" max="19" width="25.7109375" style="11" customWidth="1"/>
    <col min="20" max="20" width="1.7109375" style="11" customWidth="1"/>
    <col min="21" max="21" width="0.85546875" style="11" customWidth="1"/>
    <col min="22" max="22" width="25.7109375" style="11" customWidth="1"/>
    <col min="23" max="24" width="1.7109375" style="11" customWidth="1"/>
    <col min="25" max="16384" width="10.5703125" style="11"/>
  </cols>
  <sheetData>
    <row r="1" spans="1:25" s="1" customFormat="1" ht="6.75" customHeight="1" x14ac:dyDescent="0.25">
      <c r="G1" s="3"/>
      <c r="H1" s="3"/>
      <c r="I1" s="3"/>
      <c r="J1" s="3"/>
      <c r="K1" s="3"/>
      <c r="L1" s="3"/>
      <c r="M1" s="3"/>
      <c r="N1" s="3"/>
      <c r="O1" s="3"/>
    </row>
    <row r="2" spans="1:25" s="19" customFormat="1" ht="20.100000000000001" customHeight="1" x14ac:dyDescent="0.25">
      <c r="B2" s="13"/>
      <c r="C2" s="13"/>
      <c r="D2" s="118" t="s">
        <v>178</v>
      </c>
      <c r="E2" s="20"/>
      <c r="F2" s="20"/>
      <c r="G2" s="20"/>
      <c r="H2" s="20"/>
      <c r="I2" s="20"/>
      <c r="J2" s="20"/>
      <c r="K2" s="20"/>
      <c r="L2" s="20"/>
      <c r="M2" s="20"/>
      <c r="N2" s="20"/>
      <c r="O2" s="20"/>
      <c r="P2" s="20"/>
      <c r="Q2" s="20"/>
      <c r="R2" s="20"/>
      <c r="S2" s="20"/>
      <c r="T2" s="20"/>
      <c r="U2" s="20"/>
      <c r="V2" s="17"/>
      <c r="W2" s="17"/>
    </row>
    <row r="3" spans="1:25" s="4" customFormat="1" ht="24" customHeight="1" x14ac:dyDescent="0.25">
      <c r="B3" s="5"/>
      <c r="C3" s="5"/>
      <c r="D3" s="119" t="s">
        <v>96</v>
      </c>
      <c r="E3" s="6"/>
      <c r="F3" s="6"/>
      <c r="G3" s="6"/>
      <c r="H3" s="6"/>
      <c r="I3" s="6"/>
      <c r="J3" s="6"/>
      <c r="K3" s="6"/>
      <c r="L3" s="6"/>
      <c r="M3" s="6"/>
      <c r="N3" s="6"/>
      <c r="O3" s="6"/>
      <c r="P3" s="6"/>
      <c r="Q3" s="6"/>
      <c r="R3" s="6"/>
      <c r="S3" s="6"/>
      <c r="T3" s="6"/>
      <c r="U3" s="6"/>
      <c r="V3" s="18"/>
      <c r="W3" s="18"/>
    </row>
    <row r="4" spans="1:25" s="9" customFormat="1" ht="6.95" customHeight="1" x14ac:dyDescent="0.25">
      <c r="A4" s="8"/>
      <c r="B4" s="8"/>
      <c r="C4" s="8"/>
      <c r="D4" s="8"/>
      <c r="E4" s="8"/>
      <c r="F4" s="8"/>
      <c r="G4" s="8"/>
      <c r="H4" s="8"/>
      <c r="I4" s="8"/>
      <c r="J4" s="8"/>
      <c r="K4" s="8"/>
      <c r="L4" s="8"/>
      <c r="M4" s="8"/>
      <c r="N4" s="8"/>
      <c r="O4" s="8"/>
      <c r="P4" s="8"/>
      <c r="Q4" s="8"/>
      <c r="R4" s="8"/>
      <c r="S4" s="8"/>
      <c r="T4" s="8"/>
      <c r="U4" s="8"/>
      <c r="V4" s="8"/>
      <c r="W4" s="8"/>
    </row>
    <row r="5" spans="1:25" s="9" customFormat="1" ht="24.95" customHeight="1" x14ac:dyDescent="0.25">
      <c r="A5" s="10"/>
      <c r="B5" s="10"/>
      <c r="C5" s="10"/>
      <c r="D5" s="150" t="s">
        <v>184</v>
      </c>
      <c r="E5" s="305"/>
      <c r="F5" s="304"/>
      <c r="G5" s="266">
        <v>2022</v>
      </c>
      <c r="H5" s="10"/>
      <c r="I5" s="10"/>
      <c r="J5" s="150" t="s">
        <v>22</v>
      </c>
      <c r="K5" s="150"/>
      <c r="L5" s="150"/>
      <c r="M5" s="266" t="s">
        <v>26</v>
      </c>
      <c r="P5" s="149" t="s">
        <v>163</v>
      </c>
      <c r="Q5" s="150"/>
      <c r="R5" s="150"/>
      <c r="S5" s="266" t="s">
        <v>87</v>
      </c>
      <c r="W5" s="10"/>
    </row>
    <row r="6" spans="1:25" s="9" customFormat="1" ht="6.95" customHeight="1" x14ac:dyDescent="0.25">
      <c r="A6" s="10"/>
      <c r="B6" s="10"/>
      <c r="C6" s="10"/>
      <c r="D6" s="10"/>
      <c r="E6" s="10"/>
      <c r="F6" s="10"/>
      <c r="G6" s="10"/>
      <c r="H6" s="10"/>
      <c r="I6" s="10"/>
      <c r="J6" s="10"/>
      <c r="K6" s="10"/>
      <c r="L6" s="10"/>
      <c r="M6" s="10"/>
      <c r="Q6" s="10"/>
      <c r="R6" s="10"/>
      <c r="S6" s="10"/>
      <c r="T6" s="10"/>
      <c r="U6" s="10"/>
      <c r="V6" s="10"/>
      <c r="W6" s="10"/>
    </row>
    <row r="7" spans="1:25" s="9" customFormat="1" ht="5.0999999999999996" customHeight="1" x14ac:dyDescent="0.25">
      <c r="A7" s="308"/>
      <c r="B7" s="51"/>
      <c r="C7" s="52"/>
      <c r="D7" s="52"/>
      <c r="E7" s="52"/>
      <c r="F7" s="52"/>
      <c r="G7" s="52"/>
      <c r="H7" s="52"/>
      <c r="I7" s="52"/>
      <c r="J7" s="52"/>
      <c r="K7" s="52"/>
      <c r="L7" s="52"/>
      <c r="M7" s="52"/>
      <c r="N7" s="52"/>
      <c r="O7" s="52"/>
      <c r="P7" s="52"/>
      <c r="Q7" s="52"/>
      <c r="R7" s="52"/>
      <c r="S7" s="52"/>
      <c r="T7" s="52"/>
      <c r="U7" s="52"/>
      <c r="V7" s="52"/>
      <c r="W7" s="53"/>
    </row>
    <row r="8" spans="1:25" s="42" customFormat="1" ht="20.100000000000001" customHeight="1" x14ac:dyDescent="0.25">
      <c r="A8" s="309"/>
      <c r="B8" s="54"/>
      <c r="C8" s="43" t="s">
        <v>17</v>
      </c>
      <c r="D8" s="43"/>
      <c r="E8" s="44"/>
      <c r="F8" s="43" t="s">
        <v>194</v>
      </c>
      <c r="G8" s="43"/>
      <c r="H8" s="44"/>
      <c r="I8" s="43" t="s">
        <v>18</v>
      </c>
      <c r="J8" s="43"/>
      <c r="K8" s="44"/>
      <c r="L8" s="43" t="s">
        <v>23</v>
      </c>
      <c r="M8" s="43"/>
      <c r="N8" s="44"/>
      <c r="O8" s="43" t="s">
        <v>19</v>
      </c>
      <c r="P8" s="43"/>
      <c r="Q8" s="44"/>
      <c r="R8" s="73" t="s">
        <v>20</v>
      </c>
      <c r="S8" s="73"/>
      <c r="T8" s="45"/>
      <c r="U8" s="73" t="s">
        <v>21</v>
      </c>
      <c r="V8" s="73"/>
      <c r="W8" s="55"/>
      <c r="X8" s="46"/>
      <c r="Y8" s="46"/>
    </row>
    <row r="9" spans="1:25" s="9" customFormat="1" ht="5.0999999999999996" customHeight="1" x14ac:dyDescent="0.25">
      <c r="A9" s="308"/>
      <c r="B9" s="56"/>
      <c r="C9" s="32"/>
      <c r="D9" s="31"/>
      <c r="E9" s="31"/>
      <c r="F9" s="31"/>
      <c r="G9" s="31"/>
      <c r="H9" s="31"/>
      <c r="I9" s="31"/>
      <c r="J9" s="31"/>
      <c r="K9" s="31"/>
      <c r="L9" s="31"/>
      <c r="M9" s="31"/>
      <c r="N9" s="31"/>
      <c r="O9" s="31"/>
      <c r="P9" s="31"/>
      <c r="Q9" s="31"/>
      <c r="R9" s="31"/>
      <c r="S9" s="31"/>
      <c r="T9" s="31"/>
      <c r="U9" s="31"/>
      <c r="V9" s="31"/>
      <c r="W9" s="57"/>
      <c r="X9" s="11"/>
      <c r="Y9" s="11"/>
    </row>
    <row r="10" spans="1:25" s="74" customFormat="1" ht="15" customHeight="1" x14ac:dyDescent="0.25">
      <c r="A10" s="310"/>
      <c r="B10" s="75"/>
      <c r="C10" s="76"/>
      <c r="D10" s="261" t="str">
        <f>IFERROR(IF(WEEKDAY(Calc!$AN$19)=2,Calc!$AN$19,""),"")</f>
        <v/>
      </c>
      <c r="E10" s="77"/>
      <c r="F10" s="76"/>
      <c r="G10" s="261" t="str">
        <f>IFERROR(IF(LEN(D10)&gt;0,D10+1,IF(WEEKDAY(Calc!$AN$19)=3,Calc!$AN$19,"")),"")</f>
        <v/>
      </c>
      <c r="H10" s="77"/>
      <c r="I10" s="76"/>
      <c r="J10" s="261" t="str">
        <f>IFERROR(IF(LEN(G10)&gt;0,G10+1,IF(WEEKDAY(Calc!$AN$19)=4,Calc!$AN$19,"")),"")</f>
        <v/>
      </c>
      <c r="K10" s="77"/>
      <c r="L10" s="76"/>
      <c r="M10" s="261" t="str">
        <f>IFERROR(IF(LEN(J10)&gt;0,J10+1,IF(WEEKDAY(Calc!$AN$19)=5,Calc!$AN$19,"")),"")</f>
        <v/>
      </c>
      <c r="N10" s="77"/>
      <c r="O10" s="76"/>
      <c r="P10" s="261" t="str">
        <f>IFERROR(IF(LEN(M10)&gt;0,M10+1,IF(WEEKDAY(Calc!$AN$19)=6,Calc!$AN$19,"")),"")</f>
        <v/>
      </c>
      <c r="Q10" s="77"/>
      <c r="R10" s="76"/>
      <c r="S10" s="261">
        <f>IFERROR(IF(LEN(P10)&gt;0,P10+1,IF(WEEKDAY(Calc!$AN$19)=7,Calc!$AN$19,"")),"")</f>
        <v>44562</v>
      </c>
      <c r="T10" s="77"/>
      <c r="U10" s="76"/>
      <c r="V10" s="261">
        <f>IFERROR(IF(LEN(S10)&gt;0,S10+1,IF(WEEKDAY(Calc!$AN$19)=1,Calc!$AN$19,"")),"")</f>
        <v>44563</v>
      </c>
      <c r="W10" s="78"/>
      <c r="X10" s="79"/>
      <c r="Y10" s="79"/>
    </row>
    <row r="11" spans="1:25" s="70" customFormat="1" ht="5.0999999999999996" customHeight="1" x14ac:dyDescent="0.25">
      <c r="A11" s="311"/>
      <c r="B11" s="66"/>
      <c r="C11" s="67"/>
      <c r="D11" s="71"/>
      <c r="E11" s="67"/>
      <c r="F11" s="67"/>
      <c r="G11" s="71"/>
      <c r="H11" s="67"/>
      <c r="I11" s="67"/>
      <c r="J11" s="71"/>
      <c r="K11" s="67"/>
      <c r="L11" s="67"/>
      <c r="M11" s="71"/>
      <c r="N11" s="67"/>
      <c r="O11" s="67"/>
      <c r="P11" s="71"/>
      <c r="Q11" s="67"/>
      <c r="R11" s="67"/>
      <c r="S11" s="71"/>
      <c r="T11" s="67"/>
      <c r="U11" s="67"/>
      <c r="V11" s="71"/>
      <c r="W11" s="68"/>
      <c r="X11" s="65"/>
      <c r="Y11" s="65"/>
    </row>
    <row r="12" spans="1:25" s="70" customFormat="1" ht="15" customHeight="1" x14ac:dyDescent="0.25">
      <c r="A12" s="311"/>
      <c r="B12" s="66"/>
      <c r="C12" s="65"/>
      <c r="D12" s="263" t="str">
        <f t="array" ref="D12">IFERROR(INDEX(Calc!$D$6:$D$20,SMALL(IF(($D$10&gt;=Calc!$E$6:$E$20)*($D$10&lt;=Calc!$H$6:$H$20)*(Calc!$M$6:$M$20&lt;&gt;"Cancelled"),ROW(Calc!$D$6:$D$20)-ROW(INDEX(Calc!$D$6:$D$20,1,1))+1),1)),"")</f>
        <v/>
      </c>
      <c r="E12" s="67"/>
      <c r="F12" s="65"/>
      <c r="G12" s="262" t="str">
        <f t="array" ref="G12">IFERROR(INDEX(Calc!$D$6:$D$20,SMALL(IF(($G$10&gt;=Calc!$E$6:$E$20)*($G$10&lt;=Calc!$H$6:$H$20)*(Calc!$M$6:$M$20&lt;&gt;"Cancelled"),ROW(Calc!$D$6:$D$20)-ROW(INDEX(Calc!$D$6:$D$20,1,1))+1),1)),"")</f>
        <v/>
      </c>
      <c r="H12" s="67"/>
      <c r="I12" s="65"/>
      <c r="J12" s="262" t="str">
        <f t="array" ref="J12">IFERROR(INDEX(Calc!$D$6:$D$20,SMALL(IF(($J$10&gt;=Calc!$E$6:$E$20)*($J$10&lt;=Calc!$H$6:$H$20)*(Calc!$M$6:$M$20&lt;&gt;"Cancelled"),ROW(Calc!$D$6:$D$20)-ROW(INDEX(Calc!$D$6:$D$20,1,1))+1),1)),"")</f>
        <v/>
      </c>
      <c r="K12" s="67"/>
      <c r="L12" s="65"/>
      <c r="M12" s="262" t="str">
        <f t="array" ref="M12">IFERROR(INDEX(Calc!$D$6:$D$20,SMALL(IF(($M$10&gt;=Calc!$E$6:$E$20)*($M$10&lt;=Calc!$H$6:$H$20)*(Calc!$M$6:$M$20&lt;&gt;"Cancelled"),ROW(Calc!$D$6:$D$20)-ROW(INDEX(Calc!$D$6:$D$20,1,1))+1),1)),"")</f>
        <v/>
      </c>
      <c r="N12" s="67"/>
      <c r="O12" s="65"/>
      <c r="P12" s="262" t="str">
        <f t="array" ref="P12">IFERROR(INDEX(Calc!$D$6:$D$20,SMALL(IF(($P$10&gt;=Calc!$E$6:$E$20)*($P$10&lt;=Calc!$H$6:$H$20)*(Calc!$M$6:$M$20&lt;&gt;"Cancelled"),ROW(Calc!$D$6:$D$20)-ROW(INDEX(Calc!$D$6:$D$20,1,1))+1),1)),"")</f>
        <v/>
      </c>
      <c r="Q12" s="67"/>
      <c r="R12" s="65"/>
      <c r="S12" s="262" t="str">
        <f t="array" ref="S12">IFERROR(INDEX(Calc!$D$6:$D$20,SMALL(IF(($S$10&gt;=Calc!$E$6:$E$20)*($S$10&lt;=Calc!$H$6:$H$20)*(Calc!$M$6:$M$20&lt;&gt;"Cancelled"),ROW(Calc!$D$6:$D$20)-ROW(INDEX(Calc!$D$6:$D$20,1,1))+1),1)),"")</f>
        <v/>
      </c>
      <c r="T12" s="67"/>
      <c r="U12" s="65"/>
      <c r="V12" s="262" t="str">
        <f t="array" ref="V12">IFERROR(INDEX(Calc!$D$6:$D$20,SMALL(IF(($V$10&gt;=Calc!$E$6:$E$20)*($V$10&lt;=Calc!$H$6:$H$20)*(Calc!$M$6:$M$20&lt;&gt;"Cancelled"),ROW(Calc!$D$6:$D$20)-ROW(INDEX(Calc!$D$6:$D$20,1,1))+1),1)),"")</f>
        <v/>
      </c>
      <c r="W12" s="68"/>
      <c r="X12" s="65"/>
      <c r="Y12" s="65"/>
    </row>
    <row r="13" spans="1:25" s="70" customFormat="1" ht="5.0999999999999996" customHeight="1" x14ac:dyDescent="0.25">
      <c r="A13" s="311"/>
      <c r="B13" s="66"/>
      <c r="C13" s="67"/>
      <c r="D13" s="72"/>
      <c r="E13" s="67"/>
      <c r="F13" s="67"/>
      <c r="G13" s="67"/>
      <c r="H13" s="67"/>
      <c r="I13" s="67"/>
      <c r="J13" s="67"/>
      <c r="K13" s="67"/>
      <c r="L13" s="67"/>
      <c r="M13" s="67"/>
      <c r="N13" s="67"/>
      <c r="O13" s="67"/>
      <c r="P13" s="67"/>
      <c r="Q13" s="67"/>
      <c r="R13" s="67"/>
      <c r="S13" s="67"/>
      <c r="T13" s="67"/>
      <c r="U13" s="67"/>
      <c r="V13" s="67"/>
      <c r="W13" s="68"/>
      <c r="X13" s="65"/>
      <c r="Y13" s="65"/>
    </row>
    <row r="14" spans="1:25" s="70" customFormat="1" ht="15" customHeight="1" x14ac:dyDescent="0.25">
      <c r="A14" s="311"/>
      <c r="B14" s="66"/>
      <c r="C14" s="65"/>
      <c r="D14" s="262" t="str">
        <f t="array" ref="D14">IFERROR(INDEX(Calc!$D$6:$D$20,SMALL(IF(($D$10&gt;=Calc!$E$6:$E$20)*($D$10&lt;=Calc!$H$6:$H$20)*(Calc!$M$6:$M$20&lt;&gt;"Cancelled"),ROW(Calc!$D$6:$D$20)-ROW(INDEX(Calc!$D$6:$D$20,1,1))+1),2)),"")</f>
        <v/>
      </c>
      <c r="E14" s="67"/>
      <c r="F14" s="65"/>
      <c r="G14" s="262" t="str">
        <f t="array" ref="G14">IFERROR(INDEX(Calc!$D$6:$D$20,SMALL(IF(($G$10&gt;=Calc!$E$6:$E$20)*($G$10&lt;=Calc!$H$6:$H$20)*(Calc!$M$6:$M$20&lt;&gt;"Cancelled"),ROW(Calc!$D$6:$D$20)-ROW(INDEX(Calc!$D$6:$D$20,1,1))+1),2)),"")</f>
        <v/>
      </c>
      <c r="H14" s="67"/>
      <c r="I14" s="65"/>
      <c r="J14" s="262" t="str">
        <f t="array" ref="J14">IFERROR(INDEX(Calc!$D$6:$D$20,SMALL(IF(($J$10&gt;=Calc!$E$6:$E$20)*($J$10&lt;=Calc!$H$6:$H$20)*(Calc!$M$6:$M$20&lt;&gt;"Cancelled"),ROW(Calc!$D$6:$D$20)-ROW(INDEX(Calc!$D$6:$D$20,1,1))+1),2)),"")</f>
        <v/>
      </c>
      <c r="K14" s="67"/>
      <c r="L14" s="65"/>
      <c r="M14" s="262" t="str">
        <f t="array" ref="M14">IFERROR(INDEX(Calc!$D$6:$D$20,SMALL(IF(($M$10&gt;=Calc!$E$6:$E$20)*($M$10&lt;=Calc!$H$6:$H$20)*(Calc!$M$6:$M$20&lt;&gt;"Cancelled"),ROW(Calc!$D$6:$D$20)-ROW(INDEX(Calc!$D$6:$D$20,1,1))+1),2)),"")</f>
        <v/>
      </c>
      <c r="N14" s="67"/>
      <c r="O14" s="65"/>
      <c r="P14" s="262" t="str">
        <f t="array" ref="P14">IFERROR(INDEX(Calc!$D$6:$D$20,SMALL(IF(($P$10&gt;=Calc!$E$6:$E$20)*($P$10&lt;=Calc!$H$6:$H$20)*(Calc!$M$6:$M$20&lt;&gt;"Cancelled"),ROW(Calc!$D$6:$D$20)-ROW(INDEX(Calc!$D$6:$D$20,1,1))+1),2)),"")</f>
        <v/>
      </c>
      <c r="Q14" s="67"/>
      <c r="R14" s="65"/>
      <c r="S14" s="262" t="str">
        <f t="array" ref="S14">IFERROR(INDEX(Calc!$D$6:$D$20,SMALL(IF(($S$10&gt;=Calc!$E$6:$E$20)*($S$10&lt;=Calc!$H$6:$H$20)*(Calc!$M$6:$M$20&lt;&gt;"Cancelled"),ROW(Calc!$D$6:$D$20)-ROW(INDEX(Calc!$D$6:$D$20,1,1))+1),2)),"")</f>
        <v/>
      </c>
      <c r="T14" s="67"/>
      <c r="U14" s="65"/>
      <c r="V14" s="262" t="str">
        <f t="array" ref="V14">IFERROR(INDEX(Calc!$D$6:$D$20,SMALL(IF(($V$10&gt;=Calc!$E$6:$E$20)*($V$10&lt;=Calc!$H$6:$H$20)*(Calc!$M$6:$M$20&lt;&gt;"Cancelled"),ROW(Calc!$D$6:$D$20)-ROW(INDEX(Calc!$D$6:$D$20,1,1))+1),2)),"")</f>
        <v/>
      </c>
      <c r="W14" s="68"/>
      <c r="X14" s="65"/>
      <c r="Y14" s="65"/>
    </row>
    <row r="15" spans="1:25" s="70" customFormat="1" ht="5.0999999999999996" customHeight="1" x14ac:dyDescent="0.25">
      <c r="A15" s="311"/>
      <c r="B15" s="66"/>
      <c r="C15" s="67"/>
      <c r="D15" s="67"/>
      <c r="E15" s="67"/>
      <c r="F15" s="67"/>
      <c r="G15" s="67"/>
      <c r="H15" s="67"/>
      <c r="I15" s="67"/>
      <c r="J15" s="67"/>
      <c r="K15" s="67"/>
      <c r="L15" s="67"/>
      <c r="M15" s="67"/>
      <c r="N15" s="67"/>
      <c r="O15" s="67"/>
      <c r="P15" s="67"/>
      <c r="Q15" s="67"/>
      <c r="R15" s="67"/>
      <c r="S15" s="67"/>
      <c r="T15" s="67"/>
      <c r="U15" s="67"/>
      <c r="V15" s="67"/>
      <c r="W15" s="68"/>
      <c r="X15" s="65"/>
      <c r="Y15" s="65"/>
    </row>
    <row r="16" spans="1:25" s="70" customFormat="1" ht="15" customHeight="1" x14ac:dyDescent="0.25">
      <c r="A16" s="311"/>
      <c r="B16" s="66"/>
      <c r="C16" s="65"/>
      <c r="D16" s="262" t="str">
        <f t="array" ref="D16">IFERROR(INDEX(Calc!$D$6:$D$20,SMALL(IF(($D$10&gt;=Calc!$E$6:$E$20)*($D$10&lt;=Calc!$H$6:$H$20)*(Calc!$M$6:$M$20&lt;&gt;"Cancelled"),ROW(Calc!$D$6:$D$20)-ROW(INDEX(Calc!$D$6:$D$20,1,1))+1),3)),"")</f>
        <v/>
      </c>
      <c r="E16" s="67"/>
      <c r="F16" s="65"/>
      <c r="G16" s="262" t="str">
        <f t="array" ref="G16">IFERROR(INDEX(Calc!$D$6:$D$20,SMALL(IF(($G$10&gt;=Calc!$E$6:$E$20)*($G$10&lt;=Calc!$H$6:$H$20)*(Calc!$M$6:$M$20&lt;&gt;"Cancelled"),ROW(Calc!$D$6:$D$20)-ROW(INDEX(Calc!$D$6:$D$20,1,1))+1),3)),"")</f>
        <v/>
      </c>
      <c r="H16" s="67"/>
      <c r="I16" s="65"/>
      <c r="J16" s="262" t="str">
        <f t="array" ref="J16">IFERROR(INDEX(Calc!$D$6:$D$20,SMALL(IF(($J$10&gt;=Calc!$E$6:$E$20)*($J$10&lt;=Calc!$H$6:$H$20)*(Calc!$M$6:$M$20&lt;&gt;"Cancelled"),ROW(Calc!$D$6:$D$20)-ROW(INDEX(Calc!$D$6:$D$20,1,1))+1),3)),"")</f>
        <v/>
      </c>
      <c r="K16" s="67"/>
      <c r="L16" s="65"/>
      <c r="M16" s="262" t="str">
        <f t="array" ref="M16">IFERROR(INDEX(Calc!$D$6:$D$20,SMALL(IF(($M$10&gt;=Calc!$E$6:$E$20)*($M$10&lt;=Calc!$H$6:$H$20)*(Calc!$M$6:$M$20&lt;&gt;"Cancelled"),ROW(Calc!$D$6:$D$20)-ROW(INDEX(Calc!$D$6:$D$20,1,1))+1),3)),"")</f>
        <v/>
      </c>
      <c r="N16" s="67"/>
      <c r="O16" s="65"/>
      <c r="P16" s="262" t="str">
        <f t="array" ref="P16">IFERROR(INDEX(Calc!$D$6:$D$20,SMALL(IF(($P$10&gt;=Calc!$E$6:$E$20)*($P$10&lt;=Calc!$H$6:$H$20)*(Calc!$M$6:$M$20&lt;&gt;"Cancelled"),ROW(Calc!$D$6:$D$20)-ROW(INDEX(Calc!$D$6:$D$20,1,1))+1),3)),"")</f>
        <v/>
      </c>
      <c r="Q16" s="67"/>
      <c r="R16" s="65"/>
      <c r="S16" s="262" t="str">
        <f t="array" ref="S16">IFERROR(INDEX(Calc!$D$6:$D$20,SMALL(IF(($S$10&gt;=Calc!$E$6:$E$20)*($S$10&lt;=Calc!$H$6:$H$20)*(Calc!$M$6:$M$20&lt;&gt;"Cancelled"),ROW(Calc!$D$6:$D$20)-ROW(INDEX(Calc!$D$6:$D$20,1,1))+1),3)),"")</f>
        <v/>
      </c>
      <c r="T16" s="67"/>
      <c r="U16" s="65"/>
      <c r="V16" s="262" t="str">
        <f t="array" ref="V16">IFERROR(INDEX(Calc!$D$6:$D$20,SMALL(IF(($V$10&gt;=Calc!$E$6:$E$20)*($V$10&lt;=Calc!$H$6:$H$20)*(Calc!$M$6:$M$20&lt;&gt;"Cancelled"),ROW(Calc!$D$6:$D$20)-ROW(INDEX(Calc!$D$6:$D$20,1,1))+1),3)),"")</f>
        <v/>
      </c>
      <c r="W16" s="68"/>
      <c r="X16" s="65"/>
      <c r="Y16" s="65"/>
    </row>
    <row r="17" spans="1:40" s="70" customFormat="1" ht="5.0999999999999996" customHeight="1" x14ac:dyDescent="0.25">
      <c r="A17" s="311"/>
      <c r="B17" s="66"/>
      <c r="C17" s="67"/>
      <c r="D17" s="67"/>
      <c r="E17" s="67"/>
      <c r="F17" s="67"/>
      <c r="G17" s="67"/>
      <c r="H17" s="67"/>
      <c r="I17" s="67"/>
      <c r="J17" s="67"/>
      <c r="K17" s="67"/>
      <c r="L17" s="67"/>
      <c r="M17" s="67"/>
      <c r="N17" s="67"/>
      <c r="O17" s="67"/>
      <c r="P17" s="67"/>
      <c r="Q17" s="67"/>
      <c r="R17" s="67"/>
      <c r="S17" s="67"/>
      <c r="T17" s="67"/>
      <c r="U17" s="67"/>
      <c r="V17" s="67"/>
      <c r="W17" s="68"/>
      <c r="X17" s="65"/>
      <c r="Y17" s="65"/>
    </row>
    <row r="18" spans="1:40" s="70" customFormat="1" ht="15" customHeight="1" x14ac:dyDescent="0.25">
      <c r="A18" s="311"/>
      <c r="B18" s="66"/>
      <c r="C18" s="65"/>
      <c r="D18" s="262" t="str">
        <f t="array" ref="D18">IFERROR(INDEX(Calc!$D$6:$D$20,SMALL(IF(($D$10&gt;=Calc!$E$6:$E$20)*($D$10&lt;=Calc!$H$6:$H$20)*(Calc!$M$6:$M$20&lt;&gt;"Cancelled"),ROW(Calc!$D$6:$D$20)-ROW(INDEX(Calc!$D$6:$D$20,1,1))+1),4)),"")</f>
        <v/>
      </c>
      <c r="E18" s="67"/>
      <c r="F18" s="65"/>
      <c r="G18" s="262" t="str">
        <f t="array" ref="G18">IFERROR(INDEX(Calc!$D$6:$D$20,SMALL(IF(($G$10&gt;=Calc!$E$6:$E$20)*($G$10&lt;=Calc!$H$6:$H$20)*(Calc!$M$6:$M$20&lt;&gt;"Cancelled"),ROW(Calc!$D$6:$D$20)-ROW(INDEX(Calc!$D$6:$D$20,1,1))+1),4)),"")</f>
        <v/>
      </c>
      <c r="H18" s="67"/>
      <c r="I18" s="65"/>
      <c r="J18" s="262" t="str">
        <f t="array" ref="J18">IFERROR(INDEX(Calc!$D$6:$D$20,SMALL(IF(($J$10&gt;=Calc!$E$6:$E$20)*($J$10&lt;=Calc!$H$6:$H$20)*(Calc!$M$6:$M$20&lt;&gt;"Cancelled"),ROW(Calc!$D$6:$D$20)-ROW(INDEX(Calc!$D$6:$D$20,1,1))+1),4)),"")</f>
        <v/>
      </c>
      <c r="K18" s="67"/>
      <c r="L18" s="65"/>
      <c r="M18" s="262" t="str">
        <f t="array" ref="M18">IFERROR(INDEX(Calc!$D$6:$D$20,SMALL(IF(($M$10&gt;=Calc!$E$6:$E$20)*($M$10&lt;=Calc!$H$6:$H$20)*(Calc!$M$6:$M$20&lt;&gt;"Cancelled"),ROW(Calc!$D$6:$D$20)-ROW(INDEX(Calc!$D$6:$D$20,1,1))+1),4)),"")</f>
        <v/>
      </c>
      <c r="N18" s="67"/>
      <c r="O18" s="65"/>
      <c r="P18" s="262" t="str">
        <f t="array" ref="P18">IFERROR(INDEX(Calc!$D$6:$D$20,SMALL(IF(($P$10&gt;=Calc!$E$6:$E$20)*($P$10&lt;=Calc!$H$6:$H$20)*(Calc!$M$6:$M$20&lt;&gt;"Cancelled"),ROW(Calc!$D$6:$D$20)-ROW(INDEX(Calc!$D$6:$D$20,1,1))+1),4)),"")</f>
        <v/>
      </c>
      <c r="Q18" s="67"/>
      <c r="R18" s="65"/>
      <c r="S18" s="262" t="str">
        <f t="array" ref="S18">IFERROR(INDEX(Calc!$D$6:$D$20,SMALL(IF(($S$10&gt;=Calc!$E$6:$E$20)*($S$10&lt;=Calc!$H$6:$H$20)*(Calc!$M$6:$M$20&lt;&gt;"Cancelled"),ROW(Calc!$D$6:$D$20)-ROW(INDEX(Calc!$D$6:$D$20,1,1))+1),4)),"")</f>
        <v/>
      </c>
      <c r="T18" s="67"/>
      <c r="U18" s="65"/>
      <c r="V18" s="262" t="str">
        <f t="array" ref="V18">IFERROR(INDEX(Calc!$D$6:$D$20,SMALL(IF(($V$10&gt;=Calc!$E$6:$E$20)*($V$10&lt;=Calc!$H$6:$H$20)*(Calc!$M$6:$M$20&lt;&gt;"Cancelled"),ROW(Calc!$D$6:$D$20)-ROW(INDEX(Calc!$D$6:$D$20,1,1))+1),4)),"")</f>
        <v/>
      </c>
      <c r="W18" s="68"/>
      <c r="X18" s="65"/>
      <c r="Y18" s="65"/>
    </row>
    <row r="19" spans="1:40" s="70" customFormat="1" ht="5.0999999999999996" customHeight="1" x14ac:dyDescent="0.25">
      <c r="A19" s="311"/>
      <c r="B19" s="66"/>
      <c r="C19" s="67"/>
      <c r="D19" s="67"/>
      <c r="E19" s="67"/>
      <c r="F19" s="67"/>
      <c r="G19" s="67"/>
      <c r="H19" s="67"/>
      <c r="I19" s="67"/>
      <c r="J19" s="67"/>
      <c r="K19" s="67"/>
      <c r="L19" s="67"/>
      <c r="M19" s="67"/>
      <c r="N19" s="67"/>
      <c r="O19" s="67"/>
      <c r="P19" s="67"/>
      <c r="Q19" s="67"/>
      <c r="R19" s="67"/>
      <c r="S19" s="67"/>
      <c r="T19" s="67"/>
      <c r="U19" s="67"/>
      <c r="V19" s="67"/>
      <c r="W19" s="68"/>
      <c r="X19" s="65"/>
      <c r="Y19" s="65"/>
    </row>
    <row r="20" spans="1:40" s="70" customFormat="1" ht="15" customHeight="1" x14ac:dyDescent="0.25">
      <c r="A20" s="311"/>
      <c r="B20" s="66"/>
      <c r="C20" s="65"/>
      <c r="D20" s="262" t="str">
        <f t="array" ref="D20">IFERROR(INDEX(Calc!$D$6:$D$20,SMALL(IF(($D$10&gt;=Calc!$E$6:$E$20)*($D$10&lt;=Calc!$H$6:$H$20)*(Calc!$M$6:$M$20&lt;&gt;"Cancelled"),ROW(Calc!$D$6:$D$20)-ROW(INDEX(Calc!$D$6:$D$20,1,1))+1),5)),"")</f>
        <v/>
      </c>
      <c r="E20" s="67"/>
      <c r="F20" s="65"/>
      <c r="G20" s="262" t="str">
        <f t="array" ref="G20">IFERROR(INDEX(Calc!$D$6:$D$20,SMALL(IF(($G$10&gt;=Calc!$E$6:$E$20)*($G$10&lt;=Calc!$H$6:$H$20)*(Calc!$M$6:$M$20&lt;&gt;"Cancelled"),ROW(Calc!$D$6:$D$20)-ROW(INDEX(Calc!$D$6:$D$20,1,1))+1),5)),"")</f>
        <v/>
      </c>
      <c r="H20" s="67"/>
      <c r="I20" s="65"/>
      <c r="J20" s="262" t="str">
        <f t="array" ref="J20">IFERROR(INDEX(Calc!$D$6:$D$20,SMALL(IF(($J$10&gt;=Calc!$E$6:$E$20)*($J$10&lt;=Calc!$H$6:$H$20)*(Calc!$M$6:$M$20&lt;&gt;"Cancelled"),ROW(Calc!$D$6:$D$20)-ROW(INDEX(Calc!$D$6:$D$20,1,1))+1),5)),"")</f>
        <v/>
      </c>
      <c r="K20" s="67"/>
      <c r="L20" s="65"/>
      <c r="M20" s="262" t="str">
        <f t="array" ref="M20">IFERROR(INDEX(Calc!$D$6:$D$20,SMALL(IF(($M$10&gt;=Calc!$E$6:$E$20)*($M$10&lt;=Calc!$H$6:$H$20)*(Calc!$M$6:$M$20&lt;&gt;"Cancelled"),ROW(Calc!$D$6:$D$20)-ROW(INDEX(Calc!$D$6:$D$20,1,1))+1),5)),"")</f>
        <v/>
      </c>
      <c r="N20" s="67"/>
      <c r="O20" s="65"/>
      <c r="P20" s="262" t="str">
        <f t="array" ref="P20">IFERROR(INDEX(Calc!$D$6:$D$20,SMALL(IF(($P$10&gt;=Calc!$E$6:$E$20)*($P$10&lt;=Calc!$H$6:$H$20)*(Calc!$M$6:$M$20&lt;&gt;"Cancelled"),ROW(Calc!$D$6:$D$20)-ROW(INDEX(Calc!$D$6:$D$20,1,1))+1),5)),"")</f>
        <v/>
      </c>
      <c r="Q20" s="67"/>
      <c r="R20" s="65"/>
      <c r="S20" s="262" t="str">
        <f t="array" ref="S20">IFERROR(INDEX(Calc!$D$6:$D$20,SMALL(IF(($S$10&gt;=Calc!$E$6:$E$20)*($S$10&lt;=Calc!$H$6:$H$20)*(Calc!$M$6:$M$20&lt;&gt;"Cancelled"),ROW(Calc!$D$6:$D$20)-ROW(INDEX(Calc!$D$6:$D$20,1,1))+1),5)),"")</f>
        <v/>
      </c>
      <c r="T20" s="67"/>
      <c r="U20" s="65"/>
      <c r="V20" s="262" t="str">
        <f t="array" ref="V20">IFERROR(INDEX(Calc!$D$6:$D$20,SMALL(IF(($V$10&gt;=Calc!$E$6:$E$20)*($V$10&lt;=Calc!$H$6:$H$20)*(Calc!$M$6:$M$20&lt;&gt;"Cancelled"),ROW(Calc!$D$6:$D$20)-ROW(INDEX(Calc!$D$6:$D$20,1,1))+1),5)),"")</f>
        <v/>
      </c>
      <c r="W20" s="68"/>
      <c r="X20" s="65"/>
      <c r="Y20" s="65"/>
    </row>
    <row r="21" spans="1:40" s="1" customFormat="1" ht="9.9499999999999993" customHeight="1" x14ac:dyDescent="0.25">
      <c r="A21" s="312"/>
      <c r="B21" s="60"/>
      <c r="C21" s="36"/>
      <c r="D21" s="33"/>
      <c r="E21" s="33"/>
      <c r="F21" s="33"/>
      <c r="G21" s="33"/>
      <c r="H21" s="33"/>
      <c r="I21" s="33"/>
      <c r="J21" s="33"/>
      <c r="K21" s="33"/>
      <c r="L21" s="33"/>
      <c r="M21" s="33"/>
      <c r="N21" s="33"/>
      <c r="O21" s="33"/>
      <c r="P21" s="33"/>
      <c r="Q21" s="33"/>
      <c r="R21" s="33"/>
      <c r="S21" s="33"/>
      <c r="T21" s="33"/>
      <c r="U21" s="33"/>
      <c r="V21" s="33"/>
      <c r="W21" s="61"/>
      <c r="X21" s="34"/>
      <c r="Y21" s="34"/>
    </row>
    <row r="22" spans="1:40" s="39" customFormat="1" ht="15" customHeight="1" x14ac:dyDescent="0.25">
      <c r="A22" s="313"/>
      <c r="B22" s="58"/>
      <c r="C22" s="47"/>
      <c r="D22" s="264">
        <f>IFERROR(IF(LEN(V10)=0,"",IF(MONTH(V10+1)=MONTH(V10),V10+1,"")),"")</f>
        <v>44564</v>
      </c>
      <c r="E22" s="40"/>
      <c r="F22" s="48"/>
      <c r="G22" s="264">
        <f>IFERROR(IF(LEN(D22)=0,"",IF(MONTH(D22+1)=MONTH(D22),D22+1,"")),"")</f>
        <v>44565</v>
      </c>
      <c r="H22" s="40"/>
      <c r="I22" s="48"/>
      <c r="J22" s="264">
        <f>IFERROR(IF(LEN(G22)=0,"",IF(MONTH(G22+1)=MONTH(G22),G22+1,"")),"")</f>
        <v>44566</v>
      </c>
      <c r="K22" s="40"/>
      <c r="L22" s="48"/>
      <c r="M22" s="264">
        <f>IFERROR(IF(LEN(J22)=0,"",IF(MONTH(J22+1)=MONTH(J22),J22+1,"")),"")</f>
        <v>44567</v>
      </c>
      <c r="N22" s="40"/>
      <c r="O22" s="48"/>
      <c r="P22" s="264">
        <f>IFERROR(IF(LEN(M22)=0,"",IF(MONTH(M22+1)=MONTH(M22),M22+1,"")),"")</f>
        <v>44568</v>
      </c>
      <c r="Q22" s="40"/>
      <c r="R22" s="48"/>
      <c r="S22" s="264">
        <f>IFERROR(IF(LEN(P22)=0,"",IF(MONTH(P22+1)=MONTH(P22),P22+1,"")),"")</f>
        <v>44569</v>
      </c>
      <c r="T22" s="40"/>
      <c r="U22" s="48"/>
      <c r="V22" s="264">
        <f>IFERROR(IF(LEN(S22)=0,"",IF(MONTH(S22+1)=MONTH(S22),S22+1,"")),"")</f>
        <v>44570</v>
      </c>
      <c r="W22" s="59"/>
      <c r="X22" s="41"/>
      <c r="Y22" s="41"/>
    </row>
    <row r="23" spans="1:40" s="1" customFormat="1" ht="5.0999999999999996" customHeight="1" x14ac:dyDescent="0.25">
      <c r="A23" s="312"/>
      <c r="B23" s="60"/>
      <c r="C23" s="36"/>
      <c r="D23" s="38"/>
      <c r="E23" s="33"/>
      <c r="F23" s="33"/>
      <c r="G23" s="38"/>
      <c r="H23" s="33"/>
      <c r="I23" s="33"/>
      <c r="J23" s="38"/>
      <c r="K23" s="33"/>
      <c r="L23" s="33"/>
      <c r="M23" s="38"/>
      <c r="N23" s="33"/>
      <c r="O23" s="33"/>
      <c r="P23" s="38"/>
      <c r="Q23" s="33"/>
      <c r="R23" s="33"/>
      <c r="S23" s="38"/>
      <c r="T23" s="33"/>
      <c r="U23" s="33"/>
      <c r="V23" s="38"/>
      <c r="W23" s="61"/>
      <c r="X23" s="34"/>
      <c r="Y23" s="34"/>
    </row>
    <row r="24" spans="1:40" s="70" customFormat="1" ht="15" customHeight="1" x14ac:dyDescent="0.25">
      <c r="A24" s="311"/>
      <c r="B24" s="66"/>
      <c r="C24" s="65"/>
      <c r="D24" s="262" t="str">
        <f t="array" ref="D24">IFERROR(INDEX(Calc!$D$6:$D$20,SMALL(IF(($D$22&gt;=Calc!$E$6:$E$20)*($D$22&lt;=Calc!$H$6:$H$20)*(Calc!$M$6:$M$20&lt;&gt;"Cancelled"),ROW(Calc!$D$6:$D$20)-ROW(INDEX(Calc!$D$6:$D$20,1,1))+1),1)),"")</f>
        <v/>
      </c>
      <c r="E24" s="67"/>
      <c r="F24" s="65"/>
      <c r="G24" s="262" t="str">
        <f t="array" ref="G24">IFERROR(INDEX(Calc!$D$6:$D$20,SMALL(IF(($G$22&gt;=Calc!$E$6:$E$20)*($G$22&lt;=Calc!$H$6:$H$20)*(Calc!$M$6:$M$20&lt;&gt;"Cancelled"),ROW(Calc!$D$6:$D$20)-ROW(INDEX(Calc!$D$6:$D$20,1,1))+1),1)),"")</f>
        <v/>
      </c>
      <c r="H24" s="67"/>
      <c r="I24" s="65"/>
      <c r="J24" s="262" t="str">
        <f t="array" ref="J24">IFERROR(INDEX(Calc!$D$6:$D$20,SMALL(IF(($J$22&gt;=Calc!$E$6:$E$20)*($J$22&lt;=Calc!$H$6:$H$20)*(Calc!$M$6:$M$20&lt;&gt;"Cancelled"),ROW(Calc!$D$6:$D$20)-ROW(INDEX(Calc!$D$6:$D$20,1,1))+1),1)),"")</f>
        <v>MS Office</v>
      </c>
      <c r="K24" s="67"/>
      <c r="L24" s="65"/>
      <c r="M24" s="262" t="str">
        <f t="array" ref="M24">IFERROR(INDEX(Calc!$D$6:$D$20,SMALL(IF(($M$22&gt;=Calc!$E$6:$E$20)*($M$22&lt;=Calc!$H$6:$H$20)*(Calc!$M$6:$M$20&lt;&gt;"Cancelled"),ROW(Calc!$D$6:$D$20)-ROW(INDEX(Calc!$D$6:$D$20,1,1))+1),1)),"")</f>
        <v>MS Office</v>
      </c>
      <c r="N24" s="67"/>
      <c r="O24" s="65"/>
      <c r="P24" s="262" t="str">
        <f t="array" ref="P24">IFERROR(INDEX(Calc!$D$6:$D$20,SMALL(IF(($P$22&gt;=Calc!$E$6:$E$20)*($P$22&lt;=Calc!$H$6:$H$20)*(Calc!$M$6:$M$20&lt;&gt;"Cancelled"),ROW(Calc!$D$6:$D$20)-ROW(INDEX(Calc!$D$6:$D$20,1,1))+1),1)),"")</f>
        <v>MS Office</v>
      </c>
      <c r="Q24" s="67"/>
      <c r="R24" s="65"/>
      <c r="S24" s="262" t="str">
        <f t="array" ref="S24">IFERROR(INDEX(Calc!$D$6:$D$20,SMALL(IF(($S$22&gt;=Calc!$E$6:$E$20)*($S$22&lt;=Calc!$H$6:$H$20)*(Calc!$M$6:$M$20&lt;&gt;"Cancelled"),ROW(Calc!$D$6:$D$20)-ROW(INDEX(Calc!$D$6:$D$20,1,1))+1),1)),"")</f>
        <v>MS Office</v>
      </c>
      <c r="T24" s="67"/>
      <c r="U24" s="65"/>
      <c r="V24" s="262" t="str">
        <f t="array" ref="V24">IFERROR(INDEX(Calc!$D$6:$D$20,SMALL(IF(($V$22&gt;=Calc!$E$6:$E$20)*($V$22&lt;=Calc!$H$6:$H$20)*(Calc!$M$6:$M$20&lt;&gt;"Cancelled"),ROW(Calc!$D$6:$D$20)-ROW(INDEX(Calc!$D$6:$D$20,1,1))+1),1)),"")</f>
        <v>MS Office</v>
      </c>
      <c r="W24" s="68"/>
      <c r="X24" s="65"/>
      <c r="Y24" s="65"/>
    </row>
    <row r="25" spans="1:40" s="70" customFormat="1" ht="5.0999999999999996" customHeight="1" x14ac:dyDescent="0.25">
      <c r="A25" s="311"/>
      <c r="B25" s="66"/>
      <c r="C25" s="67"/>
      <c r="D25" s="67"/>
      <c r="E25" s="67"/>
      <c r="F25" s="67"/>
      <c r="G25" s="67"/>
      <c r="H25" s="67"/>
      <c r="I25" s="67"/>
      <c r="J25" s="67"/>
      <c r="K25" s="67"/>
      <c r="L25" s="67"/>
      <c r="M25" s="67"/>
      <c r="N25" s="67"/>
      <c r="O25" s="67"/>
      <c r="P25" s="67"/>
      <c r="Q25" s="67"/>
      <c r="R25" s="67"/>
      <c r="S25" s="67"/>
      <c r="T25" s="67"/>
      <c r="U25" s="67"/>
      <c r="V25" s="67"/>
      <c r="W25" s="68"/>
      <c r="X25" s="65"/>
      <c r="Y25" s="65"/>
    </row>
    <row r="26" spans="1:40" s="65" customFormat="1" ht="15" customHeight="1" x14ac:dyDescent="0.25">
      <c r="A26" s="311"/>
      <c r="B26" s="66"/>
      <c r="D26" s="262" t="str">
        <f t="array" ref="D26">IFERROR(INDEX(Calc!$D$6:$D$20,SMALL(IF(($D$22&gt;=Calc!$E$6:$E$20)*($D$22&lt;=Calc!$H$6:$H$20)*(Calc!$M$6:$M$20&lt;&gt;"Cancelled"),ROW(Calc!$D$6:$D$20)-ROW(INDEX(Calc!$D$6:$D$20,1,1))+1),2)),"")</f>
        <v/>
      </c>
      <c r="E26" s="67"/>
      <c r="G26" s="262" t="str">
        <f t="array" ref="G26">IFERROR(INDEX(Calc!$D$6:$D$20,SMALL(IF(($G$22&gt;=Calc!$E$6:$E$20)*($G$22&lt;=Calc!$H$6:$H$20)*(Calc!$M$6:$M$20&lt;&gt;"Cancelled"),ROW(Calc!$D$6:$D$20)-ROW(INDEX(Calc!$D$6:$D$20,1,1))+1),2)),"")</f>
        <v/>
      </c>
      <c r="H26" s="67"/>
      <c r="J26" s="262" t="str">
        <f t="array" ref="J26">IFERROR(INDEX(Calc!$D$6:$D$20,SMALL(IF(($J$22&gt;=Calc!$E$6:$E$20)*($J$22&lt;=Calc!$H$6:$H$20)*(Calc!$M$6:$M$20&lt;&gt;"Cancelled"),ROW(Calc!$D$6:$D$20)-ROW(INDEX(Calc!$D$6:$D$20,1,1))+1),2)),"")</f>
        <v/>
      </c>
      <c r="K26" s="67"/>
      <c r="M26" s="262" t="str">
        <f t="array" ref="M26">IFERROR(INDEX(Calc!$D$6:$D$20,SMALL(IF(($M$22&gt;=Calc!$E$6:$E$20)*($M$22&lt;=Calc!$H$6:$H$20)*(Calc!$M$6:$M$20&lt;&gt;"Cancelled"),ROW(Calc!$D$6:$D$20)-ROW(INDEX(Calc!$D$6:$D$20,1,1))+1),2)),"")</f>
        <v/>
      </c>
      <c r="N26" s="67"/>
      <c r="P26" s="262" t="str">
        <f t="array" ref="P26">IFERROR(INDEX(Calc!$D$6:$D$20,SMALL(IF(($P$22&gt;=Calc!$E$6:$E$20)*($P$22&lt;=Calc!$H$6:$H$20)*(Calc!$M$6:$M$20&lt;&gt;"Cancelled"),ROW(Calc!$D$6:$D$20)-ROW(INDEX(Calc!$D$6:$D$20,1,1))+1),2)),"")</f>
        <v/>
      </c>
      <c r="Q26" s="67"/>
      <c r="S26" s="262" t="str">
        <f t="array" ref="S26">IFERROR(INDEX(Calc!$D$6:$D$20,SMALL(IF(($S$22&gt;=Calc!$E$6:$E$20)*($S$22&lt;=Calc!$H$6:$H$20)*(Calc!$M$6:$M$20&lt;&gt;"Cancelled"),ROW(Calc!$D$6:$D$20)-ROW(INDEX(Calc!$D$6:$D$20,1,1))+1),2)),"")</f>
        <v/>
      </c>
      <c r="T26" s="67"/>
      <c r="V26" s="262" t="str">
        <f t="array" ref="V26">IFERROR(INDEX(Calc!$D$6:$D$20,SMALL(IF(($V$22&gt;=Calc!$E$6:$E$20)*($V$22&lt;=Calc!$H$6:$H$20)*(Calc!$M$6:$M$20&lt;&gt;"Cancelled"),ROW(Calc!$D$6:$D$20)-ROW(INDEX(Calc!$D$6:$D$20,1,1))+1),2)),"")</f>
        <v/>
      </c>
      <c r="W26" s="68"/>
      <c r="Z26" s="70"/>
      <c r="AA26" s="70"/>
      <c r="AB26" s="70"/>
      <c r="AC26" s="70"/>
      <c r="AD26" s="70"/>
      <c r="AH26" s="70"/>
      <c r="AI26" s="70"/>
      <c r="AJ26" s="70"/>
      <c r="AK26" s="70"/>
      <c r="AL26" s="70"/>
      <c r="AM26" s="70"/>
      <c r="AN26" s="70"/>
    </row>
    <row r="27" spans="1:40" s="65" customFormat="1" ht="5.0999999999999996" customHeight="1" x14ac:dyDescent="0.25">
      <c r="A27" s="311"/>
      <c r="B27" s="66"/>
      <c r="C27" s="67"/>
      <c r="D27" s="67"/>
      <c r="E27" s="67"/>
      <c r="F27" s="67"/>
      <c r="G27" s="67"/>
      <c r="H27" s="67"/>
      <c r="I27" s="67"/>
      <c r="J27" s="67"/>
      <c r="K27" s="67"/>
      <c r="L27" s="67"/>
      <c r="M27" s="67"/>
      <c r="N27" s="67"/>
      <c r="O27" s="67"/>
      <c r="P27" s="67"/>
      <c r="Q27" s="67"/>
      <c r="R27" s="67"/>
      <c r="S27" s="67"/>
      <c r="T27" s="67"/>
      <c r="U27" s="67"/>
      <c r="V27" s="67"/>
      <c r="W27" s="68"/>
      <c r="Z27" s="70"/>
      <c r="AA27" s="70"/>
      <c r="AB27" s="70"/>
      <c r="AC27" s="70"/>
      <c r="AD27" s="70"/>
      <c r="AH27" s="70"/>
      <c r="AI27" s="70"/>
      <c r="AJ27" s="70"/>
      <c r="AK27" s="70"/>
      <c r="AL27" s="70"/>
      <c r="AM27" s="70"/>
      <c r="AN27" s="70"/>
    </row>
    <row r="28" spans="1:40" s="65" customFormat="1" ht="15" customHeight="1" x14ac:dyDescent="0.25">
      <c r="A28" s="311"/>
      <c r="B28" s="66"/>
      <c r="D28" s="262" t="str">
        <f t="array" ref="D28">IFERROR(INDEX(Calc!$D$6:$D$20,SMALL(IF(($D$22&gt;=Calc!$E$6:$E$20)*($D$22&lt;=Calc!$H$6:$H$20)*(Calc!$M$6:$M$20&lt;&gt;"Cancelled"),ROW(Calc!$D$6:$D$20)-ROW(INDEX(Calc!$D$6:$D$20,1,1))+1),3)),"")</f>
        <v/>
      </c>
      <c r="E28" s="67"/>
      <c r="G28" s="262" t="str">
        <f t="array" ref="G28">IFERROR(INDEX(Calc!$D$6:$D$20,SMALL(IF(($G$22&gt;=Calc!$E$6:$E$20)*($G$22&lt;=Calc!$H$6:$H$20)*(Calc!$M$6:$M$20&lt;&gt;"Cancelled"),ROW(Calc!$D$6:$D$20)-ROW(INDEX(Calc!$D$6:$D$20,1,1))+1),3)),"")</f>
        <v/>
      </c>
      <c r="H28" s="67"/>
      <c r="J28" s="262" t="str">
        <f t="array" ref="J28">IFERROR(INDEX(Calc!$D$6:$D$20,SMALL(IF(($J$22&gt;=Calc!$E$6:$E$20)*($J$22&lt;=Calc!$H$6:$H$20)*(Calc!$M$6:$M$20&lt;&gt;"Cancelled"),ROW(Calc!$D$6:$D$20)-ROW(INDEX(Calc!$D$6:$D$20,1,1))+1),3)),"")</f>
        <v/>
      </c>
      <c r="K28" s="67"/>
      <c r="M28" s="262" t="str">
        <f t="array" ref="M28">IFERROR(INDEX(Calc!$D$6:$D$20,SMALL(IF(($M$22&gt;=Calc!$E$6:$E$20)*($M$22&lt;=Calc!$H$6:$H$20)*(Calc!$M$6:$M$20&lt;&gt;"Cancelled"),ROW(Calc!$D$6:$D$20)-ROW(INDEX(Calc!$D$6:$D$20,1,1))+1),3)),"")</f>
        <v/>
      </c>
      <c r="N28" s="67"/>
      <c r="P28" s="262" t="str">
        <f t="array" ref="P28">IFERROR(INDEX(Calc!$D$6:$D$20,SMALL(IF(($P$22&gt;=Calc!$E$6:$E$20)*($P$22&lt;=Calc!$H$6:$H$20)*(Calc!$M$6:$M$20&lt;&gt;"Cancelled"),ROW(Calc!$D$6:$D$20)-ROW(INDEX(Calc!$D$6:$D$20,1,1))+1),3)),"")</f>
        <v/>
      </c>
      <c r="Q28" s="67"/>
      <c r="S28" s="262" t="str">
        <f t="array" ref="S28">IFERROR(INDEX(Calc!$D$6:$D$20,SMALL(IF(($S$22&gt;=Calc!$E$6:$E$20)*($S$22&lt;=Calc!$H$6:$H$20)*(Calc!$M$6:$M$20&lt;&gt;"Cancelled"),ROW(Calc!$D$6:$D$20)-ROW(INDEX(Calc!$D$6:$D$20,1,1))+1),3)),"")</f>
        <v/>
      </c>
      <c r="T28" s="67"/>
      <c r="V28" s="262" t="str">
        <f t="array" ref="V28">IFERROR(INDEX(Calc!$D$6:$D$20,SMALL(IF(($V$22&gt;=Calc!$E$6:$E$20)*($V$22&lt;=Calc!$H$6:$H$20)*(Calc!$M$6:$M$20&lt;&gt;"Cancelled"),ROW(Calc!$D$6:$D$20)-ROW(INDEX(Calc!$D$6:$D$20,1,1))+1),3)),"")</f>
        <v/>
      </c>
      <c r="W28" s="68"/>
      <c r="Z28" s="70"/>
      <c r="AA28" s="70"/>
      <c r="AB28" s="70"/>
      <c r="AC28" s="70"/>
      <c r="AD28" s="70"/>
      <c r="AH28" s="70"/>
      <c r="AI28" s="70"/>
      <c r="AJ28" s="70"/>
      <c r="AK28" s="70"/>
      <c r="AL28" s="70"/>
      <c r="AM28" s="70"/>
      <c r="AN28" s="70"/>
    </row>
    <row r="29" spans="1:40" s="65" customFormat="1" ht="5.0999999999999996" customHeight="1" x14ac:dyDescent="0.25">
      <c r="A29" s="311"/>
      <c r="B29" s="66"/>
      <c r="C29" s="67"/>
      <c r="D29" s="67"/>
      <c r="E29" s="67"/>
      <c r="F29" s="67"/>
      <c r="G29" s="67"/>
      <c r="H29" s="67"/>
      <c r="I29" s="67"/>
      <c r="J29" s="67"/>
      <c r="K29" s="67"/>
      <c r="L29" s="67"/>
      <c r="M29" s="67"/>
      <c r="N29" s="67"/>
      <c r="O29" s="67"/>
      <c r="P29" s="67"/>
      <c r="Q29" s="67"/>
      <c r="R29" s="67"/>
      <c r="S29" s="67"/>
      <c r="T29" s="67"/>
      <c r="U29" s="67"/>
      <c r="V29" s="67"/>
      <c r="W29" s="68"/>
      <c r="Z29" s="70"/>
      <c r="AA29" s="70"/>
      <c r="AB29" s="70"/>
      <c r="AC29" s="70"/>
      <c r="AD29" s="70"/>
      <c r="AH29" s="70"/>
      <c r="AI29" s="70"/>
      <c r="AJ29" s="70"/>
      <c r="AK29" s="70"/>
      <c r="AL29" s="70"/>
      <c r="AM29" s="70"/>
      <c r="AN29" s="70"/>
    </row>
    <row r="30" spans="1:40" s="65" customFormat="1" ht="15" customHeight="1" x14ac:dyDescent="0.25">
      <c r="A30" s="311"/>
      <c r="B30" s="66"/>
      <c r="D30" s="262" t="str">
        <f t="array" ref="D30">IFERROR(INDEX(Calc!$D$6:$D$20,SMALL(IF(($D$22&gt;=Calc!$E$6:$E$20)*($D$22&lt;=Calc!$H$6:$H$20)*(Calc!$M$6:$M$20&lt;&gt;"Cancelled"),ROW(Calc!$D$6:$D$20)-ROW(INDEX(Calc!$D$6:$D$20,1,1))+1),4)),"")</f>
        <v/>
      </c>
      <c r="E30" s="67"/>
      <c r="G30" s="262" t="str">
        <f t="array" ref="G30">IFERROR(INDEX(Calc!$D$6:$D$20,SMALL(IF(($G$22&gt;=Calc!$E$6:$E$20)*($G$22&lt;=Calc!$H$6:$H$20)*(Calc!$M$6:$M$20&lt;&gt;"Cancelled"),ROW(Calc!$D$6:$D$20)-ROW(INDEX(Calc!$D$6:$D$20,1,1))+1),4)),"")</f>
        <v/>
      </c>
      <c r="H30" s="67"/>
      <c r="J30" s="262" t="str">
        <f t="array" ref="J30">IFERROR(INDEX(Calc!$D$6:$D$20,SMALL(IF(($J$22&gt;=Calc!$E$6:$E$20)*($J$22&lt;=Calc!$H$6:$H$20)*(Calc!$M$6:$M$20&lt;&gt;"Cancelled"),ROW(Calc!$D$6:$D$20)-ROW(INDEX(Calc!$D$6:$D$20,1,1))+1),4)),"")</f>
        <v/>
      </c>
      <c r="K30" s="67"/>
      <c r="M30" s="262" t="str">
        <f t="array" ref="M30">IFERROR(INDEX(Calc!$D$6:$D$20,SMALL(IF(($M$22&gt;=Calc!$E$6:$E$20)*($M$22&lt;=Calc!$H$6:$H$20)*(Calc!$M$6:$M$20&lt;&gt;"Cancelled"),ROW(Calc!$D$6:$D$20)-ROW(INDEX(Calc!$D$6:$D$20,1,1))+1),4)),"")</f>
        <v/>
      </c>
      <c r="N30" s="67"/>
      <c r="P30" s="262" t="str">
        <f t="array" ref="P30">IFERROR(INDEX(Calc!$D$6:$D$20,SMALL(IF(($P$22&gt;=Calc!$E$6:$E$20)*($P$22&lt;=Calc!$H$6:$H$20)*(Calc!$M$6:$M$20&lt;&gt;"Cancelled"),ROW(Calc!$D$6:$D$20)-ROW(INDEX(Calc!$D$6:$D$20,1,1))+1),4)),"")</f>
        <v/>
      </c>
      <c r="Q30" s="67"/>
      <c r="S30" s="262" t="str">
        <f t="array" ref="S30">IFERROR(INDEX(Calc!$D$6:$D$20,SMALL(IF(($S$22&gt;=Calc!$E$6:$E$20)*($S$22&lt;=Calc!$H$6:$H$20)*(Calc!$M$6:$M$20&lt;&gt;"Cancelled"),ROW(Calc!$D$6:$D$20)-ROW(INDEX(Calc!$D$6:$D$20,1,1))+1),4)),"")</f>
        <v/>
      </c>
      <c r="T30" s="67"/>
      <c r="V30" s="262" t="str">
        <f t="array" ref="V30">IFERROR(INDEX(Calc!$D$6:$D$20,SMALL(IF(($V$22&gt;=Calc!$E$6:$E$20)*($V$22&lt;=Calc!$H$6:$H$20)*(Calc!$M$6:$M$20&lt;&gt;"Cancelled"),ROW(Calc!$D$6:$D$20)-ROW(INDEX(Calc!$D$6:$D$20,1,1))+1),4)),"")</f>
        <v/>
      </c>
      <c r="W30" s="68"/>
      <c r="Z30" s="70"/>
      <c r="AA30" s="70"/>
      <c r="AB30" s="70"/>
      <c r="AC30" s="70"/>
      <c r="AD30" s="70"/>
      <c r="AE30" s="70"/>
      <c r="AH30" s="70"/>
      <c r="AI30" s="70"/>
      <c r="AJ30" s="70"/>
      <c r="AK30" s="70"/>
      <c r="AL30" s="70"/>
      <c r="AM30" s="70"/>
      <c r="AN30" s="70"/>
    </row>
    <row r="31" spans="1:40" s="65" customFormat="1" ht="5.0999999999999996" customHeight="1" x14ac:dyDescent="0.25">
      <c r="A31" s="311"/>
      <c r="B31" s="66"/>
      <c r="C31" s="67"/>
      <c r="D31" s="67"/>
      <c r="E31" s="67"/>
      <c r="F31" s="67"/>
      <c r="G31" s="67"/>
      <c r="H31" s="67"/>
      <c r="I31" s="67"/>
      <c r="J31" s="67"/>
      <c r="K31" s="67"/>
      <c r="L31" s="67"/>
      <c r="M31" s="67"/>
      <c r="N31" s="67"/>
      <c r="O31" s="67"/>
      <c r="P31" s="67"/>
      <c r="Q31" s="67"/>
      <c r="R31" s="67"/>
      <c r="S31" s="67"/>
      <c r="T31" s="67"/>
      <c r="U31" s="67"/>
      <c r="V31" s="67"/>
      <c r="W31" s="68"/>
      <c r="Z31" s="70"/>
      <c r="AA31" s="70"/>
      <c r="AB31" s="70"/>
      <c r="AC31" s="70"/>
      <c r="AD31" s="70"/>
      <c r="AE31" s="70"/>
      <c r="AH31" s="70"/>
      <c r="AI31" s="70"/>
      <c r="AJ31" s="70"/>
      <c r="AK31" s="70"/>
      <c r="AL31" s="70"/>
      <c r="AM31" s="70"/>
      <c r="AN31" s="70"/>
    </row>
    <row r="32" spans="1:40" s="65" customFormat="1" ht="15" customHeight="1" x14ac:dyDescent="0.25">
      <c r="A32" s="311"/>
      <c r="B32" s="66"/>
      <c r="D32" s="262" t="str">
        <f t="array" ref="D32">IFERROR(INDEX(Calc!$D$6:$D$20,SMALL(IF(($D$22&gt;=Calc!$E$6:$E$20)*($D$22&lt;=Calc!$H$6:$H$20)*(Calc!$M$6:$M$20&lt;&gt;"Cancelled"),ROW(Calc!$D$6:$D$20)-ROW(INDEX(Calc!$D$6:$D$20,1,1))+1),5)),"")</f>
        <v/>
      </c>
      <c r="E32" s="67"/>
      <c r="G32" s="262" t="str">
        <f t="array" ref="G32">IFERROR(INDEX(Calc!$D$6:$D$20,SMALL(IF(($G$22&gt;=Calc!$E$6:$E$20)*($G$22&lt;=Calc!$H$6:$H$20)*(Calc!$M$6:$M$20&lt;&gt;"Cancelled"),ROW(Calc!$D$6:$D$20)-ROW(INDEX(Calc!$D$6:$D$20,1,1))+1),5)),"")</f>
        <v/>
      </c>
      <c r="H32" s="67"/>
      <c r="J32" s="262" t="str">
        <f t="array" ref="J32">IFERROR(INDEX(Calc!$D$6:$D$20,SMALL(IF(($J$22&gt;=Calc!$E$6:$E$20)*($J$22&lt;=Calc!$H$6:$H$20)*(Calc!$M$6:$M$20&lt;&gt;"Cancelled"),ROW(Calc!$D$6:$D$20)-ROW(INDEX(Calc!$D$6:$D$20,1,1))+1),5)),"")</f>
        <v/>
      </c>
      <c r="K32" s="67"/>
      <c r="M32" s="262" t="str">
        <f t="array" ref="M32">IFERROR(INDEX(Calc!$D$6:$D$20,SMALL(IF(($M$22&gt;=Calc!$E$6:$E$20)*($M$22&lt;=Calc!$H$6:$H$20)*(Calc!$M$6:$M$20&lt;&gt;"Cancelled"),ROW(Calc!$D$6:$D$20)-ROW(INDEX(Calc!$D$6:$D$20,1,1))+1),5)),"")</f>
        <v/>
      </c>
      <c r="N32" s="67"/>
      <c r="P32" s="262" t="str">
        <f t="array" ref="P32">IFERROR(INDEX(Calc!$D$6:$D$20,SMALL(IF(($P$22&gt;=Calc!$E$6:$E$20)*($P$22&lt;=Calc!$H$6:$H$20)*(Calc!$M$6:$M$20&lt;&gt;"Cancelled"),ROW(Calc!$D$6:$D$20)-ROW(INDEX(Calc!$D$6:$D$20,1,1))+1),5)),"")</f>
        <v/>
      </c>
      <c r="Q32" s="67"/>
      <c r="S32" s="262" t="str">
        <f t="array" ref="S32">IFERROR(INDEX(Calc!$D$6:$D$20,SMALL(IF(($S$22&gt;=Calc!$E$6:$E$20)*($S$22&lt;=Calc!$H$6:$H$20)*(Calc!$M$6:$M$20&lt;&gt;"Cancelled"),ROW(Calc!$D$6:$D$20)-ROW(INDEX(Calc!$D$6:$D$20,1,1))+1),5)),"")</f>
        <v/>
      </c>
      <c r="T32" s="67"/>
      <c r="V32" s="262" t="str">
        <f t="array" ref="V32">IFERROR(INDEX(Calc!$D$6:$D$20,SMALL(IF(($V$22&gt;=Calc!$E$6:$E$20)*($V$22&lt;=Calc!$H$6:$H$20)*(Calc!$M$6:$M$20&lt;&gt;"Cancelled"),ROW(Calc!$D$6:$D$20)-ROW(INDEX(Calc!$D$6:$D$20,1,1))+1),5)),"")</f>
        <v/>
      </c>
      <c r="W32" s="68"/>
      <c r="Z32" s="70"/>
      <c r="AA32" s="70"/>
      <c r="AB32" s="70"/>
      <c r="AC32" s="70"/>
      <c r="AD32" s="70"/>
      <c r="AE32" s="70"/>
      <c r="AH32" s="70"/>
      <c r="AI32" s="70"/>
      <c r="AJ32" s="70"/>
      <c r="AK32" s="70"/>
      <c r="AL32" s="70"/>
      <c r="AM32" s="70"/>
      <c r="AN32" s="70"/>
    </row>
    <row r="33" spans="1:40" s="34" customFormat="1" ht="9.9499999999999993" customHeight="1" x14ac:dyDescent="0.25">
      <c r="A33" s="312"/>
      <c r="B33" s="60"/>
      <c r="C33" s="36"/>
      <c r="D33" s="33"/>
      <c r="E33" s="33"/>
      <c r="F33" s="33"/>
      <c r="G33" s="33"/>
      <c r="H33" s="33"/>
      <c r="I33" s="33"/>
      <c r="J33" s="33"/>
      <c r="K33" s="33"/>
      <c r="L33" s="33"/>
      <c r="M33" s="33"/>
      <c r="N33" s="33"/>
      <c r="O33" s="33"/>
      <c r="P33" s="33"/>
      <c r="Q33" s="33"/>
      <c r="R33" s="33"/>
      <c r="S33" s="33"/>
      <c r="T33" s="33"/>
      <c r="U33" s="33"/>
      <c r="V33" s="33"/>
      <c r="W33" s="61"/>
      <c r="Z33" s="1"/>
      <c r="AA33" s="1"/>
      <c r="AB33" s="1"/>
      <c r="AC33" s="1"/>
      <c r="AD33" s="1"/>
      <c r="AE33" s="1"/>
      <c r="AH33" s="1"/>
      <c r="AI33" s="1"/>
      <c r="AJ33" s="1"/>
      <c r="AK33" s="1"/>
      <c r="AL33" s="1"/>
      <c r="AM33" s="1"/>
      <c r="AN33" s="1"/>
    </row>
    <row r="34" spans="1:40" s="41" customFormat="1" ht="15" customHeight="1" x14ac:dyDescent="0.25">
      <c r="A34" s="313"/>
      <c r="B34" s="58"/>
      <c r="C34" s="47"/>
      <c r="D34" s="264">
        <f>IFERROR(IF(LEN(V22)=0,"",IF(MONTH(V22+1)=MONTH(V22),V22+1,"")),"")</f>
        <v>44571</v>
      </c>
      <c r="E34" s="40"/>
      <c r="F34" s="48"/>
      <c r="G34" s="264">
        <f>IFERROR(IF(LEN(D34)=0,"",IF(MONTH(D34+1)=MONTH(D34),D34+1,"")),"")</f>
        <v>44572</v>
      </c>
      <c r="H34" s="40"/>
      <c r="I34" s="48"/>
      <c r="J34" s="264">
        <f>IFERROR(IF(LEN(G34)=0,"",IF(MONTH(G34+1)=MONTH(G34),G34+1,"")),"")</f>
        <v>44573</v>
      </c>
      <c r="K34" s="40"/>
      <c r="L34" s="48"/>
      <c r="M34" s="264">
        <f>IFERROR(IF(LEN(J34)=0,"",IF(MONTH(J34+1)=MONTH(J34),J34+1,"")),"")</f>
        <v>44574</v>
      </c>
      <c r="N34" s="40"/>
      <c r="O34" s="48"/>
      <c r="P34" s="264">
        <f>IFERROR(IF(LEN(M34)=0,"",IF(MONTH(M34+1)=MONTH(M34),M34+1,"")),"")</f>
        <v>44575</v>
      </c>
      <c r="Q34" s="40"/>
      <c r="R34" s="48"/>
      <c r="S34" s="264">
        <f>IFERROR(IF(LEN(P34)=0,"",IF(MONTH(P34+1)=MONTH(P34),P34+1,"")),"")</f>
        <v>44576</v>
      </c>
      <c r="T34" s="40"/>
      <c r="U34" s="48"/>
      <c r="V34" s="264">
        <f>IFERROR(IF(LEN(S34)=0,"",IF(MONTH(S34+1)=MONTH(S34),S34+1,"")),"")</f>
        <v>44577</v>
      </c>
      <c r="W34" s="59"/>
      <c r="Z34" s="39"/>
      <c r="AA34" s="39"/>
      <c r="AB34" s="39"/>
      <c r="AC34" s="39"/>
      <c r="AD34" s="39"/>
      <c r="AE34" s="39"/>
      <c r="AH34" s="39"/>
      <c r="AI34" s="39"/>
      <c r="AJ34" s="39"/>
      <c r="AK34" s="39"/>
      <c r="AL34" s="39"/>
      <c r="AM34" s="39"/>
      <c r="AN34" s="39"/>
    </row>
    <row r="35" spans="1:40" s="34" customFormat="1" ht="5.0999999999999996" customHeight="1" x14ac:dyDescent="0.25">
      <c r="A35" s="312"/>
      <c r="B35" s="60"/>
      <c r="C35" s="36"/>
      <c r="D35" s="38"/>
      <c r="E35" s="33"/>
      <c r="F35" s="33"/>
      <c r="G35" s="38"/>
      <c r="H35" s="33"/>
      <c r="I35" s="33"/>
      <c r="J35" s="38"/>
      <c r="K35" s="33"/>
      <c r="L35" s="33"/>
      <c r="M35" s="38"/>
      <c r="N35" s="33"/>
      <c r="O35" s="33"/>
      <c r="P35" s="38"/>
      <c r="Q35" s="33"/>
      <c r="R35" s="33"/>
      <c r="S35" s="38"/>
      <c r="T35" s="33"/>
      <c r="U35" s="33"/>
      <c r="V35" s="38"/>
      <c r="W35" s="61"/>
      <c r="Z35" s="1"/>
      <c r="AA35" s="1"/>
      <c r="AB35" s="1"/>
      <c r="AC35" s="1"/>
      <c r="AD35" s="1"/>
      <c r="AE35" s="1"/>
      <c r="AH35" s="1"/>
      <c r="AI35" s="1"/>
      <c r="AJ35" s="1"/>
      <c r="AK35" s="1"/>
      <c r="AL35" s="1"/>
      <c r="AM35" s="1"/>
      <c r="AN35" s="1"/>
    </row>
    <row r="36" spans="1:40" s="65" customFormat="1" ht="15" customHeight="1" x14ac:dyDescent="0.25">
      <c r="A36" s="311"/>
      <c r="B36" s="66"/>
      <c r="D36" s="262" t="str">
        <f t="array" ref="D36">IFERROR(INDEX(Calc!$D$6:$D$20,SMALL(IF(($D$34&gt;=Calc!$E$6:$E$20)*($D$34&lt;=Calc!$H$6:$H$20)*(Calc!$M$6:$M$20&lt;&gt;"Cancelled"),ROW(Calc!$D$6:$D$20)-ROW(INDEX(Calc!$D$6:$D$20,1,1))+1),1)),"")</f>
        <v>MS Office</v>
      </c>
      <c r="E36" s="67"/>
      <c r="G36" s="262" t="str">
        <f t="array" ref="G36">IFERROR(INDEX(Calc!$D$6:$D$20,SMALL(IF(($G$34&gt;=Calc!$E$6:$E$20)*($G$34&lt;=Calc!$H$6:$H$20)*(Calc!$M$6:$M$20&lt;&gt;"Cancelled"),ROW(Calc!$D$6:$D$20)-ROW(INDEX(Calc!$D$6:$D$20,1,1))+1),1)),"")</f>
        <v>MS Office</v>
      </c>
      <c r="H36" s="67"/>
      <c r="J36" s="262" t="str">
        <f t="array" ref="J36">IFERROR(INDEX(Calc!$D$6:$D$20,SMALL(IF(($J$34&gt;=Calc!$E$6:$E$20)*($J$34&lt;=Calc!$H$6:$H$20)*(Calc!$M$6:$M$20&lt;&gt;"Cancelled"),ROW(Calc!$D$6:$D$20)-ROW(INDEX(Calc!$D$6:$D$20,1,1))+1),1)),"")</f>
        <v>MS Office</v>
      </c>
      <c r="K36" s="67"/>
      <c r="M36" s="262" t="str">
        <f t="array" ref="M36">IFERROR(INDEX(Calc!$D$6:$D$20,SMALL(IF(($M$34&gt;=Calc!$E$6:$E$20)*($M$34&lt;=Calc!$H$6:$H$20)*(Calc!$M$6:$M$20&lt;&gt;"Cancelled"),ROW(Calc!$D$6:$D$20)-ROW(INDEX(Calc!$D$6:$D$20,1,1))+1),1)),"")</f>
        <v>MS Office</v>
      </c>
      <c r="N36" s="67"/>
      <c r="P36" s="262" t="str">
        <f t="array" ref="P36">IFERROR(INDEX(Calc!$D$6:$D$20,SMALL(IF(($P$34&gt;=Calc!$E$6:$E$20)*($P$34&lt;=Calc!$H$6:$H$20)*(Calc!$M$6:$M$20&lt;&gt;"Cancelled"),ROW(Calc!$D$6:$D$20)-ROW(INDEX(Calc!$D$6:$D$20,1,1))+1),1)),"")</f>
        <v>MS Office</v>
      </c>
      <c r="Q36" s="67"/>
      <c r="S36" s="262" t="str">
        <f t="array" ref="S36">IFERROR(INDEX(Calc!$D$6:$D$20,SMALL(IF(($S$34&gt;=Calc!$E$6:$E$20)*($S$34&lt;=Calc!$H$6:$H$20)*(Calc!$M$6:$M$20&lt;&gt;"Cancelled"),ROW(Calc!$D$6:$D$20)-ROW(INDEX(Calc!$D$6:$D$20,1,1))+1),1)),"")</f>
        <v>AGILE Practices</v>
      </c>
      <c r="T36" s="67"/>
      <c r="V36" s="262" t="str">
        <f t="array" ref="V36">IFERROR(INDEX(Calc!$D$6:$D$20,SMALL(IF(($V$34&gt;=Calc!$E$6:$E$20)*($V$34&lt;=Calc!$H$6:$H$20)*(Calc!$M$6:$M$20&lt;&gt;"Cancelled"),ROW(Calc!$D$6:$D$20)-ROW(INDEX(Calc!$D$6:$D$20,1,1))+1),1)),"")</f>
        <v>AGILE Practices</v>
      </c>
      <c r="W36" s="68"/>
      <c r="Z36" s="70"/>
      <c r="AA36" s="70"/>
      <c r="AB36" s="70"/>
      <c r="AC36" s="70"/>
      <c r="AD36" s="70"/>
      <c r="AE36" s="70"/>
      <c r="AF36" s="70"/>
      <c r="AG36" s="70"/>
      <c r="AH36" s="70"/>
      <c r="AI36" s="70"/>
      <c r="AJ36" s="70"/>
      <c r="AK36" s="70"/>
      <c r="AL36" s="70"/>
      <c r="AM36" s="70"/>
      <c r="AN36" s="70"/>
    </row>
    <row r="37" spans="1:40" s="65" customFormat="1" ht="5.0999999999999996" customHeight="1" x14ac:dyDescent="0.25">
      <c r="A37" s="311"/>
      <c r="B37" s="66"/>
      <c r="C37" s="67"/>
      <c r="D37" s="67"/>
      <c r="E37" s="67"/>
      <c r="F37" s="67"/>
      <c r="G37" s="67"/>
      <c r="H37" s="67"/>
      <c r="I37" s="67"/>
      <c r="J37" s="67"/>
      <c r="K37" s="67"/>
      <c r="L37" s="67"/>
      <c r="M37" s="67"/>
      <c r="N37" s="67"/>
      <c r="O37" s="67"/>
      <c r="P37" s="67"/>
      <c r="Q37" s="67"/>
      <c r="R37" s="67"/>
      <c r="S37" s="67"/>
      <c r="T37" s="67"/>
      <c r="U37" s="67"/>
      <c r="V37" s="67"/>
      <c r="W37" s="68"/>
      <c r="Z37" s="70"/>
      <c r="AA37" s="70"/>
      <c r="AB37" s="70"/>
      <c r="AC37" s="70"/>
      <c r="AD37" s="70"/>
      <c r="AE37" s="70"/>
      <c r="AF37" s="70"/>
      <c r="AG37" s="70"/>
      <c r="AH37" s="70"/>
      <c r="AI37" s="70"/>
      <c r="AJ37" s="70"/>
      <c r="AK37" s="70"/>
      <c r="AL37" s="70"/>
      <c r="AM37" s="70"/>
      <c r="AN37" s="70"/>
    </row>
    <row r="38" spans="1:40" s="65" customFormat="1" ht="15" customHeight="1" x14ac:dyDescent="0.25">
      <c r="A38" s="311"/>
      <c r="B38" s="66"/>
      <c r="D38" s="262" t="str">
        <f t="array" ref="D38">IFERROR(INDEX(Calc!$D$6:$D$20,SMALL(IF(($D$34&gt;=Calc!$E$6:$E$20)*($D$34&lt;=Calc!$H$6:$H$20)*(Calc!$M$6:$M$20&lt;&gt;"Cancelled"),ROW(Calc!$D$6:$D$20)-ROW(INDEX(Calc!$D$6:$D$20,1,1))+1),2)),"")</f>
        <v/>
      </c>
      <c r="E38" s="67"/>
      <c r="G38" s="262" t="str">
        <f t="array" ref="G38">IFERROR(INDEX(Calc!$D$6:$D$20,SMALL(IF(($G$34&gt;=Calc!$E$6:$E$20)*($G$34&lt;=Calc!$H$6:$H$20)*(Calc!$M$6:$M$20&lt;&gt;"Cancelled"),ROW(Calc!$D$6:$D$20)-ROW(INDEX(Calc!$D$6:$D$20,1,1))+1),2)),"")</f>
        <v/>
      </c>
      <c r="H38" s="67"/>
      <c r="J38" s="262" t="str">
        <f t="array" ref="J38">IFERROR(INDEX(Calc!$D$6:$D$20,SMALL(IF(($J$34&gt;=Calc!$E$6:$E$20)*($J$34&lt;=Calc!$H$6:$H$20)*(Calc!$M$6:$M$20&lt;&gt;"Cancelled"),ROW(Calc!$D$6:$D$20)-ROW(INDEX(Calc!$D$6:$D$20,1,1))+1),2)),"")</f>
        <v/>
      </c>
      <c r="K38" s="67"/>
      <c r="M38" s="262" t="str">
        <f t="array" ref="M38">IFERROR(INDEX(Calc!$D$6:$D$20,SMALL(IF(($M$34&gt;=Calc!$E$6:$E$20)*($M$34&lt;=Calc!$H$6:$H$20)*(Calc!$M$6:$M$20&lt;&gt;"Cancelled"),ROW(Calc!$D$6:$D$20)-ROW(INDEX(Calc!$D$6:$D$20,1,1))+1),2)),"")</f>
        <v/>
      </c>
      <c r="N38" s="67"/>
      <c r="P38" s="262" t="str">
        <f t="array" ref="P38">IFERROR(INDEX(Calc!$D$6:$D$20,SMALL(IF(($P$34&gt;=Calc!$E$6:$E$20)*($P$34&lt;=Calc!$H$6:$H$20)*(Calc!$M$6:$M$20&lt;&gt;"Cancelled"),ROW(Calc!$D$6:$D$20)-ROW(INDEX(Calc!$D$6:$D$20,1,1))+1),2)),"")</f>
        <v/>
      </c>
      <c r="Q38" s="67"/>
      <c r="S38" s="262" t="str">
        <f t="array" ref="S38">IFERROR(INDEX(Calc!$D$6:$D$20,SMALL(IF(($S$34&gt;=Calc!$E$6:$E$20)*($S$34&lt;=Calc!$H$6:$H$20)*(Calc!$M$6:$M$20&lt;&gt;"Cancelled"),ROW(Calc!$D$6:$D$20)-ROW(INDEX(Calc!$D$6:$D$20,1,1))+1),2)),"")</f>
        <v>MS Office</v>
      </c>
      <c r="T38" s="67"/>
      <c r="V38" s="262" t="str">
        <f t="array" ref="V38">IFERROR(INDEX(Calc!$D$6:$D$20,SMALL(IF(($V$34&gt;=Calc!$E$6:$E$20)*($V$34&lt;=Calc!$H$6:$H$20)*(Calc!$M$6:$M$20&lt;&gt;"Cancelled"),ROW(Calc!$D$6:$D$20)-ROW(INDEX(Calc!$D$6:$D$20,1,1))+1),2)),"")</f>
        <v>MS Office</v>
      </c>
      <c r="W38" s="68"/>
      <c r="Z38" s="70"/>
      <c r="AA38" s="70"/>
      <c r="AB38" s="70"/>
      <c r="AC38" s="70"/>
      <c r="AD38" s="70"/>
      <c r="AE38" s="70"/>
      <c r="AF38" s="70"/>
      <c r="AG38" s="70"/>
      <c r="AH38" s="70"/>
      <c r="AI38" s="70"/>
      <c r="AJ38" s="70"/>
      <c r="AK38" s="70"/>
      <c r="AL38" s="70"/>
      <c r="AM38" s="70"/>
      <c r="AN38" s="70"/>
    </row>
    <row r="39" spans="1:40" s="65" customFormat="1" ht="5.0999999999999996" customHeight="1" x14ac:dyDescent="0.25">
      <c r="A39" s="311"/>
      <c r="B39" s="66"/>
      <c r="C39" s="67"/>
      <c r="D39" s="67"/>
      <c r="E39" s="67"/>
      <c r="F39" s="67"/>
      <c r="G39" s="67"/>
      <c r="H39" s="67"/>
      <c r="I39" s="67"/>
      <c r="J39" s="67"/>
      <c r="K39" s="67"/>
      <c r="L39" s="67"/>
      <c r="M39" s="67"/>
      <c r="N39" s="67"/>
      <c r="O39" s="67"/>
      <c r="P39" s="67"/>
      <c r="Q39" s="67"/>
      <c r="R39" s="67"/>
      <c r="S39" s="67"/>
      <c r="T39" s="67"/>
      <c r="U39" s="67"/>
      <c r="V39" s="67"/>
      <c r="W39" s="68"/>
      <c r="Z39" s="70"/>
      <c r="AA39" s="70"/>
      <c r="AB39" s="70"/>
      <c r="AC39" s="70"/>
      <c r="AD39" s="70"/>
      <c r="AE39" s="70"/>
      <c r="AF39" s="70"/>
      <c r="AG39" s="70"/>
      <c r="AH39" s="70"/>
      <c r="AI39" s="70"/>
      <c r="AJ39" s="70"/>
      <c r="AK39" s="70"/>
      <c r="AL39" s="70"/>
      <c r="AM39" s="70"/>
      <c r="AN39" s="70"/>
    </row>
    <row r="40" spans="1:40" s="65" customFormat="1" ht="15" customHeight="1" x14ac:dyDescent="0.25">
      <c r="A40" s="311"/>
      <c r="B40" s="66"/>
      <c r="D40" s="262" t="str">
        <f t="array" ref="D40">IFERROR(INDEX(Calc!$D$6:$D$20,SMALL(IF(($D$34&gt;=Calc!$E$6:$E$20)*($D$34&lt;=Calc!$H$6:$H$20)*(Calc!$M$6:$M$20&lt;&gt;"Cancelled"),ROW(Calc!$D$6:$D$20)-ROW(INDEX(Calc!$D$6:$D$20,1,1))+1),3)),"")</f>
        <v/>
      </c>
      <c r="E40" s="67"/>
      <c r="G40" s="262" t="str">
        <f t="array" ref="G40">IFERROR(INDEX(Calc!$D$6:$D$20,SMALL(IF(($G$34&gt;=Calc!$E$6:$E$20)*($G$34&lt;=Calc!$H$6:$H$20)*(Calc!$M$6:$M$20&lt;&gt;"Cancelled"),ROW(Calc!$D$6:$D$20)-ROW(INDEX(Calc!$D$6:$D$20,1,1))+1),3)),"")</f>
        <v/>
      </c>
      <c r="H40" s="67"/>
      <c r="J40" s="262" t="str">
        <f t="array" ref="J40">IFERROR(INDEX(Calc!$D$6:$D$20,SMALL(IF(($J$34&gt;=Calc!$E$6:$E$20)*($J$34&lt;=Calc!$H$6:$H$20)*(Calc!$M$6:$M$20&lt;&gt;"Cancelled"),ROW(Calc!$D$6:$D$20)-ROW(INDEX(Calc!$D$6:$D$20,1,1))+1),3)),"")</f>
        <v/>
      </c>
      <c r="K40" s="67"/>
      <c r="M40" s="262" t="str">
        <f t="array" ref="M40">IFERROR(INDEX(Calc!$D$6:$D$20,SMALL(IF(($M$34&gt;=Calc!$E$6:$E$20)*($M$34&lt;=Calc!$H$6:$H$20)*(Calc!$M$6:$M$20&lt;&gt;"Cancelled"),ROW(Calc!$D$6:$D$20)-ROW(INDEX(Calc!$D$6:$D$20,1,1))+1),3)),"")</f>
        <v/>
      </c>
      <c r="N40" s="67"/>
      <c r="P40" s="262" t="str">
        <f t="array" ref="P40">IFERROR(INDEX(Calc!$D$6:$D$20,SMALL(IF(($P$34&gt;=Calc!$E$6:$E$20)*($P$34&lt;=Calc!$H$6:$H$20)*(Calc!$M$6:$M$20&lt;&gt;"Cancelled"),ROW(Calc!$D$6:$D$20)-ROW(INDEX(Calc!$D$6:$D$20,1,1))+1),3)),"")</f>
        <v/>
      </c>
      <c r="Q40" s="67"/>
      <c r="S40" s="262" t="str">
        <f t="array" ref="S40">IFERROR(INDEX(Calc!$D$6:$D$20,SMALL(IF(($S$34&gt;=Calc!$E$6:$E$20)*($S$34&lt;=Calc!$H$6:$H$20)*(Calc!$M$6:$M$20&lt;&gt;"Cancelled"),ROW(Calc!$D$6:$D$20)-ROW(INDEX(Calc!$D$6:$D$20,1,1))+1),3)),"")</f>
        <v/>
      </c>
      <c r="T40" s="67"/>
      <c r="V40" s="262" t="str">
        <f t="array" ref="V40">IFERROR(INDEX(Calc!$D$6:$D$20,SMALL(IF(($V$34&gt;=Calc!$E$6:$E$20)*($V$34&lt;=Calc!$H$6:$H$20)*(Calc!$M$6:$M$20&lt;&gt;"Cancelled"),ROW(Calc!$D$6:$D$20)-ROW(INDEX(Calc!$D$6:$D$20,1,1))+1),3)),"")</f>
        <v/>
      </c>
      <c r="W40" s="68"/>
      <c r="Z40" s="70"/>
      <c r="AA40" s="70"/>
      <c r="AB40" s="70"/>
      <c r="AC40" s="70"/>
      <c r="AD40" s="70"/>
      <c r="AE40" s="70"/>
      <c r="AF40" s="70"/>
      <c r="AG40" s="70"/>
      <c r="AH40" s="70"/>
      <c r="AI40" s="70"/>
      <c r="AJ40" s="70"/>
      <c r="AK40" s="70"/>
      <c r="AL40" s="70"/>
      <c r="AM40" s="70"/>
      <c r="AN40" s="70"/>
    </row>
    <row r="41" spans="1:40" s="65" customFormat="1" ht="5.0999999999999996" customHeight="1" x14ac:dyDescent="0.25">
      <c r="A41" s="311"/>
      <c r="B41" s="66"/>
      <c r="C41" s="67"/>
      <c r="D41" s="67"/>
      <c r="E41" s="67"/>
      <c r="F41" s="67"/>
      <c r="G41" s="67"/>
      <c r="H41" s="67"/>
      <c r="I41" s="67"/>
      <c r="J41" s="67"/>
      <c r="K41" s="67"/>
      <c r="L41" s="67"/>
      <c r="M41" s="67"/>
      <c r="N41" s="67"/>
      <c r="O41" s="67"/>
      <c r="P41" s="67"/>
      <c r="Q41" s="67"/>
      <c r="R41" s="67"/>
      <c r="S41" s="67"/>
      <c r="T41" s="67"/>
      <c r="U41" s="67"/>
      <c r="V41" s="67"/>
      <c r="W41" s="68"/>
      <c r="Z41" s="70"/>
      <c r="AA41" s="70"/>
      <c r="AB41" s="70"/>
      <c r="AC41" s="70"/>
      <c r="AD41" s="70"/>
      <c r="AE41" s="70"/>
      <c r="AF41" s="70"/>
      <c r="AG41" s="70"/>
      <c r="AH41" s="70"/>
      <c r="AI41" s="70"/>
      <c r="AJ41" s="70"/>
      <c r="AK41" s="70"/>
      <c r="AL41" s="70"/>
      <c r="AM41" s="70"/>
      <c r="AN41" s="70"/>
    </row>
    <row r="42" spans="1:40" s="65" customFormat="1" ht="15" customHeight="1" x14ac:dyDescent="0.25">
      <c r="A42" s="311"/>
      <c r="B42" s="66"/>
      <c r="D42" s="262" t="str">
        <f t="array" ref="D42">IFERROR(INDEX(Calc!$D$6:$D$20,SMALL(IF(($D$34&gt;=Calc!$E$6:$E$20)*($D$34&lt;=Calc!$H$6:$H$20)*(Calc!$M$6:$M$20&lt;&gt;"Cancelled"),ROW(Calc!$D$6:$D$20)-ROW(INDEX(Calc!$D$6:$D$20,1,1))+1),4)),"")</f>
        <v/>
      </c>
      <c r="E42" s="67"/>
      <c r="G42" s="262" t="str">
        <f t="array" ref="G42">IFERROR(INDEX(Calc!$D$6:$D$20,SMALL(IF(($G$34&gt;=Calc!$E$6:$E$20)*($G$34&lt;=Calc!$H$6:$H$20)*(Calc!$M$6:$M$20&lt;&gt;"Cancelled"),ROW(Calc!$D$6:$D$20)-ROW(INDEX(Calc!$D$6:$D$20,1,1))+1),4)),"")</f>
        <v/>
      </c>
      <c r="H42" s="67"/>
      <c r="J42" s="262" t="str">
        <f t="array" ref="J42">IFERROR(INDEX(Calc!$D$6:$D$20,SMALL(IF(($J$34&gt;=Calc!$E$6:$E$20)*($J$34&lt;=Calc!$H$6:$H$20)*(Calc!$M$6:$M$20&lt;&gt;"Cancelled"),ROW(Calc!$D$6:$D$20)-ROW(INDEX(Calc!$D$6:$D$20,1,1))+1),4)),"")</f>
        <v/>
      </c>
      <c r="K42" s="67"/>
      <c r="M42" s="262" t="str">
        <f t="array" ref="M42">IFERROR(INDEX(Calc!$D$6:$D$20,SMALL(IF(($M$34&gt;=Calc!$E$6:$E$20)*($M$34&lt;=Calc!$H$6:$H$20)*(Calc!$M$6:$M$20&lt;&gt;"Cancelled"),ROW(Calc!$D$6:$D$20)-ROW(INDEX(Calc!$D$6:$D$20,1,1))+1),4)),"")</f>
        <v/>
      </c>
      <c r="N42" s="67"/>
      <c r="P42" s="262" t="str">
        <f t="array" ref="P42">IFERROR(INDEX(Calc!$D$6:$D$20,SMALL(IF(($P$34&gt;=Calc!$E$6:$E$20)*($P$34&lt;=Calc!$H$6:$H$20)*(Calc!$M$6:$M$20&lt;&gt;"Cancelled"),ROW(Calc!$D$6:$D$20)-ROW(INDEX(Calc!$D$6:$D$20,1,1))+1),4)),"")</f>
        <v/>
      </c>
      <c r="Q42" s="67"/>
      <c r="S42" s="262" t="str">
        <f t="array" ref="S42">IFERROR(INDEX(Calc!$D$6:$D$20,SMALL(IF(($S$34&gt;=Calc!$E$6:$E$20)*($S$34&lt;=Calc!$H$6:$H$20)*(Calc!$M$6:$M$20&lt;&gt;"Cancelled"),ROW(Calc!$D$6:$D$20)-ROW(INDEX(Calc!$D$6:$D$20,1,1))+1),4)),"")</f>
        <v/>
      </c>
      <c r="T42" s="67"/>
      <c r="V42" s="262" t="str">
        <f t="array" ref="V42">IFERROR(INDEX(Calc!$D$6:$D$20,SMALL(IF(($V$34&gt;=Calc!$E$6:$E$20)*($V$34&lt;=Calc!$H$6:$H$20)*(Calc!$M$6:$M$20&lt;&gt;"Cancelled"),ROW(Calc!$D$6:$D$20)-ROW(INDEX(Calc!$D$6:$D$20,1,1))+1),4)),"")</f>
        <v/>
      </c>
      <c r="W42" s="68"/>
      <c r="Z42" s="70"/>
      <c r="AA42" s="70"/>
      <c r="AB42" s="70"/>
      <c r="AC42" s="70"/>
      <c r="AD42" s="70"/>
      <c r="AE42" s="70"/>
      <c r="AF42" s="70"/>
      <c r="AG42" s="70"/>
      <c r="AH42" s="70"/>
      <c r="AI42" s="70"/>
      <c r="AJ42" s="70"/>
      <c r="AK42" s="70"/>
      <c r="AL42" s="70"/>
      <c r="AM42" s="70"/>
      <c r="AN42" s="70"/>
    </row>
    <row r="43" spans="1:40" s="65" customFormat="1" ht="5.0999999999999996" customHeight="1" x14ac:dyDescent="0.25">
      <c r="A43" s="311"/>
      <c r="B43" s="66"/>
      <c r="C43" s="67"/>
      <c r="D43" s="67"/>
      <c r="E43" s="67"/>
      <c r="F43" s="67"/>
      <c r="G43" s="67"/>
      <c r="H43" s="67"/>
      <c r="I43" s="67"/>
      <c r="J43" s="67"/>
      <c r="K43" s="67"/>
      <c r="L43" s="67"/>
      <c r="M43" s="67"/>
      <c r="N43" s="67"/>
      <c r="O43" s="67"/>
      <c r="P43" s="67"/>
      <c r="Q43" s="67"/>
      <c r="R43" s="67"/>
      <c r="S43" s="67"/>
      <c r="T43" s="67"/>
      <c r="U43" s="67"/>
      <c r="V43" s="67"/>
      <c r="W43" s="68"/>
      <c r="Z43" s="70"/>
      <c r="AA43" s="70"/>
      <c r="AB43" s="70"/>
      <c r="AC43" s="70"/>
      <c r="AD43" s="70"/>
      <c r="AE43" s="70"/>
      <c r="AF43" s="70"/>
      <c r="AG43" s="70"/>
      <c r="AH43" s="70"/>
      <c r="AI43" s="70"/>
      <c r="AJ43" s="70"/>
      <c r="AK43" s="70"/>
      <c r="AL43" s="70"/>
      <c r="AM43" s="70"/>
      <c r="AN43" s="70"/>
    </row>
    <row r="44" spans="1:40" s="65" customFormat="1" ht="15" customHeight="1" x14ac:dyDescent="0.25">
      <c r="A44" s="311"/>
      <c r="B44" s="66"/>
      <c r="D44" s="262" t="str">
        <f t="array" ref="D44">IFERROR(INDEX(Calc!$D$6:$D$20,SMALL(IF(($D$34&gt;=Calc!$E$6:$E$20)*($D$34&lt;=Calc!$H$6:$H$20)*(Calc!$M$6:$M$20&lt;&gt;"Cancelled"),ROW(Calc!$D$6:$D$20)-ROW(INDEX(Calc!$D$6:$D$20,1,1))+1),5)),"")</f>
        <v/>
      </c>
      <c r="E44" s="67"/>
      <c r="G44" s="262" t="str">
        <f t="array" ref="G44">IFERROR(INDEX(Calc!$D$6:$D$20,SMALL(IF(($G$34&gt;=Calc!$E$6:$E$20)*($G$34&lt;=Calc!$H$6:$H$20)*(Calc!$M$6:$M$20&lt;&gt;"Cancelled"),ROW(Calc!$D$6:$D$20)-ROW(INDEX(Calc!$D$6:$D$20,1,1))+1),5)),"")</f>
        <v/>
      </c>
      <c r="H44" s="67"/>
      <c r="J44" s="262" t="str">
        <f t="array" ref="J44">IFERROR(INDEX(Calc!$D$6:$D$20,SMALL(IF(($J$34&gt;=Calc!$E$6:$E$20)*($J$34&lt;=Calc!$H$6:$H$20)*(Calc!$M$6:$M$20&lt;&gt;"Cancelled"),ROW(Calc!$D$6:$D$20)-ROW(INDEX(Calc!$D$6:$D$20,1,1))+1),5)),"")</f>
        <v/>
      </c>
      <c r="K44" s="67"/>
      <c r="M44" s="262" t="str">
        <f t="array" ref="M44">IFERROR(INDEX(Calc!$D$6:$D$20,SMALL(IF(($M$34&gt;=Calc!$E$6:$E$20)*($M$34&lt;=Calc!$H$6:$H$20)*(Calc!$M$6:$M$20&lt;&gt;"Cancelled"),ROW(Calc!$D$6:$D$20)-ROW(INDEX(Calc!$D$6:$D$20,1,1))+1),5)),"")</f>
        <v/>
      </c>
      <c r="N44" s="67"/>
      <c r="P44" s="262" t="str">
        <f t="array" ref="P44">IFERROR(INDEX(Calc!$D$6:$D$20,SMALL(IF(($P$34&gt;=Calc!$E$6:$E$20)*($P$34&lt;=Calc!$H$6:$H$20)*(Calc!$M$6:$M$20&lt;&gt;"Cancelled"),ROW(Calc!$D$6:$D$20)-ROW(INDEX(Calc!$D$6:$D$20,1,1))+1),5)),"")</f>
        <v/>
      </c>
      <c r="Q44" s="67"/>
      <c r="S44" s="262" t="str">
        <f t="array" ref="S44">IFERROR(INDEX(Calc!$D$6:$D$20,SMALL(IF(($S$34&gt;=Calc!$E$6:$E$20)*($S$34&lt;=Calc!$H$6:$H$20)*(Calc!$M$6:$M$20&lt;&gt;"Cancelled"),ROW(Calc!$D$6:$D$20)-ROW(INDEX(Calc!$D$6:$D$20,1,1))+1),5)),"")</f>
        <v/>
      </c>
      <c r="T44" s="67"/>
      <c r="V44" s="262" t="str">
        <f t="array" ref="V44">IFERROR(INDEX(Calc!$D$6:$D$20,SMALL(IF(($V$34&gt;=Calc!$E$6:$E$20)*($V$34&lt;=Calc!$H$6:$H$20)*(Calc!$M$6:$M$20&lt;&gt;"Cancelled"),ROW(Calc!$D$6:$D$20)-ROW(INDEX(Calc!$D$6:$D$20,1,1))+1),5)),"")</f>
        <v/>
      </c>
      <c r="W44" s="68"/>
      <c r="Z44" s="70"/>
      <c r="AA44" s="70"/>
      <c r="AB44" s="70"/>
      <c r="AC44" s="70"/>
      <c r="AD44" s="70"/>
      <c r="AE44" s="70"/>
      <c r="AF44" s="70"/>
      <c r="AG44" s="70"/>
      <c r="AH44" s="70"/>
      <c r="AI44" s="70"/>
      <c r="AJ44" s="70"/>
      <c r="AK44" s="70"/>
      <c r="AL44" s="70"/>
      <c r="AM44" s="70"/>
      <c r="AN44" s="70"/>
    </row>
    <row r="45" spans="1:40" s="34" customFormat="1" ht="9.9499999999999993" customHeight="1" x14ac:dyDescent="0.25">
      <c r="A45" s="312"/>
      <c r="B45" s="60"/>
      <c r="C45" s="36"/>
      <c r="D45" s="33"/>
      <c r="E45" s="33"/>
      <c r="F45" s="33"/>
      <c r="G45" s="33"/>
      <c r="H45" s="33"/>
      <c r="I45" s="33"/>
      <c r="J45" s="33"/>
      <c r="K45" s="33"/>
      <c r="L45" s="33"/>
      <c r="M45" s="33"/>
      <c r="N45" s="33"/>
      <c r="O45" s="33"/>
      <c r="P45" s="33"/>
      <c r="Q45" s="33"/>
      <c r="R45" s="33"/>
      <c r="S45" s="33"/>
      <c r="T45" s="33"/>
      <c r="U45" s="33"/>
      <c r="V45" s="33"/>
      <c r="W45" s="61"/>
      <c r="Z45" s="1"/>
      <c r="AA45" s="1"/>
      <c r="AB45" s="1"/>
      <c r="AC45" s="1"/>
      <c r="AD45" s="1"/>
      <c r="AE45" s="1"/>
      <c r="AF45" s="1"/>
      <c r="AG45" s="1"/>
      <c r="AH45" s="1"/>
      <c r="AI45" s="1"/>
      <c r="AJ45" s="1"/>
      <c r="AK45" s="1"/>
      <c r="AL45" s="1"/>
      <c r="AM45" s="1"/>
      <c r="AN45" s="1"/>
    </row>
    <row r="46" spans="1:40" s="41" customFormat="1" ht="15" customHeight="1" x14ac:dyDescent="0.25">
      <c r="A46" s="313"/>
      <c r="B46" s="58"/>
      <c r="C46" s="47"/>
      <c r="D46" s="264">
        <f>IFERROR(IF(LEN(V34)=0,"",IF(MONTH(V34+1)=MONTH(V34),V34+1,"")),"")</f>
        <v>44578</v>
      </c>
      <c r="E46" s="40"/>
      <c r="F46" s="48"/>
      <c r="G46" s="264">
        <f>IFERROR(IF(LEN(D46)=0,"",IF(MONTH(D46+1)=MONTH(D46),D46+1,"")),"")</f>
        <v>44579</v>
      </c>
      <c r="H46" s="40"/>
      <c r="I46" s="48"/>
      <c r="J46" s="264">
        <f>IFERROR(IF(LEN(G46)=0,"",IF(MONTH(G46+1)=MONTH(G46),G46+1,"")),"")</f>
        <v>44580</v>
      </c>
      <c r="K46" s="40"/>
      <c r="L46" s="48"/>
      <c r="M46" s="264">
        <f>IFERROR(IF(LEN(J46)=0,"",IF(MONTH(J46+1)=MONTH(J46),J46+1,"")),"")</f>
        <v>44581</v>
      </c>
      <c r="N46" s="40"/>
      <c r="O46" s="48"/>
      <c r="P46" s="264">
        <f>IFERROR(IF(LEN(M46)=0,"",IF(MONTH(M46+1)=MONTH(M46),M46+1,"")),"")</f>
        <v>44582</v>
      </c>
      <c r="Q46" s="40"/>
      <c r="R46" s="48"/>
      <c r="S46" s="264">
        <f>IFERROR(IF(LEN(P46)=0,"",IF(MONTH(P46+1)=MONTH(P46),P46+1,"")),"")</f>
        <v>44583</v>
      </c>
      <c r="T46" s="40"/>
      <c r="U46" s="48"/>
      <c r="V46" s="264">
        <f>IFERROR(IF(LEN(S46)=0,"",IF(MONTH(S46+1)=MONTH(S46),S46+1,"")),"")</f>
        <v>44584</v>
      </c>
      <c r="W46" s="59"/>
      <c r="Y46" s="49"/>
      <c r="Z46" s="50"/>
      <c r="AA46" s="39"/>
      <c r="AB46" s="39"/>
      <c r="AC46" s="39"/>
      <c r="AD46" s="39"/>
      <c r="AE46" s="39"/>
      <c r="AF46" s="39"/>
      <c r="AG46" s="39"/>
      <c r="AH46" s="39"/>
      <c r="AI46" s="39"/>
      <c r="AJ46" s="39"/>
      <c r="AK46" s="39"/>
      <c r="AL46" s="39"/>
      <c r="AM46" s="39"/>
      <c r="AN46" s="39"/>
    </row>
    <row r="47" spans="1:40" s="34" customFormat="1" ht="5.0999999999999996" customHeight="1" x14ac:dyDescent="0.25">
      <c r="A47" s="312"/>
      <c r="B47" s="60"/>
      <c r="C47" s="36"/>
      <c r="D47" s="38"/>
      <c r="E47" s="33"/>
      <c r="F47" s="33"/>
      <c r="G47" s="38"/>
      <c r="H47" s="33"/>
      <c r="I47" s="33"/>
      <c r="J47" s="38"/>
      <c r="K47" s="33"/>
      <c r="L47" s="33"/>
      <c r="M47" s="38"/>
      <c r="N47" s="33"/>
      <c r="O47" s="33"/>
      <c r="P47" s="38"/>
      <c r="Q47" s="33"/>
      <c r="R47" s="33"/>
      <c r="S47" s="38"/>
      <c r="T47" s="33"/>
      <c r="U47" s="33"/>
      <c r="V47" s="38"/>
      <c r="W47" s="61"/>
      <c r="Y47" s="37"/>
      <c r="Z47" s="35"/>
      <c r="AA47" s="1"/>
      <c r="AB47" s="1"/>
      <c r="AC47" s="1"/>
      <c r="AD47" s="1"/>
      <c r="AE47" s="1"/>
      <c r="AF47" s="1"/>
      <c r="AG47" s="1"/>
      <c r="AH47" s="1"/>
      <c r="AI47" s="1"/>
      <c r="AJ47" s="1"/>
      <c r="AK47" s="1"/>
      <c r="AL47" s="1"/>
      <c r="AM47" s="1"/>
      <c r="AN47" s="1"/>
    </row>
    <row r="48" spans="1:40" s="65" customFormat="1" ht="15" customHeight="1" x14ac:dyDescent="0.25">
      <c r="A48" s="311"/>
      <c r="B48" s="66"/>
      <c r="D48" s="262" t="str">
        <f t="array" ref="D48">IFERROR(INDEX(Calc!$D$6:$D$20,SMALL(IF(($D$46&gt;=Calc!$E$6:$E$20)*($D$46&lt;=Calc!$H$6:$H$20)*(Calc!$M$6:$M$20&lt;&gt;"Cancelled"),ROW(Calc!$D$6:$D$20)-ROW(INDEX(Calc!$D$6:$D$20,1,1))+1),1)),"")</f>
        <v>AGILE Practices</v>
      </c>
      <c r="E48" s="67"/>
      <c r="G48" s="262" t="str">
        <f t="array" ref="G48">IFERROR(INDEX(Calc!$D$6:$D$20,SMALL(IF(($G$46&gt;=Calc!$E$6:$E$20)*($G$46&lt;=Calc!$H$6:$H$20)*(Calc!$M$6:$M$20&lt;&gt;"Cancelled"),ROW(Calc!$D$6:$D$20)-ROW(INDEX(Calc!$D$6:$D$20,1,1))+1),1)),"")</f>
        <v>AGILE Practices</v>
      </c>
      <c r="H48" s="67"/>
      <c r="J48" s="262" t="str">
        <f t="array" ref="J48">IFERROR(INDEX(Calc!$D$6:$D$20,SMALL(IF(($J$46&gt;=Calc!$E$6:$E$20)*($J$46&lt;=Calc!$H$6:$H$20)*(Calc!$M$6:$M$20&lt;&gt;"Cancelled"),ROW(Calc!$D$6:$D$20)-ROW(INDEX(Calc!$D$6:$D$20,1,1))+1),1)),"")</f>
        <v>AGILE Practices</v>
      </c>
      <c r="K48" s="67"/>
      <c r="M48" s="262" t="str">
        <f t="array" ref="M48">IFERROR(INDEX(Calc!$D$6:$D$20,SMALL(IF(($M$46&gt;=Calc!$E$6:$E$20)*($M$46&lt;=Calc!$H$6:$H$20)*(Calc!$M$6:$M$20&lt;&gt;"Cancelled"),ROW(Calc!$D$6:$D$20)-ROW(INDEX(Calc!$D$6:$D$20,1,1))+1),1)),"")</f>
        <v>AGILE Practices</v>
      </c>
      <c r="N48" s="67"/>
      <c r="P48" s="262" t="str">
        <f t="array" ref="P48">IFERROR(INDEX(Calc!$D$6:$D$20,SMALL(IF(($P$46&gt;=Calc!$E$6:$E$20)*($P$46&lt;=Calc!$H$6:$H$20)*(Calc!$M$6:$M$20&lt;&gt;"Cancelled"),ROW(Calc!$D$6:$D$20)-ROW(INDEX(Calc!$D$6:$D$20,1,1))+1),1)),"")</f>
        <v>AGILE Practices</v>
      </c>
      <c r="Q48" s="67"/>
      <c r="S48" s="262" t="str">
        <f t="array" ref="S48">IFERROR(INDEX(Calc!$D$6:$D$20,SMALL(IF(($S$46&gt;=Calc!$E$6:$E$20)*($S$46&lt;=Calc!$H$6:$H$20)*(Calc!$M$6:$M$20&lt;&gt;"Cancelled"),ROW(Calc!$D$6:$D$20)-ROW(INDEX(Calc!$D$6:$D$20,1,1))+1),1)),"")</f>
        <v>AGILE Practices</v>
      </c>
      <c r="T48" s="67"/>
      <c r="V48" s="262" t="str">
        <f t="array" ref="V48">IFERROR(INDEX(Calc!$D$6:$D$20,SMALL(IF(($V$46&gt;=Calc!$E$6:$E$20)*($V$46&lt;=Calc!$H$6:$H$20)*(Calc!$M$6:$M$20&lt;&gt;"Cancelled"),ROW(Calc!$D$6:$D$20)-ROW(INDEX(Calc!$D$6:$D$20,1,1))+1),1)),"")</f>
        <v>AGILE Practices</v>
      </c>
      <c r="W48" s="68"/>
    </row>
    <row r="49" spans="1:23" s="65" customFormat="1" ht="5.0999999999999996" customHeight="1" x14ac:dyDescent="0.25">
      <c r="A49" s="311"/>
      <c r="B49" s="66"/>
      <c r="C49" s="67"/>
      <c r="D49" s="67"/>
      <c r="E49" s="67"/>
      <c r="F49" s="67"/>
      <c r="G49" s="67"/>
      <c r="H49" s="67"/>
      <c r="I49" s="67"/>
      <c r="J49" s="67"/>
      <c r="K49" s="67"/>
      <c r="L49" s="67"/>
      <c r="M49" s="67"/>
      <c r="N49" s="67"/>
      <c r="O49" s="67"/>
      <c r="P49" s="67"/>
      <c r="Q49" s="67"/>
      <c r="R49" s="67"/>
      <c r="S49" s="67"/>
      <c r="T49" s="67"/>
      <c r="U49" s="67"/>
      <c r="V49" s="67"/>
      <c r="W49" s="68"/>
    </row>
    <row r="50" spans="1:23" s="65" customFormat="1" ht="15" customHeight="1" x14ac:dyDescent="0.25">
      <c r="A50" s="311"/>
      <c r="B50" s="66"/>
      <c r="D50" s="262" t="str">
        <f t="array" ref="D50">IFERROR(INDEX(Calc!$D$6:$D$20,SMALL(IF(($D$46&gt;=Calc!$E$6:$E$20)*($D$46&lt;=Calc!$H$6:$H$20)*(Calc!$M$6:$M$20&lt;&gt;"Cancelled"),ROW(Calc!$D$6:$D$20)-ROW(INDEX(Calc!$D$6:$D$20,1,1))+1),2)),"")</f>
        <v>MS Office</v>
      </c>
      <c r="E50" s="67"/>
      <c r="G50" s="262" t="str">
        <f t="array" ref="G50">IFERROR(INDEX(Calc!$D$6:$D$20,SMALL(IF(($G$46&gt;=Calc!$E$6:$E$20)*($G$46&lt;=Calc!$H$6:$H$20)*(Calc!$M$6:$M$20&lt;&gt;"Cancelled"),ROW(Calc!$D$6:$D$20)-ROW(INDEX(Calc!$D$6:$D$20,1,1))+1),2)),"")</f>
        <v>MS Office</v>
      </c>
      <c r="H50" s="67"/>
      <c r="J50" s="262" t="str">
        <f t="array" ref="J50">IFERROR(INDEX(Calc!$D$6:$D$20,SMALL(IF(($J$46&gt;=Calc!$E$6:$E$20)*($J$46&lt;=Calc!$H$6:$H$20)*(Calc!$M$6:$M$20&lt;&gt;"Cancelled"),ROW(Calc!$D$6:$D$20)-ROW(INDEX(Calc!$D$6:$D$20,1,1))+1),2)),"")</f>
        <v>MS Office</v>
      </c>
      <c r="K50" s="67"/>
      <c r="M50" s="262" t="str">
        <f t="array" ref="M50">IFERROR(INDEX(Calc!$D$6:$D$20,SMALL(IF(($M$46&gt;=Calc!$E$6:$E$20)*($M$46&lt;=Calc!$H$6:$H$20)*(Calc!$M$6:$M$20&lt;&gt;"Cancelled"),ROW(Calc!$D$6:$D$20)-ROW(INDEX(Calc!$D$6:$D$20,1,1))+1),2)),"")</f>
        <v>MS Office</v>
      </c>
      <c r="N50" s="67"/>
      <c r="P50" s="262" t="str">
        <f t="array" ref="P50">IFERROR(INDEX(Calc!$D$6:$D$20,SMALL(IF(($P$46&gt;=Calc!$E$6:$E$20)*($P$46&lt;=Calc!$H$6:$H$20)*(Calc!$M$6:$M$20&lt;&gt;"Cancelled"),ROW(Calc!$D$6:$D$20)-ROW(INDEX(Calc!$D$6:$D$20,1,1))+1),2)),"")</f>
        <v/>
      </c>
      <c r="Q50" s="67"/>
      <c r="S50" s="262" t="str">
        <f t="array" ref="S50">IFERROR(INDEX(Calc!$D$6:$D$20,SMALL(IF(($S$46&gt;=Calc!$E$6:$E$20)*($S$46&lt;=Calc!$H$6:$H$20)*(Calc!$M$6:$M$20&lt;&gt;"Cancelled"),ROW(Calc!$D$6:$D$20)-ROW(INDEX(Calc!$D$6:$D$20,1,1))+1),2)),"")</f>
        <v/>
      </c>
      <c r="T50" s="67"/>
      <c r="V50" s="262" t="str">
        <f t="array" ref="V50">IFERROR(INDEX(Calc!$D$6:$D$20,SMALL(IF(($V$46&gt;=Calc!$E$6:$E$20)*($V$46&lt;=Calc!$H$6:$H$20)*(Calc!$M$6:$M$20&lt;&gt;"Cancelled"),ROW(Calc!$D$6:$D$20)-ROW(INDEX(Calc!$D$6:$D$20,1,1))+1),2)),"")</f>
        <v/>
      </c>
      <c r="W50" s="68"/>
    </row>
    <row r="51" spans="1:23" s="65" customFormat="1" ht="5.0999999999999996" customHeight="1" x14ac:dyDescent="0.25">
      <c r="A51" s="311"/>
      <c r="B51" s="66"/>
      <c r="C51" s="67"/>
      <c r="D51" s="67"/>
      <c r="E51" s="67"/>
      <c r="F51" s="67"/>
      <c r="G51" s="67"/>
      <c r="H51" s="67"/>
      <c r="I51" s="67"/>
      <c r="J51" s="67"/>
      <c r="K51" s="67"/>
      <c r="L51" s="67"/>
      <c r="M51" s="67"/>
      <c r="N51" s="67"/>
      <c r="O51" s="67"/>
      <c r="P51" s="67"/>
      <c r="Q51" s="67"/>
      <c r="R51" s="67"/>
      <c r="S51" s="67"/>
      <c r="T51" s="67"/>
      <c r="U51" s="67"/>
      <c r="V51" s="67"/>
      <c r="W51" s="68"/>
    </row>
    <row r="52" spans="1:23" s="65" customFormat="1" ht="15" customHeight="1" x14ac:dyDescent="0.25">
      <c r="A52" s="311"/>
      <c r="B52" s="66"/>
      <c r="D52" s="262" t="str">
        <f t="array" ref="D52">IFERROR(INDEX(Calc!$D$6:$D$20,SMALL(IF(($D$46&gt;=Calc!$E$6:$E$20)*($D$46&lt;=Calc!$H$6:$H$20)*(Calc!$M$6:$M$20&lt;&gt;"Cancelled"),ROW(Calc!$D$6:$D$20)-ROW(INDEX(Calc!$D$6:$D$20,1,1))+1),3)),"")</f>
        <v/>
      </c>
      <c r="E52" s="67"/>
      <c r="G52" s="262" t="str">
        <f t="array" ref="G52">IFERROR(INDEX(Calc!$D$6:$D$20,SMALL(IF(($G$46&gt;=Calc!$E$6:$E$20)*($G$46&lt;=Calc!$H$6:$H$20)*(Calc!$M$6:$M$20&lt;&gt;"Cancelled"),ROW(Calc!$D$6:$D$20)-ROW(INDEX(Calc!$D$6:$D$20,1,1))+1),3)),"")</f>
        <v/>
      </c>
      <c r="H52" s="67"/>
      <c r="J52" s="262" t="str">
        <f t="array" ref="J52">IFERROR(INDEX(Calc!$D$6:$D$20,SMALL(IF(($J$46&gt;=Calc!$E$6:$E$20)*($J$46&lt;=Calc!$H$6:$H$20)*(Calc!$M$6:$M$20&lt;&gt;"Cancelled"),ROW(Calc!$D$6:$D$20)-ROW(INDEX(Calc!$D$6:$D$20,1,1))+1),3)),"")</f>
        <v/>
      </c>
      <c r="K52" s="67"/>
      <c r="M52" s="262" t="str">
        <f t="array" ref="M52">IFERROR(INDEX(Calc!$D$6:$D$20,SMALL(IF(($M$46&gt;=Calc!$E$6:$E$20)*($M$46&lt;=Calc!$H$6:$H$20)*(Calc!$M$6:$M$20&lt;&gt;"Cancelled"),ROW(Calc!$D$6:$D$20)-ROW(INDEX(Calc!$D$6:$D$20,1,1))+1),3)),"")</f>
        <v/>
      </c>
      <c r="N52" s="67"/>
      <c r="P52" s="262" t="str">
        <f t="array" ref="P52">IFERROR(INDEX(Calc!$D$6:$D$20,SMALL(IF(($P$46&gt;=Calc!$E$6:$E$20)*($P$46&lt;=Calc!$H$6:$H$20)*(Calc!$M$6:$M$20&lt;&gt;"Cancelled"),ROW(Calc!$D$6:$D$20)-ROW(INDEX(Calc!$D$6:$D$20,1,1))+1),3)),"")</f>
        <v/>
      </c>
      <c r="Q52" s="67"/>
      <c r="S52" s="262" t="str">
        <f t="array" ref="S52">IFERROR(INDEX(Calc!$D$6:$D$20,SMALL(IF(($S$46&gt;=Calc!$E$6:$E$20)*($S$46&lt;=Calc!$H$6:$H$20)*(Calc!$M$6:$M$20&lt;&gt;"Cancelled"),ROW(Calc!$D$6:$D$20)-ROW(INDEX(Calc!$D$6:$D$20,1,1))+1),3)),"")</f>
        <v/>
      </c>
      <c r="T52" s="67"/>
      <c r="V52" s="262" t="str">
        <f t="array" ref="V52">IFERROR(INDEX(Calc!$D$6:$D$20,SMALL(IF(($V$46&gt;=Calc!$E$6:$E$20)*($V$46&lt;=Calc!$H$6:$H$20)*(Calc!$M$6:$M$20&lt;&gt;"Cancelled"),ROW(Calc!$D$6:$D$20)-ROW(INDEX(Calc!$D$6:$D$20,1,1))+1),3)),"")</f>
        <v/>
      </c>
      <c r="W52" s="68"/>
    </row>
    <row r="53" spans="1:23" s="65" customFormat="1" ht="5.0999999999999996" customHeight="1" x14ac:dyDescent="0.25">
      <c r="A53" s="311"/>
      <c r="B53" s="66"/>
      <c r="C53" s="67"/>
      <c r="D53" s="67"/>
      <c r="E53" s="67"/>
      <c r="F53" s="67"/>
      <c r="G53" s="67"/>
      <c r="H53" s="67"/>
      <c r="I53" s="67"/>
      <c r="J53" s="67"/>
      <c r="K53" s="67"/>
      <c r="L53" s="67"/>
      <c r="M53" s="67"/>
      <c r="N53" s="67"/>
      <c r="O53" s="67"/>
      <c r="P53" s="67"/>
      <c r="Q53" s="67"/>
      <c r="R53" s="67"/>
      <c r="S53" s="67"/>
      <c r="T53" s="67"/>
      <c r="U53" s="67"/>
      <c r="V53" s="67"/>
      <c r="W53" s="68"/>
    </row>
    <row r="54" spans="1:23" s="65" customFormat="1" ht="15" customHeight="1" x14ac:dyDescent="0.25">
      <c r="A54" s="311"/>
      <c r="B54" s="66"/>
      <c r="D54" s="262" t="str">
        <f t="array" ref="D54">IFERROR(INDEX(Calc!$D$6:$D$20,SMALL(IF(($D$46&gt;=Calc!$E$6:$E$20)*($D$46&lt;=Calc!$H$6:$H$20)*(Calc!$M$6:$M$20&lt;&gt;"Cancelled"),ROW(Calc!$D$6:$D$20)-ROW(INDEX(Calc!$D$6:$D$20,1,1))+1),4)),"")</f>
        <v/>
      </c>
      <c r="E54" s="67"/>
      <c r="G54" s="262" t="str">
        <f t="array" ref="G54">IFERROR(INDEX(Calc!$D$6:$D$20,SMALL(IF(($G$46&gt;=Calc!$E$6:$E$20)*($G$46&lt;=Calc!$H$6:$H$20)*(Calc!$M$6:$M$20&lt;&gt;"Cancelled"),ROW(Calc!$D$6:$D$20)-ROW(INDEX(Calc!$D$6:$D$20,1,1))+1),4)),"")</f>
        <v/>
      </c>
      <c r="H54" s="67"/>
      <c r="J54" s="262" t="str">
        <f t="array" ref="J54">IFERROR(INDEX(Calc!$D$6:$D$20,SMALL(IF(($J$46&gt;=Calc!$E$6:$E$20)*($J$46&lt;=Calc!$H$6:$H$20)*(Calc!$M$6:$M$20&lt;&gt;"Cancelled"),ROW(Calc!$D$6:$D$20)-ROW(INDEX(Calc!$D$6:$D$20,1,1))+1),4)),"")</f>
        <v/>
      </c>
      <c r="K54" s="67"/>
      <c r="M54" s="262" t="str">
        <f t="array" ref="M54">IFERROR(INDEX(Calc!$D$6:$D$20,SMALL(IF(($M$46&gt;=Calc!$E$6:$E$20)*($M$46&lt;=Calc!$H$6:$H$20)*(Calc!$M$6:$M$20&lt;&gt;"Cancelled"),ROW(Calc!$D$6:$D$20)-ROW(INDEX(Calc!$D$6:$D$20,1,1))+1),4)),"")</f>
        <v/>
      </c>
      <c r="N54" s="67"/>
      <c r="P54" s="262" t="str">
        <f t="array" ref="P54">IFERROR(INDEX(Calc!$D$6:$D$20,SMALL(IF(($P$46&gt;=Calc!$E$6:$E$20)*($P$46&lt;=Calc!$H$6:$H$20)*(Calc!$M$6:$M$20&lt;&gt;"Cancelled"),ROW(Calc!$D$6:$D$20)-ROW(INDEX(Calc!$D$6:$D$20,1,1))+1),4)),"")</f>
        <v/>
      </c>
      <c r="Q54" s="67"/>
      <c r="S54" s="262" t="str">
        <f t="array" ref="S54">IFERROR(INDEX(Calc!$D$6:$D$20,SMALL(IF(($S$46&gt;=Calc!$E$6:$E$20)*($S$46&lt;=Calc!$H$6:$H$20)*(Calc!$M$6:$M$20&lt;&gt;"Cancelled"),ROW(Calc!$D$6:$D$20)-ROW(INDEX(Calc!$D$6:$D$20,1,1))+1),4)),"")</f>
        <v/>
      </c>
      <c r="T54" s="67"/>
      <c r="V54" s="262" t="str">
        <f t="array" ref="V54">IFERROR(INDEX(Calc!$D$6:$D$20,SMALL(IF(($V$46&gt;=Calc!$E$6:$E$20)*($V$46&lt;=Calc!$H$6:$H$20)*(Calc!$M$6:$M$20&lt;&gt;"Cancelled"),ROW(Calc!$D$6:$D$20)-ROW(INDEX(Calc!$D$6:$D$20,1,1))+1),4)),"")</f>
        <v/>
      </c>
      <c r="W54" s="68"/>
    </row>
    <row r="55" spans="1:23" s="65" customFormat="1" ht="5.0999999999999996" customHeight="1" x14ac:dyDescent="0.25">
      <c r="A55" s="311"/>
      <c r="B55" s="66"/>
      <c r="C55" s="67"/>
      <c r="D55" s="67"/>
      <c r="E55" s="67"/>
      <c r="F55" s="67"/>
      <c r="G55" s="67"/>
      <c r="H55" s="67"/>
      <c r="I55" s="67"/>
      <c r="J55" s="67"/>
      <c r="K55" s="67"/>
      <c r="L55" s="67"/>
      <c r="M55" s="67"/>
      <c r="N55" s="67"/>
      <c r="O55" s="67"/>
      <c r="P55" s="67"/>
      <c r="Q55" s="67"/>
      <c r="R55" s="67"/>
      <c r="S55" s="67"/>
      <c r="T55" s="67"/>
      <c r="U55" s="67"/>
      <c r="V55" s="67"/>
      <c r="W55" s="68"/>
    </row>
    <row r="56" spans="1:23" s="65" customFormat="1" ht="15" customHeight="1" x14ac:dyDescent="0.25">
      <c r="A56" s="311"/>
      <c r="B56" s="66"/>
      <c r="D56" s="262" t="str">
        <f t="array" ref="D56">IFERROR(INDEX(Calc!$D$6:$D$20,SMALL(IF(($D$46&gt;=Calc!$E$6:$E$20)*($D$46&lt;=Calc!$H$6:$H$20)*(Calc!$M$6:$M$20&lt;&gt;"Cancelled"),ROW(Calc!$D$6:$D$20)-ROW(INDEX(Calc!$D$6:$D$20,1,1))+1),5)),"")</f>
        <v/>
      </c>
      <c r="E56" s="67"/>
      <c r="G56" s="262" t="str">
        <f t="array" ref="G56">IFERROR(INDEX(Calc!$D$6:$D$20,SMALL(IF(($G$46&gt;=Calc!$E$6:$E$20)*($G$46&lt;=Calc!$H$6:$H$20)*(Calc!$M$6:$M$20&lt;&gt;"Cancelled"),ROW(Calc!$D$6:$D$20)-ROW(INDEX(Calc!$D$6:$D$20,1,1))+1),5)),"")</f>
        <v/>
      </c>
      <c r="H56" s="67"/>
      <c r="J56" s="262" t="str">
        <f t="array" ref="J56">IFERROR(INDEX(Calc!$D$6:$D$20,SMALL(IF(($J$46&gt;=Calc!$E$6:$E$20)*($J$46&lt;=Calc!$H$6:$H$20)*(Calc!$M$6:$M$20&lt;&gt;"Cancelled"),ROW(Calc!$D$6:$D$20)-ROW(INDEX(Calc!$D$6:$D$20,1,1))+1),5)),"")</f>
        <v/>
      </c>
      <c r="K56" s="67"/>
      <c r="M56" s="262" t="str">
        <f t="array" ref="M56">IFERROR(INDEX(Calc!$D$6:$D$20,SMALL(IF(($M$46&gt;=Calc!$E$6:$E$20)*($M$46&lt;=Calc!$H$6:$H$20)*(Calc!$M$6:$M$20&lt;&gt;"Cancelled"),ROW(Calc!$D$6:$D$20)-ROW(INDEX(Calc!$D$6:$D$20,1,1))+1),5)),"")</f>
        <v/>
      </c>
      <c r="N56" s="67"/>
      <c r="P56" s="262" t="str">
        <f t="array" ref="P56">IFERROR(INDEX(Calc!$D$6:$D$20,SMALL(IF(($P$46&gt;=Calc!$E$6:$E$20)*($P$46&lt;=Calc!$H$6:$H$20)*(Calc!$M$6:$M$20&lt;&gt;"Cancelled"),ROW(Calc!$D$6:$D$20)-ROW(INDEX(Calc!$D$6:$D$20,1,1))+1),5)),"")</f>
        <v/>
      </c>
      <c r="Q56" s="67"/>
      <c r="S56" s="262" t="str">
        <f t="array" ref="S56">IFERROR(INDEX(Calc!$D$6:$D$20,SMALL(IF(($S$46&gt;=Calc!$E$6:$E$20)*($S$46&lt;=Calc!$H$6:$H$20)*(Calc!$M$6:$M$20&lt;&gt;"Cancelled"),ROW(Calc!$D$6:$D$20)-ROW(INDEX(Calc!$D$6:$D$20,1,1))+1),5)),"")</f>
        <v/>
      </c>
      <c r="T56" s="67"/>
      <c r="V56" s="262" t="str">
        <f t="array" ref="V56">IFERROR(INDEX(Calc!$D$6:$D$20,SMALL(IF(($V$46&gt;=Calc!$E$6:$E$20)*($V$46&lt;=Calc!$H$6:$H$20)*(Calc!$M$6:$M$20&lt;&gt;"Cancelled"),ROW(Calc!$D$6:$D$20)-ROW(INDEX(Calc!$D$6:$D$20,1,1))+1),5)),"")</f>
        <v/>
      </c>
      <c r="W56" s="68"/>
    </row>
    <row r="57" spans="1:23" s="34" customFormat="1" ht="9.9499999999999993" customHeight="1" x14ac:dyDescent="0.25">
      <c r="A57" s="312"/>
      <c r="B57" s="60"/>
      <c r="C57" s="36"/>
      <c r="D57" s="33"/>
      <c r="E57" s="33"/>
      <c r="F57" s="33"/>
      <c r="G57" s="33"/>
      <c r="H57" s="33"/>
      <c r="I57" s="33"/>
      <c r="J57" s="33"/>
      <c r="K57" s="33"/>
      <c r="L57" s="33"/>
      <c r="M57" s="33"/>
      <c r="N57" s="33"/>
      <c r="O57" s="33"/>
      <c r="P57" s="33"/>
      <c r="Q57" s="33"/>
      <c r="R57" s="33"/>
      <c r="S57" s="33"/>
      <c r="T57" s="33"/>
      <c r="U57" s="33"/>
      <c r="V57" s="33"/>
      <c r="W57" s="61"/>
    </row>
    <row r="58" spans="1:23" s="41" customFormat="1" ht="15" customHeight="1" x14ac:dyDescent="0.25">
      <c r="A58" s="313"/>
      <c r="B58" s="58"/>
      <c r="C58" s="47"/>
      <c r="D58" s="264">
        <f>IFERROR(IF(LEN(V46)=0,"",IF(MONTH(V46+1)=MONTH(V46),V46+1,"")),"")</f>
        <v>44585</v>
      </c>
      <c r="E58" s="40"/>
      <c r="F58" s="48"/>
      <c r="G58" s="264">
        <f>IFERROR(IF(LEN(D58)=0,"",IF(MONTH(D58+1)=MONTH(D58),D58+1,"")),"")</f>
        <v>44586</v>
      </c>
      <c r="H58" s="40"/>
      <c r="I58" s="48"/>
      <c r="J58" s="264">
        <f>IFERROR(IF(LEN(G58)=0,"",IF(MONTH(G58+1)=MONTH(G58),G58+1,"")),"")</f>
        <v>44587</v>
      </c>
      <c r="K58" s="40"/>
      <c r="L58" s="48"/>
      <c r="M58" s="264">
        <f>IFERROR(IF(LEN(J58)=0,"",IF(MONTH(J58+1)=MONTH(J58),J58+1,"")),"")</f>
        <v>44588</v>
      </c>
      <c r="N58" s="40"/>
      <c r="O58" s="48"/>
      <c r="P58" s="264">
        <f>IFERROR(IF(LEN(M58)=0,"",IF(MONTH(M58+1)=MONTH(M58),M58+1,"")),"")</f>
        <v>44589</v>
      </c>
      <c r="Q58" s="40"/>
      <c r="R58" s="48"/>
      <c r="S58" s="264">
        <f>IFERROR(IF(LEN(P58)=0,"",IF(MONTH(P58+1)=MONTH(P58),P58+1,"")),"")</f>
        <v>44590</v>
      </c>
      <c r="T58" s="40"/>
      <c r="U58" s="48"/>
      <c r="V58" s="264">
        <f>IFERROR(IF(LEN(S58)=0,"",IF(MONTH(S58+1)=MONTH(S58),S58+1,"")),"")</f>
        <v>44591</v>
      </c>
      <c r="W58" s="59"/>
    </row>
    <row r="59" spans="1:23" s="34" customFormat="1" ht="5.0999999999999996" customHeight="1" x14ac:dyDescent="0.25">
      <c r="A59" s="312"/>
      <c r="B59" s="60"/>
      <c r="C59" s="36"/>
      <c r="D59" s="38"/>
      <c r="E59" s="33"/>
      <c r="F59" s="33"/>
      <c r="G59" s="38"/>
      <c r="H59" s="33"/>
      <c r="I59" s="33"/>
      <c r="J59" s="38"/>
      <c r="K59" s="33"/>
      <c r="L59" s="33"/>
      <c r="M59" s="38"/>
      <c r="N59" s="33"/>
      <c r="O59" s="33"/>
      <c r="P59" s="38"/>
      <c r="Q59" s="33"/>
      <c r="R59" s="33"/>
      <c r="S59" s="38"/>
      <c r="T59" s="33"/>
      <c r="U59" s="33"/>
      <c r="V59" s="38"/>
      <c r="W59" s="61"/>
    </row>
    <row r="60" spans="1:23" s="65" customFormat="1" ht="15" customHeight="1" x14ac:dyDescent="0.25">
      <c r="A60" s="311"/>
      <c r="B60" s="66"/>
      <c r="D60" s="265" t="str">
        <f t="array" ref="D60">IFERROR(INDEX(Calc!$D$6:$D$20,SMALL(IF(($D$58&gt;=Calc!$E$6:$E$20)*($D$58&lt;=Calc!$H$6:$H$20)*(Calc!$M$6:$M$20&lt;&gt;"Cancelled"),ROW(Calc!$D$6:$D$20)-ROW(INDEX(Calc!$D$6:$D$20,1,1))+1),1)),"")</f>
        <v>AGILE Practices</v>
      </c>
      <c r="E60" s="67"/>
      <c r="G60" s="262" t="str">
        <f t="array" ref="G60">IFERROR(INDEX(Calc!$D$6:$D$20,SMALL(IF(($G$58&gt;=Calc!$E$6:$E$20)*($G$58&lt;=Calc!$H$6:$H$20)*(Calc!$M$6:$M$20&lt;&gt;"Cancelled"),ROW(Calc!$D$6:$D$20)-ROW(INDEX(Calc!$D$6:$D$20,1,1))+1),1)),"")</f>
        <v>AGILE Practices</v>
      </c>
      <c r="H60" s="67"/>
      <c r="J60" s="262" t="str">
        <f t="array" ref="J60">IFERROR(INDEX(Calc!$D$6:$D$20,SMALL(IF(($J$58&gt;=Calc!$E$6:$E$20)*($J$58&lt;=Calc!$H$6:$H$20)*(Calc!$M$6:$M$20&lt;&gt;"Cancelled"),ROW(Calc!$D$6:$D$20)-ROW(INDEX(Calc!$D$6:$D$20,1,1))+1),1)),"")</f>
        <v>AGILE Practices</v>
      </c>
      <c r="K60" s="67"/>
      <c r="M60" s="262" t="str">
        <f t="array" ref="M60">IFERROR(INDEX(Calc!$D$6:$D$20,SMALL(IF(($M$58&gt;=Calc!$E$6:$E$20)*($M$58&lt;=Calc!$H$6:$H$20)*(Calc!$M$6:$M$20&lt;&gt;"Cancelled"),ROW(Calc!$D$6:$D$20)-ROW(INDEX(Calc!$D$6:$D$20,1,1))+1),1)),"")</f>
        <v>AGILE Practices</v>
      </c>
      <c r="N60" s="67"/>
      <c r="P60" s="262" t="str">
        <f t="array" ref="P60">IFERROR(INDEX(Calc!$D$6:$D$20,SMALL(IF(($P$58&gt;=Calc!$E$6:$E$20)*($P$58&lt;=Calc!$H$6:$H$20)*(Calc!$M$6:$M$20&lt;&gt;"Cancelled"),ROW(Calc!$D$6:$D$20)-ROW(INDEX(Calc!$D$6:$D$20,1,1))+1),1)),"")</f>
        <v>AGILE Practices</v>
      </c>
      <c r="Q60" s="67"/>
      <c r="S60" s="262" t="str">
        <f t="array" ref="S60">IFERROR(INDEX(Calc!$D$6:$D$20,SMALL(IF(($S$58&gt;=Calc!$E$6:$E$20)*($S$58&lt;=Calc!$H$6:$H$20)*(Calc!$M$6:$M$20&lt;&gt;"Cancelled")*(Calc!$M$6:$M$20&lt;&gt;"Cancelled"),ROW(Calc!$D$6:$D$20)-ROW(INDEX(Calc!$D$6:$D$20,1,1))+1),1)),"")</f>
        <v>AGILE Practices</v>
      </c>
      <c r="T60" s="67"/>
      <c r="V60" s="262" t="str">
        <f t="array" ref="V60">IFERROR(INDEX(Calc!$D$6:$D$20,SMALL(IF(($V$58&gt;=Calc!$E$6:$E$20)*($V$58&lt;=Calc!$H$6:$H$20)*(Calc!$M$6:$M$20&lt;&gt;"Cancelled"),ROW(Calc!$D$6:$D$20)-ROW(INDEX(Calc!$D$6:$D$20,1,1))+1),1)),"")</f>
        <v>AGILE Practices</v>
      </c>
      <c r="W60" s="68"/>
    </row>
    <row r="61" spans="1:23" s="65" customFormat="1" ht="5.0999999999999996" customHeight="1" x14ac:dyDescent="0.25">
      <c r="A61" s="311"/>
      <c r="B61" s="66"/>
      <c r="C61" s="67"/>
      <c r="D61" s="69"/>
      <c r="E61" s="67"/>
      <c r="F61" s="67"/>
      <c r="G61" s="67"/>
      <c r="H61" s="67"/>
      <c r="I61" s="67"/>
      <c r="J61" s="67"/>
      <c r="K61" s="67"/>
      <c r="L61" s="67"/>
      <c r="M61" s="67"/>
      <c r="N61" s="67"/>
      <c r="O61" s="67"/>
      <c r="P61" s="67"/>
      <c r="Q61" s="67"/>
      <c r="R61" s="67"/>
      <c r="S61" s="67"/>
      <c r="T61" s="67"/>
      <c r="U61" s="67"/>
      <c r="V61" s="67"/>
      <c r="W61" s="68"/>
    </row>
    <row r="62" spans="1:23" s="65" customFormat="1" ht="15" customHeight="1" x14ac:dyDescent="0.25">
      <c r="A62" s="311"/>
      <c r="B62" s="66"/>
      <c r="D62" s="265" t="str">
        <f t="array" ref="D62">IFERROR(INDEX(Calc!$D$6:$D$20,SMALL(IF(($D$58&gt;=Calc!$E$6:$E$20)*($D$58&lt;=Calc!$H$6:$H$20)*(Calc!$M$6:$M$20&lt;&gt;"Cancelled"),ROW(Calc!$D$6:$D$20)-ROW(INDEX(Calc!$D$6:$D$20,1,1))+1),2)),"")</f>
        <v/>
      </c>
      <c r="E62" s="67"/>
      <c r="G62" s="262" t="str">
        <f t="array" ref="G62">IFERROR(INDEX(Calc!$D$6:$D$20,SMALL(IF(($G$58&gt;=Calc!$E$6:$E$20)*($G$58&lt;=Calc!$H$6:$H$20)*(Calc!$M$6:$M$20&lt;&gt;"Cancelled"),ROW(Calc!$D$6:$D$20)-ROW(INDEX(Calc!$D$6:$D$20,1,1))+1),2)),"")</f>
        <v/>
      </c>
      <c r="H62" s="67"/>
      <c r="J62" s="262" t="str">
        <f t="array" ref="J62">IFERROR(INDEX(Calc!$D$6:$D$20,SMALL(IF(($J$58&gt;=Calc!$E$6:$E$20)*($J$58&lt;=Calc!$H$6:$H$20)*(Calc!$M$6:$M$20&lt;&gt;"Cancelled"),ROW(Calc!$D$6:$D$20)-ROW(INDEX(Calc!$D$6:$D$20,1,1))+1),2)),"")</f>
        <v/>
      </c>
      <c r="K62" s="67"/>
      <c r="M62" s="262" t="str">
        <f t="array" ref="M62">IFERROR(INDEX(Calc!$D$6:$D$20,SMALL(IF(($M$58&gt;=Calc!$E$6:$E$20)*($M$58&lt;=Calc!$H$6:$H$20)*(Calc!$M$6:$M$20&lt;&gt;"Cancelled"),ROW(Calc!$D$6:$D$20)-ROW(INDEX(Calc!$D$6:$D$20,1,1))+1),2)),"")</f>
        <v/>
      </c>
      <c r="N62" s="67"/>
      <c r="P62" s="262" t="str">
        <f t="array" ref="P62">IFERROR(INDEX(Calc!$D$6:$D$20,SMALL(IF(($P$58&gt;=Calc!$E$6:$E$20)*($P$58&lt;=Calc!$H$6:$H$20)*(Calc!$M$6:$M$20&lt;&gt;"Cancelled"),ROW(Calc!$D$6:$D$20)-ROW(INDEX(Calc!$D$6:$D$20,1,1))+1),2)),"")</f>
        <v/>
      </c>
      <c r="Q62" s="67"/>
      <c r="S62" s="262" t="str">
        <f t="array" ref="S62">IFERROR(INDEX(Calc!$D$6:$D$20,SMALL(IF(($S$58&gt;=Calc!$E$6:$E$20)*($S$58&lt;=Calc!$H$6:$H$20)*(Calc!$M$6:$M$20&lt;&gt;"Cancelled"),ROW(Calc!$D$6:$D$20)-ROW(INDEX(Calc!$D$6:$D$20,1,1))+1),2)),"")</f>
        <v/>
      </c>
      <c r="T62" s="67"/>
      <c r="V62" s="262" t="str">
        <f t="array" ref="V62">IFERROR(INDEX(Calc!$D$6:$D$20,SMALL(IF(($V$58&gt;=Calc!$E$6:$E$20)*($V$58&lt;=Calc!$H$6:$H$20)*(Calc!$M$6:$M$20&lt;&gt;"Cancelled"),ROW(Calc!$D$6:$D$20)-ROW(INDEX(Calc!$D$6:$D$20,1,1))+1),2)),"")</f>
        <v/>
      </c>
      <c r="W62" s="68"/>
    </row>
    <row r="63" spans="1:23" s="65" customFormat="1" ht="5.0999999999999996" customHeight="1" x14ac:dyDescent="0.25">
      <c r="A63" s="311"/>
      <c r="B63" s="66"/>
      <c r="C63" s="67"/>
      <c r="D63" s="69"/>
      <c r="E63" s="67"/>
      <c r="F63" s="67"/>
      <c r="G63" s="67"/>
      <c r="H63" s="67"/>
      <c r="I63" s="67"/>
      <c r="J63" s="67"/>
      <c r="K63" s="67"/>
      <c r="L63" s="67"/>
      <c r="M63" s="67"/>
      <c r="N63" s="67"/>
      <c r="O63" s="67"/>
      <c r="P63" s="67"/>
      <c r="Q63" s="67"/>
      <c r="R63" s="67"/>
      <c r="S63" s="67"/>
      <c r="T63" s="67"/>
      <c r="U63" s="67"/>
      <c r="V63" s="67"/>
      <c r="W63" s="68"/>
    </row>
    <row r="64" spans="1:23" s="65" customFormat="1" ht="15" customHeight="1" x14ac:dyDescent="0.25">
      <c r="A64" s="311"/>
      <c r="B64" s="66"/>
      <c r="D64" s="265" t="str">
        <f t="array" ref="D64">IFERROR(INDEX(Calc!$D$6:$D$20,SMALL(IF(($D$58&gt;=Calc!$E$6:$E$20)*($D$58&lt;=Calc!$H$6:$H$20)*(Calc!$M$6:$M$20&lt;&gt;"Cancelled"),ROW(Calc!$D$6:$D$20)-ROW(INDEX(Calc!$D$6:$D$20,1,1))+1),3)),"")</f>
        <v/>
      </c>
      <c r="E64" s="67"/>
      <c r="G64" s="262" t="str">
        <f t="array" ref="G64">IFERROR(INDEX(Calc!$D$6:$D$20,SMALL(IF(($G$58&gt;=Calc!$E$6:$E$20)*($G$58&lt;=Calc!$H$6:$H$20)*(Calc!$M$6:$M$20&lt;&gt;"Cancelled"),ROW(Calc!$D$6:$D$20)-ROW(INDEX(Calc!$D$6:$D$20,1,1))+1),3)),"")</f>
        <v/>
      </c>
      <c r="H64" s="67"/>
      <c r="J64" s="262" t="str">
        <f t="array" ref="J64">IFERROR(INDEX(Calc!$D$6:$D$20,SMALL(IF(($J$58&gt;=Calc!$E$6:$E$20)*($J$58&lt;=Calc!$H$6:$H$20)*(Calc!$M$6:$M$20&lt;&gt;"Cancelled"),ROW(Calc!$D$6:$D$20)-ROW(INDEX(Calc!$D$6:$D$20,1,1))+1),3)),"")</f>
        <v/>
      </c>
      <c r="K64" s="67"/>
      <c r="M64" s="262" t="str">
        <f t="array" ref="M64">IFERROR(INDEX(Calc!$D$6:$D$20,SMALL(IF(($M$58&gt;=Calc!$E$6:$E$20)*($M$58&lt;=Calc!$H$6:$H$20)*(Calc!$M$6:$M$20&lt;&gt;"Cancelled"),ROW(Calc!$D$6:$D$20)-ROW(INDEX(Calc!$D$6:$D$20,1,1))+1),3)),"")</f>
        <v/>
      </c>
      <c r="N64" s="67"/>
      <c r="P64" s="262" t="str">
        <f t="array" ref="P64">IFERROR(INDEX(Calc!$D$6:$D$20,SMALL(IF(($P$58&gt;=Calc!$E$6:$E$20)*($P$58&lt;=Calc!$H$6:$H$20)*(Calc!$M$6:$M$20&lt;&gt;"Cancelled"),ROW(Calc!$D$6:$D$20)-ROW(INDEX(Calc!$D$6:$D$20,1,1))+1),3)),"")</f>
        <v/>
      </c>
      <c r="Q64" s="67"/>
      <c r="S64" s="262" t="str">
        <f t="array" ref="S64">IFERROR(INDEX(Calc!$D$6:$D$20,SMALL(IF(($S$58&gt;=Calc!$E$6:$E$20)*($S$58&lt;=Calc!$H$6:$H$20)*(Calc!$M$6:$M$20&lt;&gt;"Cancelled"),ROW(Calc!$D$6:$D$20)-ROW(INDEX(Calc!$D$6:$D$20,1,1))+1),3)),"")</f>
        <v/>
      </c>
      <c r="T64" s="67"/>
      <c r="V64" s="262" t="str">
        <f t="array" ref="V64">IFERROR(INDEX(Calc!$D$6:$D$20,SMALL(IF(($V$58&gt;=Calc!$E$6:$E$20)*($V$58&lt;=Calc!$H$6:$H$20)*(Calc!$M$6:$M$20&lt;&gt;"Cancelled"),ROW(Calc!$D$6:$D$20)-ROW(INDEX(Calc!$D$6:$D$20,1,1))+1),3)),"")</f>
        <v/>
      </c>
      <c r="W64" s="68"/>
    </row>
    <row r="65" spans="1:23" s="65" customFormat="1" ht="5.0999999999999996" customHeight="1" x14ac:dyDescent="0.25">
      <c r="A65" s="311"/>
      <c r="B65" s="66"/>
      <c r="C65" s="67"/>
      <c r="D65" s="69"/>
      <c r="E65" s="67"/>
      <c r="F65" s="67"/>
      <c r="G65" s="67"/>
      <c r="H65" s="67"/>
      <c r="I65" s="67"/>
      <c r="J65" s="67"/>
      <c r="K65" s="67"/>
      <c r="L65" s="67"/>
      <c r="M65" s="67"/>
      <c r="N65" s="67"/>
      <c r="O65" s="67"/>
      <c r="P65" s="67"/>
      <c r="Q65" s="67"/>
      <c r="R65" s="67"/>
      <c r="S65" s="67"/>
      <c r="T65" s="67"/>
      <c r="U65" s="67"/>
      <c r="V65" s="67"/>
      <c r="W65" s="68"/>
    </row>
    <row r="66" spans="1:23" s="65" customFormat="1" ht="15" customHeight="1" x14ac:dyDescent="0.25">
      <c r="A66" s="311"/>
      <c r="B66" s="66"/>
      <c r="D66" s="265" t="str">
        <f t="array" ref="D66">IFERROR(INDEX(Calc!$D$6:$D$20,SMALL(IF(($D$58&gt;=Calc!$E$6:$E$20)*($D$58&lt;=Calc!$H$6:$H$20)*(Calc!$M$6:$M$20&lt;&gt;"Cancelled"),ROW(Calc!$D$6:$D$20)-ROW(INDEX(Calc!$D$6:$D$20,1,1))+1),4)),"")</f>
        <v/>
      </c>
      <c r="E66" s="67"/>
      <c r="G66" s="262" t="str">
        <f t="array" ref="G66">IFERROR(INDEX(Calc!$D$6:$D$20,SMALL(IF(($G$58&gt;=Calc!$E$6:$E$20)*($G$58&lt;=Calc!$H$6:$H$20)*(Calc!$M$6:$M$20&lt;&gt;"Cancelled"),ROW(Calc!$D$6:$D$20)-ROW(INDEX(Calc!$D$6:$D$20,1,1))+1),4)),"")</f>
        <v/>
      </c>
      <c r="H66" s="67"/>
      <c r="J66" s="262" t="str">
        <f t="array" ref="J66">IFERROR(INDEX(Calc!$D$6:$D$20,SMALL(IF(($J$58&gt;=Calc!$E$6:$E$20)*($J$58&lt;=Calc!$H$6:$H$20)*(Calc!$M$6:$M$20&lt;&gt;"Cancelled"),ROW(Calc!$D$6:$D$20)-ROW(INDEX(Calc!$D$6:$D$20,1,1))+1),4)),"")</f>
        <v/>
      </c>
      <c r="K66" s="67"/>
      <c r="M66" s="262" t="str">
        <f t="array" ref="M66">IFERROR(INDEX(Calc!$D$6:$D$20,SMALL(IF(($M$58&gt;=Calc!$E$6:$E$20)*($M$58&lt;=Calc!$H$6:$H$20)*(Calc!$M$6:$M$20&lt;&gt;"Cancelled"),ROW(Calc!$D$6:$D$20)-ROW(INDEX(Calc!$D$6:$D$20,1,1))+1),4)),"")</f>
        <v/>
      </c>
      <c r="N66" s="67"/>
      <c r="P66" s="262" t="str">
        <f t="array" ref="P66">IFERROR(INDEX(Calc!$D$6:$D$20,SMALL(IF(($P$58&gt;=Calc!$E$6:$E$20)*($P$58&lt;=Calc!$H$6:$H$20)*(Calc!$M$6:$M$20&lt;&gt;"Cancelled"),ROW(Calc!$D$6:$D$20)-ROW(INDEX(Calc!$D$6:$D$20,1,1))+1),4)),"")</f>
        <v/>
      </c>
      <c r="Q66" s="67"/>
      <c r="S66" s="262" t="str">
        <f t="array" ref="S66">IFERROR(INDEX(Calc!$D$6:$D$20,SMALL(IF(($S$58&gt;=Calc!$E$6:$E$20)*($S$58&lt;=Calc!$H$6:$H$20)*(Calc!$M$6:$M$20&lt;&gt;"Cancelled"),ROW(Calc!$D$6:$D$20)-ROW(INDEX(Calc!$D$6:$D$20,1,1))+1),4)),"")</f>
        <v/>
      </c>
      <c r="T66" s="67"/>
      <c r="V66" s="262" t="str">
        <f t="array" ref="V66">IFERROR(INDEX(Calc!$D$6:$D$20,SMALL(IF(($V$58&gt;=Calc!$E$6:$E$20)*($V$58&lt;=Calc!$H$6:$H$20)*(Calc!$M$6:$M$20&lt;&gt;"Cancelled"),ROW(Calc!$D$6:$D$20)-ROW(INDEX(Calc!$D$6:$D$20,1,1))+1),4)),"")</f>
        <v/>
      </c>
      <c r="W66" s="68"/>
    </row>
    <row r="67" spans="1:23" s="65" customFormat="1" ht="5.0999999999999996" customHeight="1" x14ac:dyDescent="0.25">
      <c r="A67" s="311"/>
      <c r="B67" s="66"/>
      <c r="C67" s="67"/>
      <c r="D67" s="69"/>
      <c r="E67" s="67"/>
      <c r="F67" s="67"/>
      <c r="G67" s="67"/>
      <c r="H67" s="67"/>
      <c r="I67" s="67"/>
      <c r="J67" s="67"/>
      <c r="K67" s="67"/>
      <c r="L67" s="67"/>
      <c r="M67" s="67"/>
      <c r="N67" s="67"/>
      <c r="O67" s="67"/>
      <c r="P67" s="67"/>
      <c r="Q67" s="67"/>
      <c r="R67" s="67"/>
      <c r="S67" s="67"/>
      <c r="T67" s="67"/>
      <c r="U67" s="67"/>
      <c r="V67" s="67"/>
      <c r="W67" s="68"/>
    </row>
    <row r="68" spans="1:23" s="65" customFormat="1" ht="15" customHeight="1" x14ac:dyDescent="0.25">
      <c r="A68" s="311"/>
      <c r="B68" s="66"/>
      <c r="D68" s="265" t="str">
        <f t="array" ref="D68">IFERROR(INDEX(Calc!$D$6:$D$20,SMALL(IF(($D$58&gt;=Calc!$E$6:$E$20)*($D$58&lt;=Calc!$H$6:$H$20)*(Calc!$M$6:$M$20&lt;&gt;"Cancelled"),ROW(Calc!$D$6:$D$20)-ROW(INDEX(Calc!$D$6:$D$20,1,1))+1),5)),"")</f>
        <v/>
      </c>
      <c r="E68" s="67"/>
      <c r="G68" s="262" t="str">
        <f t="array" ref="G68">IFERROR(INDEX(Calc!$D$6:$D$20,SMALL(IF(($G$58&gt;=Calc!$E$6:$E$20)*($G$58&lt;=Calc!$H$6:$H$20)*(Calc!$M$6:$M$20&lt;&gt;"Cancelled"),ROW(Calc!$D$6:$D$20)-ROW(INDEX(Calc!$D$6:$D$20,1,1))+1),5)),"")</f>
        <v/>
      </c>
      <c r="H68" s="67"/>
      <c r="J68" s="262" t="str">
        <f t="array" ref="J68">IFERROR(INDEX(Calc!$D$6:$D$20,SMALL(IF(($J$58&gt;=Calc!$E$6:$E$20)*($J$58&lt;=Calc!$H$6:$H$20)*(Calc!$M$6:$M$20&lt;&gt;"Cancelled"),ROW(Calc!$D$6:$D$20)-ROW(INDEX(Calc!$D$6:$D$20,1,1))+1),5)),"")</f>
        <v/>
      </c>
      <c r="K68" s="67"/>
      <c r="M68" s="262" t="str">
        <f t="array" ref="M68">IFERROR(INDEX(Calc!$D$6:$D$20,SMALL(IF(($M$58&gt;=Calc!$E$6:$E$20)*($M$58&lt;=Calc!$H$6:$H$20)*(Calc!$M$6:$M$20&lt;&gt;"Cancelled"),ROW(Calc!$D$6:$D$20)-ROW(INDEX(Calc!$D$6:$D$20,1,1))+1),5)),"")</f>
        <v/>
      </c>
      <c r="N68" s="67"/>
      <c r="P68" s="262" t="str">
        <f t="array" ref="P68">IFERROR(INDEX(Calc!$D$6:$D$20,SMALL(IF(($P$58&gt;=Calc!$E$6:$E$20)*($P$58&lt;=Calc!$H$6:$H$20)*(Calc!$M$6:$M$20&lt;&gt;"Cancelled"),ROW(Calc!$D$6:$D$20)-ROW(INDEX(Calc!$D$6:$D$20,1,1))+1),5)),"")</f>
        <v/>
      </c>
      <c r="Q68" s="67"/>
      <c r="S68" s="262" t="str">
        <f t="array" ref="S68">IFERROR(INDEX(Calc!$D$6:$D$20,SMALL(IF(($S$58&gt;=Calc!$E$6:$E$20)*($S$58&lt;=Calc!$H$6:$H$20)*(Calc!$M$6:$M$20&lt;&gt;"Cancelled"),ROW(Calc!$D$6:$D$20)-ROW(INDEX(Calc!$D$6:$D$20,1,1))+1),5)),"")</f>
        <v/>
      </c>
      <c r="T68" s="67"/>
      <c r="V68" s="262" t="str">
        <f t="array" ref="V68">IFERROR(INDEX(Calc!$D$6:$D$20,SMALL(IF(($V$58&gt;=Calc!$E$6:$E$20)*($V$58&lt;=Calc!$H$6:$H$20)*(Calc!$M$6:$M$20&lt;&gt;"Cancelled"),ROW(Calc!$D$6:$D$20)-ROW(INDEX(Calc!$D$6:$D$20,1,1))+1),5)),"")</f>
        <v/>
      </c>
      <c r="W68" s="68"/>
    </row>
    <row r="69" spans="1:23" s="34" customFormat="1" ht="9.9499999999999993" customHeight="1" x14ac:dyDescent="0.25">
      <c r="A69" s="312"/>
      <c r="B69" s="60"/>
      <c r="C69" s="36"/>
      <c r="D69" s="33"/>
      <c r="E69" s="33"/>
      <c r="F69" s="33"/>
      <c r="G69" s="33"/>
      <c r="H69" s="33"/>
      <c r="I69" s="33"/>
      <c r="J69" s="33"/>
      <c r="K69" s="33"/>
      <c r="L69" s="33"/>
      <c r="M69" s="33"/>
      <c r="N69" s="33"/>
      <c r="O69" s="33"/>
      <c r="P69" s="33"/>
      <c r="Q69" s="33"/>
      <c r="R69" s="33"/>
      <c r="S69" s="33"/>
      <c r="T69" s="33"/>
      <c r="U69" s="33"/>
      <c r="V69" s="33"/>
      <c r="W69" s="61"/>
    </row>
    <row r="70" spans="1:23" s="41" customFormat="1" ht="15" customHeight="1" x14ac:dyDescent="0.25">
      <c r="A70" s="313"/>
      <c r="B70" s="58"/>
      <c r="C70" s="47"/>
      <c r="D70" s="264">
        <f>IFERROR(IF(LEN(V58)=0,"",IF(MONTH(V58+1)=MONTH(V58),V58+1,"")),"")</f>
        <v>44592</v>
      </c>
      <c r="E70" s="40"/>
      <c r="F70" s="48"/>
      <c r="G70" s="264" t="str">
        <f>IFERROR(IF(LEN(D70)=0,"",IF(MONTH(D70+1)=MONTH(D70),D70+1,"")),"")</f>
        <v/>
      </c>
      <c r="H70" s="40"/>
      <c r="I70" s="48"/>
      <c r="J70" s="264" t="str">
        <f>IFERROR(IF(LEN(G70)=0,"",IF(MONTH(G70+1)=MONTH(G70),G70+1,"")),"")</f>
        <v/>
      </c>
      <c r="K70" s="40"/>
      <c r="L70" s="48"/>
      <c r="M70" s="264" t="str">
        <f>IFERROR(IF(LEN(J70)=0,"",IF(MONTH(J70+1)=MONTH(J70),J70+1,"")),"")</f>
        <v/>
      </c>
      <c r="N70" s="40"/>
      <c r="O70" s="48"/>
      <c r="P70" s="264" t="str">
        <f>IFERROR(IF(LEN(M70)=0,"",IF(MONTH(M70+1)=MONTH(M70),M70+1,"")),"")</f>
        <v/>
      </c>
      <c r="Q70" s="40"/>
      <c r="R70" s="48"/>
      <c r="S70" s="264" t="str">
        <f>IFERROR(IF(LEN(P70)=0,"",IF(MONTH(P70+1)=MONTH(P70),P70+1,"")),"")</f>
        <v/>
      </c>
      <c r="T70" s="40"/>
      <c r="U70" s="48"/>
      <c r="V70" s="264" t="str">
        <f>IFERROR(IF(LEN(S70)=0,"",IF(MONTH(S70+1)=MONTH(S70),S70+1,"")),"")</f>
        <v/>
      </c>
      <c r="W70" s="59"/>
    </row>
    <row r="71" spans="1:23" s="34" customFormat="1" ht="5.0999999999999996" customHeight="1" x14ac:dyDescent="0.25">
      <c r="A71" s="312"/>
      <c r="B71" s="60"/>
      <c r="C71" s="36"/>
      <c r="D71" s="38"/>
      <c r="E71" s="33"/>
      <c r="F71" s="33"/>
      <c r="G71" s="38"/>
      <c r="H71" s="33"/>
      <c r="I71" s="33"/>
      <c r="J71" s="38"/>
      <c r="K71" s="33"/>
      <c r="L71" s="33"/>
      <c r="M71" s="38"/>
      <c r="N71" s="33"/>
      <c r="O71" s="33"/>
      <c r="P71" s="38"/>
      <c r="Q71" s="33"/>
      <c r="R71" s="33"/>
      <c r="S71" s="38"/>
      <c r="T71" s="33"/>
      <c r="U71" s="33"/>
      <c r="V71" s="38"/>
      <c r="W71" s="61"/>
    </row>
    <row r="72" spans="1:23" s="65" customFormat="1" ht="15" customHeight="1" x14ac:dyDescent="0.25">
      <c r="A72" s="311"/>
      <c r="B72" s="66"/>
      <c r="D72" s="262" t="str">
        <f t="array" ref="D72">IFERROR(INDEX(Calc!$D$6:$D$20,SMALL(IF(($D$70&gt;=Calc!$E$6:$E$20)*($D$70&lt;=Calc!$H$6:$H$20)*(Calc!$M$6:$M$20&lt;&gt;"Cancelled"),ROW(Calc!$D$6:$D$20)-ROW(INDEX(Calc!$D$6:$D$20,1,1))+1),1)),"")</f>
        <v>AGILE Practices</v>
      </c>
      <c r="E72" s="67"/>
      <c r="G72" s="262" t="str">
        <f t="array" ref="G72">IFERROR(INDEX(Calc!$D$6:$D$20,SMALL(IF(($G$70&gt;=Calc!$E$6:$E$20)*($G$70&lt;=Calc!$H$6:$H$20)*(Calc!$M$6:$M$20&lt;&gt;"Cancelled"),ROW(Calc!$D$6:$D$20)-ROW(INDEX(Calc!$D$6:$D$20,1,1))+1),1)),"")</f>
        <v/>
      </c>
      <c r="H72" s="67"/>
      <c r="J72" s="262" t="str">
        <f t="array" ref="J72">IFERROR(INDEX(Calc!$D$6:$D$20,SMALL(IF(($J$70&gt;=Calc!$E$6:$E$20)*($J$70&lt;=Calc!$H$6:$H$20)*(Calc!$M$6:$M$20&lt;&gt;"Cancelled"),ROW(Calc!$D$6:$D$20)-ROW(INDEX(Calc!$D$6:$D$20,1,1))+1),1)),"")</f>
        <v/>
      </c>
      <c r="K72" s="67"/>
      <c r="M72" s="262" t="str">
        <f t="array" ref="M72">IFERROR(INDEX(Calc!$D$6:$D$20,SMALL(IF(($M$70&gt;=Calc!$E$6:$E$20)*($M$70&lt;=Calc!$H$6:$H$20)*(Calc!$M$6:$M$20&lt;&gt;"Cancelled"),ROW(Calc!$D$6:$D$20)-ROW(INDEX(Calc!$D$6:$D$20,1,1))+1),1)),"")</f>
        <v/>
      </c>
      <c r="N72" s="67"/>
      <c r="P72" s="262" t="str">
        <f t="array" ref="P72">IFERROR(INDEX(Calc!$D$6:$D$20,SMALL(IF(($P$70&gt;=Calc!$E$6:$E$20)*($P$70&lt;=Calc!$H$6:$H$20)*(Calc!$M$6:$M$20&lt;&gt;"Cancelled"),ROW(Calc!$D$6:$D$20)-ROW(INDEX(Calc!$D$6:$D$20,1,1))+1),1)),"")</f>
        <v/>
      </c>
      <c r="Q72" s="67"/>
      <c r="S72" s="262" t="str">
        <f t="array" ref="S72">IFERROR(INDEX(Calc!$D$6:$D$20,SMALL(IF(($S$70&gt;=Calc!$E$6:$E$20)*($S$70&lt;=Calc!$H$6:$H$20)*(Calc!$M$6:$M$20&lt;&gt;"Cancelled"),ROW(Calc!$D$6:$D$20)-ROW(INDEX(Calc!$D$6:$D$20,1,1))+1),1)),"")</f>
        <v/>
      </c>
      <c r="T72" s="67"/>
      <c r="V72" s="262" t="str">
        <f t="array" ref="V72">IFERROR(INDEX(Calc!$D$6:$D$20,SMALL(IF(($V$70&gt;=Calc!$E$6:$E$20)*($V$70&lt;=Calc!$H$6:$H$20)*(Calc!$M$6:$M$20&lt;&gt;"Cancelled"),ROW(Calc!$D$6:$D$20)-ROW(INDEX(Calc!$D$6:$D$20,1,1))+1),1)),"")</f>
        <v/>
      </c>
      <c r="W72" s="68"/>
    </row>
    <row r="73" spans="1:23" s="65" customFormat="1" ht="5.0999999999999996" customHeight="1" x14ac:dyDescent="0.25">
      <c r="A73" s="311"/>
      <c r="B73" s="66"/>
      <c r="C73" s="67"/>
      <c r="D73" s="67"/>
      <c r="E73" s="67"/>
      <c r="F73" s="67"/>
      <c r="G73" s="67"/>
      <c r="H73" s="67"/>
      <c r="I73" s="67"/>
      <c r="J73" s="67"/>
      <c r="K73" s="67"/>
      <c r="L73" s="67"/>
      <c r="M73" s="67"/>
      <c r="N73" s="67"/>
      <c r="O73" s="67"/>
      <c r="P73" s="67"/>
      <c r="Q73" s="67"/>
      <c r="R73" s="67"/>
      <c r="S73" s="67"/>
      <c r="T73" s="67"/>
      <c r="U73" s="67"/>
      <c r="V73" s="67"/>
      <c r="W73" s="68"/>
    </row>
    <row r="74" spans="1:23" s="65" customFormat="1" ht="15" customHeight="1" x14ac:dyDescent="0.25">
      <c r="A74" s="311"/>
      <c r="B74" s="66"/>
      <c r="D74" s="262" t="str">
        <f t="array" ref="D74">IFERROR(INDEX(Calc!$D$6:$D$20,SMALL(IF(($D$70&gt;=Calc!$E$6:$E$20)*($D$70&lt;=Calc!$H$6:$H$20)*(Calc!$M$6:$M$20&lt;&gt;"Cancelled"),ROW(Calc!$D$6:$D$20)-ROW(INDEX(Calc!$D$6:$D$20,1,1))+1),2)),"")</f>
        <v/>
      </c>
      <c r="E74" s="67"/>
      <c r="G74" s="262" t="str">
        <f t="array" ref="G74">IFERROR(INDEX(Calc!$D$6:$D$20,SMALL(IF(($G$70&gt;=Calc!$E$6:$E$20)*($G$70&lt;=Calc!$H$6:$H$20)*(Calc!$M$6:$M$20&lt;&gt;"Cancelled"),ROW(Calc!$D$6:$D$20)-ROW(INDEX(Calc!$D$6:$D$20,1,1))+1),2)),"")</f>
        <v/>
      </c>
      <c r="H74" s="67"/>
      <c r="J74" s="262" t="str">
        <f t="array" ref="J74">IFERROR(INDEX(Calc!$D$6:$D$20,SMALL(IF(($J$70&gt;=Calc!$E$6:$E$20)*($J$70&lt;=Calc!$H$6:$H$20)*(Calc!$M$6:$M$20&lt;&gt;"Cancelled"),ROW(Calc!$D$6:$D$20)-ROW(INDEX(Calc!$D$6:$D$20,1,1))+1),2)),"")</f>
        <v/>
      </c>
      <c r="K74" s="67"/>
      <c r="M74" s="262" t="str">
        <f t="array" ref="M74">IFERROR(INDEX(Calc!$D$6:$D$20,SMALL(IF(($M$70&gt;=Calc!$E$6:$E$20)*($M$70&lt;=Calc!$H$6:$H$20)*(Calc!$M$6:$M$20&lt;&gt;"Cancelled"),ROW(Calc!$D$6:$D$20)-ROW(INDEX(Calc!$D$6:$D$20,1,1))+1),2)),"")</f>
        <v/>
      </c>
      <c r="N74" s="67"/>
      <c r="P74" s="262" t="str">
        <f t="array" ref="P74">IFERROR(INDEX(Calc!$D$6:$D$20,SMALL(IF(($P$70&gt;=Calc!$E$6:$E$20)*($P$70&lt;=Calc!$H$6:$H$20)*(Calc!$M$6:$M$20&lt;&gt;"Cancelled"),ROW(Calc!$D$6:$D$20)-ROW(INDEX(Calc!$D$6:$D$20,1,1))+1),2)),"")</f>
        <v/>
      </c>
      <c r="Q74" s="67"/>
      <c r="S74" s="262" t="str">
        <f t="array" ref="S74">IFERROR(INDEX(Calc!$D$6:$D$20,SMALL(IF(($S$70&gt;=Calc!$E$6:$E$20)*($S$70&lt;=Calc!$H$6:$H$20)*(Calc!$M$6:$M$20&lt;&gt;"Cancelled"),ROW(Calc!$D$6:$D$20)-ROW(INDEX(Calc!$D$6:$D$20,1,1))+1),2)),"")</f>
        <v/>
      </c>
      <c r="T74" s="67"/>
      <c r="V74" s="262" t="str">
        <f t="array" ref="V74">IFERROR(INDEX(Calc!$D$6:$D$20,SMALL(IF(($V$70&gt;=Calc!$E$6:$E$20)*($V$70&lt;=Calc!$H$6:$H$20)*(Calc!$M$6:$M$20&lt;&gt;"Cancelled"),ROW(Calc!$D$6:$D$20)-ROW(INDEX(Calc!$D$6:$D$20,1,1))+1),2)),"")</f>
        <v/>
      </c>
      <c r="W74" s="68"/>
    </row>
    <row r="75" spans="1:23" s="65" customFormat="1" ht="5.0999999999999996" customHeight="1" x14ac:dyDescent="0.25">
      <c r="A75" s="311"/>
      <c r="B75" s="66"/>
      <c r="C75" s="67"/>
      <c r="D75" s="67"/>
      <c r="E75" s="67"/>
      <c r="F75" s="67"/>
      <c r="G75" s="67"/>
      <c r="H75" s="67"/>
      <c r="I75" s="67"/>
      <c r="J75" s="67"/>
      <c r="K75" s="67"/>
      <c r="L75" s="67"/>
      <c r="M75" s="67"/>
      <c r="N75" s="67"/>
      <c r="O75" s="67"/>
      <c r="P75" s="67"/>
      <c r="Q75" s="67"/>
      <c r="R75" s="67"/>
      <c r="S75" s="67"/>
      <c r="T75" s="67"/>
      <c r="U75" s="67"/>
      <c r="V75" s="67"/>
      <c r="W75" s="68"/>
    </row>
    <row r="76" spans="1:23" s="65" customFormat="1" ht="15" customHeight="1" x14ac:dyDescent="0.25">
      <c r="A76" s="311"/>
      <c r="B76" s="66"/>
      <c r="D76" s="262" t="str">
        <f t="array" ref="D76">IFERROR(INDEX(Calc!$D$6:$D$20,SMALL(IF(($D$70&gt;=Calc!$E$6:$E$20)*($D$70&lt;=Calc!$H$6:$H$20)*(Calc!$M$6:$M$20&lt;&gt;"Cancelled"),ROW(Calc!$D$6:$D$20)-ROW(INDEX(Calc!$D$6:$D$20,1,1))+1),3)),"")</f>
        <v/>
      </c>
      <c r="E76" s="67"/>
      <c r="G76" s="262" t="str">
        <f t="array" ref="G76">IFERROR(INDEX(Calc!$D$6:$D$20,SMALL(IF(($G$70&gt;=Calc!$E$6:$E$20)*($G$70&lt;=Calc!$H$6:$H$20)*(Calc!$M$6:$M$20&lt;&gt;"Cancelled"),ROW(Calc!$D$6:$D$20)-ROW(INDEX(Calc!$D$6:$D$20,1,1))+1),3)),"")</f>
        <v/>
      </c>
      <c r="H76" s="67"/>
      <c r="J76" s="262" t="str">
        <f t="array" ref="J76">IFERROR(INDEX(Calc!$D$6:$D$20,SMALL(IF(($J$70&gt;=Calc!$E$6:$E$20)*($J$70&lt;=Calc!$H$6:$H$20)*(Calc!$M$6:$M$20&lt;&gt;"Cancelled"),ROW(Calc!$D$6:$D$20)-ROW(INDEX(Calc!$D$6:$D$20,1,1))+1),3)),"")</f>
        <v/>
      </c>
      <c r="K76" s="67"/>
      <c r="M76" s="262" t="str">
        <f t="array" ref="M76">IFERROR(INDEX(Calc!$D$6:$D$20,SMALL(IF(($M$70&gt;=Calc!$E$6:$E$20)*($M$70&lt;=Calc!$H$6:$H$20)*(Calc!$M$6:$M$20&lt;&gt;"Cancelled"),ROW(Calc!$D$6:$D$20)-ROW(INDEX(Calc!$D$6:$D$20,1,1))+1),3)),"")</f>
        <v/>
      </c>
      <c r="N76" s="67"/>
      <c r="P76" s="262" t="str">
        <f t="array" ref="P76">IFERROR(INDEX(Calc!$D$6:$D$20,SMALL(IF(($P$70&gt;=Calc!$E$6:$E$20)*($P$70&lt;=Calc!$H$6:$H$20)*(Calc!$M$6:$M$20&lt;&gt;"Cancelled"),ROW(Calc!$D$6:$D$20)-ROW(INDEX(Calc!$D$6:$D$20,1,1))+1),3)),"")</f>
        <v/>
      </c>
      <c r="Q76" s="67"/>
      <c r="S76" s="262" t="str">
        <f t="array" ref="S76">IFERROR(INDEX(Calc!$D$6:$D$20,SMALL(IF(($S$70&gt;=Calc!$E$6:$E$20)*($S$70&lt;=Calc!$H$6:$H$20)*(Calc!$M$6:$M$20&lt;&gt;"Cancelled"),ROW(Calc!$D$6:$D$20)-ROW(INDEX(Calc!$D$6:$D$20,1,1))+1),3)),"")</f>
        <v/>
      </c>
      <c r="T76" s="67"/>
      <c r="V76" s="262" t="str">
        <f t="array" ref="V76">IFERROR(INDEX(Calc!$D$6:$D$20,SMALL(IF(($V$70&gt;=Calc!$E$6:$E$20)*($V$70&lt;=Calc!$H$6:$H$20)*(Calc!$M$6:$M$20&lt;&gt;"Cancelled"),ROW(Calc!$D$6:$D$20)-ROW(INDEX(Calc!$D$6:$D$20,1,1))+1),3)),"")</f>
        <v/>
      </c>
      <c r="W76" s="68"/>
    </row>
    <row r="77" spans="1:23" s="65" customFormat="1" ht="5.0999999999999996" customHeight="1" x14ac:dyDescent="0.25">
      <c r="A77" s="311"/>
      <c r="B77" s="66"/>
      <c r="C77" s="67"/>
      <c r="D77" s="67"/>
      <c r="E77" s="67"/>
      <c r="F77" s="67"/>
      <c r="G77" s="67"/>
      <c r="H77" s="67"/>
      <c r="I77" s="67"/>
      <c r="J77" s="67"/>
      <c r="K77" s="67"/>
      <c r="L77" s="67"/>
      <c r="M77" s="67"/>
      <c r="N77" s="67"/>
      <c r="O77" s="67"/>
      <c r="P77" s="67"/>
      <c r="Q77" s="67"/>
      <c r="R77" s="67"/>
      <c r="S77" s="67"/>
      <c r="T77" s="67"/>
      <c r="U77" s="67"/>
      <c r="V77" s="67"/>
      <c r="W77" s="68"/>
    </row>
    <row r="78" spans="1:23" s="65" customFormat="1" ht="15" customHeight="1" x14ac:dyDescent="0.25">
      <c r="A78" s="311"/>
      <c r="B78" s="66"/>
      <c r="D78" s="262" t="str">
        <f t="array" ref="D78">IFERROR(INDEX(Calc!$D$6:$D$20,SMALL(IF(($D$70&gt;=Calc!$E$6:$E$20)*($D$70&lt;=Calc!$H$6:$H$20)*(Calc!$M$6:$M$20&lt;&gt;"Cancelled"),ROW(Calc!$D$6:$D$20)-ROW(INDEX(Calc!$D$6:$D$20,1,1))+1),4)),"")</f>
        <v/>
      </c>
      <c r="E78" s="67"/>
      <c r="G78" s="262" t="str">
        <f t="array" ref="G78">IFERROR(INDEX(Calc!$D$6:$D$20,SMALL(IF(($G$70&gt;=Calc!$E$6:$E$20)*($G$70&lt;=Calc!$H$6:$H$20)*(Calc!$M$6:$M$20&lt;&gt;"Cancelled"),ROW(Calc!$D$6:$D$20)-ROW(INDEX(Calc!$D$6:$D$20,1,1))+1),4)),"")</f>
        <v/>
      </c>
      <c r="H78" s="67"/>
      <c r="J78" s="262" t="str">
        <f t="array" ref="J78">IFERROR(INDEX(Calc!$D$6:$D$20,SMALL(IF(($J$70&gt;=Calc!$E$6:$E$20)*($J$70&lt;=Calc!$H$6:$H$20)*(Calc!$M$6:$M$20&lt;&gt;"Cancelled"),ROW(Calc!$D$6:$D$20)-ROW(INDEX(Calc!$D$6:$D$20,1,1))+1),4)),"")</f>
        <v/>
      </c>
      <c r="K78" s="67"/>
      <c r="M78" s="262" t="str">
        <f t="array" ref="M78">IFERROR(INDEX(Calc!$D$6:$D$20,SMALL(IF(($M$70&gt;=Calc!$E$6:$E$20)*($M$70&lt;=Calc!$H$6:$H$20)*(Calc!$M$6:$M$20&lt;&gt;"Cancelled"),ROW(Calc!$D$6:$D$20)-ROW(INDEX(Calc!$D$6:$D$20,1,1))+1),4)),"")</f>
        <v/>
      </c>
      <c r="N78" s="67"/>
      <c r="P78" s="262" t="str">
        <f t="array" ref="P78">IFERROR(INDEX(Calc!$D$6:$D$20,SMALL(IF(($P$70&gt;=Calc!$E$6:$E$20)*($P$70&lt;=Calc!$H$6:$H$20)*(Calc!$M$6:$M$20&lt;&gt;"Cancelled"),ROW(Calc!$D$6:$D$20)-ROW(INDEX(Calc!$D$6:$D$20,1,1))+1),4)),"")</f>
        <v/>
      </c>
      <c r="Q78" s="67"/>
      <c r="S78" s="262" t="str">
        <f t="array" ref="S78">IFERROR(INDEX(Calc!$D$6:$D$20,SMALL(IF(($S$70&gt;=Calc!$E$6:$E$20)*($S$70&lt;=Calc!$H$6:$H$20)*(Calc!$M$6:$M$20&lt;&gt;"Cancelled"),ROW(Calc!$D$6:$D$20)-ROW(INDEX(Calc!$D$6:$D$20,1,1))+1),4)),"")</f>
        <v/>
      </c>
      <c r="T78" s="67"/>
      <c r="V78" s="262" t="str">
        <f t="array" ref="V78">IFERROR(INDEX(Calc!$D$6:$D$20,SMALL(IF(($V$70&gt;=Calc!$E$6:$E$20)*($V$70&lt;=Calc!$H$6:$H$20)*(Calc!$M$6:$M$20&lt;&gt;"Cancelled"),ROW(Calc!$D$6:$D$20)-ROW(INDEX(Calc!$D$6:$D$20,1,1))+1),4)),"")</f>
        <v/>
      </c>
      <c r="W78" s="68"/>
    </row>
    <row r="79" spans="1:23" s="65" customFormat="1" ht="5.0999999999999996" customHeight="1" x14ac:dyDescent="0.25">
      <c r="A79" s="311"/>
      <c r="B79" s="66"/>
      <c r="C79" s="67"/>
      <c r="D79" s="67"/>
      <c r="E79" s="67"/>
      <c r="F79" s="67"/>
      <c r="G79" s="67"/>
      <c r="H79" s="67"/>
      <c r="I79" s="67"/>
      <c r="J79" s="67"/>
      <c r="K79" s="67"/>
      <c r="L79" s="67"/>
      <c r="M79" s="67"/>
      <c r="N79" s="67"/>
      <c r="O79" s="67"/>
      <c r="P79" s="67"/>
      <c r="Q79" s="67"/>
      <c r="R79" s="67"/>
      <c r="S79" s="67"/>
      <c r="T79" s="67"/>
      <c r="U79" s="67"/>
      <c r="V79" s="67"/>
      <c r="W79" s="68"/>
    </row>
    <row r="80" spans="1:23" s="65" customFormat="1" ht="15" customHeight="1" x14ac:dyDescent="0.25">
      <c r="A80" s="311"/>
      <c r="B80" s="66"/>
      <c r="D80" s="262" t="str">
        <f t="array" ref="D80">IFERROR(INDEX(Calc!$D$6:$D$20,SMALL(IF(($D$70&gt;=Calc!$E$6:$E$20)*($D$70&lt;=Calc!$H$6:$H$20)*(Calc!$M$6:$M$20&lt;&gt;"Cancelled"),ROW(Calc!$D$6:$D$20)-ROW(INDEX(Calc!$D$6:$D$20,1,1))+1),5)),"")</f>
        <v/>
      </c>
      <c r="E80" s="67"/>
      <c r="G80" s="262" t="str">
        <f t="array" ref="G80">IFERROR(INDEX(Calc!$D$6:$D$20,SMALL(IF(($G$70&gt;=Calc!$E$6:$E$20)*($G$70&lt;=Calc!$H$6:$H$20)*(Calc!$M$6:$M$20&lt;&gt;"Cancelled"),ROW(Calc!$D$6:$D$20)-ROW(INDEX(Calc!$D$6:$D$20,1,1))+1),5)),"")</f>
        <v/>
      </c>
      <c r="H80" s="67"/>
      <c r="J80" s="262" t="str">
        <f t="array" ref="J80">IFERROR(INDEX(Calc!$D$6:$D$20,SMALL(IF(($J$70&gt;=Calc!$E$6:$E$20)*($J$70&lt;=Calc!$H$6:$H$20)*(Calc!$M$6:$M$20&lt;&gt;"Cancelled"),ROW(Calc!$D$6:$D$20)-ROW(INDEX(Calc!$D$6:$D$20,1,1))+1),5)),"")</f>
        <v/>
      </c>
      <c r="K80" s="67"/>
      <c r="M80" s="262" t="str">
        <f t="array" ref="M80">IFERROR(INDEX(Calc!$D$6:$D$20,SMALL(IF(($M$70&gt;=Calc!$E$6:$E$20)*($M$70&lt;=Calc!$H$6:$H$20)*(Calc!$M$6:$M$20&lt;&gt;"Cancelled"),ROW(Calc!$D$6:$D$20)-ROW(INDEX(Calc!$D$6:$D$20,1,1))+1),5)),"")</f>
        <v/>
      </c>
      <c r="N80" s="67"/>
      <c r="P80" s="262" t="str">
        <f t="array" ref="P80">IFERROR(INDEX(Calc!$D$6:$D$20,SMALL(IF(($P$70&gt;=Calc!$E$6:$E$20)*($P$70&lt;=Calc!$H$6:$H$20)*(Calc!$M$6:$M$20&lt;&gt;"Cancelled"),ROW(Calc!$D$6:$D$20)-ROW(INDEX(Calc!$D$6:$D$20,1,1))+1),5)),"")</f>
        <v/>
      </c>
      <c r="Q80" s="67"/>
      <c r="S80" s="262" t="str">
        <f t="array" ref="S80">IFERROR(INDEX(Calc!$D$6:$D$20,SMALL(IF(($S$70&gt;=Calc!$E$6:$E$20)*($S$70&lt;=Calc!$H$6:$H$20)*(Calc!$M$6:$M$20&lt;&gt;"Cancelled"),ROW(Calc!$D$6:$D$20)-ROW(INDEX(Calc!$D$6:$D$20,1,1))+1),5)),"")</f>
        <v/>
      </c>
      <c r="T80" s="67"/>
      <c r="V80" s="262" t="str">
        <f t="array" ref="V80">IFERROR(INDEX(Calc!$D$6:$D$20,SMALL(IF(($V$70&gt;=Calc!$E$6:$E$20)*($V$70&lt;=Calc!$H$6:$H$20)*(Calc!$M$6:$M$20&lt;&gt;"Cancelled"),ROW(Calc!$D$6:$D$20)-ROW(INDEX(Calc!$D$6:$D$20,1,1))+1),5)),"")</f>
        <v/>
      </c>
      <c r="W80" s="68"/>
    </row>
    <row r="81" spans="1:23" ht="9.9499999999999993" customHeight="1" x14ac:dyDescent="0.25">
      <c r="A81" s="308"/>
      <c r="B81" s="62"/>
      <c r="C81" s="63"/>
      <c r="D81" s="63"/>
      <c r="E81" s="63"/>
      <c r="F81" s="63"/>
      <c r="G81" s="63"/>
      <c r="H81" s="63"/>
      <c r="I81" s="63"/>
      <c r="J81" s="63"/>
      <c r="K81" s="63"/>
      <c r="L81" s="63"/>
      <c r="M81" s="63"/>
      <c r="N81" s="63"/>
      <c r="O81" s="63"/>
      <c r="P81" s="63"/>
      <c r="Q81" s="63"/>
      <c r="R81" s="63"/>
      <c r="S81" s="63"/>
      <c r="T81" s="63"/>
      <c r="U81" s="63"/>
      <c r="V81" s="63"/>
      <c r="W81" s="64"/>
    </row>
  </sheetData>
  <sheetProtection algorithmName="SHA-512" hashValue="GZBzBjkevVvoIZhQh1uPShWi4P86aZmOMLr0suraS8+uXM+NRJcGyD9+ZzV/LMuwwF2R5giJ+27m+nFE7PmPeA==" saltValue="m/JDK2YZ9cGagHmOpOA9GQ==" spinCount="100000" sheet="1" objects="1" scenarios="1"/>
  <conditionalFormatting sqref="C12:C13 F12:F13 I12:I13 L12:L13 O12:O13 R12:R13 C24:C25 F24:F25 I24:I25 L24:L25 O24:O25 R24:R25 C36:C37 F36:F37 I36:I37 L36:L37 O36:O37 R36:R37 U36:U37 C48:C49 F48:F49 I48:I49 L48:L49 O48:O49 R48:R49 U48:U49 C60:C61 F60:F61 I60:I61 L60:L61 O60:O61 R60:R61 U60:U61 C72:C73 F72:F73 I72:I73 L72:L73 O72:O73 R72:R73 U72:U73 U12:U13 U24:U25">
    <cfRule type="expression" dxfId="50" priority="27">
      <formula>LEN(D12)&gt;0</formula>
    </cfRule>
  </conditionalFormatting>
  <conditionalFormatting sqref="C14:C15 F14:F15 I14:I15 L14:L15 O14:O15 R14:R15 C26:C27 F26:F27 I26:I27 L26:L27 O26:O27 R26:R27 C38:C39 F38:F39 I38:I39 L38:L39 O38:O39 R38:R39 U38:U39 U50:U51 R50:R51 O50:O51 L50:L51 I50:I51 F50:F51 C50:C51 C62:C63 F62:F63 I62:I63 L62:L63 O62:O63 R62:R63 U62:U63 C74:C75 F74:F75 I74:I75 L74:L75 O74:O75 R74:R75 U74:U75 U14:U15 U26:U27">
    <cfRule type="expression" dxfId="49" priority="24">
      <formula>LEN(D14)&gt;0</formula>
    </cfRule>
  </conditionalFormatting>
  <conditionalFormatting sqref="C16:C17 F16:F17 I16:I17 L16:L17 O16:O17 R16:R17 C40:C41 C28:C29 F28:F29 I28:I29 L28:L29 O28:O29 R28:R29 F40:F41 I40:I41 L40:L41 O40:O41 R40:R41 U40:U41 C52:C53 F52:F53 I52:I53 L52:L53 O52:O53 R52:R53 U52:U53 U64:U65 R64:R65 O64:O65 L64:L65 I64:I65 F64:F65 C64:C65 C76:C77 F76:F77 I76:I77 L76:L77 O76:O77 R76:R77 U76:U77 U16:U17 U28:U29">
    <cfRule type="expression" dxfId="48" priority="22">
      <formula>LEN(D16)&gt;0</formula>
    </cfRule>
  </conditionalFormatting>
  <conditionalFormatting sqref="C18:C19 F18:F19 I18:I19 L18:L19 O18:O19 R18:R19 F30:F31 I30:I31 L30:L31 O30:O31 R30:R31 C42:C43 C30:C31 F42:F43 I42:I43 L42:L43 O42:O43 R42:R43 U42:U43 C54:C55 F54:F55 I54:I55 L54:L55 O54:O55 R54:R55 U54:U55 C66:C67 F66:F67 I66:I67 L66:L67 O66:O67 R66:R67 U66:U67 C78:C79 F78:F79 I78:I79 L78:L79 O78:O79 R78:R79 U78:U79 U18:U19 U30:U31">
    <cfRule type="expression" dxfId="47" priority="21">
      <formula>LEN(D18)&gt;0</formula>
    </cfRule>
  </conditionalFormatting>
  <conditionalFormatting sqref="C20 F20 I20 L20 O20 R20 C32 F32 I32 L32 O32 R32 C44 F44 I44 L44 O44 R44 U44 C56 F56 I56 L56 O56 R56 U56 C68 F68 I68 L68 O68 R68 U68 C80 F80 I80 L80 O80 R80 U80 U20 U32">
    <cfRule type="expression" dxfId="46" priority="20">
      <formula>LEN(D20)&gt;0</formula>
    </cfRule>
  </conditionalFormatting>
  <conditionalFormatting sqref="C10:D20 F10:G20 I10:J20 L10:M20 O10:P20 R10:S20">
    <cfRule type="expression" dxfId="45" priority="10">
      <formula>ISNUMBER(C$10+D$10)=FALSE</formula>
    </cfRule>
  </conditionalFormatting>
  <conditionalFormatting sqref="C58:D68 F58:G68 I58:J68 L58:M68 O58:P68 R58:S68 U58:V68">
    <cfRule type="expression" dxfId="44" priority="9">
      <formula>ISNUMBER(C$58+D$58)=FALSE</formula>
    </cfRule>
  </conditionalFormatting>
  <conditionalFormatting sqref="B70:W81">
    <cfRule type="expression" dxfId="43" priority="4">
      <formula>ISNUMBER($D$70)=FALSE</formula>
    </cfRule>
  </conditionalFormatting>
  <conditionalFormatting sqref="B69:W69">
    <cfRule type="expression" dxfId="42" priority="3">
      <formula>ISNUMBER($D$70)=FALSE</formula>
    </cfRule>
  </conditionalFormatting>
  <conditionalFormatting sqref="C70:D80 F70:G80 I70:J80 L70:M80 O70:P80 R70:S80 U70:V80">
    <cfRule type="expression" dxfId="41" priority="5">
      <formula>ISNUMBER(C$70+D$70)=FALSE</formula>
    </cfRule>
  </conditionalFormatting>
  <conditionalFormatting sqref="B58:W69">
    <cfRule type="expression" dxfId="40" priority="2">
      <formula>ISNUMBER($D$58)=FALSE</formula>
    </cfRule>
  </conditionalFormatting>
  <conditionalFormatting sqref="B57:W57">
    <cfRule type="expression" dxfId="39" priority="1">
      <formula>ISNUMBER($D$58)=FALSE</formula>
    </cfRule>
  </conditionalFormatting>
  <conditionalFormatting sqref="R12:S20 U12:V20 R24:S32 U24:V32 R36:S44 U36:V44 R48:S56 U48:V56 R60:S68 U60:V68 R72:S80 U72:V80">
    <cfRule type="expression" dxfId="38" priority="19">
      <formula>$S$5="No"</formula>
    </cfRule>
  </conditionalFormatting>
  <dataValidations count="2">
    <dataValidation type="list" allowBlank="1" showInputMessage="1" showErrorMessage="1" sqref="S5" xr:uid="{560173A6-0826-4F7C-91B0-6E153AA1FC2F}">
      <formula1>"Yes,No"</formula1>
    </dataValidation>
    <dataValidation type="list" allowBlank="1" showInputMessage="1" showErrorMessage="1" sqref="G5" xr:uid="{B26385D1-EFFD-4EC0-A826-E9B40C7DDC83}">
      <formula1>"2020,2021,2022,2023,2024,2025,2026,2027,2028,2029,2030"</formula1>
    </dataValidation>
  </dataValidations>
  <printOptions horizontalCentered="1"/>
  <pageMargins left="0.31496062992125984" right="0.31496062992125984" top="0.31496062992125984" bottom="0.31496062992125984" header="0.31496062992125984" footer="0.31496062992125984"/>
  <pageSetup paperSize="9" scale="6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98C333E-2E45-4458-B960-C863ECFA6452}">
          <x14:formula1>
            <xm:f>Calc!$AN$6:$AN$17</xm:f>
          </x14:formula1>
          <xm:sqref>M5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7826-3D7D-466F-805A-55E674C421A7}">
  <sheetPr codeName="Sheet9"/>
  <dimension ref="B1:BI1006"/>
  <sheetViews>
    <sheetView showGridLines="0" showRowColHeaders="0" workbookViewId="0">
      <pane ySplit="5" topLeftCell="A6" activePane="bottomLeft" state="frozen"/>
      <selection pane="bottomLeft" activeCell="A6" sqref="A6"/>
    </sheetView>
  </sheetViews>
  <sheetFormatPr defaultRowHeight="15" x14ac:dyDescent="0.25"/>
  <cols>
    <col min="1" max="1" width="9.140625" style="201"/>
    <col min="2" max="2" width="7.140625" style="218" customWidth="1"/>
    <col min="3" max="3" width="29.85546875" style="218" customWidth="1"/>
    <col min="4" max="4" width="29.7109375" style="218" customWidth="1"/>
    <col min="5" max="5" width="14.42578125" style="228" customWidth="1"/>
    <col min="6" max="6" width="13.42578125" style="218" customWidth="1"/>
    <col min="7" max="7" width="14.140625" style="218" customWidth="1"/>
    <col min="8" max="8" width="15.7109375" style="228" customWidth="1"/>
    <col min="9" max="9" width="11.28515625" style="218" customWidth="1"/>
    <col min="10" max="11" width="16.85546875" style="218" customWidth="1"/>
    <col min="12" max="12" width="13.42578125" style="218" customWidth="1"/>
    <col min="13" max="13" width="15.7109375" style="218" customWidth="1"/>
    <col min="14" max="14" width="14.85546875" style="218" customWidth="1"/>
    <col min="15" max="15" width="13.85546875" style="229" customWidth="1"/>
    <col min="16" max="16" width="15.7109375" style="218" customWidth="1"/>
    <col min="17" max="17" width="11.28515625" style="218" customWidth="1"/>
    <col min="18" max="18" width="14.7109375" style="218" customWidth="1"/>
    <col min="19" max="19" width="9.7109375" style="229" customWidth="1"/>
    <col min="20" max="20" width="7.140625" style="218" customWidth="1"/>
    <col min="21" max="21" width="9.85546875" style="201" customWidth="1"/>
    <col min="22" max="24" width="10.140625" style="201" customWidth="1"/>
    <col min="25" max="25" width="6.140625" style="201" customWidth="1"/>
    <col min="26" max="26" width="15.5703125" style="201" customWidth="1"/>
    <col min="27" max="27" width="13" style="201" customWidth="1"/>
    <col min="28" max="28" width="7.7109375" style="201" customWidth="1"/>
    <col min="29" max="29" width="15.7109375" style="201" customWidth="1"/>
    <col min="30" max="30" width="15.7109375" style="218" customWidth="1"/>
    <col min="31" max="32" width="10.7109375" style="218" customWidth="1"/>
    <col min="33" max="33" width="2.85546875" style="201" customWidth="1"/>
    <col min="34" max="34" width="15.7109375" style="201" customWidth="1"/>
    <col min="35" max="35" width="15.7109375" style="218" customWidth="1"/>
    <col min="36" max="37" width="10.7109375" style="218" customWidth="1"/>
    <col min="38" max="38" width="6.42578125" style="201" customWidth="1"/>
    <col min="39" max="39" width="17.140625" style="218" customWidth="1"/>
    <col min="40" max="40" width="14" style="201" customWidth="1"/>
    <col min="41" max="41" width="6.28515625" style="201" customWidth="1"/>
    <col min="42" max="42" width="31" style="230" customWidth="1"/>
    <col min="43" max="44" width="39.140625" style="201" customWidth="1"/>
    <col min="45" max="45" width="13.42578125" style="201" customWidth="1"/>
    <col min="46" max="46" width="22.140625" style="206" customWidth="1"/>
    <col min="47" max="47" width="17.7109375" style="201" customWidth="1"/>
    <col min="48" max="48" width="2.7109375" style="201" customWidth="1"/>
    <col min="49" max="59" width="15.7109375" style="201" customWidth="1"/>
    <col min="60" max="60" width="4.42578125" style="201" customWidth="1"/>
    <col min="61" max="61" width="22.5703125" style="201" customWidth="1"/>
    <col min="62" max="16384" width="9.140625" style="201"/>
  </cols>
  <sheetData>
    <row r="1" spans="2:61" s="25" customFormat="1" x14ac:dyDescent="0.25">
      <c r="B1" s="28"/>
      <c r="C1" s="28"/>
      <c r="D1" s="28"/>
      <c r="E1" s="29"/>
      <c r="F1" s="28"/>
      <c r="G1" s="28"/>
      <c r="H1" s="29"/>
      <c r="I1" s="28"/>
      <c r="J1" s="28"/>
      <c r="K1" s="28"/>
      <c r="L1" s="28"/>
      <c r="M1" s="28"/>
      <c r="N1" s="28"/>
      <c r="O1" s="28"/>
      <c r="P1" s="28"/>
      <c r="Q1" s="28"/>
      <c r="R1" s="28"/>
      <c r="S1" s="28"/>
      <c r="AD1" s="28"/>
      <c r="AE1" s="28"/>
      <c r="AF1" s="28"/>
      <c r="AI1" s="28"/>
      <c r="AJ1" s="28"/>
      <c r="AK1" s="28"/>
      <c r="AQ1" s="27"/>
      <c r="AR1" s="27"/>
    </row>
    <row r="2" spans="2:61" s="25" customFormat="1" x14ac:dyDescent="0.25">
      <c r="B2" s="28"/>
      <c r="C2" s="28"/>
      <c r="D2" s="28"/>
      <c r="E2" s="29"/>
      <c r="F2" s="28"/>
      <c r="G2" s="28"/>
      <c r="H2" s="29"/>
      <c r="I2" s="28"/>
      <c r="J2" s="28"/>
      <c r="K2" s="28"/>
      <c r="L2" s="28"/>
      <c r="M2" s="28"/>
      <c r="N2" s="28"/>
      <c r="O2" s="28"/>
      <c r="P2" s="28"/>
      <c r="Q2" s="28"/>
      <c r="R2" s="28"/>
      <c r="S2" s="28"/>
      <c r="AD2" s="28"/>
      <c r="AE2" s="28"/>
      <c r="AF2" s="28"/>
      <c r="AI2" s="28"/>
      <c r="AJ2" s="28"/>
      <c r="AK2" s="28"/>
      <c r="AQ2" s="27"/>
      <c r="AR2" s="27"/>
    </row>
    <row r="3" spans="2:61" s="25" customFormat="1" x14ac:dyDescent="0.25">
      <c r="B3" s="28"/>
      <c r="C3" s="28"/>
      <c r="D3" s="28"/>
      <c r="E3" s="29"/>
      <c r="F3" s="28"/>
      <c r="G3" s="28"/>
      <c r="H3" s="29"/>
      <c r="I3" s="28"/>
      <c r="J3" s="28"/>
      <c r="K3" s="28"/>
      <c r="L3" s="28"/>
      <c r="M3" s="28"/>
      <c r="N3" s="28"/>
      <c r="O3" s="28"/>
      <c r="P3" s="28"/>
      <c r="Q3" s="28"/>
      <c r="R3" s="28"/>
      <c r="S3" s="28"/>
      <c r="AD3" s="28"/>
      <c r="AE3" s="28"/>
      <c r="AF3" s="28"/>
      <c r="AI3" s="28"/>
      <c r="AJ3" s="28"/>
      <c r="AK3" s="28"/>
      <c r="AQ3" s="27"/>
      <c r="AR3" s="27"/>
    </row>
    <row r="4" spans="2:61" s="259" customFormat="1" ht="20.100000000000001" customHeight="1" x14ac:dyDescent="0.25">
      <c r="B4" s="252" t="s">
        <v>102</v>
      </c>
      <c r="C4" s="253"/>
      <c r="D4" s="253"/>
      <c r="E4" s="254"/>
      <c r="F4" s="253"/>
      <c r="G4" s="253"/>
      <c r="H4" s="254"/>
      <c r="I4" s="253"/>
      <c r="J4" s="253"/>
      <c r="K4" s="253"/>
      <c r="L4" s="253"/>
      <c r="M4" s="253"/>
      <c r="N4" s="253"/>
      <c r="O4" s="253"/>
      <c r="P4" s="253"/>
      <c r="Q4" s="253"/>
      <c r="R4" s="253"/>
      <c r="S4" s="255"/>
      <c r="U4" s="256" t="s">
        <v>175</v>
      </c>
      <c r="V4" s="257"/>
      <c r="W4" s="257"/>
      <c r="X4" s="258"/>
      <c r="Z4" s="256" t="s">
        <v>176</v>
      </c>
      <c r="AA4" s="257"/>
      <c r="AB4" s="258"/>
      <c r="AC4" s="256"/>
      <c r="AD4" s="257"/>
      <c r="AE4" s="258"/>
      <c r="AF4" s="256"/>
      <c r="AG4" s="257"/>
      <c r="AH4" s="258"/>
      <c r="AI4" s="256"/>
      <c r="AJ4" s="257"/>
      <c r="AK4" s="258"/>
      <c r="AM4" s="256" t="s">
        <v>103</v>
      </c>
      <c r="AN4" s="257"/>
      <c r="AO4" s="257"/>
      <c r="AP4" s="257"/>
      <c r="AQ4" s="257"/>
      <c r="AR4" s="257"/>
      <c r="AS4" s="257"/>
      <c r="AT4" s="257"/>
      <c r="AU4" s="257"/>
      <c r="AV4" s="257"/>
      <c r="AW4" s="257"/>
      <c r="AX4" s="257"/>
      <c r="AY4" s="257"/>
      <c r="AZ4" s="257"/>
      <c r="BA4" s="257"/>
      <c r="BB4" s="257"/>
      <c r="BC4" s="257"/>
      <c r="BD4" s="257"/>
      <c r="BE4" s="257"/>
      <c r="BF4" s="257"/>
      <c r="BG4" s="257"/>
      <c r="BH4" s="257"/>
      <c r="BI4" s="258"/>
    </row>
    <row r="5" spans="2:61" s="251" customFormat="1" ht="30" customHeight="1" x14ac:dyDescent="0.25">
      <c r="B5" s="120" t="s">
        <v>71</v>
      </c>
      <c r="C5" s="250" t="s">
        <v>84</v>
      </c>
      <c r="D5" s="250" t="s">
        <v>170</v>
      </c>
      <c r="E5" s="250" t="s">
        <v>66</v>
      </c>
      <c r="F5" s="250" t="s">
        <v>171</v>
      </c>
      <c r="G5" s="250" t="s">
        <v>68</v>
      </c>
      <c r="H5" s="250" t="s">
        <v>67</v>
      </c>
      <c r="I5" s="250" t="s">
        <v>172</v>
      </c>
      <c r="J5" s="250" t="s">
        <v>69</v>
      </c>
      <c r="K5" s="250" t="s">
        <v>53</v>
      </c>
      <c r="L5" s="250" t="s">
        <v>14</v>
      </c>
      <c r="M5" s="250" t="s">
        <v>12</v>
      </c>
      <c r="N5" s="250" t="s">
        <v>39</v>
      </c>
      <c r="O5" s="250" t="s">
        <v>106</v>
      </c>
      <c r="P5" s="250" t="s">
        <v>111</v>
      </c>
      <c r="Q5" s="250" t="s">
        <v>81</v>
      </c>
      <c r="R5" s="250" t="s">
        <v>112</v>
      </c>
      <c r="S5" s="250" t="s">
        <v>82</v>
      </c>
      <c r="U5" s="153" t="s">
        <v>53</v>
      </c>
      <c r="V5" s="30" t="s">
        <v>84</v>
      </c>
      <c r="W5" s="153" t="s">
        <v>184</v>
      </c>
      <c r="X5" s="153" t="s">
        <v>135</v>
      </c>
      <c r="Z5" s="248" t="s">
        <v>104</v>
      </c>
      <c r="AA5" s="248"/>
      <c r="AC5" s="248" t="s">
        <v>174</v>
      </c>
      <c r="AD5" s="249"/>
      <c r="AE5" s="248"/>
      <c r="AF5" s="248"/>
      <c r="AG5" s="248"/>
      <c r="AH5" s="248"/>
      <c r="AI5" s="248"/>
      <c r="AJ5" s="248"/>
      <c r="AK5" s="248"/>
      <c r="AM5" s="30" t="s">
        <v>89</v>
      </c>
      <c r="AN5" s="30" t="s">
        <v>25</v>
      </c>
      <c r="AP5" s="30" t="s">
        <v>70</v>
      </c>
      <c r="AQ5" s="30" t="s">
        <v>182</v>
      </c>
      <c r="AR5" s="30" t="s">
        <v>186</v>
      </c>
      <c r="AS5" s="30" t="s">
        <v>77</v>
      </c>
      <c r="AT5" s="30" t="s">
        <v>13</v>
      </c>
      <c r="AU5" s="30" t="s">
        <v>11</v>
      </c>
      <c r="AW5" s="153" t="s">
        <v>151</v>
      </c>
      <c r="AX5" s="153"/>
      <c r="AY5" s="153"/>
      <c r="AZ5" s="153"/>
      <c r="BA5" s="153"/>
      <c r="BB5" s="153"/>
      <c r="BC5" s="153"/>
      <c r="BD5" s="153"/>
      <c r="BE5" s="153"/>
      <c r="BF5" s="153"/>
      <c r="BG5" s="153"/>
      <c r="BH5" s="152"/>
      <c r="BI5" s="153" t="s">
        <v>165</v>
      </c>
    </row>
    <row r="6" spans="2:61" x14ac:dyDescent="0.25">
      <c r="B6" s="195">
        <f t="shared" ref="B6:B20" si="0">IFERROR(IF(LEN($C6)=0,"",ROW($A6)-ROW($A$5)),"")</f>
        <v>1</v>
      </c>
      <c r="C6" s="241" t="str">
        <f>IFERROR(IF(LEN(Scheduling!B6)=0,"",Scheduling!B6),"")</f>
        <v>AGILE Practices</v>
      </c>
      <c r="D6" s="241" t="str">
        <f t="shared" ref="D6:D20" si="1">IFERROR(IF(LEN(C6)=0,"",IF(M6="Cancelled","",C6)),"")</f>
        <v>AGILE Practices</v>
      </c>
      <c r="E6" s="243">
        <f>IFERROR(IF(LEN(Scheduling!C6)=0,"",Scheduling!C6),"")</f>
        <v>44576</v>
      </c>
      <c r="F6" s="244">
        <f>IFERROR(MONTH(E6),"")</f>
        <v>1</v>
      </c>
      <c r="G6" s="245" t="str">
        <f t="shared" ref="G6:G20" si="2">IFERROR(INDEX($AN$6:$AN$17,MATCH($F6,$AM$6:$AM$17,0),1),"")</f>
        <v>January</v>
      </c>
      <c r="H6" s="243">
        <f>IFERROR(IF(LEN(Scheduling!D6)=0,"",Scheduling!D6),"")</f>
        <v>44602</v>
      </c>
      <c r="I6" s="244">
        <f>IFERROR(MONTH(H6),"")</f>
        <v>2</v>
      </c>
      <c r="J6" s="245" t="str">
        <f t="shared" ref="J6:J20" si="3">IFERROR(INDEX($AN$6:$AN$17,MATCH($I6,$AM$6:$AM$17,0),1),"")</f>
        <v>February</v>
      </c>
      <c r="K6" s="242" t="str">
        <f>IFERROR(INDEX(Trainings!$C$6:$C$55,MATCH($C6,Trainings!$B$6:$B$55,0)),"")</f>
        <v>Quality</v>
      </c>
      <c r="L6" s="242" t="str">
        <f>IFERROR(INDEX(Trainings!$D$6:$D$55,MATCH($C6,Trainings!$B$6:$B$55,0)),"")</f>
        <v>Online</v>
      </c>
      <c r="M6" s="245" t="str">
        <f>IFERROR(IF(LEN(Scheduling!G6)=0,"",Scheduling!G6),"")</f>
        <v>In-Progress</v>
      </c>
      <c r="N6" s="246">
        <f>IFERROR(INDEX(Trainings!$E$6:$E$55,MATCH($C6,Trainings!$B$6:$B$55,0)),"")</f>
        <v>40</v>
      </c>
      <c r="O6" s="246">
        <f t="shared" ref="O6" si="4">IF(LEN(N6)=0,"",IF(M6="Completed",N6,0))</f>
        <v>0</v>
      </c>
      <c r="P6" s="246">
        <f>IFERROR(IF(LEN(Scheduling!E6)=0,"",Scheduling!E6),"")</f>
        <v>10</v>
      </c>
      <c r="Q6" s="246">
        <f>IFERROR(IF(LEN(C6)=0,"",Scheduling!$F6),"")</f>
        <v>10000</v>
      </c>
      <c r="R6" s="246">
        <f t="shared" ref="R6:R20" si="5">IF(LEN(C6)=0,"",IF(M6="Completed",Q6,0))</f>
        <v>0</v>
      </c>
      <c r="S6" s="247">
        <f>IFERROR(AVERAGEIF(Registration!$B$6:$B$4005,C6,Registration!$P$6:$P$4005),"")</f>
        <v>2.5</v>
      </c>
      <c r="T6" s="201"/>
      <c r="U6" s="240">
        <f>IF(LEN(K6)=0,0,IF(OR(Summary!$D$5="All",Summary!$D$5=""),1,IF(Summary!$D$5=K6,1,0)))</f>
        <v>1</v>
      </c>
      <c r="V6" s="240">
        <f>IF(LEN(C6)=0,0,IF(OR(Summary!$G$5="All",Summary!$G$5=""),1,IF(Summary!$G$5=C6,1,0)))</f>
        <v>1</v>
      </c>
      <c r="W6" s="240">
        <f>IFERROR(IF(LEN(E6)=0,0,IF(YEAR(E6)=Summary!$K$5,1,0)),0)</f>
        <v>1</v>
      </c>
      <c r="X6" s="240">
        <f>U6*V6*W6</f>
        <v>1</v>
      </c>
      <c r="AC6" s="234" t="s">
        <v>13</v>
      </c>
      <c r="AD6" s="234" t="s">
        <v>169</v>
      </c>
      <c r="AE6" s="234" t="s">
        <v>118</v>
      </c>
      <c r="AF6" s="234" t="s">
        <v>119</v>
      </c>
      <c r="AH6" s="234" t="s">
        <v>11</v>
      </c>
      <c r="AI6" s="234" t="s">
        <v>169</v>
      </c>
      <c r="AJ6" s="234" t="s">
        <v>118</v>
      </c>
      <c r="AK6" s="234" t="s">
        <v>119</v>
      </c>
      <c r="AM6" s="235">
        <v>1</v>
      </c>
      <c r="AN6" s="236" t="s">
        <v>26</v>
      </c>
      <c r="AP6" s="237" t="s">
        <v>98</v>
      </c>
      <c r="AQ6" s="237" t="s">
        <v>98</v>
      </c>
      <c r="AR6" s="237" t="s">
        <v>187</v>
      </c>
      <c r="AS6" s="237" t="s">
        <v>98</v>
      </c>
      <c r="AT6" s="237" t="s">
        <v>98</v>
      </c>
      <c r="AU6" s="237" t="s">
        <v>98</v>
      </c>
      <c r="AV6" s="206"/>
      <c r="AW6" s="238" t="s">
        <v>98</v>
      </c>
      <c r="AX6" s="239" t="str">
        <f t="array" ref="AX6">IFERROR(INDEX(Dashboard!$G$17:$G$26,SMALL(IF(LEN(Dashboard!$G$17:$G$26)&gt;0,ROW(Dashboard!$G$17:$G$26)-ROW(INDEX(Dashboard!$G$17:$G$26,1,1))+1),ROW(Dashboard!$A17)-ROW(Dashboard!$A$16))),"")</f>
        <v>Marketing</v>
      </c>
      <c r="AY6" s="239" t="str">
        <f t="array" ref="AY6">IFERROR(INDEX(Dashboard!$G$17:$G$26,SMALL(IF(LEN(Dashboard!$G$17:$G$26)&gt;0,ROW(Dashboard!$G$17:$G$26)-ROW(INDEX(Dashboard!$G$17:$G$26,1,1))+1),ROW(Dashboard!$A18)-ROW(Dashboard!$A$16))),"")</f>
        <v>Quality</v>
      </c>
      <c r="AZ6" s="239" t="str">
        <f t="array" ref="AZ6">IFERROR(INDEX(Dashboard!$G$17:$G$26,SMALL(IF(LEN(Dashboard!$G$17:$G$26)&gt;0,ROW(Dashboard!$G$17:$G$26)-ROW(INDEX(Dashboard!$G$17:$G$26,1,1))+1),ROW(Dashboard!$A19)-ROW(Dashboard!$A$16))),"")</f>
        <v>Soft Skills</v>
      </c>
      <c r="BA6" s="239" t="str">
        <f t="array" ref="BA6">IFERROR(INDEX(Dashboard!$G$17:$G$26,SMALL(IF(LEN(Dashboard!$G$17:$G$26)&gt;0,ROW(Dashboard!$G$17:$G$26)-ROW(INDEX(Dashboard!$G$17:$G$26,1,1))+1),ROW(Dashboard!$A20)-ROW(Dashboard!$A$16))),"")</f>
        <v>Legal</v>
      </c>
      <c r="BB6" s="239" t="str">
        <f t="array" ref="BB6">IFERROR(INDEX(Dashboard!$G$17:$G$26,SMALL(IF(LEN(Dashboard!$G$17:$G$26)&gt;0,ROW(Dashboard!$G$17:$G$26)-ROW(INDEX(Dashboard!$G$17:$G$26,1,1))+1),ROW(Dashboard!$A21)-ROW(Dashboard!$A$16))),"")</f>
        <v>Accounting</v>
      </c>
      <c r="BC6" s="239" t="str">
        <f t="array" ref="BC6">IFERROR(INDEX(Dashboard!$G$17:$G$26,SMALL(IF(LEN(Dashboard!$G$17:$G$26)&gt;0,ROW(Dashboard!$G$17:$G$26)-ROW(INDEX(Dashboard!$G$17:$G$26,1,1))+1),ROW(Dashboard!$A22)-ROW(Dashboard!$A$16))),"")</f>
        <v/>
      </c>
      <c r="BD6" s="239" t="str">
        <f t="array" ref="BD6">IFERROR(INDEX(Dashboard!$G$17:$G$26,SMALL(IF(LEN(Dashboard!$G$17:$G$26)&gt;0,ROW(Dashboard!$G$17:$G$26)-ROW(INDEX(Dashboard!$G$17:$G$26,1,1))+1),ROW(Dashboard!$A23)-ROW(Dashboard!$A$16))),"")</f>
        <v/>
      </c>
      <c r="BE6" s="239" t="str">
        <f t="array" ref="BE6">IFERROR(INDEX(Dashboard!$G$17:$G$26,SMALL(IF(LEN(Dashboard!$G$17:$G$26)&gt;0,ROW(Dashboard!$G$17:$G$26)-ROW(INDEX(Dashboard!$G$17:$G$26,1,1))+1),ROW(Dashboard!$A24)-ROW(Dashboard!$A$16))),"")</f>
        <v/>
      </c>
      <c r="BF6" s="239" t="str">
        <f t="array" ref="BF6">IFERROR(INDEX(Dashboard!$G$17:$G$26,SMALL(IF(LEN(Dashboard!$G$17:$G$26)&gt;0,ROW(Dashboard!$G$17:$G$26)-ROW(INDEX(Dashboard!$G$17:$G$26,1,1))+1),ROW(Dashboard!$A25)-ROW(Dashboard!$A$16))),"")</f>
        <v/>
      </c>
      <c r="BG6" s="239" t="str">
        <f t="array" ref="BG6">IFERROR(INDEX(Dashboard!$G$17:$G$26,SMALL(IF(LEN(Dashboard!$G$17:$G$26)&gt;0,ROW(Dashboard!$G$17:$G$26)-ROW(INDEX(Dashboard!$G$17:$G$26,1,1))+1),ROW(Dashboard!$A26)-ROW(Dashboard!$A$16))),"")</f>
        <v/>
      </c>
      <c r="BH6" s="151"/>
      <c r="BI6" s="239" t="s">
        <v>164</v>
      </c>
    </row>
    <row r="7" spans="2:61" x14ac:dyDescent="0.25">
      <c r="B7" s="195">
        <f t="shared" si="0"/>
        <v>2</v>
      </c>
      <c r="C7" s="231" t="str">
        <f>IFERROR(IF(LEN(Scheduling!B7)=0,"",Scheduling!B7),"")</f>
        <v>AGILE Practices</v>
      </c>
      <c r="D7" s="231" t="str">
        <f t="shared" si="1"/>
        <v/>
      </c>
      <c r="E7" s="197">
        <f>IFERROR(IF(LEN(Scheduling!C7)=0,"",Scheduling!C7),"")</f>
        <v>44648</v>
      </c>
      <c r="F7" s="196">
        <f t="shared" ref="F7:F20" si="6">IFERROR(MONTH(E7),"")</f>
        <v>3</v>
      </c>
      <c r="G7" s="196" t="str">
        <f t="shared" si="2"/>
        <v>March</v>
      </c>
      <c r="H7" s="197">
        <f>IFERROR(IF(LEN(Scheduling!D7)=0,"",Scheduling!D7),"")</f>
        <v>44672</v>
      </c>
      <c r="I7" s="196">
        <f t="shared" ref="I7:I20" si="7">IFERROR(MONTH(H7),"")</f>
        <v>4</v>
      </c>
      <c r="J7" s="196" t="str">
        <f t="shared" si="3"/>
        <v>April</v>
      </c>
      <c r="K7" s="196" t="str">
        <f>IFERROR(INDEX(Trainings!$C$6:$C$55,MATCH($C7,Trainings!$B$6:$B$55,0)),"")</f>
        <v>Quality</v>
      </c>
      <c r="L7" s="196" t="str">
        <f>IFERROR(INDEX(Trainings!$D$6:$D$55,MATCH($C7,Trainings!$B$6:$B$55,0)),"")</f>
        <v>Online</v>
      </c>
      <c r="M7" s="198" t="str">
        <f>IFERROR(IF(LEN(Scheduling!G7)=0,"",Scheduling!G7),"")</f>
        <v>Cancelled</v>
      </c>
      <c r="N7" s="199">
        <f>IFERROR(INDEX(Trainings!$E$6:$E$55,MATCH($C7,Trainings!$B$6:$B$55,0)),"")</f>
        <v>40</v>
      </c>
      <c r="O7" s="199">
        <f t="shared" ref="O7:O20" si="8">IF(LEN(N7)=0,"",IF(M7="Completed",N7,0))</f>
        <v>0</v>
      </c>
      <c r="P7" s="199">
        <f>IFERROR(IF(LEN(Scheduling!E7)=0,"",Scheduling!E7),"")</f>
        <v>20</v>
      </c>
      <c r="Q7" s="199">
        <f>IFERROR(IF(LEN(C7)=0,"",Scheduling!$F7),"")</f>
        <v>20000</v>
      </c>
      <c r="R7" s="199">
        <f t="shared" si="5"/>
        <v>0</v>
      </c>
      <c r="S7" s="200">
        <f>IFERROR(AVERAGEIF(Registration!$B$6:$B$4005,C7,Registration!$P$6:$P$4005),"")</f>
        <v>2.5</v>
      </c>
      <c r="T7" s="201"/>
      <c r="U7" s="121">
        <f>IF(LEN(K7)=0,0,IF(OR(Summary!$D$5="All",Summary!$D$5=""),1,IF(Summary!$D$5=K7,1,0)))</f>
        <v>1</v>
      </c>
      <c r="V7" s="121">
        <f>IF(LEN(C7)=0,0,IF(OR(Summary!$G$5="All",Summary!$G$5=""),1,IF(Summary!$G$5=C7,1,0)))</f>
        <v>1</v>
      </c>
      <c r="W7" s="121">
        <f>IFERROR(IF(LEN(E7)=0,0,IF(YEAR(E7)=Summary!$K$5,1,0)),0)</f>
        <v>1</v>
      </c>
      <c r="X7" s="240">
        <f t="shared" ref="X7:X20" si="9">U7*V7*W7</f>
        <v>1</v>
      </c>
      <c r="Z7" s="207" t="s">
        <v>113</v>
      </c>
      <c r="AA7" s="193">
        <f>SUM(X6:X20)</f>
        <v>13</v>
      </c>
      <c r="AC7" s="193" t="str">
        <f t="shared" ref="AC7:AC36" si="10">AT7</f>
        <v>Sales</v>
      </c>
      <c r="AD7" s="202">
        <f t="array" ref="AD7">IFERROR(IF(AC7="",0,SUMPRODUCT((Registration!$E$6:$E$20=$AC7)*(Registration!$V$6:$V$20))),"")</f>
        <v>4</v>
      </c>
      <c r="AE7" s="202">
        <f>RANK(AD7,$AD$7:$AD$36)</f>
        <v>2</v>
      </c>
      <c r="AF7" s="202">
        <f>IF(COUNTIF($AE$7:AE7,AE7)&gt;1,AE7+COUNTIF($AE$7:AE7,AE7)-1,AE7)</f>
        <v>2</v>
      </c>
      <c r="AH7" s="193" t="str">
        <f t="shared" ref="AH7:AH36" si="11">AU7</f>
        <v>Director</v>
      </c>
      <c r="AI7" s="202">
        <f t="array" ref="AI7">IFERROR(IF(AH7="",0,SUMPRODUCT((Registration!$F$6:$F$20=$AH7)*(Registration!$V$6:$V$20))),"")</f>
        <v>4</v>
      </c>
      <c r="AJ7" s="202">
        <f>RANK(AI7,$AI$7:$AI$36)</f>
        <v>1</v>
      </c>
      <c r="AK7" s="202">
        <f>IF(COUNTIF($AJ$7:AJ7,AJ7)&gt;1,AJ7+COUNTIF($AJ$7:AJ7,AJ7)-1,AJ7)</f>
        <v>1</v>
      </c>
      <c r="AM7" s="204">
        <v>2</v>
      </c>
      <c r="AN7" s="193" t="s">
        <v>27</v>
      </c>
      <c r="AP7" s="127" t="str">
        <f t="array" ref="AP7">IFERROR(INDEX(Employees!$B$6:$B$1005,SMALL(IF(LEN(Employees!$B$6:$B$1005)&gt;0,ROW(Employees!$B$6:$B$1005)-ROW(INDEX(Employees!$B$6:$B$1005,1,1))+1),ROW(Employees!A6)-ROW(Employees!$A$5))),"")</f>
        <v>Adam Roberts</v>
      </c>
      <c r="AQ7" s="208" t="str">
        <f t="array" ref="AQ7">IFERROR(INDEX(Trainings!$B$6:$B$55,SMALL(IF(LEN(Trainings!$B$6:$B$55)&gt;0,ROW(Trainings!$B$6:$B$55)-ROW(INDEX(Trainings!$B$6:$B$55,1,1))+1),ROW(A6)-ROW($A$5))),"")</f>
        <v>AGILE Practices</v>
      </c>
      <c r="AR7" s="209" t="str">
        <f>IF(LEN(Dashboard!$J17)=0,"",Dashboard!$J17)</f>
        <v>Poor</v>
      </c>
      <c r="AS7" s="127" t="str">
        <f t="array" ref="AS7">IFERROR(INDEX(Dashboard!$L$17:$L$23,SMALL(IF(LEN(Dashboard!$L$17:$L$23)&gt;0,ROW(Dashboard!$L$17:$L$23)-ROW(INDEX(Dashboard!$L$17:$L$23,1,1))+1),ROW(Dashboard!K17)-ROW(Dashboard!$K$16))),"")</f>
        <v>Online</v>
      </c>
      <c r="AT7" s="127" t="str">
        <f t="array" ref="AT7">IFERROR(INDEX(Dashboard!$C$17:$C$46,SMALL(IF(LEN(Dashboard!$C$17:$C$46)&gt;0,ROW(Dashboard!$C$17:$C$46)-ROW(INDEX(Dashboard!$C$17:$C$46,1,1))+1),ROW(Dashboard!A17)-ROW(Dashboard!$A$16))),"")</f>
        <v>Sales</v>
      </c>
      <c r="AU7" s="127" t="str">
        <f t="array" ref="AU7">IFERROR(INDEX(Dashboard!$E$17:$E$46,SMALL(IF(LEN(Dashboard!$E$17:$E$46)&gt;0,ROW(Dashboard!$E$17:$E$46)-ROW(INDEX(Dashboard!$E$17:$E$46,1,1))+1),ROW(Dashboard!A17)-ROW(Dashboard!$A$16))),"")</f>
        <v>Director</v>
      </c>
      <c r="AV7" s="206"/>
      <c r="AW7" s="205" t="s">
        <v>98</v>
      </c>
      <c r="AX7" s="205" t="s">
        <v>98</v>
      </c>
      <c r="AY7" s="205" t="s">
        <v>98</v>
      </c>
      <c r="AZ7" s="205" t="s">
        <v>98</v>
      </c>
      <c r="BA7" s="205" t="s">
        <v>98</v>
      </c>
      <c r="BB7" s="205" t="s">
        <v>98</v>
      </c>
      <c r="BC7" s="205" t="s">
        <v>98</v>
      </c>
      <c r="BD7" s="205" t="s">
        <v>98</v>
      </c>
      <c r="BE7" s="205" t="s">
        <v>98</v>
      </c>
      <c r="BF7" s="205" t="s">
        <v>98</v>
      </c>
      <c r="BG7" s="205" t="s">
        <v>98</v>
      </c>
      <c r="BH7" s="151"/>
      <c r="BI7" s="205" t="s">
        <v>98</v>
      </c>
    </row>
    <row r="8" spans="2:61" x14ac:dyDescent="0.25">
      <c r="B8" s="195">
        <f t="shared" si="0"/>
        <v>3</v>
      </c>
      <c r="C8" s="231" t="str">
        <f>IFERROR(IF(LEN(Scheduling!B8)=0,"",Scheduling!B8),"")</f>
        <v>SAP</v>
      </c>
      <c r="D8" s="231" t="str">
        <f t="shared" si="1"/>
        <v>SAP</v>
      </c>
      <c r="E8" s="197">
        <f>IFERROR(IF(LEN(Scheduling!C8)=0,"",Scheduling!C8),"")</f>
        <v>44612</v>
      </c>
      <c r="F8" s="196">
        <f t="shared" si="6"/>
        <v>2</v>
      </c>
      <c r="G8" s="196" t="str">
        <f t="shared" si="2"/>
        <v>February</v>
      </c>
      <c r="H8" s="197">
        <f>IFERROR(IF(LEN(Scheduling!D8)=0,"",Scheduling!D8),"")</f>
        <v>44630</v>
      </c>
      <c r="I8" s="196">
        <f t="shared" si="7"/>
        <v>3</v>
      </c>
      <c r="J8" s="196" t="str">
        <f t="shared" si="3"/>
        <v>March</v>
      </c>
      <c r="K8" s="196" t="str">
        <f>IFERROR(INDEX(Trainings!$C$6:$C$55,MATCH($C8,Trainings!$B$6:$B$55,0)),"")</f>
        <v>Accounting</v>
      </c>
      <c r="L8" s="196" t="str">
        <f>IFERROR(INDEX(Trainings!$D$6:$D$55,MATCH($C8,Trainings!$B$6:$B$55,0)),"")</f>
        <v>In House</v>
      </c>
      <c r="M8" s="198" t="str">
        <f>IFERROR(IF(LEN(Scheduling!G8)=0,"",Scheduling!G8),"")</f>
        <v>Completed</v>
      </c>
      <c r="N8" s="199">
        <f>IFERROR(INDEX(Trainings!$E$6:$E$55,MATCH($C8,Trainings!$B$6:$B$55,0)),"")</f>
        <v>50</v>
      </c>
      <c r="O8" s="199">
        <f t="shared" si="8"/>
        <v>50</v>
      </c>
      <c r="P8" s="199">
        <f>IFERROR(IF(LEN(Scheduling!E8)=0,"",Scheduling!E8),"")</f>
        <v>8</v>
      </c>
      <c r="Q8" s="199">
        <f>IFERROR(IF(LEN(C8)=0,"",Scheduling!$F8),"")</f>
        <v>35000</v>
      </c>
      <c r="R8" s="199">
        <f t="shared" si="5"/>
        <v>35000</v>
      </c>
      <c r="S8" s="200">
        <f>IFERROR(AVERAGEIF(Registration!$B$6:$B$4005,C8,Registration!$P$6:$P$4005),"")</f>
        <v>2.6666666666666665</v>
      </c>
      <c r="T8" s="201"/>
      <c r="U8" s="121">
        <f>IF(LEN(K8)=0,0,IF(OR(Summary!$D$5="All",Summary!$D$5=""),1,IF(Summary!$D$5=K8,1,0)))</f>
        <v>1</v>
      </c>
      <c r="V8" s="121">
        <f>IF(LEN(C8)=0,0,IF(OR(Summary!$G$5="All",Summary!$G$5=""),1,IF(Summary!$G$5=C8,1,0)))</f>
        <v>1</v>
      </c>
      <c r="W8" s="121">
        <f>IFERROR(IF(LEN(E8)=0,0,IF(YEAR(E8)=Summary!$K$5,1,0)),0)</f>
        <v>1</v>
      </c>
      <c r="X8" s="240">
        <f t="shared" si="9"/>
        <v>1</v>
      </c>
      <c r="AC8" s="193" t="str">
        <f t="shared" si="10"/>
        <v>Marketing</v>
      </c>
      <c r="AD8" s="204">
        <f t="array" ref="AD8">IFERROR(IF(AC8="",0,SUMPRODUCT((Registration!$E$6:$E$20=$AC8)*(Registration!$V$6:$V$20))),"")</f>
        <v>5</v>
      </c>
      <c r="AE8" s="204">
        <f t="shared" ref="AE8:AE36" si="12">RANK(AD8,$AD$7:$AD$36)</f>
        <v>1</v>
      </c>
      <c r="AF8" s="204">
        <f>IF(COUNTIF($AE$7:AE8,AE8)&gt;1,AE8+COUNTIF($AE$7:AE8,AE8)-1,AE8)</f>
        <v>1</v>
      </c>
      <c r="AH8" s="193" t="str">
        <f t="shared" si="11"/>
        <v>Vice-Director</v>
      </c>
      <c r="AI8" s="204">
        <f t="array" ref="AI8">IFERROR(IF(AH8="",0,SUMPRODUCT((Registration!$F$6:$F$20=$AH8)*(Registration!$V$6:$V$20))),"")</f>
        <v>1</v>
      </c>
      <c r="AJ8" s="204">
        <f t="shared" ref="AJ8:AJ36" si="13">RANK(AI8,$AI$7:$AI$36)</f>
        <v>3</v>
      </c>
      <c r="AK8" s="204">
        <f>IF(COUNTIF($AJ$7:AJ8,AJ8)&gt;1,AJ8+COUNTIF($AJ$7:AJ8,AJ8)-1,AJ8)</f>
        <v>3</v>
      </c>
      <c r="AM8" s="204">
        <v>3</v>
      </c>
      <c r="AN8" s="193" t="s">
        <v>28</v>
      </c>
      <c r="AP8" s="127" t="str">
        <f t="array" ref="AP8">IFERROR(INDEX(Employees!$B$6:$B$1005,SMALL(IF(LEN(Employees!$B$6:$B$1005)&gt;0,ROW(Employees!$B$6:$B$1005)-ROW(INDEX(Employees!$B$6:$B$1005,1,1))+1),ROW(Employees!A7)-ROW(Employees!$A$5))),"")</f>
        <v>Juliana Peterson</v>
      </c>
      <c r="AQ8" s="210" t="str">
        <f t="array" ref="AQ8">IFERROR(INDEX(Trainings!$B$6:$B$55,SMALL(IF(LEN(Trainings!$B$6:$B$55)&gt;0,ROW(Trainings!$B$6:$B$55)-ROW(INDEX(Trainings!$B$6:$B$55,1,1))+1),ROW(A7)-ROW($A$5))),"")</f>
        <v>SAP</v>
      </c>
      <c r="AR8" s="211" t="str">
        <f>IF(LEN(Dashboard!$J18)=0,"",Dashboard!$J18)</f>
        <v>Fair</v>
      </c>
      <c r="AS8" s="127" t="str">
        <f t="array" ref="AS8">IFERROR(INDEX(Dashboard!$L$17:$L$23,SMALL(IF(LEN(Dashboard!$L$17:$L$23)&gt;0,ROW(Dashboard!$L$17:$L$23)-ROW(INDEX(Dashboard!$L$17:$L$23,1,1))+1),ROW(Dashboard!K18)-ROW(Dashboard!$K$16))),"")</f>
        <v>In House</v>
      </c>
      <c r="AT8" s="127" t="str">
        <f t="array" ref="AT8">IFERROR(INDEX(Dashboard!$C$17:$C$46,SMALL(IF(LEN(Dashboard!$C$17:$C$46)&gt;0,ROW(Dashboard!$C$17:$C$46)-ROW(INDEX(Dashboard!$C$17:$C$46,1,1))+1),ROW(Dashboard!A18)-ROW(Dashboard!$A$16))),"")</f>
        <v>Marketing</v>
      </c>
      <c r="AU8" s="127" t="str">
        <f t="array" ref="AU8">IFERROR(INDEX(Dashboard!$E$17:$E$46,SMALL(IF(LEN(Dashboard!$E$17:$E$46)&gt;0,ROW(Dashboard!$E$17:$E$46)-ROW(INDEX(Dashboard!$E$17:$E$46,1,1))+1),ROW(Dashboard!A18)-ROW(Dashboard!$A$16))),"")</f>
        <v>Vice-Director</v>
      </c>
      <c r="AV8" s="206"/>
      <c r="AW8" s="127" t="str">
        <f t="array" ref="AW8">IFERROR(INDEX(Trainings!$B$6:$B$55,SMALL(IF(LEN(Trainings!$B$6:$B$55)&gt;0,ROW(Trainings!$B$6:$B$55)-ROW(INDEX(Trainings!$B$6:$B$55,1,1))+1),ROW(Trainings!A6)-ROW(Trainings!$A$5))),"")</f>
        <v>AGILE Practices</v>
      </c>
      <c r="AX8" s="127" t="str">
        <f t="array" ref="AX8">IFERROR(IF(LEN(AX$6)=0,"",INDEX(Trainings!$B$6:$B$55,SMALL(IF(Trainings!$C$6:$C$55=Calc!AX$6,ROW(Trainings!$B$6:$B$55)-ROW(INDEX(Trainings!$B$6:$B$55,1,1))+1),ROW(Trainings!E6)-ROW(Trainings!$A$5)))),"")</f>
        <v>SEO</v>
      </c>
      <c r="AY8" s="127" t="str">
        <f t="array" ref="AY8">IFERROR(IF(LEN(AY$6)=0,"",INDEX(Trainings!$B$6:$B$55,SMALL(IF(Trainings!$C$6:$C$55=Calc!AY$6,ROW(Trainings!$B$6:$B$55)-ROW(INDEX(Trainings!$B$6:$B$55,1,1))+1),ROW(Trainings!F6)-ROW(Trainings!$A$5)))),"")</f>
        <v>AGILE Practices</v>
      </c>
      <c r="AZ8" s="127" t="str">
        <f t="array" ref="AZ8">IFERROR(IF(LEN(AZ$6)=0,"",INDEX(Trainings!$B$6:$B$55,SMALL(IF(Trainings!$C$6:$C$55=Calc!AZ$6,ROW(Trainings!$B$6:$B$55)-ROW(INDEX(Trainings!$B$6:$B$55,1,1))+1),ROW(Trainings!G6)-ROW(Trainings!$A$5)))),"")</f>
        <v>Communication</v>
      </c>
      <c r="BA8" s="127" t="str">
        <f t="array" ref="BA8">IFERROR(IF(LEN(BA$6)=0,"",INDEX(Trainings!$B$6:$B$55,SMALL(IF(Trainings!$C$6:$C$55=Calc!BA$6,ROW(Trainings!$B$6:$B$55)-ROW(INDEX(Trainings!$B$6:$B$55,1,1))+1),ROW(Trainings!H6)-ROW(Trainings!$A$5)))),"")</f>
        <v>Protection of personal data</v>
      </c>
      <c r="BB8" s="127" t="str">
        <f t="array" ref="BB8">IFERROR(IF(LEN(BB$6)=0,"",INDEX(Trainings!$B$6:$B$55,SMALL(IF(Trainings!$C$6:$C$55=Calc!BB$6,ROW(Trainings!$B$6:$B$55)-ROW(INDEX(Trainings!$B$6:$B$55,1,1))+1),ROW(Trainings!I6)-ROW(Trainings!$A$5)))),"")</f>
        <v>SAP</v>
      </c>
      <c r="BC8" s="127" t="str">
        <f t="array" ref="BC8">IFERROR(IF(LEN(BC$6)=0,"",INDEX(Trainings!$B$6:$B$55,SMALL(IF(Trainings!$C$6:$C$55=Calc!BC$6,ROW(Trainings!$B$6:$B$55)-ROW(INDEX(Trainings!$B$6:$B$55,1,1))+1),ROW(Trainings!J6)-ROW(Trainings!$A$5)))),"")</f>
        <v/>
      </c>
      <c r="BD8" s="127" t="str">
        <f t="array" ref="BD8">IFERROR(IF(LEN(BD$6)=0,"",INDEX(Trainings!$B$6:$B$55,SMALL(IF(Trainings!$C$6:$C$55=Calc!BD$6,ROW(Trainings!$B$6:$B$55)-ROW(INDEX(Trainings!$B$6:$B$55,1,1))+1),ROW(Trainings!K6)-ROW(Trainings!$A$5)))),"")</f>
        <v/>
      </c>
      <c r="BE8" s="127" t="str">
        <f t="array" ref="BE8">IFERROR(IF(LEN(BE$6)=0,"",INDEX(Trainings!$B$6:$B$55,SMALL(IF(Trainings!$C$6:$C$55=Calc!BE$6,ROW(Trainings!$B$6:$B$55)-ROW(INDEX(Trainings!$B$6:$B$55,1,1))+1),ROW(Trainings!L6)-ROW(Trainings!$A$5)))),"")</f>
        <v/>
      </c>
      <c r="BF8" s="127" t="str">
        <f t="array" ref="BF8">IFERROR(IF(LEN(BF$6)=0,"",INDEX(Trainings!$B$6:$B$55,SMALL(IF(Trainings!$C$6:$C$55=Calc!BF$6,ROW(Trainings!$B$6:$B$55)-ROW(INDEX(Trainings!$B$6:$B$55,1,1))+1),ROW(Trainings!M6)-ROW(Trainings!$A$5)))),"")</f>
        <v/>
      </c>
      <c r="BG8" s="127" t="str">
        <f t="array" ref="BG8">IFERROR(IF(LEN(BG$6)=0,"",INDEX(Trainings!$B$6:$B$55,SMALL(IF(Trainings!$C$6:$C$55=Calc!BG$6,ROW(Trainings!$B$6:$B$55)-ROW(INDEX(Trainings!$B$6:$B$55,1,1))+1),ROW(Trainings!N6)-ROW(Trainings!$A$5)))),"")</f>
        <v/>
      </c>
      <c r="BH8" s="151"/>
      <c r="BI8" s="127" t="str">
        <f>IFERROR(INDEX($K$6:$K$20,MATCH(Summary!$G$5,$C$6:$C$20,0)),"")</f>
        <v/>
      </c>
    </row>
    <row r="9" spans="2:61" x14ac:dyDescent="0.25">
      <c r="B9" s="195">
        <f t="shared" si="0"/>
        <v>4</v>
      </c>
      <c r="C9" s="231" t="str">
        <f>IFERROR(IF(LEN(Scheduling!B9)=0,"",Scheduling!B9),"")</f>
        <v>SAP</v>
      </c>
      <c r="D9" s="231" t="str">
        <f t="shared" si="1"/>
        <v>SAP</v>
      </c>
      <c r="E9" s="197">
        <f>IFERROR(IF(LEN(Scheduling!C9)=0,"",Scheduling!C9),"")</f>
        <v>44691</v>
      </c>
      <c r="F9" s="196">
        <f t="shared" si="6"/>
        <v>5</v>
      </c>
      <c r="G9" s="196" t="str">
        <f t="shared" si="2"/>
        <v>May</v>
      </c>
      <c r="H9" s="197">
        <f>IFERROR(IF(LEN(Scheduling!D9)=0,"",Scheduling!D9),"")</f>
        <v>44701</v>
      </c>
      <c r="I9" s="196">
        <f t="shared" si="7"/>
        <v>5</v>
      </c>
      <c r="J9" s="196" t="str">
        <f t="shared" si="3"/>
        <v>May</v>
      </c>
      <c r="K9" s="196" t="str">
        <f>IFERROR(INDEX(Trainings!$C$6:$C$55,MATCH($C9,Trainings!$B$6:$B$55,0)),"")</f>
        <v>Accounting</v>
      </c>
      <c r="L9" s="196" t="str">
        <f>IFERROR(INDEX(Trainings!$D$6:$D$55,MATCH($C9,Trainings!$B$6:$B$55,0)),"")</f>
        <v>In House</v>
      </c>
      <c r="M9" s="198" t="str">
        <f>IFERROR(IF(LEN(Scheduling!G9)=0,"",Scheduling!G9),"")</f>
        <v>Completed</v>
      </c>
      <c r="N9" s="199">
        <f>IFERROR(INDEX(Trainings!$E$6:$E$55,MATCH($C9,Trainings!$B$6:$B$55,0)),"")</f>
        <v>50</v>
      </c>
      <c r="O9" s="199">
        <f t="shared" si="8"/>
        <v>50</v>
      </c>
      <c r="P9" s="199">
        <f>IFERROR(IF(LEN(Scheduling!E9)=0,"",Scheduling!E9),"")</f>
        <v>8</v>
      </c>
      <c r="Q9" s="199">
        <f>IFERROR(IF(LEN(C9)=0,"",Scheduling!$F9),"")</f>
        <v>35000</v>
      </c>
      <c r="R9" s="199">
        <f t="shared" si="5"/>
        <v>35000</v>
      </c>
      <c r="S9" s="200">
        <f>IFERROR(AVERAGEIF(Registration!$B$6:$B$4005,C9,Registration!$P$6:$P$4005),"")</f>
        <v>2.6666666666666665</v>
      </c>
      <c r="T9" s="201"/>
      <c r="U9" s="121">
        <f>IF(LEN(K9)=0,0,IF(OR(Summary!$D$5="All",Summary!$D$5=""),1,IF(Summary!$D$5=K9,1,0)))</f>
        <v>1</v>
      </c>
      <c r="V9" s="121">
        <f>IF(LEN(C9)=0,0,IF(OR(Summary!$G$5="All",Summary!$G$5=""),1,IF(Summary!$G$5=C9,1,0)))</f>
        <v>1</v>
      </c>
      <c r="W9" s="121">
        <f>IFERROR(IF(LEN(E9)=0,0,IF(YEAR(E9)=Summary!$K$5,1,0)),0)</f>
        <v>1</v>
      </c>
      <c r="X9" s="240">
        <f t="shared" si="9"/>
        <v>1</v>
      </c>
      <c r="Z9" s="212"/>
      <c r="AA9" s="212" t="s">
        <v>83</v>
      </c>
      <c r="AC9" s="193" t="str">
        <f t="shared" si="10"/>
        <v>Accounting</v>
      </c>
      <c r="AD9" s="204">
        <f t="array" ref="AD9">IFERROR(IF(AC9="",0,SUMPRODUCT((Registration!$E$6:$E$20=$AC9)*(Registration!$V$6:$V$20))),"")</f>
        <v>1</v>
      </c>
      <c r="AE9" s="204">
        <f t="shared" si="12"/>
        <v>3</v>
      </c>
      <c r="AF9" s="204">
        <f>IF(COUNTIF($AE$7:AE9,AE9)&gt;1,AE9+COUNTIF($AE$7:AE9,AE9)-1,AE9)</f>
        <v>3</v>
      </c>
      <c r="AH9" s="193" t="str">
        <f t="shared" si="11"/>
        <v>Expert</v>
      </c>
      <c r="AI9" s="204">
        <f t="array" ref="AI9">IFERROR(IF(AH9="",0,SUMPRODUCT((Registration!$F$6:$F$20=$AH9)*(Registration!$V$6:$V$20))),"")</f>
        <v>1</v>
      </c>
      <c r="AJ9" s="204">
        <f t="shared" si="13"/>
        <v>3</v>
      </c>
      <c r="AK9" s="204">
        <f>IF(COUNTIF($AJ$7:AJ9,AJ9)&gt;1,AJ9+COUNTIF($AJ$7:AJ9,AJ9)-1,AJ9)</f>
        <v>4</v>
      </c>
      <c r="AM9" s="204">
        <v>4</v>
      </c>
      <c r="AN9" s="193" t="s">
        <v>29</v>
      </c>
      <c r="AP9" s="127" t="str">
        <f t="array" ref="AP9">IFERROR(INDEX(Employees!$B$6:$B$1005,SMALL(IF(LEN(Employees!$B$6:$B$1005)&gt;0,ROW(Employees!$B$6:$B$1005)-ROW(INDEX(Employees!$B$6:$B$1005,1,1))+1),ROW(Employees!A8)-ROW(Employees!$A$5))),"")</f>
        <v>Kailani Ortiz</v>
      </c>
      <c r="AQ9" s="210" t="str">
        <f t="array" ref="AQ9">IFERROR(INDEX(Trainings!$B$6:$B$55,SMALL(IF(LEN(Trainings!$B$6:$B$55)&gt;0,ROW(Trainings!$B$6:$B$55)-ROW(INDEX(Trainings!$B$6:$B$55,1,1))+1),ROW(A8)-ROW($A$5))),"")</f>
        <v>MS Office</v>
      </c>
      <c r="AR9" s="211" t="str">
        <f>IF(LEN(Dashboard!$J19)=0,"",Dashboard!$J19)</f>
        <v>Average</v>
      </c>
      <c r="AS9" s="127" t="str">
        <f t="array" ref="AS9">IFERROR(INDEX(Dashboard!$L$17:$L$23,SMALL(IF(LEN(Dashboard!$L$17:$L$23)&gt;0,ROW(Dashboard!$L$17:$L$23)-ROW(INDEX(Dashboard!$L$17:$L$23,1,1))+1),ROW(Dashboard!K19)-ROW(Dashboard!$K$16))),"")</f>
        <v>External</v>
      </c>
      <c r="AT9" s="127" t="str">
        <f t="array" ref="AT9">IFERROR(INDEX(Dashboard!$C$17:$C$46,SMALL(IF(LEN(Dashboard!$C$17:$C$46)&gt;0,ROW(Dashboard!$C$17:$C$46)-ROW(INDEX(Dashboard!$C$17:$C$46,1,1))+1),ROW(Dashboard!A19)-ROW(Dashboard!$A$16))),"")</f>
        <v>Accounting</v>
      </c>
      <c r="AU9" s="127" t="str">
        <f t="array" ref="AU9">IFERROR(INDEX(Dashboard!$E$17:$E$46,SMALL(IF(LEN(Dashboard!$E$17:$E$46)&gt;0,ROW(Dashboard!$E$17:$E$46)-ROW(INDEX(Dashboard!$E$17:$E$46,1,1))+1),ROW(Dashboard!A19)-ROW(Dashboard!$A$16))),"")</f>
        <v>Expert</v>
      </c>
      <c r="AV9" s="206"/>
      <c r="AW9" s="127" t="str">
        <f t="array" ref="AW9">IFERROR(INDEX(Trainings!$B$6:$B$55,SMALL(IF(LEN(Trainings!$B$6:$B$55)&gt;0,ROW(Trainings!$B$6:$B$55)-ROW(INDEX(Trainings!$B$6:$B$55,1,1))+1),ROW(Trainings!A7)-ROW(Trainings!$A$5))),"")</f>
        <v>SAP</v>
      </c>
      <c r="AX9" s="127" t="str">
        <f t="array" ref="AX9">IFERROR(IF(LEN(AX$6)=0,"",INDEX(Trainings!$B$6:$B$55,SMALL(IF(Trainings!$C$6:$C$55=Calc!AX$6,ROW(Trainings!$B$6:$B$55)-ROW(INDEX(Trainings!$B$6:$B$55,1,1))+1),ROW(Trainings!E7)-ROW(Trainings!$A$5)))),"")</f>
        <v/>
      </c>
      <c r="AY9" s="127" t="str">
        <f t="array" ref="AY9">IFERROR(IF(LEN(AY$6)=0,"",INDEX(Trainings!$B$6:$B$55,SMALL(IF(Trainings!$C$6:$C$55=Calc!AY$6,ROW(Trainings!$B$6:$B$55)-ROW(INDEX(Trainings!$B$6:$B$55,1,1))+1),ROW(Trainings!F7)-ROW(Trainings!$A$5)))),"")</f>
        <v/>
      </c>
      <c r="AZ9" s="127" t="str">
        <f t="array" ref="AZ9">IFERROR(IF(LEN(AZ$6)=0,"",INDEX(Trainings!$B$6:$B$55,SMALL(IF(Trainings!$C$6:$C$55=Calc!AZ$6,ROW(Trainings!$B$6:$B$55)-ROW(INDEX(Trainings!$B$6:$B$55,1,1))+1),ROW(Trainings!G7)-ROW(Trainings!$A$5)))),"")</f>
        <v/>
      </c>
      <c r="BA9" s="127" t="str">
        <f t="array" ref="BA9">IFERROR(IF(LEN(BA$6)=0,"",INDEX(Trainings!$B$6:$B$55,SMALL(IF(Trainings!$C$6:$C$55=Calc!BA$6,ROW(Trainings!$B$6:$B$55)-ROW(INDEX(Trainings!$B$6:$B$55,1,1))+1),ROW(Trainings!H7)-ROW(Trainings!$A$5)))),"")</f>
        <v>Accounting codes</v>
      </c>
      <c r="BB9" s="127" t="str">
        <f t="array" ref="BB9">IFERROR(IF(LEN(BB$6)=0,"",INDEX(Trainings!$B$6:$B$55,SMALL(IF(Trainings!$C$6:$C$55=Calc!BB$6,ROW(Trainings!$B$6:$B$55)-ROW(INDEX(Trainings!$B$6:$B$55,1,1))+1),ROW(Trainings!I7)-ROW(Trainings!$A$5)))),"")</f>
        <v>MS Office</v>
      </c>
      <c r="BC9" s="127" t="str">
        <f t="array" ref="BC9">IFERROR(IF(LEN(BC$6)=0,"",INDEX(Trainings!$B$6:$B$55,SMALL(IF(Trainings!$C$6:$C$55=Calc!BC$6,ROW(Trainings!$B$6:$B$55)-ROW(INDEX(Trainings!$B$6:$B$55,1,1))+1),ROW(Trainings!J7)-ROW(Trainings!$A$5)))),"")</f>
        <v/>
      </c>
      <c r="BD9" s="127" t="str">
        <f t="array" ref="BD9">IFERROR(IF(LEN(BD$6)=0,"",INDEX(Trainings!$B$6:$B$55,SMALL(IF(Trainings!$C$6:$C$55=Calc!BD$6,ROW(Trainings!$B$6:$B$55)-ROW(INDEX(Trainings!$B$6:$B$55,1,1))+1),ROW(Trainings!K7)-ROW(Trainings!$A$5)))),"")</f>
        <v/>
      </c>
      <c r="BE9" s="127" t="str">
        <f t="array" ref="BE9">IFERROR(IF(LEN(BE$6)=0,"",INDEX(Trainings!$B$6:$B$55,SMALL(IF(Trainings!$C$6:$C$55=Calc!BE$6,ROW(Trainings!$B$6:$B$55)-ROW(INDEX(Trainings!$B$6:$B$55,1,1))+1),ROW(Trainings!L7)-ROW(Trainings!$A$5)))),"")</f>
        <v/>
      </c>
      <c r="BF9" s="127" t="str">
        <f t="array" ref="BF9">IFERROR(IF(LEN(BF$6)=0,"",INDEX(Trainings!$B$6:$B$55,SMALL(IF(Trainings!$C$6:$C$55=Calc!BF$6,ROW(Trainings!$B$6:$B$55)-ROW(INDEX(Trainings!$B$6:$B$55,1,1))+1),ROW(Trainings!M7)-ROW(Trainings!$A$5)))),"")</f>
        <v/>
      </c>
      <c r="BG9" s="127" t="str">
        <f t="array" ref="BG9">IFERROR(IF(LEN(BG$6)=0,"",INDEX(Trainings!$B$6:$B$55,SMALL(IF(Trainings!$C$6:$C$55=Calc!BG$6,ROW(Trainings!$B$6:$B$55)-ROW(INDEX(Trainings!$B$6:$B$55,1,1))+1),ROW(Trainings!N7)-ROW(Trainings!$A$5)))),"")</f>
        <v/>
      </c>
      <c r="BH9" s="151"/>
      <c r="BI9" s="151"/>
    </row>
    <row r="10" spans="2:61" x14ac:dyDescent="0.25">
      <c r="B10" s="195">
        <f t="shared" si="0"/>
        <v>5</v>
      </c>
      <c r="C10" s="231" t="str">
        <f>IFERROR(IF(LEN(Scheduling!B10)=0,"",Scheduling!B10),"")</f>
        <v>SAP</v>
      </c>
      <c r="D10" s="231" t="str">
        <f t="shared" si="1"/>
        <v>SAP</v>
      </c>
      <c r="E10" s="197">
        <f>IFERROR(IF(LEN(Scheduling!C10)=0,"",Scheduling!C10),"")</f>
        <v>44807</v>
      </c>
      <c r="F10" s="196">
        <f t="shared" si="6"/>
        <v>9</v>
      </c>
      <c r="G10" s="196" t="str">
        <f t="shared" si="2"/>
        <v>September</v>
      </c>
      <c r="H10" s="197">
        <f>IFERROR(IF(LEN(Scheduling!D10)=0,"",Scheduling!D10),"")</f>
        <v>44824</v>
      </c>
      <c r="I10" s="196">
        <f t="shared" si="7"/>
        <v>9</v>
      </c>
      <c r="J10" s="196" t="str">
        <f t="shared" si="3"/>
        <v>September</v>
      </c>
      <c r="K10" s="196" t="str">
        <f>IFERROR(INDEX(Trainings!$C$6:$C$55,MATCH($C10,Trainings!$B$6:$B$55,0)),"")</f>
        <v>Accounting</v>
      </c>
      <c r="L10" s="196" t="str">
        <f>IFERROR(INDEX(Trainings!$D$6:$D$55,MATCH($C10,Trainings!$B$6:$B$55,0)),"")</f>
        <v>In House</v>
      </c>
      <c r="M10" s="198" t="str">
        <f>IFERROR(IF(LEN(Scheduling!G10)=0,"",Scheduling!G10),"")</f>
        <v>Completed</v>
      </c>
      <c r="N10" s="199">
        <f>IFERROR(INDEX(Trainings!$E$6:$E$55,MATCH($C10,Trainings!$B$6:$B$55,0)),"")</f>
        <v>50</v>
      </c>
      <c r="O10" s="199">
        <f t="shared" si="8"/>
        <v>50</v>
      </c>
      <c r="P10" s="199">
        <f>IFERROR(IF(LEN(Scheduling!E10)=0,"",Scheduling!E10),"")</f>
        <v>8</v>
      </c>
      <c r="Q10" s="199">
        <f>IFERROR(IF(LEN(C10)=0,"",Scheduling!$F10),"")</f>
        <v>35000</v>
      </c>
      <c r="R10" s="199">
        <f t="shared" si="5"/>
        <v>35000</v>
      </c>
      <c r="S10" s="200">
        <f>IFERROR(AVERAGEIF(Registration!$B$6:$B$4005,C10,Registration!$P$6:$P$4005),"")</f>
        <v>2.6666666666666665</v>
      </c>
      <c r="T10" s="201"/>
      <c r="U10" s="121">
        <f>IF(LEN(K10)=0,0,IF(OR(Summary!$D$5="All",Summary!$D$5=""),1,IF(Summary!$D$5=K10,1,0)))</f>
        <v>1</v>
      </c>
      <c r="V10" s="121">
        <f>IF(LEN(C10)=0,0,IF(OR(Summary!$G$5="All",Summary!$G$5=""),1,IF(Summary!$G$5=C10,1,0)))</f>
        <v>1</v>
      </c>
      <c r="W10" s="121">
        <f>IFERROR(IF(LEN(E10)=0,0,IF(YEAR(E10)=Summary!$K$5,1,0)),0)</f>
        <v>1</v>
      </c>
      <c r="X10" s="240">
        <f t="shared" si="9"/>
        <v>1</v>
      </c>
      <c r="Z10" s="193" t="s">
        <v>64</v>
      </c>
      <c r="AA10" s="204">
        <f t="array" ref="AA10">SUMPRODUCT(($M$6:$M$20=$Z10)*($X$6:$X$20))</f>
        <v>3</v>
      </c>
      <c r="AC10" s="193" t="str">
        <f t="shared" si="10"/>
        <v>Finance</v>
      </c>
      <c r="AD10" s="204">
        <f t="array" ref="AD10">IFERROR(IF(AC10="",0,SUMPRODUCT((Registration!$E$6:$E$20=$AC10)*(Registration!$V$6:$V$20))),"")</f>
        <v>0</v>
      </c>
      <c r="AE10" s="204">
        <f t="shared" si="12"/>
        <v>4</v>
      </c>
      <c r="AF10" s="204">
        <f>IF(COUNTIF($AE$7:AE10,AE10)&gt;1,AE10+COUNTIF($AE$7:AE10,AE10)-1,AE10)</f>
        <v>4</v>
      </c>
      <c r="AH10" s="193" t="str">
        <f t="shared" si="11"/>
        <v>Salesman</v>
      </c>
      <c r="AI10" s="204">
        <f t="array" ref="AI10">IFERROR(IF(AH10="",0,SUMPRODUCT((Registration!$F$6:$F$20=$AH10)*(Registration!$V$6:$V$20))),"")</f>
        <v>4</v>
      </c>
      <c r="AJ10" s="204">
        <f t="shared" si="13"/>
        <v>1</v>
      </c>
      <c r="AK10" s="204">
        <f>IF(COUNTIF($AJ$7:AJ10,AJ10)&gt;1,AJ10+COUNTIF($AJ$7:AJ10,AJ10)-1,AJ10)</f>
        <v>2</v>
      </c>
      <c r="AM10" s="204">
        <v>5</v>
      </c>
      <c r="AN10" s="193" t="s">
        <v>30</v>
      </c>
      <c r="AP10" s="127" t="str">
        <f t="array" ref="AP10">IFERROR(INDEX(Employees!$B$6:$B$1005,SMALL(IF(LEN(Employees!$B$6:$B$1005)&gt;0,ROW(Employees!$B$6:$B$1005)-ROW(INDEX(Employees!$B$6:$B$1005,1,1))+1),ROW(Employees!A9)-ROW(Employees!$A$5))),"")</f>
        <v>Ophelia Kelly</v>
      </c>
      <c r="AQ10" s="210" t="str">
        <f t="array" ref="AQ10">IFERROR(INDEX(Trainings!$B$6:$B$55,SMALL(IF(LEN(Trainings!$B$6:$B$55)&gt;0,ROW(Trainings!$B$6:$B$55)-ROW(INDEX(Trainings!$B$6:$B$55,1,1))+1),ROW(A9)-ROW($A$5))),"")</f>
        <v>Communication</v>
      </c>
      <c r="AR10" s="211" t="str">
        <f>IF(LEN(Dashboard!$J20)=0,"",Dashboard!$J20)</f>
        <v>Good</v>
      </c>
      <c r="AS10" s="127" t="str">
        <f t="array" ref="AS10">IFERROR(INDEX(Dashboard!$L$17:$L$23,SMALL(IF(LEN(Dashboard!$L$17:$L$23)&gt;0,ROW(Dashboard!$L$17:$L$23)-ROW(INDEX(Dashboard!$L$17:$L$23,1,1))+1),ROW(Dashboard!K20)-ROW(Dashboard!$K$16))),"")</f>
        <v/>
      </c>
      <c r="AT10" s="127" t="str">
        <f t="array" ref="AT10">IFERROR(INDEX(Dashboard!$C$17:$C$46,SMALL(IF(LEN(Dashboard!$C$17:$C$46)&gt;0,ROW(Dashboard!$C$17:$C$46)-ROW(INDEX(Dashboard!$C$17:$C$46,1,1))+1),ROW(Dashboard!A20)-ROW(Dashboard!$A$16))),"")</f>
        <v>Finance</v>
      </c>
      <c r="AU10" s="127" t="str">
        <f t="array" ref="AU10">IFERROR(INDEX(Dashboard!$E$17:$E$46,SMALL(IF(LEN(Dashboard!$E$17:$E$46)&gt;0,ROW(Dashboard!$E$17:$E$46)-ROW(INDEX(Dashboard!$E$17:$E$46,1,1))+1),ROW(Dashboard!A20)-ROW(Dashboard!$A$16))),"")</f>
        <v>Salesman</v>
      </c>
      <c r="AV10" s="206"/>
      <c r="AW10" s="127" t="str">
        <f t="array" ref="AW10">IFERROR(INDEX(Trainings!$B$6:$B$55,SMALL(IF(LEN(Trainings!$B$6:$B$55)&gt;0,ROW(Trainings!$B$6:$B$55)-ROW(INDEX(Trainings!$B$6:$B$55,1,1))+1),ROW(Trainings!A8)-ROW(Trainings!$A$5))),"")</f>
        <v>MS Office</v>
      </c>
      <c r="AX10" s="127" t="str">
        <f t="array" ref="AX10">IFERROR(IF(LEN(AX$6)=0,"",INDEX(Trainings!$B$6:$B$55,SMALL(IF(Trainings!$C$6:$C$55=Calc!AX$6,ROW(Trainings!$B$6:$B$55)-ROW(INDEX(Trainings!$B$6:$B$55,1,1))+1),ROW(Trainings!E8)-ROW(Trainings!$A$5)))),"")</f>
        <v/>
      </c>
      <c r="AY10" s="127" t="str">
        <f t="array" ref="AY10">IFERROR(IF(LEN(AY$6)=0,"",INDEX(Trainings!$B$6:$B$55,SMALL(IF(Trainings!$C$6:$C$55=Calc!AY$6,ROW(Trainings!$B$6:$B$55)-ROW(INDEX(Trainings!$B$6:$B$55,1,1))+1),ROW(Trainings!F8)-ROW(Trainings!$A$5)))),"")</f>
        <v/>
      </c>
      <c r="AZ10" s="127" t="str">
        <f t="array" ref="AZ10">IFERROR(IF(LEN(AZ$6)=0,"",INDEX(Trainings!$B$6:$B$55,SMALL(IF(Trainings!$C$6:$C$55=Calc!AZ$6,ROW(Trainings!$B$6:$B$55)-ROW(INDEX(Trainings!$B$6:$B$55,1,1))+1),ROW(Trainings!G8)-ROW(Trainings!$A$5)))),"")</f>
        <v/>
      </c>
      <c r="BA10" s="127" t="str">
        <f t="array" ref="BA10">IFERROR(IF(LEN(BA$6)=0,"",INDEX(Trainings!$B$6:$B$55,SMALL(IF(Trainings!$C$6:$C$55=Calc!BA$6,ROW(Trainings!$B$6:$B$55)-ROW(INDEX(Trainings!$B$6:$B$55,1,1))+1),ROW(Trainings!H8)-ROW(Trainings!$A$5)))),"")</f>
        <v/>
      </c>
      <c r="BB10" s="127" t="str">
        <f t="array" ref="BB10">IFERROR(IF(LEN(BB$6)=0,"",INDEX(Trainings!$B$6:$B$55,SMALL(IF(Trainings!$C$6:$C$55=Calc!BB$6,ROW(Trainings!$B$6:$B$55)-ROW(INDEX(Trainings!$B$6:$B$55,1,1))+1),ROW(Trainings!I8)-ROW(Trainings!$A$5)))),"")</f>
        <v/>
      </c>
      <c r="BC10" s="127" t="str">
        <f t="array" ref="BC10">IFERROR(IF(LEN(BC$6)=0,"",INDEX(Trainings!$B$6:$B$55,SMALL(IF(Trainings!$C$6:$C$55=Calc!BC$6,ROW(Trainings!$B$6:$B$55)-ROW(INDEX(Trainings!$B$6:$B$55,1,1))+1),ROW(Trainings!J8)-ROW(Trainings!$A$5)))),"")</f>
        <v/>
      </c>
      <c r="BD10" s="127" t="str">
        <f t="array" ref="BD10">IFERROR(IF(LEN(BD$6)=0,"",INDEX(Trainings!$B$6:$B$55,SMALL(IF(Trainings!$C$6:$C$55=Calc!BD$6,ROW(Trainings!$B$6:$B$55)-ROW(INDEX(Trainings!$B$6:$B$55,1,1))+1),ROW(Trainings!K8)-ROW(Trainings!$A$5)))),"")</f>
        <v/>
      </c>
      <c r="BE10" s="127" t="str">
        <f t="array" ref="BE10">IFERROR(IF(LEN(BE$6)=0,"",INDEX(Trainings!$B$6:$B$55,SMALL(IF(Trainings!$C$6:$C$55=Calc!BE$6,ROW(Trainings!$B$6:$B$55)-ROW(INDEX(Trainings!$B$6:$B$55,1,1))+1),ROW(Trainings!L8)-ROW(Trainings!$A$5)))),"")</f>
        <v/>
      </c>
      <c r="BF10" s="127" t="str">
        <f t="array" ref="BF10">IFERROR(IF(LEN(BF$6)=0,"",INDEX(Trainings!$B$6:$B$55,SMALL(IF(Trainings!$C$6:$C$55=Calc!BF$6,ROW(Trainings!$B$6:$B$55)-ROW(INDEX(Trainings!$B$6:$B$55,1,1))+1),ROW(Trainings!M8)-ROW(Trainings!$A$5)))),"")</f>
        <v/>
      </c>
      <c r="BG10" s="127" t="str">
        <f t="array" ref="BG10">IFERROR(IF(LEN(BG$6)=0,"",INDEX(Trainings!$B$6:$B$55,SMALL(IF(Trainings!$C$6:$C$55=Calc!BG$6,ROW(Trainings!$B$6:$B$55)-ROW(INDEX(Trainings!$B$6:$B$55,1,1))+1),ROW(Trainings!N8)-ROW(Trainings!$A$5)))),"")</f>
        <v/>
      </c>
      <c r="BH10" s="151"/>
      <c r="BI10" s="151"/>
    </row>
    <row r="11" spans="2:61" x14ac:dyDescent="0.25">
      <c r="B11" s="195">
        <f t="shared" si="0"/>
        <v>6</v>
      </c>
      <c r="C11" s="231" t="str">
        <f>IFERROR(IF(LEN(Scheduling!B11)=0,"",Scheduling!B11),"")</f>
        <v>MS Office</v>
      </c>
      <c r="D11" s="231" t="str">
        <f t="shared" si="1"/>
        <v>MS Office</v>
      </c>
      <c r="E11" s="197">
        <f>IFERROR(IF(LEN(Scheduling!C11)=0,"",Scheduling!C11),"")</f>
        <v>44566</v>
      </c>
      <c r="F11" s="196">
        <f t="shared" si="6"/>
        <v>1</v>
      </c>
      <c r="G11" s="196" t="str">
        <f t="shared" si="2"/>
        <v>January</v>
      </c>
      <c r="H11" s="197">
        <f>IFERROR(IF(LEN(Scheduling!D11)=0,"",Scheduling!D11),"")</f>
        <v>44581</v>
      </c>
      <c r="I11" s="196">
        <f t="shared" si="7"/>
        <v>1</v>
      </c>
      <c r="J11" s="196" t="str">
        <f t="shared" si="3"/>
        <v>January</v>
      </c>
      <c r="K11" s="196" t="str">
        <f>IFERROR(INDEX(Trainings!$C$6:$C$55,MATCH($C11,Trainings!$B$6:$B$55,0)),"")</f>
        <v>Accounting</v>
      </c>
      <c r="L11" s="196" t="str">
        <f>IFERROR(INDEX(Trainings!$D$6:$D$55,MATCH($C11,Trainings!$B$6:$B$55,0)),"")</f>
        <v>In House</v>
      </c>
      <c r="M11" s="198" t="str">
        <f>IFERROR(IF(LEN(Scheduling!G11)=0,"",Scheduling!G11),"")</f>
        <v>Completed</v>
      </c>
      <c r="N11" s="199">
        <f>IFERROR(INDEX(Trainings!$E$6:$E$55,MATCH($C11,Trainings!$B$6:$B$55,0)),"")</f>
        <v>10</v>
      </c>
      <c r="O11" s="199">
        <f t="shared" si="8"/>
        <v>10</v>
      </c>
      <c r="P11" s="199">
        <f>IFERROR(IF(LEN(Scheduling!E11)=0,"",Scheduling!E11),"")</f>
        <v>5</v>
      </c>
      <c r="Q11" s="199">
        <f>IFERROR(IF(LEN(C11)=0,"",Scheduling!$F11),"")</f>
        <v>10000</v>
      </c>
      <c r="R11" s="199">
        <f t="shared" si="5"/>
        <v>10000</v>
      </c>
      <c r="S11" s="200">
        <f>IFERROR(AVERAGEIF(Registration!$B$6:$B$4005,C11,Registration!$P$6:$P$4005),"")</f>
        <v>3</v>
      </c>
      <c r="T11" s="201"/>
      <c r="U11" s="121">
        <f>IF(LEN(K11)=0,0,IF(OR(Summary!$D$5="All",Summary!$D$5=""),1,IF(Summary!$D$5=K11,1,0)))</f>
        <v>1</v>
      </c>
      <c r="V11" s="121">
        <f>IF(LEN(C11)=0,0,IF(OR(Summary!$G$5="All",Summary!$G$5=""),1,IF(Summary!$G$5=C11,1,0)))</f>
        <v>1</v>
      </c>
      <c r="W11" s="121">
        <f>IFERROR(IF(LEN(E11)=0,0,IF(YEAR(E11)=Summary!$K$5,1,0)),0)</f>
        <v>1</v>
      </c>
      <c r="X11" s="240">
        <f t="shared" si="9"/>
        <v>1</v>
      </c>
      <c r="Z11" s="193" t="s">
        <v>65</v>
      </c>
      <c r="AA11" s="204">
        <f t="array" ref="AA11">SUMPRODUCT(($M$6:$M$20=$Z11)*($X$6:$X$20))</f>
        <v>2</v>
      </c>
      <c r="AC11" s="193" t="str">
        <f t="shared" si="10"/>
        <v/>
      </c>
      <c r="AD11" s="204">
        <f t="array" ref="AD11">IFERROR(IF(AC11="",0,SUMPRODUCT((Registration!$E$6:$E$20=$AC11)*(Registration!$V$6:$V$20))),"")</f>
        <v>0</v>
      </c>
      <c r="AE11" s="204">
        <f t="shared" si="12"/>
        <v>4</v>
      </c>
      <c r="AF11" s="204">
        <f>IF(COUNTIF($AE$7:AE11,AE11)&gt;1,AE11+COUNTIF($AE$7:AE11,AE11)-1,AE11)</f>
        <v>5</v>
      </c>
      <c r="AH11" s="193" t="str">
        <f t="shared" si="11"/>
        <v/>
      </c>
      <c r="AI11" s="204">
        <f t="array" ref="AI11">IFERROR(IF(AH11="",0,SUMPRODUCT((Registration!$F$6:$F$20=$AH11)*(Registration!$V$6:$V$20))),"")</f>
        <v>0</v>
      </c>
      <c r="AJ11" s="204">
        <f t="shared" si="13"/>
        <v>5</v>
      </c>
      <c r="AK11" s="204">
        <f>IF(COUNTIF($AJ$7:AJ11,AJ11)&gt;1,AJ11+COUNTIF($AJ$7:AJ11,AJ11)-1,AJ11)</f>
        <v>5</v>
      </c>
      <c r="AM11" s="204">
        <v>6</v>
      </c>
      <c r="AN11" s="193" t="s">
        <v>31</v>
      </c>
      <c r="AP11" s="127" t="str">
        <f t="array" ref="AP11">IFERROR(INDEX(Employees!$B$6:$B$1005,SMALL(IF(LEN(Employees!$B$6:$B$1005)&gt;0,ROW(Employees!$B$6:$B$1005)-ROW(INDEX(Employees!$B$6:$B$1005,1,1))+1),ROW(Employees!A10)-ROW(Employees!$A$5))),"")</f>
        <v>Joseph Gross</v>
      </c>
      <c r="AQ11" s="210" t="str">
        <f t="array" ref="AQ11">IFERROR(INDEX(Trainings!$B$6:$B$55,SMALL(IF(LEN(Trainings!$B$6:$B$55)&gt;0,ROW(Trainings!$B$6:$B$55)-ROW(INDEX(Trainings!$B$6:$B$55,1,1))+1),ROW(A10)-ROW($A$5))),"")</f>
        <v>Protection of personal data</v>
      </c>
      <c r="AR11" s="211" t="str">
        <f>IF(LEN(Dashboard!$J21)=0,"",Dashboard!$J21)</f>
        <v/>
      </c>
      <c r="AS11" s="127" t="str">
        <f t="array" ref="AS11">IFERROR(INDEX(Dashboard!$L$17:$L$23,SMALL(IF(LEN(Dashboard!$L$17:$L$23)&gt;0,ROW(Dashboard!$L$17:$L$23)-ROW(INDEX(Dashboard!$L$17:$L$23,1,1))+1),ROW(Dashboard!K21)-ROW(Dashboard!$K$16))),"")</f>
        <v/>
      </c>
      <c r="AT11" s="127" t="str">
        <f t="array" ref="AT11">IFERROR(INDEX(Dashboard!$C$17:$C$46,SMALL(IF(LEN(Dashboard!$C$17:$C$46)&gt;0,ROW(Dashboard!$C$17:$C$46)-ROW(INDEX(Dashboard!$C$17:$C$46,1,1))+1),ROW(Dashboard!A21)-ROW(Dashboard!$A$16))),"")</f>
        <v/>
      </c>
      <c r="AU11" s="127" t="str">
        <f t="array" ref="AU11">IFERROR(INDEX(Dashboard!$E$17:$E$46,SMALL(IF(LEN(Dashboard!$E$17:$E$46)&gt;0,ROW(Dashboard!$E$17:$E$46)-ROW(INDEX(Dashboard!$E$17:$E$46,1,1))+1),ROW(Dashboard!A21)-ROW(Dashboard!$A$16))),"")</f>
        <v/>
      </c>
      <c r="AV11" s="206"/>
      <c r="AW11" s="127" t="str">
        <f t="array" ref="AW11">IFERROR(INDEX(Trainings!$B$6:$B$55,SMALL(IF(LEN(Trainings!$B$6:$B$55)&gt;0,ROW(Trainings!$B$6:$B$55)-ROW(INDEX(Trainings!$B$6:$B$55,1,1))+1),ROW(Trainings!A9)-ROW(Trainings!$A$5))),"")</f>
        <v>Communication</v>
      </c>
      <c r="AX11" s="127" t="str">
        <f t="array" ref="AX11">IFERROR(IF(LEN(AX$6)=0,"",INDEX(Trainings!$B$6:$B$55,SMALL(IF(Trainings!$C$6:$C$55=Calc!AX$6,ROW(Trainings!$B$6:$B$55)-ROW(INDEX(Trainings!$B$6:$B$55,1,1))+1),ROW(Trainings!E9)-ROW(Trainings!$A$5)))),"")</f>
        <v/>
      </c>
      <c r="AY11" s="127" t="str">
        <f t="array" ref="AY11">IFERROR(IF(LEN(AY$6)=0,"",INDEX(Trainings!$B$6:$B$55,SMALL(IF(Trainings!$C$6:$C$55=Calc!AY$6,ROW(Trainings!$B$6:$B$55)-ROW(INDEX(Trainings!$B$6:$B$55,1,1))+1),ROW(Trainings!F9)-ROW(Trainings!$A$5)))),"")</f>
        <v/>
      </c>
      <c r="AZ11" s="127" t="str">
        <f t="array" ref="AZ11">IFERROR(IF(LEN(AZ$6)=0,"",INDEX(Trainings!$B$6:$B$55,SMALL(IF(Trainings!$C$6:$C$55=Calc!AZ$6,ROW(Trainings!$B$6:$B$55)-ROW(INDEX(Trainings!$B$6:$B$55,1,1))+1),ROW(Trainings!G9)-ROW(Trainings!$A$5)))),"")</f>
        <v/>
      </c>
      <c r="BA11" s="127" t="str">
        <f t="array" ref="BA11">IFERROR(IF(LEN(BA$6)=0,"",INDEX(Trainings!$B$6:$B$55,SMALL(IF(Trainings!$C$6:$C$55=Calc!BA$6,ROW(Trainings!$B$6:$B$55)-ROW(INDEX(Trainings!$B$6:$B$55,1,1))+1),ROW(Trainings!H9)-ROW(Trainings!$A$5)))),"")</f>
        <v/>
      </c>
      <c r="BB11" s="127" t="str">
        <f t="array" ref="BB11">IFERROR(IF(LEN(BB$6)=0,"",INDEX(Trainings!$B$6:$B$55,SMALL(IF(Trainings!$C$6:$C$55=Calc!BB$6,ROW(Trainings!$B$6:$B$55)-ROW(INDEX(Trainings!$B$6:$B$55,1,1))+1),ROW(Trainings!I9)-ROW(Trainings!$A$5)))),"")</f>
        <v/>
      </c>
      <c r="BC11" s="127" t="str">
        <f t="array" ref="BC11">IFERROR(IF(LEN(BC$6)=0,"",INDEX(Trainings!$B$6:$B$55,SMALL(IF(Trainings!$C$6:$C$55=Calc!BC$6,ROW(Trainings!$B$6:$B$55)-ROW(INDEX(Trainings!$B$6:$B$55,1,1))+1),ROW(Trainings!J9)-ROW(Trainings!$A$5)))),"")</f>
        <v/>
      </c>
      <c r="BD11" s="127" t="str">
        <f t="array" ref="BD11">IFERROR(IF(LEN(BD$6)=0,"",INDEX(Trainings!$B$6:$B$55,SMALL(IF(Trainings!$C$6:$C$55=Calc!BD$6,ROW(Trainings!$B$6:$B$55)-ROW(INDEX(Trainings!$B$6:$B$55,1,1))+1),ROW(Trainings!K9)-ROW(Trainings!$A$5)))),"")</f>
        <v/>
      </c>
      <c r="BE11" s="127" t="str">
        <f t="array" ref="BE11">IFERROR(IF(LEN(BE$6)=0,"",INDEX(Trainings!$B$6:$B$55,SMALL(IF(Trainings!$C$6:$C$55=Calc!BE$6,ROW(Trainings!$B$6:$B$55)-ROW(INDEX(Trainings!$B$6:$B$55,1,1))+1),ROW(Trainings!L9)-ROW(Trainings!$A$5)))),"")</f>
        <v/>
      </c>
      <c r="BF11" s="127" t="str">
        <f t="array" ref="BF11">IFERROR(IF(LEN(BF$6)=0,"",INDEX(Trainings!$B$6:$B$55,SMALL(IF(Trainings!$C$6:$C$55=Calc!BF$6,ROW(Trainings!$B$6:$B$55)-ROW(INDEX(Trainings!$B$6:$B$55,1,1))+1),ROW(Trainings!M9)-ROW(Trainings!$A$5)))),"")</f>
        <v/>
      </c>
      <c r="BG11" s="127" t="str">
        <f t="array" ref="BG11">IFERROR(IF(LEN(BG$6)=0,"",INDEX(Trainings!$B$6:$B$55,SMALL(IF(Trainings!$C$6:$C$55=Calc!BG$6,ROW(Trainings!$B$6:$B$55)-ROW(INDEX(Trainings!$B$6:$B$55,1,1))+1),ROW(Trainings!N9)-ROW(Trainings!$A$5)))),"")</f>
        <v/>
      </c>
      <c r="BH11" s="151"/>
      <c r="BI11" s="151"/>
    </row>
    <row r="12" spans="2:61" x14ac:dyDescent="0.25">
      <c r="B12" s="195">
        <f t="shared" si="0"/>
        <v>7</v>
      </c>
      <c r="C12" s="231" t="str">
        <f>IFERROR(IF(LEN(Scheduling!B12)=0,"",Scheduling!B12),"")</f>
        <v>MS Office</v>
      </c>
      <c r="D12" s="231" t="str">
        <f t="shared" si="1"/>
        <v>MS Office</v>
      </c>
      <c r="E12" s="197">
        <f>IFERROR(IF(LEN(Scheduling!C12)=0,"",Scheduling!C12),"")</f>
        <v>44809</v>
      </c>
      <c r="F12" s="196">
        <f t="shared" si="6"/>
        <v>9</v>
      </c>
      <c r="G12" s="196" t="str">
        <f t="shared" si="2"/>
        <v>September</v>
      </c>
      <c r="H12" s="197">
        <f>IFERROR(IF(LEN(Scheduling!D12)=0,"",Scheduling!D12),"")</f>
        <v>44814</v>
      </c>
      <c r="I12" s="196">
        <f t="shared" si="7"/>
        <v>9</v>
      </c>
      <c r="J12" s="196" t="str">
        <f t="shared" si="3"/>
        <v>September</v>
      </c>
      <c r="K12" s="196" t="str">
        <f>IFERROR(INDEX(Trainings!$C$6:$C$55,MATCH($C12,Trainings!$B$6:$B$55,0)),"")</f>
        <v>Accounting</v>
      </c>
      <c r="L12" s="196" t="str">
        <f>IFERROR(INDEX(Trainings!$D$6:$D$55,MATCH($C12,Trainings!$B$6:$B$55,0)),"")</f>
        <v>In House</v>
      </c>
      <c r="M12" s="198" t="str">
        <f>IFERROR(IF(LEN(Scheduling!G12)=0,"",Scheduling!G12),"")</f>
        <v>In-Progress</v>
      </c>
      <c r="N12" s="199">
        <f>IFERROR(INDEX(Trainings!$E$6:$E$55,MATCH($C12,Trainings!$B$6:$B$55,0)),"")</f>
        <v>10</v>
      </c>
      <c r="O12" s="199">
        <f t="shared" si="8"/>
        <v>0</v>
      </c>
      <c r="P12" s="199">
        <f>IFERROR(IF(LEN(Scheduling!E12)=0,"",Scheduling!E12),"")</f>
        <v>10</v>
      </c>
      <c r="Q12" s="199">
        <f>IFERROR(IF(LEN(C12)=0,"",Scheduling!$F12),"")</f>
        <v>20000</v>
      </c>
      <c r="R12" s="199">
        <f t="shared" si="5"/>
        <v>0</v>
      </c>
      <c r="S12" s="200">
        <f>IFERROR(AVERAGEIF(Registration!$B$6:$B$4005,C12,Registration!$P$6:$P$4005),"")</f>
        <v>3</v>
      </c>
      <c r="T12" s="201"/>
      <c r="U12" s="121">
        <f>IF(LEN(K12)=0,0,IF(OR(Summary!$D$5="All",Summary!$D$5=""),1,IF(Summary!$D$5=K12,1,0)))</f>
        <v>1</v>
      </c>
      <c r="V12" s="121">
        <f>IF(LEN(C12)=0,0,IF(OR(Summary!$G$5="All",Summary!$G$5=""),1,IF(Summary!$G$5=C12,1,0)))</f>
        <v>1</v>
      </c>
      <c r="W12" s="121">
        <f>IFERROR(IF(LEN(E12)=0,0,IF(YEAR(E12)=Summary!$K$5,1,0)),0)</f>
        <v>1</v>
      </c>
      <c r="X12" s="240">
        <f t="shared" si="9"/>
        <v>1</v>
      </c>
      <c r="Z12" s="193" t="s">
        <v>43</v>
      </c>
      <c r="AA12" s="204">
        <f t="array" ref="AA12">SUMPRODUCT(($M$6:$M$20=$Z12)*($X$6:$X$20))</f>
        <v>7</v>
      </c>
      <c r="AC12" s="193" t="str">
        <f t="shared" si="10"/>
        <v/>
      </c>
      <c r="AD12" s="204">
        <f t="array" ref="AD12">IFERROR(IF(AC12="",0,SUMPRODUCT((Registration!$E$6:$E$20=$AC12)*(Registration!$V$6:$V$20))),"")</f>
        <v>0</v>
      </c>
      <c r="AE12" s="204">
        <f t="shared" si="12"/>
        <v>4</v>
      </c>
      <c r="AF12" s="204">
        <f>IF(COUNTIF($AE$7:AE12,AE12)&gt;1,AE12+COUNTIF($AE$7:AE12,AE12)-1,AE12)</f>
        <v>6</v>
      </c>
      <c r="AH12" s="193" t="str">
        <f t="shared" si="11"/>
        <v/>
      </c>
      <c r="AI12" s="204">
        <f t="array" ref="AI12">IFERROR(IF(AH12="",0,SUMPRODUCT((Registration!$F$6:$F$20=$AH12)*(Registration!$V$6:$V$20))),"")</f>
        <v>0</v>
      </c>
      <c r="AJ12" s="204">
        <f t="shared" si="13"/>
        <v>5</v>
      </c>
      <c r="AK12" s="204">
        <f>IF(COUNTIF($AJ$7:AJ12,AJ12)&gt;1,AJ12+COUNTIF($AJ$7:AJ12,AJ12)-1,AJ12)</f>
        <v>6</v>
      </c>
      <c r="AM12" s="204">
        <v>7</v>
      </c>
      <c r="AN12" s="193" t="s">
        <v>32</v>
      </c>
      <c r="AP12" s="127" t="str">
        <f t="array" ref="AP12">IFERROR(INDEX(Employees!$B$6:$B$1005,SMALL(IF(LEN(Employees!$B$6:$B$1005)&gt;0,ROW(Employees!$B$6:$B$1005)-ROW(INDEX(Employees!$B$6:$B$1005,1,1))+1),ROW(Employees!A11)-ROW(Employees!$A$5))),"")</f>
        <v>Zayne Hoffman</v>
      </c>
      <c r="AQ12" s="210" t="str">
        <f t="array" ref="AQ12">IFERROR(INDEX(Trainings!$B$6:$B$55,SMALL(IF(LEN(Trainings!$B$6:$B$55)&gt;0,ROW(Trainings!$B$6:$B$55)-ROW(INDEX(Trainings!$B$6:$B$55,1,1))+1),ROW(A11)-ROW($A$5))),"")</f>
        <v>Accounting codes</v>
      </c>
      <c r="AR12" s="211" t="str">
        <f>IF(LEN(Dashboard!$J22)=0,"",Dashboard!$J22)</f>
        <v/>
      </c>
      <c r="AS12" s="127" t="str">
        <f t="array" ref="AS12">IFERROR(INDEX(Dashboard!$L$17:$L$23,SMALL(IF(LEN(Dashboard!$L$17:$L$23)&gt;0,ROW(Dashboard!$L$17:$L$23)-ROW(INDEX(Dashboard!$L$17:$L$23,1,1))+1),ROW(Dashboard!K22)-ROW(Dashboard!$K$16))),"")</f>
        <v/>
      </c>
      <c r="AT12" s="127" t="str">
        <f t="array" ref="AT12">IFERROR(INDEX(Dashboard!$C$17:$C$46,SMALL(IF(LEN(Dashboard!$C$17:$C$46)&gt;0,ROW(Dashboard!$C$17:$C$46)-ROW(INDEX(Dashboard!$C$17:$C$46,1,1))+1),ROW(Dashboard!A22)-ROW(Dashboard!$A$16))),"")</f>
        <v/>
      </c>
      <c r="AU12" s="127" t="str">
        <f t="array" ref="AU12">IFERROR(INDEX(Dashboard!$E$17:$E$46,SMALL(IF(LEN(Dashboard!$E$17:$E$46)&gt;0,ROW(Dashboard!$E$17:$E$46)-ROW(INDEX(Dashboard!$E$17:$E$46,1,1))+1),ROW(Dashboard!A22)-ROW(Dashboard!$A$16))),"")</f>
        <v/>
      </c>
      <c r="AV12" s="206"/>
      <c r="AW12" s="127" t="str">
        <f t="array" ref="AW12">IFERROR(INDEX(Trainings!$B$6:$B$55,SMALL(IF(LEN(Trainings!$B$6:$B$55)&gt;0,ROW(Trainings!$B$6:$B$55)-ROW(INDEX(Trainings!$B$6:$B$55,1,1))+1),ROW(Trainings!A10)-ROW(Trainings!$A$5))),"")</f>
        <v>Protection of personal data</v>
      </c>
      <c r="AX12" s="127" t="str">
        <f t="array" ref="AX12">IFERROR(IF(LEN(AX$6)=0,"",INDEX(Trainings!$B$6:$B$55,SMALL(IF(Trainings!$C$6:$C$55=Calc!AX$6,ROW(Trainings!$B$6:$B$55)-ROW(INDEX(Trainings!$B$6:$B$55,1,1))+1),ROW(Trainings!E10)-ROW(Trainings!$A$5)))),"")</f>
        <v/>
      </c>
      <c r="AY12" s="127" t="str">
        <f t="array" ref="AY12">IFERROR(IF(LEN(AY$6)=0,"",INDEX(Trainings!$B$6:$B$55,SMALL(IF(Trainings!$C$6:$C$55=Calc!AY$6,ROW(Trainings!$B$6:$B$55)-ROW(INDEX(Trainings!$B$6:$B$55,1,1))+1),ROW(Trainings!F10)-ROW(Trainings!$A$5)))),"")</f>
        <v/>
      </c>
      <c r="AZ12" s="127" t="str">
        <f t="array" ref="AZ12">IFERROR(IF(LEN(AZ$6)=0,"",INDEX(Trainings!$B$6:$B$55,SMALL(IF(Trainings!$C$6:$C$55=Calc!AZ$6,ROW(Trainings!$B$6:$B$55)-ROW(INDEX(Trainings!$B$6:$B$55,1,1))+1),ROW(Trainings!G10)-ROW(Trainings!$A$5)))),"")</f>
        <v/>
      </c>
      <c r="BA12" s="127" t="str">
        <f t="array" ref="BA12">IFERROR(IF(LEN(BA$6)=0,"",INDEX(Trainings!$B$6:$B$55,SMALL(IF(Trainings!$C$6:$C$55=Calc!BA$6,ROW(Trainings!$B$6:$B$55)-ROW(INDEX(Trainings!$B$6:$B$55,1,1))+1),ROW(Trainings!H10)-ROW(Trainings!$A$5)))),"")</f>
        <v/>
      </c>
      <c r="BB12" s="127" t="str">
        <f t="array" ref="BB12">IFERROR(IF(LEN(BB$6)=0,"",INDEX(Trainings!$B$6:$B$55,SMALL(IF(Trainings!$C$6:$C$55=Calc!BB$6,ROW(Trainings!$B$6:$B$55)-ROW(INDEX(Trainings!$B$6:$B$55,1,1))+1),ROW(Trainings!I10)-ROW(Trainings!$A$5)))),"")</f>
        <v/>
      </c>
      <c r="BC12" s="127" t="str">
        <f t="array" ref="BC12">IFERROR(IF(LEN(BC$6)=0,"",INDEX(Trainings!$B$6:$B$55,SMALL(IF(Trainings!$C$6:$C$55=Calc!BC$6,ROW(Trainings!$B$6:$B$55)-ROW(INDEX(Trainings!$B$6:$B$55,1,1))+1),ROW(Trainings!J10)-ROW(Trainings!$A$5)))),"")</f>
        <v/>
      </c>
      <c r="BD12" s="127" t="str">
        <f t="array" ref="BD12">IFERROR(IF(LEN(BD$6)=0,"",INDEX(Trainings!$B$6:$B$55,SMALL(IF(Trainings!$C$6:$C$55=Calc!BD$6,ROW(Trainings!$B$6:$B$55)-ROW(INDEX(Trainings!$B$6:$B$55,1,1))+1),ROW(Trainings!K10)-ROW(Trainings!$A$5)))),"")</f>
        <v/>
      </c>
      <c r="BE12" s="127" t="str">
        <f t="array" ref="BE12">IFERROR(IF(LEN(BE$6)=0,"",INDEX(Trainings!$B$6:$B$55,SMALL(IF(Trainings!$C$6:$C$55=Calc!BE$6,ROW(Trainings!$B$6:$B$55)-ROW(INDEX(Trainings!$B$6:$B$55,1,1))+1),ROW(Trainings!L10)-ROW(Trainings!$A$5)))),"")</f>
        <v/>
      </c>
      <c r="BF12" s="127" t="str">
        <f t="array" ref="BF12">IFERROR(IF(LEN(BF$6)=0,"",INDEX(Trainings!$B$6:$B$55,SMALL(IF(Trainings!$C$6:$C$55=Calc!BF$6,ROW(Trainings!$B$6:$B$55)-ROW(INDEX(Trainings!$B$6:$B$55,1,1))+1),ROW(Trainings!M10)-ROW(Trainings!$A$5)))),"")</f>
        <v/>
      </c>
      <c r="BG12" s="127" t="str">
        <f t="array" ref="BG12">IFERROR(IF(LEN(BG$6)=0,"",INDEX(Trainings!$B$6:$B$55,SMALL(IF(Trainings!$C$6:$C$55=Calc!BG$6,ROW(Trainings!$B$6:$B$55)-ROW(INDEX(Trainings!$B$6:$B$55,1,1))+1),ROW(Trainings!N10)-ROW(Trainings!$A$5)))),"")</f>
        <v/>
      </c>
      <c r="BH12" s="151"/>
      <c r="BI12" s="151"/>
    </row>
    <row r="13" spans="2:61" x14ac:dyDescent="0.25">
      <c r="B13" s="195">
        <f t="shared" si="0"/>
        <v>8</v>
      </c>
      <c r="C13" s="231" t="str">
        <f>IFERROR(IF(LEN(Scheduling!B13)=0,"",Scheduling!B13),"")</f>
        <v>MS Office</v>
      </c>
      <c r="D13" s="231" t="str">
        <f t="shared" si="1"/>
        <v>MS Office</v>
      </c>
      <c r="E13" s="197">
        <f>IFERROR(IF(LEN(Scheduling!C13)=0,"",Scheduling!C13),"")</f>
        <v>44870</v>
      </c>
      <c r="F13" s="196">
        <f t="shared" si="6"/>
        <v>11</v>
      </c>
      <c r="G13" s="196" t="str">
        <f t="shared" si="2"/>
        <v>November</v>
      </c>
      <c r="H13" s="197">
        <f>IFERROR(IF(LEN(Scheduling!D13)=0,"",Scheduling!D13),"")</f>
        <v>44875</v>
      </c>
      <c r="I13" s="196">
        <f t="shared" si="7"/>
        <v>11</v>
      </c>
      <c r="J13" s="196" t="str">
        <f t="shared" si="3"/>
        <v>November</v>
      </c>
      <c r="K13" s="196" t="str">
        <f>IFERROR(INDEX(Trainings!$C$6:$C$55,MATCH($C13,Trainings!$B$6:$B$55,0)),"")</f>
        <v>Accounting</v>
      </c>
      <c r="L13" s="196" t="str">
        <f>IFERROR(INDEX(Trainings!$D$6:$D$55,MATCH($C13,Trainings!$B$6:$B$55,0)),"")</f>
        <v>In House</v>
      </c>
      <c r="M13" s="198" t="str">
        <f>IFERROR(IF(LEN(Scheduling!G13)=0,"",Scheduling!G13),"")</f>
        <v>Not Started</v>
      </c>
      <c r="N13" s="199">
        <f>IFERROR(INDEX(Trainings!$E$6:$E$55,MATCH($C13,Trainings!$B$6:$B$55,0)),"")</f>
        <v>10</v>
      </c>
      <c r="O13" s="199">
        <f t="shared" si="8"/>
        <v>0</v>
      </c>
      <c r="P13" s="199">
        <f>IFERROR(IF(LEN(Scheduling!E13)=0,"",Scheduling!E13),"")</f>
        <v>5</v>
      </c>
      <c r="Q13" s="199">
        <f>IFERROR(IF(LEN(C13)=0,"",Scheduling!$F13),"")</f>
        <v>10000</v>
      </c>
      <c r="R13" s="199">
        <f t="shared" si="5"/>
        <v>0</v>
      </c>
      <c r="S13" s="200">
        <f>IFERROR(AVERAGEIF(Registration!$B$6:$B$4005,C13,Registration!$P$6:$P$4005),"")</f>
        <v>3</v>
      </c>
      <c r="T13" s="201"/>
      <c r="U13" s="121">
        <f>IF(LEN(K13)=0,0,IF(OR(Summary!$D$5="All",Summary!$D$5=""),1,IF(Summary!$D$5=K13,1,0)))</f>
        <v>1</v>
      </c>
      <c r="V13" s="121">
        <f>IF(LEN(C13)=0,0,IF(OR(Summary!$G$5="All",Summary!$G$5=""),1,IF(Summary!$G$5=C13,1,0)))</f>
        <v>1</v>
      </c>
      <c r="W13" s="121">
        <f>IFERROR(IF(LEN(E13)=0,0,IF(YEAR(E13)=Summary!$K$5,1,0)),0)</f>
        <v>1</v>
      </c>
      <c r="X13" s="240">
        <f t="shared" si="9"/>
        <v>1</v>
      </c>
      <c r="Z13" s="193" t="s">
        <v>24</v>
      </c>
      <c r="AA13" s="204">
        <f t="array" ref="AA13">SUMPRODUCT(($M$6:$M$20=$Z13)*($X$6:$X$20))</f>
        <v>1</v>
      </c>
      <c r="AC13" s="193" t="str">
        <f t="shared" si="10"/>
        <v/>
      </c>
      <c r="AD13" s="204">
        <f t="array" ref="AD13">IFERROR(IF(AC13="",0,SUMPRODUCT((Registration!$E$6:$E$20=$AC13)*(Registration!$V$6:$V$20))),"")</f>
        <v>0</v>
      </c>
      <c r="AE13" s="204">
        <f t="shared" si="12"/>
        <v>4</v>
      </c>
      <c r="AF13" s="204">
        <f>IF(COUNTIF($AE$7:AE13,AE13)&gt;1,AE13+COUNTIF($AE$7:AE13,AE13)-1,AE13)</f>
        <v>7</v>
      </c>
      <c r="AH13" s="193" t="str">
        <f t="shared" si="11"/>
        <v/>
      </c>
      <c r="AI13" s="204">
        <f t="array" ref="AI13">IFERROR(IF(AH13="",0,SUMPRODUCT((Registration!$F$6:$F$20=$AH13)*(Registration!$V$6:$V$20))),"")</f>
        <v>0</v>
      </c>
      <c r="AJ13" s="204">
        <f t="shared" si="13"/>
        <v>5</v>
      </c>
      <c r="AK13" s="204">
        <f>IF(COUNTIF($AJ$7:AJ13,AJ13)&gt;1,AJ13+COUNTIF($AJ$7:AJ13,AJ13)-1,AJ13)</f>
        <v>7</v>
      </c>
      <c r="AM13" s="204">
        <v>8</v>
      </c>
      <c r="AN13" s="193" t="s">
        <v>33</v>
      </c>
      <c r="AP13" s="127" t="str">
        <f t="array" ref="AP13">IFERROR(INDEX(Employees!$B$6:$B$1005,SMALL(IF(LEN(Employees!$B$6:$B$1005)&gt;0,ROW(Employees!$B$6:$B$1005)-ROW(INDEX(Employees!$B$6:$B$1005,1,1))+1),ROW(Employees!A12)-ROW(Employees!$A$5))),"")</f>
        <v>Noel Holmes</v>
      </c>
      <c r="AQ13" s="210" t="str">
        <f t="array" ref="AQ13">IFERROR(INDEX(Trainings!$B$6:$B$55,SMALL(IF(LEN(Trainings!$B$6:$B$55)&gt;0,ROW(Trainings!$B$6:$B$55)-ROW(INDEX(Trainings!$B$6:$B$55,1,1))+1),ROW(A12)-ROW($A$5))),"")</f>
        <v>SEO</v>
      </c>
      <c r="AR13" s="211" t="str">
        <f>IF(LEN(Dashboard!$J23)=0,"",Dashboard!$J23)</f>
        <v/>
      </c>
      <c r="AS13" s="127" t="str">
        <f t="array" ref="AS13">IFERROR(INDEX(Dashboard!$L$17:$L$23,SMALL(IF(LEN(Dashboard!$L$17:$L$23)&gt;0,ROW(Dashboard!$L$17:$L$23)-ROW(INDEX(Dashboard!$L$17:$L$23,1,1))+1),ROW(Dashboard!K23)-ROW(Dashboard!$K$16))),"")</f>
        <v/>
      </c>
      <c r="AT13" s="127" t="str">
        <f t="array" ref="AT13">IFERROR(INDEX(Dashboard!$C$17:$C$46,SMALL(IF(LEN(Dashboard!$C$17:$C$46)&gt;0,ROW(Dashboard!$C$17:$C$46)-ROW(INDEX(Dashboard!$C$17:$C$46,1,1))+1),ROW(Dashboard!A23)-ROW(Dashboard!$A$16))),"")</f>
        <v/>
      </c>
      <c r="AU13" s="127" t="str">
        <f t="array" ref="AU13">IFERROR(INDEX(Dashboard!$E$17:$E$46,SMALL(IF(LEN(Dashboard!$E$17:$E$46)&gt;0,ROW(Dashboard!$E$17:$E$46)-ROW(INDEX(Dashboard!$E$17:$E$46,1,1))+1),ROW(Dashboard!A23)-ROW(Dashboard!$A$16))),"")</f>
        <v/>
      </c>
      <c r="AV13" s="206"/>
      <c r="AW13" s="127" t="str">
        <f t="array" ref="AW13">IFERROR(INDEX(Trainings!$B$6:$B$55,SMALL(IF(LEN(Trainings!$B$6:$B$55)&gt;0,ROW(Trainings!$B$6:$B$55)-ROW(INDEX(Trainings!$B$6:$B$55,1,1))+1),ROW(Trainings!A11)-ROW(Trainings!$A$5))),"")</f>
        <v>Accounting codes</v>
      </c>
      <c r="AX13" s="127" t="str">
        <f t="array" ref="AX13">IFERROR(IF(LEN(AX$6)=0,"",INDEX(Trainings!$B$6:$B$55,SMALL(IF(Trainings!$C$6:$C$55=Calc!AX$6,ROW(Trainings!$B$6:$B$55)-ROW(INDEX(Trainings!$B$6:$B$55,1,1))+1),ROW(Trainings!E11)-ROW(Trainings!$A$5)))),"")</f>
        <v/>
      </c>
      <c r="AY13" s="127" t="str">
        <f t="array" ref="AY13">IFERROR(IF(LEN(AY$6)=0,"",INDEX(Trainings!$B$6:$B$55,SMALL(IF(Trainings!$C$6:$C$55=Calc!AY$6,ROW(Trainings!$B$6:$B$55)-ROW(INDEX(Trainings!$B$6:$B$55,1,1))+1),ROW(Trainings!F11)-ROW(Trainings!$A$5)))),"")</f>
        <v/>
      </c>
      <c r="AZ13" s="127" t="str">
        <f t="array" ref="AZ13">IFERROR(IF(LEN(AZ$6)=0,"",INDEX(Trainings!$B$6:$B$55,SMALL(IF(Trainings!$C$6:$C$55=Calc!AZ$6,ROW(Trainings!$B$6:$B$55)-ROW(INDEX(Trainings!$B$6:$B$55,1,1))+1),ROW(Trainings!G11)-ROW(Trainings!$A$5)))),"")</f>
        <v/>
      </c>
      <c r="BA13" s="127" t="str">
        <f t="array" ref="BA13">IFERROR(IF(LEN(BA$6)=0,"",INDEX(Trainings!$B$6:$B$55,SMALL(IF(Trainings!$C$6:$C$55=Calc!BA$6,ROW(Trainings!$B$6:$B$55)-ROW(INDEX(Trainings!$B$6:$B$55,1,1))+1),ROW(Trainings!H11)-ROW(Trainings!$A$5)))),"")</f>
        <v/>
      </c>
      <c r="BB13" s="127" t="str">
        <f t="array" ref="BB13">IFERROR(IF(LEN(BB$6)=0,"",INDEX(Trainings!$B$6:$B$55,SMALL(IF(Trainings!$C$6:$C$55=Calc!BB$6,ROW(Trainings!$B$6:$B$55)-ROW(INDEX(Trainings!$B$6:$B$55,1,1))+1),ROW(Trainings!I11)-ROW(Trainings!$A$5)))),"")</f>
        <v/>
      </c>
      <c r="BC13" s="127" t="str">
        <f t="array" ref="BC13">IFERROR(IF(LEN(BC$6)=0,"",INDEX(Trainings!$B$6:$B$55,SMALL(IF(Trainings!$C$6:$C$55=Calc!BC$6,ROW(Trainings!$B$6:$B$55)-ROW(INDEX(Trainings!$B$6:$B$55,1,1))+1),ROW(Trainings!J11)-ROW(Trainings!$A$5)))),"")</f>
        <v/>
      </c>
      <c r="BD13" s="127" t="str">
        <f t="array" ref="BD13">IFERROR(IF(LEN(BD$6)=0,"",INDEX(Trainings!$B$6:$B$55,SMALL(IF(Trainings!$C$6:$C$55=Calc!BD$6,ROW(Trainings!$B$6:$B$55)-ROW(INDEX(Trainings!$B$6:$B$55,1,1))+1),ROW(Trainings!K11)-ROW(Trainings!$A$5)))),"")</f>
        <v/>
      </c>
      <c r="BE13" s="127" t="str">
        <f t="array" ref="BE13">IFERROR(IF(LEN(BE$6)=0,"",INDEX(Trainings!$B$6:$B$55,SMALL(IF(Trainings!$C$6:$C$55=Calc!BE$6,ROW(Trainings!$B$6:$B$55)-ROW(INDEX(Trainings!$B$6:$B$55,1,1))+1),ROW(Trainings!L11)-ROW(Trainings!$A$5)))),"")</f>
        <v/>
      </c>
      <c r="BF13" s="127" t="str">
        <f t="array" ref="BF13">IFERROR(IF(LEN(BF$6)=0,"",INDEX(Trainings!$B$6:$B$55,SMALL(IF(Trainings!$C$6:$C$55=Calc!BF$6,ROW(Trainings!$B$6:$B$55)-ROW(INDEX(Trainings!$B$6:$B$55,1,1))+1),ROW(Trainings!M11)-ROW(Trainings!$A$5)))),"")</f>
        <v/>
      </c>
      <c r="BG13" s="127" t="str">
        <f t="array" ref="BG13">IFERROR(IF(LEN(BG$6)=0,"",INDEX(Trainings!$B$6:$B$55,SMALL(IF(Trainings!$C$6:$C$55=Calc!BG$6,ROW(Trainings!$B$6:$B$55)-ROW(INDEX(Trainings!$B$6:$B$55,1,1))+1),ROW(Trainings!N11)-ROW(Trainings!$A$5)))),"")</f>
        <v/>
      </c>
      <c r="BH13" s="151"/>
      <c r="BI13" s="151"/>
    </row>
    <row r="14" spans="2:61" ht="15" customHeight="1" x14ac:dyDescent="0.25">
      <c r="B14" s="195">
        <f t="shared" si="0"/>
        <v>9</v>
      </c>
      <c r="C14" s="231" t="str">
        <f>IFERROR(IF(LEN(Scheduling!B14)=0,"",Scheduling!B14),"")</f>
        <v>Communication</v>
      </c>
      <c r="D14" s="231" t="str">
        <f t="shared" si="1"/>
        <v>Communication</v>
      </c>
      <c r="E14" s="197">
        <f>IFERROR(IF(LEN(Scheduling!C14)=0,"",Scheduling!C14),"")</f>
        <v>44663</v>
      </c>
      <c r="F14" s="196">
        <f t="shared" si="6"/>
        <v>4</v>
      </c>
      <c r="G14" s="196" t="str">
        <f t="shared" si="2"/>
        <v>April</v>
      </c>
      <c r="H14" s="197">
        <f>IFERROR(IF(LEN(Scheduling!D14)=0,"",Scheduling!D14),"")</f>
        <v>44666</v>
      </c>
      <c r="I14" s="196">
        <f t="shared" si="7"/>
        <v>4</v>
      </c>
      <c r="J14" s="196" t="str">
        <f t="shared" si="3"/>
        <v>April</v>
      </c>
      <c r="K14" s="196" t="str">
        <f>IFERROR(INDEX(Trainings!$C$6:$C$55,MATCH($C14,Trainings!$B$6:$B$55,0)),"")</f>
        <v>Soft Skills</v>
      </c>
      <c r="L14" s="196" t="str">
        <f>IFERROR(INDEX(Trainings!$D$6:$D$55,MATCH($C14,Trainings!$B$6:$B$55,0)),"")</f>
        <v>External</v>
      </c>
      <c r="M14" s="198" t="str">
        <f>IFERROR(IF(LEN(Scheduling!G14)=0,"",Scheduling!G14),"")</f>
        <v>Completed</v>
      </c>
      <c r="N14" s="199">
        <f>IFERROR(INDEX(Trainings!$E$6:$E$55,MATCH($C14,Trainings!$B$6:$B$55,0)),"")</f>
        <v>5</v>
      </c>
      <c r="O14" s="199">
        <f t="shared" si="8"/>
        <v>5</v>
      </c>
      <c r="P14" s="199">
        <f>IFERROR(IF(LEN(Scheduling!E14)=0,"",Scheduling!E14),"")</f>
        <v>20</v>
      </c>
      <c r="Q14" s="199">
        <f>IFERROR(IF(LEN(C14)=0,"",Scheduling!$F14),"")</f>
        <v>10000</v>
      </c>
      <c r="R14" s="199">
        <f t="shared" si="5"/>
        <v>10000</v>
      </c>
      <c r="S14" s="200">
        <f>IFERROR(AVERAGEIF(Registration!$B$6:$B$4005,C14,Registration!$P$6:$P$4005),"")</f>
        <v>2.5</v>
      </c>
      <c r="T14" s="201"/>
      <c r="U14" s="121">
        <f>IF(LEN(K14)=0,0,IF(OR(Summary!$D$5="All",Summary!$D$5=""),1,IF(Summary!$D$5=K14,1,0)))</f>
        <v>1</v>
      </c>
      <c r="V14" s="121">
        <f>IF(LEN(C14)=0,0,IF(OR(Summary!$G$5="All",Summary!$G$5=""),1,IF(Summary!$G$5=C14,1,0)))</f>
        <v>1</v>
      </c>
      <c r="W14" s="121">
        <f>IFERROR(IF(LEN(E14)=0,0,IF(YEAR(E14)=Summary!$K$5,1,0)),0)</f>
        <v>1</v>
      </c>
      <c r="X14" s="240">
        <f t="shared" si="9"/>
        <v>1</v>
      </c>
      <c r="AC14" s="193" t="str">
        <f t="shared" si="10"/>
        <v/>
      </c>
      <c r="AD14" s="204">
        <f t="array" ref="AD14">IFERROR(IF(AC14="",0,SUMPRODUCT((Registration!$E$6:$E$20=$AC14)*(Registration!$V$6:$V$20))),"")</f>
        <v>0</v>
      </c>
      <c r="AE14" s="204">
        <f t="shared" si="12"/>
        <v>4</v>
      </c>
      <c r="AF14" s="204">
        <f>IF(COUNTIF($AE$7:AE14,AE14)&gt;1,AE14+COUNTIF($AE$7:AE14,AE14)-1,AE14)</f>
        <v>8</v>
      </c>
      <c r="AH14" s="193" t="str">
        <f t="shared" si="11"/>
        <v/>
      </c>
      <c r="AI14" s="204">
        <f t="array" ref="AI14">IFERROR(IF(AH14="",0,SUMPRODUCT((Registration!$F$6:$F$20=$AH14)*(Registration!$V$6:$V$20))),"")</f>
        <v>0</v>
      </c>
      <c r="AJ14" s="204">
        <f t="shared" si="13"/>
        <v>5</v>
      </c>
      <c r="AK14" s="204">
        <f>IF(COUNTIF($AJ$7:AJ14,AJ14)&gt;1,AJ14+COUNTIF($AJ$7:AJ14,AJ14)-1,AJ14)</f>
        <v>8</v>
      </c>
      <c r="AM14" s="204">
        <v>9</v>
      </c>
      <c r="AN14" s="193" t="s">
        <v>34</v>
      </c>
      <c r="AP14" s="127" t="str">
        <f t="array" ref="AP14">IFERROR(INDEX(Employees!$B$6:$B$1005,SMALL(IF(LEN(Employees!$B$6:$B$1005)&gt;0,ROW(Employees!$B$6:$B$1005)-ROW(INDEX(Employees!$B$6:$B$1005,1,1))+1),ROW(Employees!A13)-ROW(Employees!$A$5))),"")</f>
        <v>Brody Taylor</v>
      </c>
      <c r="AQ14" s="210" t="str">
        <f t="array" ref="AQ14">IFERROR(INDEX(Trainings!$B$6:$B$55,SMALL(IF(LEN(Trainings!$B$6:$B$55)&gt;0,ROW(Trainings!$B$6:$B$55)-ROW(INDEX(Trainings!$B$6:$B$55,1,1))+1),ROW(A13)-ROW($A$5))),"")</f>
        <v/>
      </c>
      <c r="AR14" s="127" t="str">
        <f>IF(LEN(Dashboard!$J24)=0,"",Dashboard!$J24)</f>
        <v/>
      </c>
      <c r="AS14" s="306"/>
      <c r="AT14" s="127" t="str">
        <f t="array" ref="AT14">IFERROR(INDEX(Dashboard!$C$17:$C$46,SMALL(IF(LEN(Dashboard!$C$17:$C$46)&gt;0,ROW(Dashboard!$C$17:$C$46)-ROW(INDEX(Dashboard!$C$17:$C$46,1,1))+1),ROW(Dashboard!A24)-ROW(Dashboard!$A$16))),"")</f>
        <v/>
      </c>
      <c r="AU14" s="127" t="str">
        <f t="array" ref="AU14">IFERROR(INDEX(Dashboard!$E$17:$E$46,SMALL(IF(LEN(Dashboard!$E$17:$E$46)&gt;0,ROW(Dashboard!$E$17:$E$46)-ROW(INDEX(Dashboard!$E$17:$E$46,1,1))+1),ROW(Dashboard!A24)-ROW(Dashboard!$A$16))),"")</f>
        <v/>
      </c>
      <c r="AV14" s="206"/>
      <c r="AW14" s="127" t="str">
        <f t="array" ref="AW14">IFERROR(INDEX(Trainings!$B$6:$B$55,SMALL(IF(LEN(Trainings!$B$6:$B$55)&gt;0,ROW(Trainings!$B$6:$B$55)-ROW(INDEX(Trainings!$B$6:$B$55,1,1))+1),ROW(Trainings!A12)-ROW(Trainings!$A$5))),"")</f>
        <v>SEO</v>
      </c>
      <c r="AX14" s="127" t="str">
        <f t="array" ref="AX14">IFERROR(IF(LEN(AX$6)=0,"",INDEX(Trainings!$B$6:$B$55,SMALL(IF(Trainings!$C$6:$C$55=Calc!AX$6,ROW(Trainings!$B$6:$B$55)-ROW(INDEX(Trainings!$B$6:$B$55,1,1))+1),ROW(Trainings!E12)-ROW(Trainings!$A$5)))),"")</f>
        <v/>
      </c>
      <c r="AY14" s="127" t="str">
        <f t="array" ref="AY14">IFERROR(IF(LEN(AY$6)=0,"",INDEX(Trainings!$B$6:$B$55,SMALL(IF(Trainings!$C$6:$C$55=Calc!AY$6,ROW(Trainings!$B$6:$B$55)-ROW(INDEX(Trainings!$B$6:$B$55,1,1))+1),ROW(Trainings!F12)-ROW(Trainings!$A$5)))),"")</f>
        <v/>
      </c>
      <c r="AZ14" s="127" t="str">
        <f t="array" ref="AZ14">IFERROR(IF(LEN(AZ$6)=0,"",INDEX(Trainings!$B$6:$B$55,SMALL(IF(Trainings!$C$6:$C$55=Calc!AZ$6,ROW(Trainings!$B$6:$B$55)-ROW(INDEX(Trainings!$B$6:$B$55,1,1))+1),ROW(Trainings!G12)-ROW(Trainings!$A$5)))),"")</f>
        <v/>
      </c>
      <c r="BA14" s="127" t="str">
        <f t="array" ref="BA14">IFERROR(IF(LEN(BA$6)=0,"",INDEX(Trainings!$B$6:$B$55,SMALL(IF(Trainings!$C$6:$C$55=Calc!BA$6,ROW(Trainings!$B$6:$B$55)-ROW(INDEX(Trainings!$B$6:$B$55,1,1))+1),ROW(Trainings!H12)-ROW(Trainings!$A$5)))),"")</f>
        <v/>
      </c>
      <c r="BB14" s="127" t="str">
        <f t="array" ref="BB14">IFERROR(IF(LEN(BB$6)=0,"",INDEX(Trainings!$B$6:$B$55,SMALL(IF(Trainings!$C$6:$C$55=Calc!BB$6,ROW(Trainings!$B$6:$B$55)-ROW(INDEX(Trainings!$B$6:$B$55,1,1))+1),ROW(Trainings!I12)-ROW(Trainings!$A$5)))),"")</f>
        <v/>
      </c>
      <c r="BC14" s="127" t="str">
        <f t="array" ref="BC14">IFERROR(IF(LEN(BC$6)=0,"",INDEX(Trainings!$B$6:$B$55,SMALL(IF(Trainings!$C$6:$C$55=Calc!BC$6,ROW(Trainings!$B$6:$B$55)-ROW(INDEX(Trainings!$B$6:$B$55,1,1))+1),ROW(Trainings!J12)-ROW(Trainings!$A$5)))),"")</f>
        <v/>
      </c>
      <c r="BD14" s="127" t="str">
        <f t="array" ref="BD14">IFERROR(IF(LEN(BD$6)=0,"",INDEX(Trainings!$B$6:$B$55,SMALL(IF(Trainings!$C$6:$C$55=Calc!BD$6,ROW(Trainings!$B$6:$B$55)-ROW(INDEX(Trainings!$B$6:$B$55,1,1))+1),ROW(Trainings!K12)-ROW(Trainings!$A$5)))),"")</f>
        <v/>
      </c>
      <c r="BE14" s="127" t="str">
        <f t="array" ref="BE14">IFERROR(IF(LEN(BE$6)=0,"",INDEX(Trainings!$B$6:$B$55,SMALL(IF(Trainings!$C$6:$C$55=Calc!BE$6,ROW(Trainings!$B$6:$B$55)-ROW(INDEX(Trainings!$B$6:$B$55,1,1))+1),ROW(Trainings!L12)-ROW(Trainings!$A$5)))),"")</f>
        <v/>
      </c>
      <c r="BF14" s="127" t="str">
        <f t="array" ref="BF14">IFERROR(IF(LEN(BF$6)=0,"",INDEX(Trainings!$B$6:$B$55,SMALL(IF(Trainings!$C$6:$C$55=Calc!BF$6,ROW(Trainings!$B$6:$B$55)-ROW(INDEX(Trainings!$B$6:$B$55,1,1))+1),ROW(Trainings!M12)-ROW(Trainings!$A$5)))),"")</f>
        <v/>
      </c>
      <c r="BG14" s="127" t="str">
        <f t="array" ref="BG14">IFERROR(IF(LEN(BG$6)=0,"",INDEX(Trainings!$B$6:$B$55,SMALL(IF(Trainings!$C$6:$C$55=Calc!BG$6,ROW(Trainings!$B$6:$B$55)-ROW(INDEX(Trainings!$B$6:$B$55,1,1))+1),ROW(Trainings!N12)-ROW(Trainings!$A$5)))),"")</f>
        <v/>
      </c>
      <c r="BH14" s="151"/>
      <c r="BI14" s="151"/>
    </row>
    <row r="15" spans="2:61" x14ac:dyDescent="0.25">
      <c r="B15" s="195">
        <f t="shared" si="0"/>
        <v>10</v>
      </c>
      <c r="C15" s="231" t="str">
        <f>IFERROR(IF(LEN(Scheduling!B15)=0,"",Scheduling!B15),"")</f>
        <v>Accounting codes</v>
      </c>
      <c r="D15" s="231" t="str">
        <f t="shared" si="1"/>
        <v>Accounting codes</v>
      </c>
      <c r="E15" s="197">
        <f>IFERROR(IF(LEN(Scheduling!C15)=0,"",Scheduling!C15),"")</f>
        <v>44720</v>
      </c>
      <c r="F15" s="196">
        <f t="shared" si="6"/>
        <v>6</v>
      </c>
      <c r="G15" s="196" t="str">
        <f t="shared" si="2"/>
        <v>June</v>
      </c>
      <c r="H15" s="197">
        <f>IFERROR(IF(LEN(Scheduling!D15)=0,"",Scheduling!D15),"")</f>
        <v>44763</v>
      </c>
      <c r="I15" s="196">
        <f t="shared" si="7"/>
        <v>7</v>
      </c>
      <c r="J15" s="196" t="str">
        <f t="shared" si="3"/>
        <v>July</v>
      </c>
      <c r="K15" s="196" t="str">
        <f>IFERROR(INDEX(Trainings!$C$6:$C$55,MATCH($C15,Trainings!$B$6:$B$55,0)),"")</f>
        <v>Legal</v>
      </c>
      <c r="L15" s="196" t="str">
        <f>IFERROR(INDEX(Trainings!$D$6:$D$55,MATCH($C15,Trainings!$B$6:$B$55,0)),"")</f>
        <v>External</v>
      </c>
      <c r="M15" s="198" t="str">
        <f>IFERROR(IF(LEN(Scheduling!G15)=0,"",Scheduling!G15),"")</f>
        <v>Completed</v>
      </c>
      <c r="N15" s="199">
        <f>IFERROR(INDEX(Trainings!$E$6:$E$55,MATCH($C15,Trainings!$B$6:$B$55,0)),"")</f>
        <v>30</v>
      </c>
      <c r="O15" s="199">
        <f t="shared" si="8"/>
        <v>30</v>
      </c>
      <c r="P15" s="199">
        <f>IFERROR(IF(LEN(Scheduling!E15)=0,"",Scheduling!E15),"")</f>
        <v>6</v>
      </c>
      <c r="Q15" s="199">
        <f>IFERROR(IF(LEN(C15)=0,"",Scheduling!$F15),"")</f>
        <v>20000</v>
      </c>
      <c r="R15" s="199">
        <f t="shared" si="5"/>
        <v>20000</v>
      </c>
      <c r="S15" s="200" t="str">
        <f>IFERROR(AVERAGEIF(Registration!$B$6:$B$4005,C15,Registration!$P$6:$P$4005),"")</f>
        <v/>
      </c>
      <c r="T15" s="201"/>
      <c r="U15" s="121">
        <f>IF(LEN(K15)=0,0,IF(OR(Summary!$D$5="All",Summary!$D$5=""),1,IF(Summary!$D$5=K15,1,0)))</f>
        <v>1</v>
      </c>
      <c r="V15" s="121">
        <f>IF(LEN(C15)=0,0,IF(OR(Summary!$G$5="All",Summary!$G$5=""),1,IF(Summary!$G$5=C15,1,0)))</f>
        <v>1</v>
      </c>
      <c r="W15" s="121">
        <f>IFERROR(IF(LEN(E15)=0,0,IF(YEAR(E15)=Summary!$K$5,1,0)),0)</f>
        <v>1</v>
      </c>
      <c r="X15" s="240">
        <f t="shared" si="9"/>
        <v>1</v>
      </c>
      <c r="Z15" s="212"/>
      <c r="AA15" s="212" t="s">
        <v>83</v>
      </c>
      <c r="AC15" s="193" t="str">
        <f t="shared" si="10"/>
        <v/>
      </c>
      <c r="AD15" s="204">
        <f t="array" ref="AD15">IFERROR(IF(AC15="",0,SUMPRODUCT((Registration!$E$6:$E$20=$AC15)*(Registration!$V$6:$V$20))),"")</f>
        <v>0</v>
      </c>
      <c r="AE15" s="204">
        <f t="shared" si="12"/>
        <v>4</v>
      </c>
      <c r="AF15" s="204">
        <f>IF(COUNTIF($AE$7:AE15,AE15)&gt;1,AE15+COUNTIF($AE$7:AE15,AE15)-1,AE15)</f>
        <v>9</v>
      </c>
      <c r="AH15" s="193" t="str">
        <f t="shared" si="11"/>
        <v/>
      </c>
      <c r="AI15" s="204">
        <f t="array" ref="AI15">IFERROR(IF(AH15="",0,SUMPRODUCT((Registration!$F$6:$F$20=$AH15)*(Registration!$V$6:$V$20))),"")</f>
        <v>0</v>
      </c>
      <c r="AJ15" s="204">
        <f t="shared" si="13"/>
        <v>5</v>
      </c>
      <c r="AK15" s="204">
        <f>IF(COUNTIF($AJ$7:AJ15,AJ15)&gt;1,AJ15+COUNTIF($AJ$7:AJ15,AJ15)-1,AJ15)</f>
        <v>9</v>
      </c>
      <c r="AM15" s="204">
        <v>10</v>
      </c>
      <c r="AN15" s="193" t="s">
        <v>36</v>
      </c>
      <c r="AP15" s="127" t="str">
        <f t="array" ref="AP15">IFERROR(INDEX(Employees!$B$6:$B$1005,SMALL(IF(LEN(Employees!$B$6:$B$1005)&gt;0,ROW(Employees!$B$6:$B$1005)-ROW(INDEX(Employees!$B$6:$B$1005,1,1))+1),ROW(Employees!A14)-ROW(Employees!$A$5))),"")</f>
        <v>August Davidson</v>
      </c>
      <c r="AQ15" s="210" t="str">
        <f t="array" ref="AQ15">IFERROR(INDEX(Trainings!$B$6:$B$55,SMALL(IF(LEN(Trainings!$B$6:$B$55)&gt;0,ROW(Trainings!$B$6:$B$55)-ROW(INDEX(Trainings!$B$6:$B$55,1,1))+1),ROW(A14)-ROW($A$5))),"")</f>
        <v/>
      </c>
      <c r="AR15" s="127" t="str">
        <f>IF(LEN(Dashboard!$J25)=0,"",Dashboard!$J25)</f>
        <v/>
      </c>
      <c r="AS15" s="307"/>
      <c r="AT15" s="127" t="str">
        <f t="array" ref="AT15">IFERROR(INDEX(Dashboard!$C$17:$C$46,SMALL(IF(LEN(Dashboard!$C$17:$C$46)&gt;0,ROW(Dashboard!$C$17:$C$46)-ROW(INDEX(Dashboard!$C$17:$C$46,1,1))+1),ROW(Dashboard!A25)-ROW(Dashboard!$A$16))),"")</f>
        <v/>
      </c>
      <c r="AU15" s="127" t="str">
        <f t="array" ref="AU15">IFERROR(INDEX(Dashboard!$E$17:$E$46,SMALL(IF(LEN(Dashboard!$E$17:$E$46)&gt;0,ROW(Dashboard!$E$17:$E$46)-ROW(INDEX(Dashboard!$E$17:$E$46,1,1))+1),ROW(Dashboard!A25)-ROW(Dashboard!$A$16))),"")</f>
        <v/>
      </c>
      <c r="AV15" s="206"/>
      <c r="AW15" s="127" t="str">
        <f t="array" ref="AW15">IFERROR(INDEX(Trainings!$B$6:$B$55,SMALL(IF(LEN(Trainings!$B$6:$B$55)&gt;0,ROW(Trainings!$B$6:$B$55)-ROW(INDEX(Trainings!$B$6:$B$55,1,1))+1),ROW(Trainings!A13)-ROW(Trainings!$A$5))),"")</f>
        <v/>
      </c>
      <c r="AX15" s="127" t="str">
        <f t="array" ref="AX15">IFERROR(IF(LEN(AX$6)=0,"",INDEX(Trainings!$B$6:$B$55,SMALL(IF(Trainings!$C$6:$C$55=Calc!AX$6,ROW(Trainings!$B$6:$B$55)-ROW(INDEX(Trainings!$B$6:$B$55,1,1))+1),ROW(Trainings!E13)-ROW(Trainings!$A$5)))),"")</f>
        <v/>
      </c>
      <c r="AY15" s="127" t="str">
        <f t="array" ref="AY15">IFERROR(IF(LEN(AY$6)=0,"",INDEX(Trainings!$B$6:$B$55,SMALL(IF(Trainings!$C$6:$C$55=Calc!AY$6,ROW(Trainings!$B$6:$B$55)-ROW(INDEX(Trainings!$B$6:$B$55,1,1))+1),ROW(Trainings!F13)-ROW(Trainings!$A$5)))),"")</f>
        <v/>
      </c>
      <c r="AZ15" s="127" t="str">
        <f t="array" ref="AZ15">IFERROR(IF(LEN(AZ$6)=0,"",INDEX(Trainings!$B$6:$B$55,SMALL(IF(Trainings!$C$6:$C$55=Calc!AZ$6,ROW(Trainings!$B$6:$B$55)-ROW(INDEX(Trainings!$B$6:$B$55,1,1))+1),ROW(Trainings!G13)-ROW(Trainings!$A$5)))),"")</f>
        <v/>
      </c>
      <c r="BA15" s="127" t="str">
        <f t="array" ref="BA15">IFERROR(IF(LEN(BA$6)=0,"",INDEX(Trainings!$B$6:$B$55,SMALL(IF(Trainings!$C$6:$C$55=Calc!BA$6,ROW(Trainings!$B$6:$B$55)-ROW(INDEX(Trainings!$B$6:$B$55,1,1))+1),ROW(Trainings!H13)-ROW(Trainings!$A$5)))),"")</f>
        <v/>
      </c>
      <c r="BB15" s="127" t="str">
        <f t="array" ref="BB15">IFERROR(IF(LEN(BB$6)=0,"",INDEX(Trainings!$B$6:$B$55,SMALL(IF(Trainings!$C$6:$C$55=Calc!BB$6,ROW(Trainings!$B$6:$B$55)-ROW(INDEX(Trainings!$B$6:$B$55,1,1))+1),ROW(Trainings!I13)-ROW(Trainings!$A$5)))),"")</f>
        <v/>
      </c>
      <c r="BC15" s="127" t="str">
        <f t="array" ref="BC15">IFERROR(IF(LEN(BC$6)=0,"",INDEX(Trainings!$B$6:$B$55,SMALL(IF(Trainings!$C$6:$C$55=Calc!BC$6,ROW(Trainings!$B$6:$B$55)-ROW(INDEX(Trainings!$B$6:$B$55,1,1))+1),ROW(Trainings!J13)-ROW(Trainings!$A$5)))),"")</f>
        <v/>
      </c>
      <c r="BD15" s="127" t="str">
        <f t="array" ref="BD15">IFERROR(IF(LEN(BD$6)=0,"",INDEX(Trainings!$B$6:$B$55,SMALL(IF(Trainings!$C$6:$C$55=Calc!BD$6,ROW(Trainings!$B$6:$B$55)-ROW(INDEX(Trainings!$B$6:$B$55,1,1))+1),ROW(Trainings!K13)-ROW(Trainings!$A$5)))),"")</f>
        <v/>
      </c>
      <c r="BE15" s="127" t="str">
        <f t="array" ref="BE15">IFERROR(IF(LEN(BE$6)=0,"",INDEX(Trainings!$B$6:$B$55,SMALL(IF(Trainings!$C$6:$C$55=Calc!BE$6,ROW(Trainings!$B$6:$B$55)-ROW(INDEX(Trainings!$B$6:$B$55,1,1))+1),ROW(Trainings!L13)-ROW(Trainings!$A$5)))),"")</f>
        <v/>
      </c>
      <c r="BF15" s="127" t="str">
        <f t="array" ref="BF15">IFERROR(IF(LEN(BF$6)=0,"",INDEX(Trainings!$B$6:$B$55,SMALL(IF(Trainings!$C$6:$C$55=Calc!BF$6,ROW(Trainings!$B$6:$B$55)-ROW(INDEX(Trainings!$B$6:$B$55,1,1))+1),ROW(Trainings!M13)-ROW(Trainings!$A$5)))),"")</f>
        <v/>
      </c>
      <c r="BG15" s="127" t="str">
        <f t="array" ref="BG15">IFERROR(IF(LEN(BG$6)=0,"",INDEX(Trainings!$B$6:$B$55,SMALL(IF(Trainings!$C$6:$C$55=Calc!BG$6,ROW(Trainings!$B$6:$B$55)-ROW(INDEX(Trainings!$B$6:$B$55,1,1))+1),ROW(Trainings!N13)-ROW(Trainings!$A$5)))),"")</f>
        <v/>
      </c>
      <c r="BH15" s="151"/>
      <c r="BI15" s="151"/>
    </row>
    <row r="16" spans="2:61" x14ac:dyDescent="0.25">
      <c r="B16" s="195">
        <f t="shared" si="0"/>
        <v>11</v>
      </c>
      <c r="C16" s="231" t="str">
        <f>IFERROR(IF(LEN(Scheduling!B16)=0,"",Scheduling!B16),"")</f>
        <v>Accounting codes</v>
      </c>
      <c r="D16" s="231" t="str">
        <f t="shared" si="1"/>
        <v>Accounting codes</v>
      </c>
      <c r="E16" s="197">
        <f>IFERROR(IF(LEN(Scheduling!C16)=0,"",Scheduling!C16),"")</f>
        <v>44835</v>
      </c>
      <c r="F16" s="196">
        <f t="shared" si="6"/>
        <v>10</v>
      </c>
      <c r="G16" s="196" t="str">
        <f t="shared" si="2"/>
        <v>October</v>
      </c>
      <c r="H16" s="197">
        <f>IFERROR(IF(LEN(Scheduling!D16)=0,"",Scheduling!D16),"")</f>
        <v>44843</v>
      </c>
      <c r="I16" s="196">
        <f t="shared" si="7"/>
        <v>10</v>
      </c>
      <c r="J16" s="196" t="str">
        <f t="shared" si="3"/>
        <v>October</v>
      </c>
      <c r="K16" s="196" t="str">
        <f>IFERROR(INDEX(Trainings!$C$6:$C$55,MATCH($C16,Trainings!$B$6:$B$55,0)),"")</f>
        <v>Legal</v>
      </c>
      <c r="L16" s="196" t="str">
        <f>IFERROR(INDEX(Trainings!$D$6:$D$55,MATCH($C16,Trainings!$B$6:$B$55,0)),"")</f>
        <v>External</v>
      </c>
      <c r="M16" s="198" t="str">
        <f>IFERROR(IF(LEN(Scheduling!G16)=0,"",Scheduling!G16),"")</f>
        <v>Not Started</v>
      </c>
      <c r="N16" s="199">
        <f>IFERROR(INDEX(Trainings!$E$6:$E$55,MATCH($C16,Trainings!$B$6:$B$55,0)),"")</f>
        <v>30</v>
      </c>
      <c r="O16" s="199">
        <f t="shared" si="8"/>
        <v>0</v>
      </c>
      <c r="P16" s="199">
        <f>IFERROR(IF(LEN(Scheduling!E16)=0,"",Scheduling!E16),"")</f>
        <v>5</v>
      </c>
      <c r="Q16" s="199">
        <f>IFERROR(IF(LEN(C16)=0,"",Scheduling!$F16),"")</f>
        <v>20000</v>
      </c>
      <c r="R16" s="199">
        <f t="shared" si="5"/>
        <v>0</v>
      </c>
      <c r="S16" s="200" t="str">
        <f>IFERROR(AVERAGEIF(Registration!$B$6:$B$4005,C16,Registration!$P$6:$P$4005),"")</f>
        <v/>
      </c>
      <c r="T16" s="201"/>
      <c r="U16" s="121">
        <f>IF(LEN(K16)=0,0,IF(OR(Summary!$D$5="All",Summary!$D$5=""),1,IF(Summary!$D$5=K16,1,0)))</f>
        <v>1</v>
      </c>
      <c r="V16" s="121">
        <f>IF(LEN(C16)=0,0,IF(OR(Summary!$G$5="All",Summary!$G$5=""),1,IF(Summary!$G$5=C16,1,0)))</f>
        <v>1</v>
      </c>
      <c r="W16" s="121">
        <f>IFERROR(IF(LEN(E16)=0,0,IF(YEAR(E16)=Summary!$K$5,1,0)),0)</f>
        <v>1</v>
      </c>
      <c r="X16" s="240">
        <f t="shared" si="9"/>
        <v>1</v>
      </c>
      <c r="Z16" s="193" t="str">
        <f t="shared" ref="Z16:Z22" si="14">AS7</f>
        <v>Online</v>
      </c>
      <c r="AA16" s="193">
        <f t="array" ref="AA16">IF(LEN($Z16)=0,"",SUMPRODUCT(($L$6:$L$20=$Z16)*($X$6:$X$20)))</f>
        <v>2</v>
      </c>
      <c r="AC16" s="193" t="str">
        <f t="shared" si="10"/>
        <v/>
      </c>
      <c r="AD16" s="204">
        <f t="array" ref="AD16">IFERROR(IF(AC16="",0,SUMPRODUCT((Registration!$E$6:$E$20=$AC16)*(Registration!$V$6:$V$20))),"")</f>
        <v>0</v>
      </c>
      <c r="AE16" s="204">
        <f t="shared" si="12"/>
        <v>4</v>
      </c>
      <c r="AF16" s="204">
        <f>IF(COUNTIF($AE$7:AE16,AE16)&gt;1,AE16+COUNTIF($AE$7:AE16,AE16)-1,AE16)</f>
        <v>10</v>
      </c>
      <c r="AH16" s="193" t="str">
        <f t="shared" si="11"/>
        <v/>
      </c>
      <c r="AI16" s="204">
        <f t="array" ref="AI16">IFERROR(IF(AH16="",0,SUMPRODUCT((Registration!$F$6:$F$20=$AH16)*(Registration!$V$6:$V$20))),"")</f>
        <v>0</v>
      </c>
      <c r="AJ16" s="204">
        <f t="shared" si="13"/>
        <v>5</v>
      </c>
      <c r="AK16" s="204">
        <f>IF(COUNTIF($AJ$7:AJ16,AJ16)&gt;1,AJ16+COUNTIF($AJ$7:AJ16,AJ16)-1,AJ16)</f>
        <v>10</v>
      </c>
      <c r="AM16" s="204">
        <v>11</v>
      </c>
      <c r="AN16" s="193" t="s">
        <v>35</v>
      </c>
      <c r="AP16" s="127" t="str">
        <f t="array" ref="AP16">IFERROR(INDEX(Employees!$B$6:$B$1005,SMALL(IF(LEN(Employees!$B$6:$B$1005)&gt;0,ROW(Employees!$B$6:$B$1005)-ROW(INDEX(Employees!$B$6:$B$1005,1,1))+1),ROW(Employees!A15)-ROW(Employees!$A$5))),"")</f>
        <v>Isabella Patterson</v>
      </c>
      <c r="AQ16" s="210" t="str">
        <f t="array" ref="AQ16">IFERROR(INDEX(Trainings!$B$6:$B$55,SMALL(IF(LEN(Trainings!$B$6:$B$55)&gt;0,ROW(Trainings!$B$6:$B$55)-ROW(INDEX(Trainings!$B$6:$B$55,1,1))+1),ROW(A15)-ROW($A$5))),"")</f>
        <v/>
      </c>
      <c r="AR16" s="127" t="str">
        <f>IF(LEN(Dashboard!$J26)=0,"",Dashboard!$J26)</f>
        <v/>
      </c>
      <c r="AS16" s="307"/>
      <c r="AT16" s="127" t="str">
        <f t="array" ref="AT16">IFERROR(INDEX(Dashboard!$C$17:$C$46,SMALL(IF(LEN(Dashboard!$C$17:$C$46)&gt;0,ROW(Dashboard!$C$17:$C$46)-ROW(INDEX(Dashboard!$C$17:$C$46,1,1))+1),ROW(Dashboard!A26)-ROW(Dashboard!$A$16))),"")</f>
        <v/>
      </c>
      <c r="AU16" s="127" t="str">
        <f t="array" ref="AU16">IFERROR(INDEX(Dashboard!$E$17:$E$46,SMALL(IF(LEN(Dashboard!$E$17:$E$46)&gt;0,ROW(Dashboard!$E$17:$E$46)-ROW(INDEX(Dashboard!$E$17:$E$46,1,1))+1),ROW(Dashboard!A26)-ROW(Dashboard!$A$16))),"")</f>
        <v/>
      </c>
      <c r="AV16" s="206"/>
      <c r="AW16" s="127" t="str">
        <f t="array" ref="AW16">IFERROR(INDEX(Trainings!$B$6:$B$55,SMALL(IF(LEN(Trainings!$B$6:$B$55)&gt;0,ROW(Trainings!$B$6:$B$55)-ROW(INDEX(Trainings!$B$6:$B$55,1,1))+1),ROW(Trainings!A14)-ROW(Trainings!$A$5))),"")</f>
        <v/>
      </c>
      <c r="AX16" s="127" t="str">
        <f t="array" ref="AX16">IFERROR(IF(LEN(AX$6)=0,"",INDEX(Trainings!$B$6:$B$55,SMALL(IF(Trainings!$C$6:$C$55=Calc!AX$6,ROW(Trainings!$B$6:$B$55)-ROW(INDEX(Trainings!$B$6:$B$55,1,1))+1),ROW(Trainings!E14)-ROW(Trainings!$A$5)))),"")</f>
        <v/>
      </c>
      <c r="AY16" s="127" t="str">
        <f t="array" ref="AY16">IFERROR(IF(LEN(AY$6)=0,"",INDEX(Trainings!$B$6:$B$55,SMALL(IF(Trainings!$C$6:$C$55=Calc!AY$6,ROW(Trainings!$B$6:$B$55)-ROW(INDEX(Trainings!$B$6:$B$55,1,1))+1),ROW(Trainings!F14)-ROW(Trainings!$A$5)))),"")</f>
        <v/>
      </c>
      <c r="AZ16" s="127" t="str">
        <f t="array" ref="AZ16">IFERROR(IF(LEN(AZ$6)=0,"",INDEX(Trainings!$B$6:$B$55,SMALL(IF(Trainings!$C$6:$C$55=Calc!AZ$6,ROW(Trainings!$B$6:$B$55)-ROW(INDEX(Trainings!$B$6:$B$55,1,1))+1),ROW(Trainings!G14)-ROW(Trainings!$A$5)))),"")</f>
        <v/>
      </c>
      <c r="BA16" s="127" t="str">
        <f t="array" ref="BA16">IFERROR(IF(LEN(BA$6)=0,"",INDEX(Trainings!$B$6:$B$55,SMALL(IF(Trainings!$C$6:$C$55=Calc!BA$6,ROW(Trainings!$B$6:$B$55)-ROW(INDEX(Trainings!$B$6:$B$55,1,1))+1),ROW(Trainings!H14)-ROW(Trainings!$A$5)))),"")</f>
        <v/>
      </c>
      <c r="BB16" s="127" t="str">
        <f t="array" ref="BB16">IFERROR(IF(LEN(BB$6)=0,"",INDEX(Trainings!$B$6:$B$55,SMALL(IF(Trainings!$C$6:$C$55=Calc!BB$6,ROW(Trainings!$B$6:$B$55)-ROW(INDEX(Trainings!$B$6:$B$55,1,1))+1),ROW(Trainings!I14)-ROW(Trainings!$A$5)))),"")</f>
        <v/>
      </c>
      <c r="BC16" s="127" t="str">
        <f t="array" ref="BC16">IFERROR(IF(LEN(BC$6)=0,"",INDEX(Trainings!$B$6:$B$55,SMALL(IF(Trainings!$C$6:$C$55=Calc!BC$6,ROW(Trainings!$B$6:$B$55)-ROW(INDEX(Trainings!$B$6:$B$55,1,1))+1),ROW(Trainings!J14)-ROW(Trainings!$A$5)))),"")</f>
        <v/>
      </c>
      <c r="BD16" s="127" t="str">
        <f t="array" ref="BD16">IFERROR(IF(LEN(BD$6)=0,"",INDEX(Trainings!$B$6:$B$55,SMALL(IF(Trainings!$C$6:$C$55=Calc!BD$6,ROW(Trainings!$B$6:$B$55)-ROW(INDEX(Trainings!$B$6:$B$55,1,1))+1),ROW(Trainings!K14)-ROW(Trainings!$A$5)))),"")</f>
        <v/>
      </c>
      <c r="BE16" s="127" t="str">
        <f t="array" ref="BE16">IFERROR(IF(LEN(BE$6)=0,"",INDEX(Trainings!$B$6:$B$55,SMALL(IF(Trainings!$C$6:$C$55=Calc!BE$6,ROW(Trainings!$B$6:$B$55)-ROW(INDEX(Trainings!$B$6:$B$55,1,1))+1),ROW(Trainings!L14)-ROW(Trainings!$A$5)))),"")</f>
        <v/>
      </c>
      <c r="BF16" s="127" t="str">
        <f t="array" ref="BF16">IFERROR(IF(LEN(BF$6)=0,"",INDEX(Trainings!$B$6:$B$55,SMALL(IF(Trainings!$C$6:$C$55=Calc!BF$6,ROW(Trainings!$B$6:$B$55)-ROW(INDEX(Trainings!$B$6:$B$55,1,1))+1),ROW(Trainings!M14)-ROW(Trainings!$A$5)))),"")</f>
        <v/>
      </c>
      <c r="BG16" s="127" t="str">
        <f t="array" ref="BG16">IFERROR(IF(LEN(BG$6)=0,"",INDEX(Trainings!$B$6:$B$55,SMALL(IF(Trainings!$C$6:$C$55=Calc!BG$6,ROW(Trainings!$B$6:$B$55)-ROW(INDEX(Trainings!$B$6:$B$55,1,1))+1),ROW(Trainings!N14)-ROW(Trainings!$A$5)))),"")</f>
        <v/>
      </c>
      <c r="BH16" s="151"/>
      <c r="BI16" s="151"/>
    </row>
    <row r="17" spans="2:61" x14ac:dyDescent="0.25">
      <c r="B17" s="195">
        <f t="shared" si="0"/>
        <v>12</v>
      </c>
      <c r="C17" s="231" t="str">
        <f>IFERROR(IF(LEN(Scheduling!B17)=0,"",Scheduling!B17),"")</f>
        <v>Protection of personal data</v>
      </c>
      <c r="D17" s="231" t="str">
        <f t="shared" si="1"/>
        <v>Protection of personal data</v>
      </c>
      <c r="E17" s="197">
        <f>IFERROR(IF(LEN(Scheduling!C17)=0,"",Scheduling!C17),"")</f>
        <v>44747</v>
      </c>
      <c r="F17" s="196">
        <f t="shared" si="6"/>
        <v>7</v>
      </c>
      <c r="G17" s="196" t="str">
        <f t="shared" si="2"/>
        <v>July</v>
      </c>
      <c r="H17" s="197">
        <f>IFERROR(IF(LEN(Scheduling!D17)=0,"",Scheduling!D17),"")</f>
        <v>44752</v>
      </c>
      <c r="I17" s="196">
        <f t="shared" si="7"/>
        <v>7</v>
      </c>
      <c r="J17" s="196" t="str">
        <f t="shared" si="3"/>
        <v>July</v>
      </c>
      <c r="K17" s="196" t="str">
        <f>IFERROR(INDEX(Trainings!$C$6:$C$55,MATCH($C17,Trainings!$B$6:$B$55,0)),"")</f>
        <v>Legal</v>
      </c>
      <c r="L17" s="196" t="str">
        <f>IFERROR(INDEX(Trainings!$D$6:$D$55,MATCH($C17,Trainings!$B$6:$B$55,0)),"")</f>
        <v>In House</v>
      </c>
      <c r="M17" s="198" t="str">
        <f>IFERROR(IF(LEN(Scheduling!G17)=0,"",Scheduling!G17),"")</f>
        <v>Not Started</v>
      </c>
      <c r="N17" s="199">
        <f>IFERROR(INDEX(Trainings!$E$6:$E$55,MATCH($C17,Trainings!$B$6:$B$55,0)),"")</f>
        <v>30</v>
      </c>
      <c r="O17" s="199">
        <f t="shared" si="8"/>
        <v>0</v>
      </c>
      <c r="P17" s="199">
        <f>IFERROR(IF(LEN(Scheduling!E17)=0,"",Scheduling!E17),"")</f>
        <v>5</v>
      </c>
      <c r="Q17" s="199">
        <f>IFERROR(IF(LEN(C17)=0,"",Scheduling!$F17),"")</f>
        <v>7500</v>
      </c>
      <c r="R17" s="199">
        <f t="shared" si="5"/>
        <v>0</v>
      </c>
      <c r="S17" s="200" t="str">
        <f>IFERROR(AVERAGEIF(Registration!$B$6:$B$4005,C17,Registration!$P$6:$P$4005),"")</f>
        <v/>
      </c>
      <c r="T17" s="201"/>
      <c r="U17" s="121">
        <f>IF(LEN(K17)=0,0,IF(OR(Summary!$D$5="All",Summary!$D$5=""),1,IF(Summary!$D$5=K17,1,0)))</f>
        <v>1</v>
      </c>
      <c r="V17" s="121">
        <f>IF(LEN(C17)=0,0,IF(OR(Summary!$G$5="All",Summary!$G$5=""),1,IF(Summary!$G$5=C17,1,0)))</f>
        <v>1</v>
      </c>
      <c r="W17" s="121">
        <f>IFERROR(IF(LEN(E17)=0,0,IF(YEAR(E17)=Summary!$K$5,1,0)),0)</f>
        <v>1</v>
      </c>
      <c r="X17" s="240">
        <f t="shared" si="9"/>
        <v>1</v>
      </c>
      <c r="Z17" s="193" t="str">
        <f t="shared" si="14"/>
        <v>In House</v>
      </c>
      <c r="AA17" s="193">
        <f t="array" ref="AA17">IF(LEN($Z17)=0,"",SUMPRODUCT(($L$6:$L$20=$Z17)*($X$6:$X$20)))</f>
        <v>8</v>
      </c>
      <c r="AC17" s="193" t="str">
        <f t="shared" si="10"/>
        <v/>
      </c>
      <c r="AD17" s="204">
        <f t="array" ref="AD17">IFERROR(IF(AC17="",0,SUMPRODUCT((Registration!$E$6:$E$20=$AC17)*(Registration!$V$6:$V$20))),"")</f>
        <v>0</v>
      </c>
      <c r="AE17" s="204">
        <f t="shared" si="12"/>
        <v>4</v>
      </c>
      <c r="AF17" s="204">
        <f>IF(COUNTIF($AE$7:AE17,AE17)&gt;1,AE17+COUNTIF($AE$7:AE17,AE17)-1,AE17)</f>
        <v>11</v>
      </c>
      <c r="AH17" s="193" t="str">
        <f t="shared" si="11"/>
        <v/>
      </c>
      <c r="AI17" s="204">
        <f t="array" ref="AI17">IFERROR(IF(AH17="",0,SUMPRODUCT((Registration!$F$6:$F$20=$AH17)*(Registration!$V$6:$V$20))),"")</f>
        <v>0</v>
      </c>
      <c r="AJ17" s="204">
        <f t="shared" si="13"/>
        <v>5</v>
      </c>
      <c r="AK17" s="204">
        <f>IF(COUNTIF($AJ$7:AJ17,AJ17)&gt;1,AJ17+COUNTIF($AJ$7:AJ17,AJ17)-1,AJ17)</f>
        <v>11</v>
      </c>
      <c r="AM17" s="204">
        <v>12</v>
      </c>
      <c r="AN17" s="193" t="s">
        <v>37</v>
      </c>
      <c r="AP17" s="127" t="str">
        <f t="array" ref="AP17">IFERROR(INDEX(Employees!$B$6:$B$1005,SMALL(IF(LEN(Employees!$B$6:$B$1005)&gt;0,ROW(Employees!$B$6:$B$1005)-ROW(INDEX(Employees!$B$6:$B$1005,1,1))+1),ROW(Employees!A16)-ROW(Employees!$A$5))),"")</f>
        <v/>
      </c>
      <c r="AQ17" s="210" t="str">
        <f t="array" ref="AQ17">IFERROR(INDEX(Trainings!$B$6:$B$55,SMALL(IF(LEN(Trainings!$B$6:$B$55)&gt;0,ROW(Trainings!$B$6:$B$55)-ROW(INDEX(Trainings!$B$6:$B$55,1,1))+1),ROW(A16)-ROW($A$5))),"")</f>
        <v/>
      </c>
      <c r="AR17" s="151"/>
      <c r="AS17" s="206"/>
      <c r="AT17" s="127" t="str">
        <f t="array" ref="AT17">IFERROR(INDEX(Dashboard!$C$17:$C$46,SMALL(IF(LEN(Dashboard!$C$17:$C$46)&gt;0,ROW(Dashboard!$C$17:$C$46)-ROW(INDEX(Dashboard!$C$17:$C$46,1,1))+1),ROW(Dashboard!A27)-ROW(Dashboard!$A$16))),"")</f>
        <v/>
      </c>
      <c r="AU17" s="127" t="str">
        <f t="array" ref="AU17">IFERROR(INDEX(Dashboard!$E$17:$E$46,SMALL(IF(LEN(Dashboard!$E$17:$E$46)&gt;0,ROW(Dashboard!$E$17:$E$46)-ROW(INDEX(Dashboard!$E$17:$E$46,1,1))+1),ROW(Dashboard!A27)-ROW(Dashboard!$A$16))),"")</f>
        <v/>
      </c>
      <c r="AV17" s="151"/>
      <c r="AW17" s="127" t="str">
        <f t="array" ref="AW17">IFERROR(INDEX(Trainings!$B$6:$B$55,SMALL(IF(LEN(Trainings!$B$6:$B$55)&gt;0,ROW(Trainings!$B$6:$B$55)-ROW(INDEX(Trainings!$B$6:$B$55,1,1))+1),ROW(Trainings!A15)-ROW(Trainings!$A$5))),"")</f>
        <v/>
      </c>
      <c r="AX17" s="127" t="str">
        <f t="array" ref="AX17">IFERROR(IF(LEN(AX$6)=0,"",INDEX(Trainings!$B$6:$B$55,SMALL(IF(Trainings!$C$6:$C$55=Calc!AX$6,ROW(Trainings!$B$6:$B$55)-ROW(INDEX(Trainings!$B$6:$B$55,1,1))+1),ROW(Trainings!E15)-ROW(Trainings!$A$5)))),"")</f>
        <v/>
      </c>
      <c r="AY17" s="127" t="str">
        <f t="array" ref="AY17">IFERROR(IF(LEN(AY$6)=0,"",INDEX(Trainings!$B$6:$B$55,SMALL(IF(Trainings!$C$6:$C$55=Calc!AY$6,ROW(Trainings!$B$6:$B$55)-ROW(INDEX(Trainings!$B$6:$B$55,1,1))+1),ROW(Trainings!F15)-ROW(Trainings!$A$5)))),"")</f>
        <v/>
      </c>
      <c r="AZ17" s="127" t="str">
        <f t="array" ref="AZ17">IFERROR(IF(LEN(AZ$6)=0,"",INDEX(Trainings!$B$6:$B$55,SMALL(IF(Trainings!$C$6:$C$55=Calc!AZ$6,ROW(Trainings!$B$6:$B$55)-ROW(INDEX(Trainings!$B$6:$B$55,1,1))+1),ROW(Trainings!G15)-ROW(Trainings!$A$5)))),"")</f>
        <v/>
      </c>
      <c r="BA17" s="127" t="str">
        <f t="array" ref="BA17">IFERROR(IF(LEN(BA$6)=0,"",INDEX(Trainings!$B$6:$B$55,SMALL(IF(Trainings!$C$6:$C$55=Calc!BA$6,ROW(Trainings!$B$6:$B$55)-ROW(INDEX(Trainings!$B$6:$B$55,1,1))+1),ROW(Trainings!H15)-ROW(Trainings!$A$5)))),"")</f>
        <v/>
      </c>
      <c r="BB17" s="127" t="str">
        <f t="array" ref="BB17">IFERROR(IF(LEN(BB$6)=0,"",INDEX(Trainings!$B$6:$B$55,SMALL(IF(Trainings!$C$6:$C$55=Calc!BB$6,ROW(Trainings!$B$6:$B$55)-ROW(INDEX(Trainings!$B$6:$B$55,1,1))+1),ROW(Trainings!I15)-ROW(Trainings!$A$5)))),"")</f>
        <v/>
      </c>
      <c r="BC17" s="127" t="str">
        <f t="array" ref="BC17">IFERROR(IF(LEN(BC$6)=0,"",INDEX(Trainings!$B$6:$B$55,SMALL(IF(Trainings!$C$6:$C$55=Calc!BC$6,ROW(Trainings!$B$6:$B$55)-ROW(INDEX(Trainings!$B$6:$B$55,1,1))+1),ROW(Trainings!J15)-ROW(Trainings!$A$5)))),"")</f>
        <v/>
      </c>
      <c r="BD17" s="127" t="str">
        <f t="array" ref="BD17">IFERROR(IF(LEN(BD$6)=0,"",INDEX(Trainings!$B$6:$B$55,SMALL(IF(Trainings!$C$6:$C$55=Calc!BD$6,ROW(Trainings!$B$6:$B$55)-ROW(INDEX(Trainings!$B$6:$B$55,1,1))+1),ROW(Trainings!K15)-ROW(Trainings!$A$5)))),"")</f>
        <v/>
      </c>
      <c r="BE17" s="127" t="str">
        <f t="array" ref="BE17">IFERROR(IF(LEN(BE$6)=0,"",INDEX(Trainings!$B$6:$B$55,SMALL(IF(Trainings!$C$6:$C$55=Calc!BE$6,ROW(Trainings!$B$6:$B$55)-ROW(INDEX(Trainings!$B$6:$B$55,1,1))+1),ROW(Trainings!L15)-ROW(Trainings!$A$5)))),"")</f>
        <v/>
      </c>
      <c r="BF17" s="127" t="str">
        <f t="array" ref="BF17">IFERROR(IF(LEN(BF$6)=0,"",INDEX(Trainings!$B$6:$B$55,SMALL(IF(Trainings!$C$6:$C$55=Calc!BF$6,ROW(Trainings!$B$6:$B$55)-ROW(INDEX(Trainings!$B$6:$B$55,1,1))+1),ROW(Trainings!M15)-ROW(Trainings!$A$5)))),"")</f>
        <v/>
      </c>
      <c r="BG17" s="127" t="str">
        <f t="array" ref="BG17">IFERROR(IF(LEN(BG$6)=0,"",INDEX(Trainings!$B$6:$B$55,SMALL(IF(Trainings!$C$6:$C$55=Calc!BG$6,ROW(Trainings!$B$6:$B$55)-ROW(INDEX(Trainings!$B$6:$B$55,1,1))+1),ROW(Trainings!N15)-ROW(Trainings!$A$5)))),"")</f>
        <v/>
      </c>
      <c r="BH17" s="151"/>
      <c r="BI17" s="151"/>
    </row>
    <row r="18" spans="2:61" x14ac:dyDescent="0.25">
      <c r="B18" s="195">
        <f t="shared" si="0"/>
        <v>13</v>
      </c>
      <c r="C18" s="231" t="str">
        <f>IFERROR(IF(LEN(Scheduling!B18)=0,"",Scheduling!B18),"")</f>
        <v>Protection of personal data</v>
      </c>
      <c r="D18" s="231" t="str">
        <f t="shared" si="1"/>
        <v>Protection of personal data</v>
      </c>
      <c r="E18" s="197">
        <f>IFERROR(IF(LEN(Scheduling!C18)=0,"",Scheduling!C18),"")</f>
        <v>44656</v>
      </c>
      <c r="F18" s="196">
        <f t="shared" si="6"/>
        <v>4</v>
      </c>
      <c r="G18" s="196" t="str">
        <f t="shared" si="2"/>
        <v>April</v>
      </c>
      <c r="H18" s="197">
        <f>IFERROR(IF(LEN(Scheduling!D18)=0,"",Scheduling!D18),"")</f>
        <v>44661</v>
      </c>
      <c r="I18" s="196">
        <f t="shared" si="7"/>
        <v>4</v>
      </c>
      <c r="J18" s="196" t="str">
        <f t="shared" si="3"/>
        <v>April</v>
      </c>
      <c r="K18" s="196" t="str">
        <f>IFERROR(INDEX(Trainings!$C$6:$C$55,MATCH($C18,Trainings!$B$6:$B$55,0)),"")</f>
        <v>Legal</v>
      </c>
      <c r="L18" s="196" t="str">
        <f>IFERROR(INDEX(Trainings!$D$6:$D$55,MATCH($C18,Trainings!$B$6:$B$55,0)),"")</f>
        <v>In House</v>
      </c>
      <c r="M18" s="198" t="str">
        <f>IFERROR(IF(LEN(Scheduling!G18)=0,"",Scheduling!G18),"")</f>
        <v>Completed</v>
      </c>
      <c r="N18" s="199">
        <f>IFERROR(INDEX(Trainings!$E$6:$E$55,MATCH($C18,Trainings!$B$6:$B$55,0)),"")</f>
        <v>30</v>
      </c>
      <c r="O18" s="199">
        <f t="shared" si="8"/>
        <v>30</v>
      </c>
      <c r="P18" s="199">
        <f>IFERROR(IF(LEN(Scheduling!E18)=0,"",Scheduling!E18),"")</f>
        <v>5</v>
      </c>
      <c r="Q18" s="199">
        <f>IFERROR(IF(LEN(C18)=0,"",Scheduling!$F18),"")</f>
        <v>7500</v>
      </c>
      <c r="R18" s="199">
        <f t="shared" si="5"/>
        <v>7500</v>
      </c>
      <c r="S18" s="200" t="str">
        <f>IFERROR(AVERAGEIF(Registration!$B$6:$B$4005,C18,Registration!$P$6:$P$4005),"")</f>
        <v/>
      </c>
      <c r="T18" s="201"/>
      <c r="U18" s="121">
        <f>IF(LEN(K18)=0,0,IF(OR(Summary!$D$5="All",Summary!$D$5=""),1,IF(Summary!$D$5=K18,1,0)))</f>
        <v>1</v>
      </c>
      <c r="V18" s="121">
        <f>IF(LEN(C18)=0,0,IF(OR(Summary!$G$5="All",Summary!$G$5=""),1,IF(Summary!$G$5=C18,1,0)))</f>
        <v>1</v>
      </c>
      <c r="W18" s="121">
        <f>IFERROR(IF(LEN(E18)=0,0,IF(YEAR(E18)=Summary!$K$5,1,0)),0)</f>
        <v>1</v>
      </c>
      <c r="X18" s="240">
        <f t="shared" si="9"/>
        <v>1</v>
      </c>
      <c r="Z18" s="193" t="str">
        <f t="shared" si="14"/>
        <v>External</v>
      </c>
      <c r="AA18" s="193">
        <f t="array" ref="AA18">IF(LEN($Z18)=0,"",SUMPRODUCT(($L$6:$L$20=$Z18)*($X$6:$X$20)))</f>
        <v>3</v>
      </c>
      <c r="AC18" s="193" t="str">
        <f t="shared" si="10"/>
        <v/>
      </c>
      <c r="AD18" s="204">
        <f t="array" ref="AD18">IFERROR(IF(AC18="",0,SUMPRODUCT((Registration!$E$6:$E$20=$AC18)*(Registration!$V$6:$V$20))),"")</f>
        <v>0</v>
      </c>
      <c r="AE18" s="204">
        <f t="shared" si="12"/>
        <v>4</v>
      </c>
      <c r="AF18" s="204">
        <f>IF(COUNTIF($AE$7:AE18,AE18)&gt;1,AE18+COUNTIF($AE$7:AE18,AE18)-1,AE18)</f>
        <v>12</v>
      </c>
      <c r="AH18" s="193" t="str">
        <f t="shared" si="11"/>
        <v/>
      </c>
      <c r="AI18" s="204">
        <f t="array" ref="AI18">IFERROR(IF(AH18="",0,SUMPRODUCT((Registration!$F$6:$F$20=$AH18)*(Registration!$V$6:$V$20))),"")</f>
        <v>0</v>
      </c>
      <c r="AJ18" s="204">
        <f t="shared" si="13"/>
        <v>5</v>
      </c>
      <c r="AK18" s="204">
        <f>IF(COUNTIF($AJ$7:AJ18,AJ18)&gt;1,AJ18+COUNTIF($AJ$7:AJ18,AJ18)-1,AJ18)</f>
        <v>12</v>
      </c>
      <c r="AM18" s="201"/>
      <c r="AP18" s="127" t="str">
        <f t="array" ref="AP18">IFERROR(INDEX(Employees!$B$6:$B$1005,SMALL(IF(LEN(Employees!$B$6:$B$1005)&gt;0,ROW(Employees!$B$6:$B$1005)-ROW(INDEX(Employees!$B$6:$B$1005,1,1))+1),ROW(Employees!A17)-ROW(Employees!$A$5))),"")</f>
        <v/>
      </c>
      <c r="AQ18" s="210" t="str">
        <f t="array" ref="AQ18">IFERROR(INDEX(Trainings!$B$6:$B$55,SMALL(IF(LEN(Trainings!$B$6:$B$55)&gt;0,ROW(Trainings!$B$6:$B$55)-ROW(INDEX(Trainings!$B$6:$B$55,1,1))+1),ROW(A17)-ROW($A$5))),"")</f>
        <v/>
      </c>
      <c r="AR18" s="151"/>
      <c r="AS18" s="206"/>
      <c r="AT18" s="127" t="str">
        <f t="array" ref="AT18">IFERROR(INDEX(Dashboard!$C$17:$C$46,SMALL(IF(LEN(Dashboard!$C$17:$C$46)&gt;0,ROW(Dashboard!$C$17:$C$46)-ROW(INDEX(Dashboard!$C$17:$C$46,1,1))+1),ROW(Dashboard!A28)-ROW(Dashboard!$A$16))),"")</f>
        <v/>
      </c>
      <c r="AU18" s="127" t="str">
        <f t="array" ref="AU18">IFERROR(INDEX(Dashboard!$E$17:$E$46,SMALL(IF(LEN(Dashboard!$E$17:$E$46)&gt;0,ROW(Dashboard!$E$17:$E$46)-ROW(INDEX(Dashboard!$E$17:$E$46,1,1))+1),ROW(Dashboard!A28)-ROW(Dashboard!$A$16))),"")</f>
        <v/>
      </c>
      <c r="AV18" s="151"/>
      <c r="AW18" s="127" t="str">
        <f t="array" ref="AW18">IFERROR(INDEX(Trainings!$B$6:$B$55,SMALL(IF(LEN(Trainings!$B$6:$B$55)&gt;0,ROW(Trainings!$B$6:$B$55)-ROW(INDEX(Trainings!$B$6:$B$55,1,1))+1),ROW(Trainings!A16)-ROW(Trainings!$A$5))),"")</f>
        <v/>
      </c>
      <c r="AX18" s="127" t="str">
        <f t="array" ref="AX18">IFERROR(IF(LEN(AX$6)=0,"",INDEX(Trainings!$B$6:$B$55,SMALL(IF(Trainings!$C$6:$C$55=Calc!AX$6,ROW(Trainings!$B$6:$B$55)-ROW(INDEX(Trainings!$B$6:$B$55,1,1))+1),ROW(Trainings!E16)-ROW(Trainings!$A$5)))),"")</f>
        <v/>
      </c>
      <c r="AY18" s="127" t="str">
        <f t="array" ref="AY18">IFERROR(IF(LEN(AY$6)=0,"",INDEX(Trainings!$B$6:$B$55,SMALL(IF(Trainings!$C$6:$C$55=Calc!AY$6,ROW(Trainings!$B$6:$B$55)-ROW(INDEX(Trainings!$B$6:$B$55,1,1))+1),ROW(Trainings!F16)-ROW(Trainings!$A$5)))),"")</f>
        <v/>
      </c>
      <c r="AZ18" s="127" t="str">
        <f t="array" ref="AZ18">IFERROR(IF(LEN(AZ$6)=0,"",INDEX(Trainings!$B$6:$B$55,SMALL(IF(Trainings!$C$6:$C$55=Calc!AZ$6,ROW(Trainings!$B$6:$B$55)-ROW(INDEX(Trainings!$B$6:$B$55,1,1))+1),ROW(Trainings!G16)-ROW(Trainings!$A$5)))),"")</f>
        <v/>
      </c>
      <c r="BA18" s="127" t="str">
        <f t="array" ref="BA18">IFERROR(IF(LEN(BA$6)=0,"",INDEX(Trainings!$B$6:$B$55,SMALL(IF(Trainings!$C$6:$C$55=Calc!BA$6,ROW(Trainings!$B$6:$B$55)-ROW(INDEX(Trainings!$B$6:$B$55,1,1))+1),ROW(Trainings!H16)-ROW(Trainings!$A$5)))),"")</f>
        <v/>
      </c>
      <c r="BB18" s="127" t="str">
        <f t="array" ref="BB18">IFERROR(IF(LEN(BB$6)=0,"",INDEX(Trainings!$B$6:$B$55,SMALL(IF(Trainings!$C$6:$C$55=Calc!BB$6,ROW(Trainings!$B$6:$B$55)-ROW(INDEX(Trainings!$B$6:$B$55,1,1))+1),ROW(Trainings!I16)-ROW(Trainings!$A$5)))),"")</f>
        <v/>
      </c>
      <c r="BC18" s="127" t="str">
        <f t="array" ref="BC18">IFERROR(IF(LEN(BC$6)=0,"",INDEX(Trainings!$B$6:$B$55,SMALL(IF(Trainings!$C$6:$C$55=Calc!BC$6,ROW(Trainings!$B$6:$B$55)-ROW(INDEX(Trainings!$B$6:$B$55,1,1))+1),ROW(Trainings!J16)-ROW(Trainings!$A$5)))),"")</f>
        <v/>
      </c>
      <c r="BD18" s="127" t="str">
        <f t="array" ref="BD18">IFERROR(IF(LEN(BD$6)=0,"",INDEX(Trainings!$B$6:$B$55,SMALL(IF(Trainings!$C$6:$C$55=Calc!BD$6,ROW(Trainings!$B$6:$B$55)-ROW(INDEX(Trainings!$B$6:$B$55,1,1))+1),ROW(Trainings!K16)-ROW(Trainings!$A$5)))),"")</f>
        <v/>
      </c>
      <c r="BE18" s="127" t="str">
        <f t="array" ref="BE18">IFERROR(IF(LEN(BE$6)=0,"",INDEX(Trainings!$B$6:$B$55,SMALL(IF(Trainings!$C$6:$C$55=Calc!BE$6,ROW(Trainings!$B$6:$B$55)-ROW(INDEX(Trainings!$B$6:$B$55,1,1))+1),ROW(Trainings!L16)-ROW(Trainings!$A$5)))),"")</f>
        <v/>
      </c>
      <c r="BF18" s="127" t="str">
        <f t="array" ref="BF18">IFERROR(IF(LEN(BF$6)=0,"",INDEX(Trainings!$B$6:$B$55,SMALL(IF(Trainings!$C$6:$C$55=Calc!BF$6,ROW(Trainings!$B$6:$B$55)-ROW(INDEX(Trainings!$B$6:$B$55,1,1))+1),ROW(Trainings!M16)-ROW(Trainings!$A$5)))),"")</f>
        <v/>
      </c>
      <c r="BG18" s="127" t="str">
        <f t="array" ref="BG18">IFERROR(IF(LEN(BG$6)=0,"",INDEX(Trainings!$B$6:$B$55,SMALL(IF(Trainings!$C$6:$C$55=Calc!BG$6,ROW(Trainings!$B$6:$B$55)-ROW(INDEX(Trainings!$B$6:$B$55,1,1))+1),ROW(Trainings!N16)-ROW(Trainings!$A$5)))),"")</f>
        <v/>
      </c>
      <c r="BH18" s="151"/>
      <c r="BI18" s="151"/>
    </row>
    <row r="19" spans="2:61" x14ac:dyDescent="0.25">
      <c r="B19" s="195" t="str">
        <f t="shared" si="0"/>
        <v/>
      </c>
      <c r="C19" s="231" t="str">
        <f>IFERROR(IF(LEN(Scheduling!B19)=0,"",Scheduling!B19),"")</f>
        <v/>
      </c>
      <c r="D19" s="231" t="str">
        <f t="shared" si="1"/>
        <v/>
      </c>
      <c r="E19" s="197" t="str">
        <f>IFERROR(IF(LEN(Scheduling!C19)=0,"",Scheduling!C19),"")</f>
        <v/>
      </c>
      <c r="F19" s="196" t="str">
        <f t="shared" si="6"/>
        <v/>
      </c>
      <c r="G19" s="196" t="str">
        <f t="shared" si="2"/>
        <v/>
      </c>
      <c r="H19" s="197" t="str">
        <f>IFERROR(IF(LEN(Scheduling!D19)=0,"",Scheduling!D19),"")</f>
        <v/>
      </c>
      <c r="I19" s="196" t="str">
        <f t="shared" si="7"/>
        <v/>
      </c>
      <c r="J19" s="196" t="str">
        <f t="shared" si="3"/>
        <v/>
      </c>
      <c r="K19" s="196" t="str">
        <f>IFERROR(INDEX(Trainings!$C$6:$C$55,MATCH($C19,Trainings!$B$6:$B$55,0)),"")</f>
        <v/>
      </c>
      <c r="L19" s="196" t="str">
        <f>IFERROR(INDEX(Trainings!$D$6:$D$55,MATCH($C19,Trainings!$B$6:$B$55,0)),"")</f>
        <v/>
      </c>
      <c r="M19" s="198" t="str">
        <f>IFERROR(IF(LEN(Scheduling!G19)=0,"",Scheduling!G19),"")</f>
        <v/>
      </c>
      <c r="N19" s="199" t="str">
        <f>IFERROR(INDEX(Trainings!$E$6:$E$55,MATCH($C19,Trainings!$B$6:$B$55,0)),"")</f>
        <v/>
      </c>
      <c r="O19" s="199" t="str">
        <f t="shared" si="8"/>
        <v/>
      </c>
      <c r="P19" s="199" t="str">
        <f>IFERROR(IF(LEN(Scheduling!E19)=0,"",Scheduling!E19),"")</f>
        <v/>
      </c>
      <c r="Q19" s="199" t="str">
        <f>IFERROR(IF(LEN(C19)=0,"",Scheduling!$F19),"")</f>
        <v/>
      </c>
      <c r="R19" s="199" t="str">
        <f t="shared" si="5"/>
        <v/>
      </c>
      <c r="S19" s="200" t="str">
        <f>IFERROR(AVERAGEIF(Registration!$B$6:$B$4005,C19,Registration!$P$6:$P$4005),"")</f>
        <v/>
      </c>
      <c r="T19" s="201"/>
      <c r="U19" s="121">
        <f>IF(LEN(K19)=0,0,IF(OR(Summary!$D$5="All",Summary!$D$5=""),1,IF(Summary!$D$5=K19,1,0)))</f>
        <v>0</v>
      </c>
      <c r="V19" s="121">
        <f>IF(LEN(C19)=0,0,IF(OR(Summary!$G$5="All",Summary!$G$5=""),1,IF(Summary!$G$5=C19,1,0)))</f>
        <v>0</v>
      </c>
      <c r="W19" s="121">
        <f>IFERROR(IF(LEN(E19)=0,0,IF(YEAR(E19)=Summary!$K$5,1,0)),0)</f>
        <v>0</v>
      </c>
      <c r="X19" s="240">
        <f t="shared" si="9"/>
        <v>0</v>
      </c>
      <c r="Z19" s="193" t="str">
        <f t="shared" si="14"/>
        <v/>
      </c>
      <c r="AA19" s="193" t="str">
        <f t="array" ref="AA19">IF(LEN($Z19)=0,"",SUMPRODUCT(($L$6:$L$20=$Z19)*($X$6:$X$20)))</f>
        <v/>
      </c>
      <c r="AC19" s="193" t="str">
        <f t="shared" si="10"/>
        <v/>
      </c>
      <c r="AD19" s="204">
        <f t="array" ref="AD19">IFERROR(IF(AC19="",0,SUMPRODUCT((Registration!$E$6:$E$20=$AC19)*(Registration!$V$6:$V$20))),"")</f>
        <v>0</v>
      </c>
      <c r="AE19" s="204">
        <f t="shared" si="12"/>
        <v>4</v>
      </c>
      <c r="AF19" s="204">
        <f>IF(COUNTIF($AE$7:AE19,AE19)&gt;1,AE19+COUNTIF($AE$7:AE19,AE19)-1,AE19)</f>
        <v>13</v>
      </c>
      <c r="AH19" s="193" t="str">
        <f t="shared" si="11"/>
        <v/>
      </c>
      <c r="AI19" s="204">
        <f t="array" ref="AI19">IFERROR(IF(AH19="",0,SUMPRODUCT((Registration!$F$6:$F$20=$AH19)*(Registration!$V$6:$V$20))),"")</f>
        <v>0</v>
      </c>
      <c r="AJ19" s="204">
        <f t="shared" si="13"/>
        <v>5</v>
      </c>
      <c r="AK19" s="204">
        <f>IF(COUNTIF($AJ$7:AJ19,AJ19)&gt;1,AJ19+COUNTIF($AJ$7:AJ19,AJ19)-1,AJ19)</f>
        <v>13</v>
      </c>
      <c r="AM19" s="213" t="s">
        <v>97</v>
      </c>
      <c r="AN19" s="214">
        <f>IF(Calendar!G5="","",DATE(Calendar!G5,INDEX($AM$6:$AM$17,MATCH(Calendar!M5,$AN$6:$AN$17,0)),1))</f>
        <v>44562</v>
      </c>
      <c r="AO19" s="215"/>
      <c r="AP19" s="127" t="str">
        <f t="array" ref="AP19">IFERROR(INDEX(Employees!$B$6:$B$1005,SMALL(IF(LEN(Employees!$B$6:$B$1005)&gt;0,ROW(Employees!$B$6:$B$1005)-ROW(INDEX(Employees!$B$6:$B$1005,1,1))+1),ROW(Employees!A18)-ROW(Employees!$A$5))),"")</f>
        <v/>
      </c>
      <c r="AQ19" s="210" t="str">
        <f t="array" ref="AQ19">IFERROR(INDEX(Trainings!$B$6:$B$55,SMALL(IF(LEN(Trainings!$B$6:$B$55)&gt;0,ROW(Trainings!$B$6:$B$55)-ROW(INDEX(Trainings!$B$6:$B$55,1,1))+1),ROW(A18)-ROW($A$5))),"")</f>
        <v/>
      </c>
      <c r="AR19" s="151"/>
      <c r="AS19" s="206"/>
      <c r="AT19" s="127" t="str">
        <f t="array" ref="AT19">IFERROR(INDEX(Dashboard!$C$17:$C$46,SMALL(IF(LEN(Dashboard!$C$17:$C$46)&gt;0,ROW(Dashboard!$C$17:$C$46)-ROW(INDEX(Dashboard!$C$17:$C$46,1,1))+1),ROW(Dashboard!A29)-ROW(Dashboard!$A$16))),"")</f>
        <v/>
      </c>
      <c r="AU19" s="127" t="str">
        <f t="array" ref="AU19">IFERROR(INDEX(Dashboard!$E$17:$E$46,SMALL(IF(LEN(Dashboard!$E$17:$E$46)&gt;0,ROW(Dashboard!$E$17:$E$46)-ROW(INDEX(Dashboard!$E$17:$E$46,1,1))+1),ROW(Dashboard!A29)-ROW(Dashboard!$A$16))),"")</f>
        <v/>
      </c>
      <c r="AV19" s="151"/>
      <c r="AW19" s="127" t="str">
        <f t="array" ref="AW19">IFERROR(INDEX(Trainings!$B$6:$B$55,SMALL(IF(LEN(Trainings!$B$6:$B$55)&gt;0,ROW(Trainings!$B$6:$B$55)-ROW(INDEX(Trainings!$B$6:$B$55,1,1))+1),ROW(Trainings!A17)-ROW(Trainings!$A$5))),"")</f>
        <v/>
      </c>
      <c r="AX19" s="127" t="str">
        <f t="array" ref="AX19">IFERROR(IF(LEN(AX$6)=0,"",INDEX(Trainings!$B$6:$B$55,SMALL(IF(Trainings!$C$6:$C$55=Calc!AX$6,ROW(Trainings!$B$6:$B$55)-ROW(INDEX(Trainings!$B$6:$B$55,1,1))+1),ROW(Trainings!E17)-ROW(Trainings!$A$5)))),"")</f>
        <v/>
      </c>
      <c r="AY19" s="127" t="str">
        <f t="array" ref="AY19">IFERROR(IF(LEN(AY$6)=0,"",INDEX(Trainings!$B$6:$B$55,SMALL(IF(Trainings!$C$6:$C$55=Calc!AY$6,ROW(Trainings!$B$6:$B$55)-ROW(INDEX(Trainings!$B$6:$B$55,1,1))+1),ROW(Trainings!F17)-ROW(Trainings!$A$5)))),"")</f>
        <v/>
      </c>
      <c r="AZ19" s="127" t="str">
        <f t="array" ref="AZ19">IFERROR(IF(LEN(AZ$6)=0,"",INDEX(Trainings!$B$6:$B$55,SMALL(IF(Trainings!$C$6:$C$55=Calc!AZ$6,ROW(Trainings!$B$6:$B$55)-ROW(INDEX(Trainings!$B$6:$B$55,1,1))+1),ROW(Trainings!G17)-ROW(Trainings!$A$5)))),"")</f>
        <v/>
      </c>
      <c r="BA19" s="127" t="str">
        <f t="array" ref="BA19">IFERROR(IF(LEN(BA$6)=0,"",INDEX(Trainings!$B$6:$B$55,SMALL(IF(Trainings!$C$6:$C$55=Calc!BA$6,ROW(Trainings!$B$6:$B$55)-ROW(INDEX(Trainings!$B$6:$B$55,1,1))+1),ROW(Trainings!H17)-ROW(Trainings!$A$5)))),"")</f>
        <v/>
      </c>
      <c r="BB19" s="127" t="str">
        <f t="array" ref="BB19">IFERROR(IF(LEN(BB$6)=0,"",INDEX(Trainings!$B$6:$B$55,SMALL(IF(Trainings!$C$6:$C$55=Calc!BB$6,ROW(Trainings!$B$6:$B$55)-ROW(INDEX(Trainings!$B$6:$B$55,1,1))+1),ROW(Trainings!I17)-ROW(Trainings!$A$5)))),"")</f>
        <v/>
      </c>
      <c r="BC19" s="127" t="str">
        <f t="array" ref="BC19">IFERROR(IF(LEN(BC$6)=0,"",INDEX(Trainings!$B$6:$B$55,SMALL(IF(Trainings!$C$6:$C$55=Calc!BC$6,ROW(Trainings!$B$6:$B$55)-ROW(INDEX(Trainings!$B$6:$B$55,1,1))+1),ROW(Trainings!J17)-ROW(Trainings!$A$5)))),"")</f>
        <v/>
      </c>
      <c r="BD19" s="127" t="str">
        <f t="array" ref="BD19">IFERROR(IF(LEN(BD$6)=0,"",INDEX(Trainings!$B$6:$B$55,SMALL(IF(Trainings!$C$6:$C$55=Calc!BD$6,ROW(Trainings!$B$6:$B$55)-ROW(INDEX(Trainings!$B$6:$B$55,1,1))+1),ROW(Trainings!K17)-ROW(Trainings!$A$5)))),"")</f>
        <v/>
      </c>
      <c r="BE19" s="127" t="str">
        <f t="array" ref="BE19">IFERROR(IF(LEN(BE$6)=0,"",INDEX(Trainings!$B$6:$B$55,SMALL(IF(Trainings!$C$6:$C$55=Calc!BE$6,ROW(Trainings!$B$6:$B$55)-ROW(INDEX(Trainings!$B$6:$B$55,1,1))+1),ROW(Trainings!L17)-ROW(Trainings!$A$5)))),"")</f>
        <v/>
      </c>
      <c r="BF19" s="127" t="str">
        <f t="array" ref="BF19">IFERROR(IF(LEN(BF$6)=0,"",INDEX(Trainings!$B$6:$B$55,SMALL(IF(Trainings!$C$6:$C$55=Calc!BF$6,ROW(Trainings!$B$6:$B$55)-ROW(INDEX(Trainings!$B$6:$B$55,1,1))+1),ROW(Trainings!M17)-ROW(Trainings!$A$5)))),"")</f>
        <v/>
      </c>
      <c r="BG19" s="127" t="str">
        <f t="array" ref="BG19">IFERROR(IF(LEN(BG$6)=0,"",INDEX(Trainings!$B$6:$B$55,SMALL(IF(Trainings!$C$6:$C$55=Calc!BG$6,ROW(Trainings!$B$6:$B$55)-ROW(INDEX(Trainings!$B$6:$B$55,1,1))+1),ROW(Trainings!N17)-ROW(Trainings!$A$5)))),"")</f>
        <v/>
      </c>
      <c r="BH19" s="151"/>
      <c r="BI19" s="151"/>
    </row>
    <row r="20" spans="2:61" x14ac:dyDescent="0.25">
      <c r="B20" s="195" t="str">
        <f t="shared" si="0"/>
        <v/>
      </c>
      <c r="C20" s="231" t="str">
        <f>IFERROR(IF(LEN(Scheduling!B20)=0,"",Scheduling!B20),"")</f>
        <v/>
      </c>
      <c r="D20" s="231" t="str">
        <f t="shared" si="1"/>
        <v/>
      </c>
      <c r="E20" s="197" t="str">
        <f>IFERROR(IF(LEN(Scheduling!C20)=0,"",Scheduling!C20),"")</f>
        <v/>
      </c>
      <c r="F20" s="196" t="str">
        <f t="shared" si="6"/>
        <v/>
      </c>
      <c r="G20" s="196" t="str">
        <f t="shared" si="2"/>
        <v/>
      </c>
      <c r="H20" s="197" t="str">
        <f>IFERROR(IF(LEN(Scheduling!D20)=0,"",Scheduling!D20),"")</f>
        <v/>
      </c>
      <c r="I20" s="196" t="str">
        <f t="shared" si="7"/>
        <v/>
      </c>
      <c r="J20" s="196" t="str">
        <f t="shared" si="3"/>
        <v/>
      </c>
      <c r="K20" s="196" t="str">
        <f>IFERROR(INDEX(Trainings!$C$6:$C$55,MATCH($C20,Trainings!$B$6:$B$55,0)),"")</f>
        <v/>
      </c>
      <c r="L20" s="196" t="str">
        <f>IFERROR(INDEX(Trainings!$D$6:$D$55,MATCH($C20,Trainings!$B$6:$B$55,0)),"")</f>
        <v/>
      </c>
      <c r="M20" s="198" t="str">
        <f>IFERROR(IF(LEN(Scheduling!G20)=0,"",Scheduling!G20),"")</f>
        <v/>
      </c>
      <c r="N20" s="199" t="str">
        <f>IFERROR(INDEX(Trainings!$E$6:$E$55,MATCH($C20,Trainings!$B$6:$B$55,0)),"")</f>
        <v/>
      </c>
      <c r="O20" s="199" t="str">
        <f t="shared" si="8"/>
        <v/>
      </c>
      <c r="P20" s="199" t="str">
        <f>IFERROR(IF(LEN(Scheduling!E20)=0,"",Scheduling!E20),"")</f>
        <v/>
      </c>
      <c r="Q20" s="199" t="str">
        <f>IFERROR(IF(LEN(C20)=0,"",Scheduling!$F20),"")</f>
        <v/>
      </c>
      <c r="R20" s="199" t="str">
        <f t="shared" si="5"/>
        <v/>
      </c>
      <c r="S20" s="200" t="str">
        <f>IFERROR(AVERAGEIF(Registration!$B$6:$B$4005,C20,Registration!$P$6:$P$4005),"")</f>
        <v/>
      </c>
      <c r="T20" s="201"/>
      <c r="U20" s="121">
        <f>IF(LEN(K20)=0,0,IF(OR(Summary!$D$5="All",Summary!$D$5=""),1,IF(Summary!$D$5=K20,1,0)))</f>
        <v>0</v>
      </c>
      <c r="V20" s="121">
        <f>IF(LEN(C20)=0,0,IF(OR(Summary!$G$5="All",Summary!$G$5=""),1,IF(Summary!$G$5=C20,1,0)))</f>
        <v>0</v>
      </c>
      <c r="W20" s="121">
        <f>IFERROR(IF(LEN(E20)=0,0,IF(YEAR(E20)=Summary!$K$5,1,0)),0)</f>
        <v>0</v>
      </c>
      <c r="X20" s="240">
        <f t="shared" si="9"/>
        <v>0</v>
      </c>
      <c r="Z20" s="193" t="str">
        <f t="shared" si="14"/>
        <v/>
      </c>
      <c r="AA20" s="193" t="str">
        <f t="array" ref="AA20">IF(LEN($Z20)=0,"",SUMPRODUCT(($L$6:$L$20=$Z20)*($X$6:$X$20)))</f>
        <v/>
      </c>
      <c r="AC20" s="193" t="str">
        <f t="shared" si="10"/>
        <v/>
      </c>
      <c r="AD20" s="204">
        <f t="array" ref="AD20">IFERROR(IF(AC20="",0,SUMPRODUCT((Registration!$E$6:$E$20=$AC20)*(Registration!$V$6:$V$20))),"")</f>
        <v>0</v>
      </c>
      <c r="AE20" s="204">
        <f t="shared" si="12"/>
        <v>4</v>
      </c>
      <c r="AF20" s="204">
        <f>IF(COUNTIF($AE$7:AE20,AE20)&gt;1,AE20+COUNTIF($AE$7:AE20,AE20)-1,AE20)</f>
        <v>14</v>
      </c>
      <c r="AH20" s="193" t="str">
        <f t="shared" si="11"/>
        <v/>
      </c>
      <c r="AI20" s="204">
        <f t="array" ref="AI20">IFERROR(IF(AH20="",0,SUMPRODUCT((Registration!$F$6:$F$20=$AH20)*(Registration!$V$6:$V$20))),"")</f>
        <v>0</v>
      </c>
      <c r="AJ20" s="204">
        <f t="shared" si="13"/>
        <v>5</v>
      </c>
      <c r="AK20" s="204">
        <f>IF(COUNTIF($AJ$7:AJ20,AJ20)&gt;1,AJ20+COUNTIF($AJ$7:AJ20,AJ20)-1,AJ20)</f>
        <v>14</v>
      </c>
      <c r="AM20" s="201"/>
      <c r="AP20" s="127" t="str">
        <f t="array" ref="AP20">IFERROR(INDEX(Employees!$B$6:$B$1005,SMALL(IF(LEN(Employees!$B$6:$B$1005)&gt;0,ROW(Employees!$B$6:$B$1005)-ROW(INDEX(Employees!$B$6:$B$1005,1,1))+1),ROW(Employees!A19)-ROW(Employees!$A$5))),"")</f>
        <v/>
      </c>
      <c r="AQ20" s="210" t="str">
        <f t="array" ref="AQ20">IFERROR(INDEX(Trainings!$B$6:$B$55,SMALL(IF(LEN(Trainings!$B$6:$B$55)&gt;0,ROW(Trainings!$B$6:$B$55)-ROW(INDEX(Trainings!$B$6:$B$55,1,1))+1),ROW(A19)-ROW($A$5))),"")</f>
        <v/>
      </c>
      <c r="AR20" s="151"/>
      <c r="AS20" s="206"/>
      <c r="AT20" s="127" t="str">
        <f t="array" ref="AT20">IFERROR(INDEX(Dashboard!$C$17:$C$46,SMALL(IF(LEN(Dashboard!$C$17:$C$46)&gt;0,ROW(Dashboard!$C$17:$C$46)-ROW(INDEX(Dashboard!$C$17:$C$46,1,1))+1),ROW(Dashboard!A30)-ROW(Dashboard!$A$16))),"")</f>
        <v/>
      </c>
      <c r="AU20" s="127" t="str">
        <f t="array" ref="AU20">IFERROR(INDEX(Dashboard!$E$17:$E$46,SMALL(IF(LEN(Dashboard!$E$17:$E$46)&gt;0,ROW(Dashboard!$E$17:$E$46)-ROW(INDEX(Dashboard!$E$17:$E$46,1,1))+1),ROW(Dashboard!A30)-ROW(Dashboard!$A$16))),"")</f>
        <v/>
      </c>
      <c r="AV20" s="151"/>
      <c r="AW20" s="127" t="str">
        <f t="array" ref="AW20">IFERROR(INDEX(Trainings!$B$6:$B$55,SMALL(IF(LEN(Trainings!$B$6:$B$55)&gt;0,ROW(Trainings!$B$6:$B$55)-ROW(INDEX(Trainings!$B$6:$B$55,1,1))+1),ROW(Trainings!A18)-ROW(Trainings!$A$5))),"")</f>
        <v/>
      </c>
      <c r="AX20" s="127" t="str">
        <f t="array" ref="AX20">IFERROR(IF(LEN(AX$6)=0,"",INDEX(Trainings!$B$6:$B$55,SMALL(IF(Trainings!$C$6:$C$55=Calc!AX$6,ROW(Trainings!$B$6:$B$55)-ROW(INDEX(Trainings!$B$6:$B$55,1,1))+1),ROW(Trainings!E18)-ROW(Trainings!$A$5)))),"")</f>
        <v/>
      </c>
      <c r="AY20" s="127" t="str">
        <f t="array" ref="AY20">IFERROR(IF(LEN(AY$6)=0,"",INDEX(Trainings!$B$6:$B$55,SMALL(IF(Trainings!$C$6:$C$55=Calc!AY$6,ROW(Trainings!$B$6:$B$55)-ROW(INDEX(Trainings!$B$6:$B$55,1,1))+1),ROW(Trainings!F18)-ROW(Trainings!$A$5)))),"")</f>
        <v/>
      </c>
      <c r="AZ20" s="127" t="str">
        <f t="array" ref="AZ20">IFERROR(IF(LEN(AZ$6)=0,"",INDEX(Trainings!$B$6:$B$55,SMALL(IF(Trainings!$C$6:$C$55=Calc!AZ$6,ROW(Trainings!$B$6:$B$55)-ROW(INDEX(Trainings!$B$6:$B$55,1,1))+1),ROW(Trainings!G18)-ROW(Trainings!$A$5)))),"")</f>
        <v/>
      </c>
      <c r="BA20" s="127" t="str">
        <f t="array" ref="BA20">IFERROR(IF(LEN(BA$6)=0,"",INDEX(Trainings!$B$6:$B$55,SMALL(IF(Trainings!$C$6:$C$55=Calc!BA$6,ROW(Trainings!$B$6:$B$55)-ROW(INDEX(Trainings!$B$6:$B$55,1,1))+1),ROW(Trainings!H18)-ROW(Trainings!$A$5)))),"")</f>
        <v/>
      </c>
      <c r="BB20" s="127" t="str">
        <f t="array" ref="BB20">IFERROR(IF(LEN(BB$6)=0,"",INDEX(Trainings!$B$6:$B$55,SMALL(IF(Trainings!$C$6:$C$55=Calc!BB$6,ROW(Trainings!$B$6:$B$55)-ROW(INDEX(Trainings!$B$6:$B$55,1,1))+1),ROW(Trainings!I18)-ROW(Trainings!$A$5)))),"")</f>
        <v/>
      </c>
      <c r="BC20" s="127" t="str">
        <f t="array" ref="BC20">IFERROR(IF(LEN(BC$6)=0,"",INDEX(Trainings!$B$6:$B$55,SMALL(IF(Trainings!$C$6:$C$55=Calc!BC$6,ROW(Trainings!$B$6:$B$55)-ROW(INDEX(Trainings!$B$6:$B$55,1,1))+1),ROW(Trainings!J18)-ROW(Trainings!$A$5)))),"")</f>
        <v/>
      </c>
      <c r="BD20" s="127" t="str">
        <f t="array" ref="BD20">IFERROR(IF(LEN(BD$6)=0,"",INDEX(Trainings!$B$6:$B$55,SMALL(IF(Trainings!$C$6:$C$55=Calc!BD$6,ROW(Trainings!$B$6:$B$55)-ROW(INDEX(Trainings!$B$6:$B$55,1,1))+1),ROW(Trainings!K18)-ROW(Trainings!$A$5)))),"")</f>
        <v/>
      </c>
      <c r="BE20" s="127" t="str">
        <f t="array" ref="BE20">IFERROR(IF(LEN(BE$6)=0,"",INDEX(Trainings!$B$6:$B$55,SMALL(IF(Trainings!$C$6:$C$55=Calc!BE$6,ROW(Trainings!$B$6:$B$55)-ROW(INDEX(Trainings!$B$6:$B$55,1,1))+1),ROW(Trainings!L18)-ROW(Trainings!$A$5)))),"")</f>
        <v/>
      </c>
      <c r="BF20" s="127" t="str">
        <f t="array" ref="BF20">IFERROR(IF(LEN(BF$6)=0,"",INDEX(Trainings!$B$6:$B$55,SMALL(IF(Trainings!$C$6:$C$55=Calc!BF$6,ROW(Trainings!$B$6:$B$55)-ROW(INDEX(Trainings!$B$6:$B$55,1,1))+1),ROW(Trainings!M18)-ROW(Trainings!$A$5)))),"")</f>
        <v/>
      </c>
      <c r="BG20" s="127" t="str">
        <f t="array" ref="BG20">IFERROR(IF(LEN(BG$6)=0,"",INDEX(Trainings!$B$6:$B$55,SMALL(IF(Trainings!$C$6:$C$55=Calc!BG$6,ROW(Trainings!$B$6:$B$55)-ROW(INDEX(Trainings!$B$6:$B$55,1,1))+1),ROW(Trainings!N18)-ROW(Trainings!$A$5)))),"")</f>
        <v/>
      </c>
      <c r="BH20" s="151"/>
      <c r="BI20" s="151"/>
    </row>
    <row r="21" spans="2:61" x14ac:dyDescent="0.25">
      <c r="T21" s="201"/>
      <c r="Z21" s="193" t="str">
        <f t="shared" si="14"/>
        <v/>
      </c>
      <c r="AA21" s="193" t="str">
        <f t="array" ref="AA21">IF(LEN($Z21)=0,"",SUMPRODUCT(($L$6:$L$20=$Z21)*($X$6:$X$20)))</f>
        <v/>
      </c>
      <c r="AC21" s="193" t="str">
        <f t="shared" si="10"/>
        <v/>
      </c>
      <c r="AD21" s="204">
        <f t="array" ref="AD21">IFERROR(IF(AC21="",0,SUMPRODUCT((Registration!$E$6:$E$20=$AC21)*(Registration!$V$6:$V$20))),"")</f>
        <v>0</v>
      </c>
      <c r="AE21" s="204">
        <f t="shared" si="12"/>
        <v>4</v>
      </c>
      <c r="AF21" s="204">
        <f>IF(COUNTIF($AE$7:AE21,AE21)&gt;1,AE21+COUNTIF($AE$7:AE21,AE21)-1,AE21)</f>
        <v>15</v>
      </c>
      <c r="AH21" s="193" t="str">
        <f t="shared" si="11"/>
        <v/>
      </c>
      <c r="AI21" s="204">
        <f t="array" ref="AI21">IFERROR(IF(AH21="",0,SUMPRODUCT((Registration!$F$6:$F$20=$AH21)*(Registration!$V$6:$V$20))),"")</f>
        <v>0</v>
      </c>
      <c r="AJ21" s="204">
        <f t="shared" si="13"/>
        <v>5</v>
      </c>
      <c r="AK21" s="204">
        <f>IF(COUNTIF($AJ$7:AJ21,AJ21)&gt;1,AJ21+COUNTIF($AJ$7:AJ21,AJ21)-1,AJ21)</f>
        <v>15</v>
      </c>
      <c r="AM21" s="26" t="s">
        <v>179</v>
      </c>
      <c r="AN21" s="216">
        <f t="array" ref="AN21">MAX(IF(LEN($AP$7:$AP$1006)&gt;0,ROW($AP$7:$AP$1006)-ROW($AP$6),0))</f>
        <v>10</v>
      </c>
      <c r="AO21" s="217"/>
      <c r="AP21" s="127" t="str">
        <f t="array" ref="AP21">IFERROR(INDEX(Employees!$B$6:$B$1005,SMALL(IF(LEN(Employees!$B$6:$B$1005)&gt;0,ROW(Employees!$B$6:$B$1005)-ROW(INDEX(Employees!$B$6:$B$1005,1,1))+1),ROW(Employees!A20)-ROW(Employees!$A$5))),"")</f>
        <v/>
      </c>
      <c r="AQ21" s="210" t="str">
        <f t="array" ref="AQ21">IFERROR(INDEX(Trainings!$B$6:$B$55,SMALL(IF(LEN(Trainings!$B$6:$B$55)&gt;0,ROW(Trainings!$B$6:$B$55)-ROW(INDEX(Trainings!$B$6:$B$55,1,1))+1),ROW(A20)-ROW($A$5))),"")</f>
        <v/>
      </c>
      <c r="AR21" s="151"/>
      <c r="AS21" s="206"/>
      <c r="AT21" s="127" t="str">
        <f t="array" ref="AT21">IFERROR(INDEX(Dashboard!$C$17:$C$46,SMALL(IF(LEN(Dashboard!$C$17:$C$46)&gt;0,ROW(Dashboard!$C$17:$C$46)-ROW(INDEX(Dashboard!$C$17:$C$46,1,1))+1),ROW(Dashboard!A31)-ROW(Dashboard!$A$16))),"")</f>
        <v/>
      </c>
      <c r="AU21" s="127" t="str">
        <f t="array" ref="AU21">IFERROR(INDEX(Dashboard!$E$17:$E$46,SMALL(IF(LEN(Dashboard!$E$17:$E$46)&gt;0,ROW(Dashboard!$E$17:$E$46)-ROW(INDEX(Dashboard!$E$17:$E$46,1,1))+1),ROW(Dashboard!A31)-ROW(Dashboard!$A$16))),"")</f>
        <v/>
      </c>
      <c r="AV21" s="151"/>
      <c r="AW21" s="127" t="str">
        <f t="array" ref="AW21">IFERROR(INDEX(Trainings!$B$6:$B$55,SMALL(IF(LEN(Trainings!$B$6:$B$55)&gt;0,ROW(Trainings!$B$6:$B$55)-ROW(INDEX(Trainings!$B$6:$B$55,1,1))+1),ROW(Trainings!A19)-ROW(Trainings!$A$5))),"")</f>
        <v/>
      </c>
      <c r="AX21" s="127" t="str">
        <f t="array" ref="AX21">IFERROR(IF(LEN(AX$6)=0,"",INDEX(Trainings!$B$6:$B$55,SMALL(IF(Trainings!$C$6:$C$55=Calc!AX$6,ROW(Trainings!$B$6:$B$55)-ROW(INDEX(Trainings!$B$6:$B$55,1,1))+1),ROW(Trainings!E19)-ROW(Trainings!$A$5)))),"")</f>
        <v/>
      </c>
      <c r="AY21" s="127" t="str">
        <f t="array" ref="AY21">IFERROR(IF(LEN(AY$6)=0,"",INDEX(Trainings!$B$6:$B$55,SMALL(IF(Trainings!$C$6:$C$55=Calc!AY$6,ROW(Trainings!$B$6:$B$55)-ROW(INDEX(Trainings!$B$6:$B$55,1,1))+1),ROW(Trainings!F19)-ROW(Trainings!$A$5)))),"")</f>
        <v/>
      </c>
      <c r="AZ21" s="127" t="str">
        <f t="array" ref="AZ21">IFERROR(IF(LEN(AZ$6)=0,"",INDEX(Trainings!$B$6:$B$55,SMALL(IF(Trainings!$C$6:$C$55=Calc!AZ$6,ROW(Trainings!$B$6:$B$55)-ROW(INDEX(Trainings!$B$6:$B$55,1,1))+1),ROW(Trainings!G19)-ROW(Trainings!$A$5)))),"")</f>
        <v/>
      </c>
      <c r="BA21" s="127" t="str">
        <f t="array" ref="BA21">IFERROR(IF(LEN(BA$6)=0,"",INDEX(Trainings!$B$6:$B$55,SMALL(IF(Trainings!$C$6:$C$55=Calc!BA$6,ROW(Trainings!$B$6:$B$55)-ROW(INDEX(Trainings!$B$6:$B$55,1,1))+1),ROW(Trainings!H19)-ROW(Trainings!$A$5)))),"")</f>
        <v/>
      </c>
      <c r="BB21" s="127" t="str">
        <f t="array" ref="BB21">IFERROR(IF(LEN(BB$6)=0,"",INDEX(Trainings!$B$6:$B$55,SMALL(IF(Trainings!$C$6:$C$55=Calc!BB$6,ROW(Trainings!$B$6:$B$55)-ROW(INDEX(Trainings!$B$6:$B$55,1,1))+1),ROW(Trainings!I19)-ROW(Trainings!$A$5)))),"")</f>
        <v/>
      </c>
      <c r="BC21" s="127" t="str">
        <f t="array" ref="BC21">IFERROR(IF(LEN(BC$6)=0,"",INDEX(Trainings!$B$6:$B$55,SMALL(IF(Trainings!$C$6:$C$55=Calc!BC$6,ROW(Trainings!$B$6:$B$55)-ROW(INDEX(Trainings!$B$6:$B$55,1,1))+1),ROW(Trainings!J19)-ROW(Trainings!$A$5)))),"")</f>
        <v/>
      </c>
      <c r="BD21" s="127" t="str">
        <f t="array" ref="BD21">IFERROR(IF(LEN(BD$6)=0,"",INDEX(Trainings!$B$6:$B$55,SMALL(IF(Trainings!$C$6:$C$55=Calc!BD$6,ROW(Trainings!$B$6:$B$55)-ROW(INDEX(Trainings!$B$6:$B$55,1,1))+1),ROW(Trainings!K19)-ROW(Trainings!$A$5)))),"")</f>
        <v/>
      </c>
      <c r="BE21" s="127" t="str">
        <f t="array" ref="BE21">IFERROR(IF(LEN(BE$6)=0,"",INDEX(Trainings!$B$6:$B$55,SMALL(IF(Trainings!$C$6:$C$55=Calc!BE$6,ROW(Trainings!$B$6:$B$55)-ROW(INDEX(Trainings!$B$6:$B$55,1,1))+1),ROW(Trainings!L19)-ROW(Trainings!$A$5)))),"")</f>
        <v/>
      </c>
      <c r="BF21" s="127" t="str">
        <f t="array" ref="BF21">IFERROR(IF(LEN(BF$6)=0,"",INDEX(Trainings!$B$6:$B$55,SMALL(IF(Trainings!$C$6:$C$55=Calc!BF$6,ROW(Trainings!$B$6:$B$55)-ROW(INDEX(Trainings!$B$6:$B$55,1,1))+1),ROW(Trainings!M19)-ROW(Trainings!$A$5)))),"")</f>
        <v/>
      </c>
      <c r="BG21" s="127" t="str">
        <f t="array" ref="BG21">IFERROR(IF(LEN(BG$6)=0,"",INDEX(Trainings!$B$6:$B$55,SMALL(IF(Trainings!$C$6:$C$55=Calc!BG$6,ROW(Trainings!$B$6:$B$55)-ROW(INDEX(Trainings!$B$6:$B$55,1,1))+1),ROW(Trainings!N19)-ROW(Trainings!$A$5)))),"")</f>
        <v/>
      </c>
      <c r="BH21" s="151"/>
      <c r="BI21" s="151"/>
    </row>
    <row r="22" spans="2:61" x14ac:dyDescent="0.25">
      <c r="T22" s="201"/>
      <c r="Z22" s="193" t="str">
        <f t="shared" si="14"/>
        <v/>
      </c>
      <c r="AA22" s="193" t="str">
        <f t="array" ref="AA22">IF(LEN($Z22)=0,"",SUMPRODUCT(($L$6:$L$20=$Z22)*($X$6:$X$20)))</f>
        <v/>
      </c>
      <c r="AC22" s="193" t="str">
        <f t="shared" si="10"/>
        <v/>
      </c>
      <c r="AD22" s="204">
        <f t="array" ref="AD22">IFERROR(IF(AC22="",0,SUMPRODUCT((Registration!$E$6:$E$20=$AC22)*(Registration!$V$6:$V$20))),"")</f>
        <v>0</v>
      </c>
      <c r="AE22" s="204">
        <f t="shared" si="12"/>
        <v>4</v>
      </c>
      <c r="AF22" s="204">
        <f>IF(COUNTIF($AE$7:AE22,AE22)&gt;1,AE22+COUNTIF($AE$7:AE22,AE22)-1,AE22)</f>
        <v>16</v>
      </c>
      <c r="AH22" s="193" t="str">
        <f t="shared" si="11"/>
        <v/>
      </c>
      <c r="AI22" s="204">
        <f t="array" ref="AI22">IFERROR(IF(AH22="",0,SUMPRODUCT((Registration!$F$6:$F$20=$AH22)*(Registration!$V$6:$V$20))),"")</f>
        <v>0</v>
      </c>
      <c r="AJ22" s="204">
        <f t="shared" si="13"/>
        <v>5</v>
      </c>
      <c r="AK22" s="204">
        <f>IF(COUNTIF($AJ$7:AJ22,AJ22)&gt;1,AJ22+COUNTIF($AJ$7:AJ22,AJ22)-1,AJ22)</f>
        <v>16</v>
      </c>
      <c r="AM22" s="201"/>
      <c r="AP22" s="127" t="str">
        <f t="array" ref="AP22">IFERROR(INDEX(Employees!$B$6:$B$1005,SMALL(IF(LEN(Employees!$B$6:$B$1005)&gt;0,ROW(Employees!$B$6:$B$1005)-ROW(INDEX(Employees!$B$6:$B$1005,1,1))+1),ROW(Employees!A21)-ROW(Employees!$A$5))),"")</f>
        <v/>
      </c>
      <c r="AQ22" s="210" t="str">
        <f t="array" ref="AQ22">IFERROR(INDEX(Trainings!$B$6:$B$55,SMALL(IF(LEN(Trainings!$B$6:$B$55)&gt;0,ROW(Trainings!$B$6:$B$55)-ROW(INDEX(Trainings!$B$6:$B$55,1,1))+1),ROW(A21)-ROW($A$5))),"")</f>
        <v/>
      </c>
      <c r="AR22" s="151"/>
      <c r="AS22" s="206"/>
      <c r="AT22" s="127" t="str">
        <f t="array" ref="AT22">IFERROR(INDEX(Dashboard!$C$17:$C$46,SMALL(IF(LEN(Dashboard!$C$17:$C$46)&gt;0,ROW(Dashboard!$C$17:$C$46)-ROW(INDEX(Dashboard!$C$17:$C$46,1,1))+1),ROW(Dashboard!A32)-ROW(Dashboard!$A$16))),"")</f>
        <v/>
      </c>
      <c r="AU22" s="127" t="str">
        <f t="array" ref="AU22">IFERROR(INDEX(Dashboard!$E$17:$E$46,SMALL(IF(LEN(Dashboard!$E$17:$E$46)&gt;0,ROW(Dashboard!$E$17:$E$46)-ROW(INDEX(Dashboard!$E$17:$E$46,1,1))+1),ROW(Dashboard!A32)-ROW(Dashboard!$A$16))),"")</f>
        <v/>
      </c>
      <c r="AV22" s="151"/>
      <c r="AW22" s="127" t="str">
        <f t="array" ref="AW22">IFERROR(INDEX(Trainings!$B$6:$B$55,SMALL(IF(LEN(Trainings!$B$6:$B$55)&gt;0,ROW(Trainings!$B$6:$B$55)-ROW(INDEX(Trainings!$B$6:$B$55,1,1))+1),ROW(Trainings!A20)-ROW(Trainings!$A$5))),"")</f>
        <v/>
      </c>
      <c r="AX22" s="127" t="str">
        <f t="array" ref="AX22">IFERROR(IF(LEN(AX$6)=0,"",INDEX(Trainings!$B$6:$B$55,SMALL(IF(Trainings!$C$6:$C$55=Calc!AX$6,ROW(Trainings!$B$6:$B$55)-ROW(INDEX(Trainings!$B$6:$B$55,1,1))+1),ROW(Trainings!E20)-ROW(Trainings!$A$5)))),"")</f>
        <v/>
      </c>
      <c r="AY22" s="127" t="str">
        <f t="array" ref="AY22">IFERROR(IF(LEN(AY$6)=0,"",INDEX(Trainings!$B$6:$B$55,SMALL(IF(Trainings!$C$6:$C$55=Calc!AY$6,ROW(Trainings!$B$6:$B$55)-ROW(INDEX(Trainings!$B$6:$B$55,1,1))+1),ROW(Trainings!F20)-ROW(Trainings!$A$5)))),"")</f>
        <v/>
      </c>
      <c r="AZ22" s="127" t="str">
        <f t="array" ref="AZ22">IFERROR(IF(LEN(AZ$6)=0,"",INDEX(Trainings!$B$6:$B$55,SMALL(IF(Trainings!$C$6:$C$55=Calc!AZ$6,ROW(Trainings!$B$6:$B$55)-ROW(INDEX(Trainings!$B$6:$B$55,1,1))+1),ROW(Trainings!G20)-ROW(Trainings!$A$5)))),"")</f>
        <v/>
      </c>
      <c r="BA22" s="127" t="str">
        <f t="array" ref="BA22">IFERROR(IF(LEN(BA$6)=0,"",INDEX(Trainings!$B$6:$B$55,SMALL(IF(Trainings!$C$6:$C$55=Calc!BA$6,ROW(Trainings!$B$6:$B$55)-ROW(INDEX(Trainings!$B$6:$B$55,1,1))+1),ROW(Trainings!H20)-ROW(Trainings!$A$5)))),"")</f>
        <v/>
      </c>
      <c r="BB22" s="127" t="str">
        <f t="array" ref="BB22">IFERROR(IF(LEN(BB$6)=0,"",INDEX(Trainings!$B$6:$B$55,SMALL(IF(Trainings!$C$6:$C$55=Calc!BB$6,ROW(Trainings!$B$6:$B$55)-ROW(INDEX(Trainings!$B$6:$B$55,1,1))+1),ROW(Trainings!I20)-ROW(Trainings!$A$5)))),"")</f>
        <v/>
      </c>
      <c r="BC22" s="127" t="str">
        <f t="array" ref="BC22">IFERROR(IF(LEN(BC$6)=0,"",INDEX(Trainings!$B$6:$B$55,SMALL(IF(Trainings!$C$6:$C$55=Calc!BC$6,ROW(Trainings!$B$6:$B$55)-ROW(INDEX(Trainings!$B$6:$B$55,1,1))+1),ROW(Trainings!J20)-ROW(Trainings!$A$5)))),"")</f>
        <v/>
      </c>
      <c r="BD22" s="127" t="str">
        <f t="array" ref="BD22">IFERROR(IF(LEN(BD$6)=0,"",INDEX(Trainings!$B$6:$B$55,SMALL(IF(Trainings!$C$6:$C$55=Calc!BD$6,ROW(Trainings!$B$6:$B$55)-ROW(INDEX(Trainings!$B$6:$B$55,1,1))+1),ROW(Trainings!K20)-ROW(Trainings!$A$5)))),"")</f>
        <v/>
      </c>
      <c r="BE22" s="127" t="str">
        <f t="array" ref="BE22">IFERROR(IF(LEN(BE$6)=0,"",INDEX(Trainings!$B$6:$B$55,SMALL(IF(Trainings!$C$6:$C$55=Calc!BE$6,ROW(Trainings!$B$6:$B$55)-ROW(INDEX(Trainings!$B$6:$B$55,1,1))+1),ROW(Trainings!L20)-ROW(Trainings!$A$5)))),"")</f>
        <v/>
      </c>
      <c r="BF22" s="127" t="str">
        <f t="array" ref="BF22">IFERROR(IF(LEN(BF$6)=0,"",INDEX(Trainings!$B$6:$B$55,SMALL(IF(Trainings!$C$6:$C$55=Calc!BF$6,ROW(Trainings!$B$6:$B$55)-ROW(INDEX(Trainings!$B$6:$B$55,1,1))+1),ROW(Trainings!M20)-ROW(Trainings!$A$5)))),"")</f>
        <v/>
      </c>
      <c r="BG22" s="127" t="str">
        <f t="array" ref="BG22">IFERROR(IF(LEN(BG$6)=0,"",INDEX(Trainings!$B$6:$B$55,SMALL(IF(Trainings!$C$6:$C$55=Calc!BG$6,ROW(Trainings!$B$6:$B$55)-ROW(INDEX(Trainings!$B$6:$B$55,1,1))+1),ROW(Trainings!N20)-ROW(Trainings!$A$5)))),"")</f>
        <v/>
      </c>
      <c r="BH22" s="151"/>
      <c r="BI22" s="151"/>
    </row>
    <row r="23" spans="2:61" x14ac:dyDescent="0.25">
      <c r="T23" s="201"/>
      <c r="AC23" s="193" t="str">
        <f t="shared" si="10"/>
        <v/>
      </c>
      <c r="AD23" s="204">
        <f t="array" ref="AD23">IFERROR(IF(AC23="",0,SUMPRODUCT((Registration!$E$6:$E$20=$AC23)*(Registration!$V$6:$V$20))),"")</f>
        <v>0</v>
      </c>
      <c r="AE23" s="204">
        <f t="shared" si="12"/>
        <v>4</v>
      </c>
      <c r="AF23" s="204">
        <f>IF(COUNTIF($AE$7:AE23,AE23)&gt;1,AE23+COUNTIF($AE$7:AE23,AE23)-1,AE23)</f>
        <v>17</v>
      </c>
      <c r="AH23" s="193" t="str">
        <f t="shared" si="11"/>
        <v/>
      </c>
      <c r="AI23" s="204">
        <f t="array" ref="AI23">IFERROR(IF(AH23="",0,SUMPRODUCT((Registration!$F$6:$F$20=$AH23)*(Registration!$V$6:$V$20))),"")</f>
        <v>0</v>
      </c>
      <c r="AJ23" s="204">
        <f t="shared" si="13"/>
        <v>5</v>
      </c>
      <c r="AK23" s="204">
        <f>IF(COUNTIF($AJ$7:AJ23,AJ23)&gt;1,AJ23+COUNTIF($AJ$7:AJ23,AJ23)-1,AJ23)</f>
        <v>17</v>
      </c>
      <c r="AM23" s="26" t="s">
        <v>183</v>
      </c>
      <c r="AN23" s="216">
        <f t="array" ref="AN23">MAX(IF(LEN($AQ$7:$AQ$205)&gt;0,ROW($AQ$7:$AQ$205)-ROW($AQ$6),0))</f>
        <v>7</v>
      </c>
      <c r="AO23" s="217"/>
      <c r="AP23" s="127" t="str">
        <f t="array" ref="AP23">IFERROR(INDEX(Employees!$B$6:$B$1005,SMALL(IF(LEN(Employees!$B$6:$B$1005)&gt;0,ROW(Employees!$B$6:$B$1005)-ROW(INDEX(Employees!$B$6:$B$1005,1,1))+1),ROW(Employees!A22)-ROW(Employees!$A$5))),"")</f>
        <v/>
      </c>
      <c r="AQ23" s="210" t="str">
        <f t="array" ref="AQ23">IFERROR(INDEX(Trainings!$B$6:$B$55,SMALL(IF(LEN(Trainings!$B$6:$B$55)&gt;0,ROW(Trainings!$B$6:$B$55)-ROW(INDEX(Trainings!$B$6:$B$55,1,1))+1),ROW(A22)-ROW($A$5))),"")</f>
        <v/>
      </c>
      <c r="AR23" s="151"/>
      <c r="AS23" s="206"/>
      <c r="AT23" s="127" t="str">
        <f t="array" ref="AT23">IFERROR(INDEX(Dashboard!$C$17:$C$46,SMALL(IF(LEN(Dashboard!$C$17:$C$46)&gt;0,ROW(Dashboard!$C$17:$C$46)-ROW(INDEX(Dashboard!$C$17:$C$46,1,1))+1),ROW(Dashboard!A33)-ROW(Dashboard!$A$16))),"")</f>
        <v/>
      </c>
      <c r="AU23" s="127" t="str">
        <f t="array" ref="AU23">IFERROR(INDEX(Dashboard!$E$17:$E$46,SMALL(IF(LEN(Dashboard!$E$17:$E$46)&gt;0,ROW(Dashboard!$E$17:$E$46)-ROW(INDEX(Dashboard!$E$17:$E$46,1,1))+1),ROW(Dashboard!A33)-ROW(Dashboard!$A$16))),"")</f>
        <v/>
      </c>
      <c r="AV23" s="151"/>
      <c r="AW23" s="127" t="str">
        <f t="array" ref="AW23">IFERROR(INDEX(Trainings!$B$6:$B$55,SMALL(IF(LEN(Trainings!$B$6:$B$55)&gt;0,ROW(Trainings!$B$6:$B$55)-ROW(INDEX(Trainings!$B$6:$B$55,1,1))+1),ROW(Trainings!A21)-ROW(Trainings!$A$5))),"")</f>
        <v/>
      </c>
      <c r="AX23" s="127" t="str">
        <f t="array" ref="AX23">IFERROR(IF(LEN(AX$6)=0,"",INDEX(Trainings!$B$6:$B$55,SMALL(IF(Trainings!$C$6:$C$55=Calc!AX$6,ROW(Trainings!$B$6:$B$55)-ROW(INDEX(Trainings!$B$6:$B$55,1,1))+1),ROW(Trainings!E21)-ROW(Trainings!$A$5)))),"")</f>
        <v/>
      </c>
      <c r="AY23" s="127" t="str">
        <f t="array" ref="AY23">IFERROR(IF(LEN(AY$6)=0,"",INDEX(Trainings!$B$6:$B$55,SMALL(IF(Trainings!$C$6:$C$55=Calc!AY$6,ROW(Trainings!$B$6:$B$55)-ROW(INDEX(Trainings!$B$6:$B$55,1,1))+1),ROW(Trainings!F21)-ROW(Trainings!$A$5)))),"")</f>
        <v/>
      </c>
      <c r="AZ23" s="127" t="str">
        <f t="array" ref="AZ23">IFERROR(IF(LEN(AZ$6)=0,"",INDEX(Trainings!$B$6:$B$55,SMALL(IF(Trainings!$C$6:$C$55=Calc!AZ$6,ROW(Trainings!$B$6:$B$55)-ROW(INDEX(Trainings!$B$6:$B$55,1,1))+1),ROW(Trainings!G21)-ROW(Trainings!$A$5)))),"")</f>
        <v/>
      </c>
      <c r="BA23" s="127" t="str">
        <f t="array" ref="BA23">IFERROR(IF(LEN(BA$6)=0,"",INDEX(Trainings!$B$6:$B$55,SMALL(IF(Trainings!$C$6:$C$55=Calc!BA$6,ROW(Trainings!$B$6:$B$55)-ROW(INDEX(Trainings!$B$6:$B$55,1,1))+1),ROW(Trainings!H21)-ROW(Trainings!$A$5)))),"")</f>
        <v/>
      </c>
      <c r="BB23" s="127" t="str">
        <f t="array" ref="BB23">IFERROR(IF(LEN(BB$6)=0,"",INDEX(Trainings!$B$6:$B$55,SMALL(IF(Trainings!$C$6:$C$55=Calc!BB$6,ROW(Trainings!$B$6:$B$55)-ROW(INDEX(Trainings!$B$6:$B$55,1,1))+1),ROW(Trainings!I21)-ROW(Trainings!$A$5)))),"")</f>
        <v/>
      </c>
      <c r="BC23" s="127" t="str">
        <f t="array" ref="BC23">IFERROR(IF(LEN(BC$6)=0,"",INDEX(Trainings!$B$6:$B$55,SMALL(IF(Trainings!$C$6:$C$55=Calc!BC$6,ROW(Trainings!$B$6:$B$55)-ROW(INDEX(Trainings!$B$6:$B$55,1,1))+1),ROW(Trainings!J21)-ROW(Trainings!$A$5)))),"")</f>
        <v/>
      </c>
      <c r="BD23" s="127" t="str">
        <f t="array" ref="BD23">IFERROR(IF(LEN(BD$6)=0,"",INDEX(Trainings!$B$6:$B$55,SMALL(IF(Trainings!$C$6:$C$55=Calc!BD$6,ROW(Trainings!$B$6:$B$55)-ROW(INDEX(Trainings!$B$6:$B$55,1,1))+1),ROW(Trainings!K21)-ROW(Trainings!$A$5)))),"")</f>
        <v/>
      </c>
      <c r="BE23" s="127" t="str">
        <f t="array" ref="BE23">IFERROR(IF(LEN(BE$6)=0,"",INDEX(Trainings!$B$6:$B$55,SMALL(IF(Trainings!$C$6:$C$55=Calc!BE$6,ROW(Trainings!$B$6:$B$55)-ROW(INDEX(Trainings!$B$6:$B$55,1,1))+1),ROW(Trainings!L21)-ROW(Trainings!$A$5)))),"")</f>
        <v/>
      </c>
      <c r="BF23" s="127" t="str">
        <f t="array" ref="BF23">IFERROR(IF(LEN(BF$6)=0,"",INDEX(Trainings!$B$6:$B$55,SMALL(IF(Trainings!$C$6:$C$55=Calc!BF$6,ROW(Trainings!$B$6:$B$55)-ROW(INDEX(Trainings!$B$6:$B$55,1,1))+1),ROW(Trainings!M21)-ROW(Trainings!$A$5)))),"")</f>
        <v/>
      </c>
      <c r="BG23" s="127" t="str">
        <f t="array" ref="BG23">IFERROR(IF(LEN(BG$6)=0,"",INDEX(Trainings!$B$6:$B$55,SMALL(IF(Trainings!$C$6:$C$55=Calc!BG$6,ROW(Trainings!$B$6:$B$55)-ROW(INDEX(Trainings!$B$6:$B$55,1,1))+1),ROW(Trainings!N21)-ROW(Trainings!$A$5)))),"")</f>
        <v/>
      </c>
      <c r="BH23" s="151"/>
      <c r="BI23" s="151"/>
    </row>
    <row r="24" spans="2:61" x14ac:dyDescent="0.25">
      <c r="T24" s="201"/>
      <c r="Z24" s="212"/>
      <c r="AA24" s="212" t="s">
        <v>114</v>
      </c>
      <c r="AC24" s="193" t="str">
        <f t="shared" si="10"/>
        <v/>
      </c>
      <c r="AD24" s="204">
        <f t="array" ref="AD24">IFERROR(IF(AC24="",0,SUMPRODUCT((Registration!$E$6:$E$20=$AC24)*(Registration!$V$6:$V$20))),"")</f>
        <v>0</v>
      </c>
      <c r="AE24" s="204">
        <f t="shared" si="12"/>
        <v>4</v>
      </c>
      <c r="AF24" s="204">
        <f>IF(COUNTIF($AE$7:AE24,AE24)&gt;1,AE24+COUNTIF($AE$7:AE24,AE24)-1,AE24)</f>
        <v>18</v>
      </c>
      <c r="AH24" s="193" t="str">
        <f t="shared" si="11"/>
        <v/>
      </c>
      <c r="AI24" s="204">
        <f t="array" ref="AI24">IFERROR(IF(AH24="",0,SUMPRODUCT((Registration!$F$6:$F$20=$AH24)*(Registration!$V$6:$V$20))),"")</f>
        <v>0</v>
      </c>
      <c r="AJ24" s="204">
        <f t="shared" si="13"/>
        <v>5</v>
      </c>
      <c r="AK24" s="204">
        <f>IF(COUNTIF($AJ$7:AJ24,AJ24)&gt;1,AJ24+COUNTIF($AJ$7:AJ24,AJ24)-1,AJ24)</f>
        <v>18</v>
      </c>
      <c r="AP24" s="127" t="str">
        <f t="array" ref="AP24">IFERROR(INDEX(Employees!$B$6:$B$1005,SMALL(IF(LEN(Employees!$B$6:$B$1005)&gt;0,ROW(Employees!$B$6:$B$1005)-ROW(INDEX(Employees!$B$6:$B$1005,1,1))+1),ROW(Employees!A23)-ROW(Employees!$A$5))),"")</f>
        <v/>
      </c>
      <c r="AQ24" s="210" t="str">
        <f t="array" ref="AQ24">IFERROR(INDEX(Trainings!$B$6:$B$55,SMALL(IF(LEN(Trainings!$B$6:$B$55)&gt;0,ROW(Trainings!$B$6:$B$55)-ROW(INDEX(Trainings!$B$6:$B$55,1,1))+1),ROW(A23)-ROW($A$5))),"")</f>
        <v/>
      </c>
      <c r="AR24" s="151"/>
      <c r="AS24" s="206"/>
      <c r="AT24" s="127" t="str">
        <f t="array" ref="AT24">IFERROR(INDEX(Dashboard!$C$17:$C$46,SMALL(IF(LEN(Dashboard!$C$17:$C$46)&gt;0,ROW(Dashboard!$C$17:$C$46)-ROW(INDEX(Dashboard!$C$17:$C$46,1,1))+1),ROW(Dashboard!A34)-ROW(Dashboard!$A$16))),"")</f>
        <v/>
      </c>
      <c r="AU24" s="127" t="str">
        <f t="array" ref="AU24">IFERROR(INDEX(Dashboard!$E$17:$E$46,SMALL(IF(LEN(Dashboard!$E$17:$E$46)&gt;0,ROW(Dashboard!$E$17:$E$46)-ROW(INDEX(Dashboard!$E$17:$E$46,1,1))+1),ROW(Dashboard!A34)-ROW(Dashboard!$A$16))),"")</f>
        <v/>
      </c>
      <c r="AV24" s="151"/>
      <c r="AW24" s="127" t="str">
        <f t="array" ref="AW24">IFERROR(INDEX(Trainings!$B$6:$B$55,SMALL(IF(LEN(Trainings!$B$6:$B$55)&gt;0,ROW(Trainings!$B$6:$B$55)-ROW(INDEX(Trainings!$B$6:$B$55,1,1))+1),ROW(Trainings!A22)-ROW(Trainings!$A$5))),"")</f>
        <v/>
      </c>
      <c r="AX24" s="127" t="str">
        <f t="array" ref="AX24">IFERROR(IF(LEN(AX$6)=0,"",INDEX(Trainings!$B$6:$B$55,SMALL(IF(Trainings!$C$6:$C$55=Calc!AX$6,ROW(Trainings!$B$6:$B$55)-ROW(INDEX(Trainings!$B$6:$B$55,1,1))+1),ROW(Trainings!E22)-ROW(Trainings!$A$5)))),"")</f>
        <v/>
      </c>
      <c r="AY24" s="127" t="str">
        <f t="array" ref="AY24">IFERROR(IF(LEN(AY$6)=0,"",INDEX(Trainings!$B$6:$B$55,SMALL(IF(Trainings!$C$6:$C$55=Calc!AY$6,ROW(Trainings!$B$6:$B$55)-ROW(INDEX(Trainings!$B$6:$B$55,1,1))+1),ROW(Trainings!F22)-ROW(Trainings!$A$5)))),"")</f>
        <v/>
      </c>
      <c r="AZ24" s="127" t="str">
        <f t="array" ref="AZ24">IFERROR(IF(LEN(AZ$6)=0,"",INDEX(Trainings!$B$6:$B$55,SMALL(IF(Trainings!$C$6:$C$55=Calc!AZ$6,ROW(Trainings!$B$6:$B$55)-ROW(INDEX(Trainings!$B$6:$B$55,1,1))+1),ROW(Trainings!G22)-ROW(Trainings!$A$5)))),"")</f>
        <v/>
      </c>
      <c r="BA24" s="127" t="str">
        <f t="array" ref="BA24">IFERROR(IF(LEN(BA$6)=0,"",INDEX(Trainings!$B$6:$B$55,SMALL(IF(Trainings!$C$6:$C$55=Calc!BA$6,ROW(Trainings!$B$6:$B$55)-ROW(INDEX(Trainings!$B$6:$B$55,1,1))+1),ROW(Trainings!H22)-ROW(Trainings!$A$5)))),"")</f>
        <v/>
      </c>
      <c r="BB24" s="127" t="str">
        <f t="array" ref="BB24">IFERROR(IF(LEN(BB$6)=0,"",INDEX(Trainings!$B$6:$B$55,SMALL(IF(Trainings!$C$6:$C$55=Calc!BB$6,ROW(Trainings!$B$6:$B$55)-ROW(INDEX(Trainings!$B$6:$B$55,1,1))+1),ROW(Trainings!I22)-ROW(Trainings!$A$5)))),"")</f>
        <v/>
      </c>
      <c r="BC24" s="127" t="str">
        <f t="array" ref="BC24">IFERROR(IF(LEN(BC$6)=0,"",INDEX(Trainings!$B$6:$B$55,SMALL(IF(Trainings!$C$6:$C$55=Calc!BC$6,ROW(Trainings!$B$6:$B$55)-ROW(INDEX(Trainings!$B$6:$B$55,1,1))+1),ROW(Trainings!J22)-ROW(Trainings!$A$5)))),"")</f>
        <v/>
      </c>
      <c r="BD24" s="127" t="str">
        <f t="array" ref="BD24">IFERROR(IF(LEN(BD$6)=0,"",INDEX(Trainings!$B$6:$B$55,SMALL(IF(Trainings!$C$6:$C$55=Calc!BD$6,ROW(Trainings!$B$6:$B$55)-ROW(INDEX(Trainings!$B$6:$B$55,1,1))+1),ROW(Trainings!K22)-ROW(Trainings!$A$5)))),"")</f>
        <v/>
      </c>
      <c r="BE24" s="127" t="str">
        <f t="array" ref="BE24">IFERROR(IF(LEN(BE$6)=0,"",INDEX(Trainings!$B$6:$B$55,SMALL(IF(Trainings!$C$6:$C$55=Calc!BE$6,ROW(Trainings!$B$6:$B$55)-ROW(INDEX(Trainings!$B$6:$B$55,1,1))+1),ROW(Trainings!L22)-ROW(Trainings!$A$5)))),"")</f>
        <v/>
      </c>
      <c r="BF24" s="127" t="str">
        <f t="array" ref="BF24">IFERROR(IF(LEN(BF$6)=0,"",INDEX(Trainings!$B$6:$B$55,SMALL(IF(Trainings!$C$6:$C$55=Calc!BF$6,ROW(Trainings!$B$6:$B$55)-ROW(INDEX(Trainings!$B$6:$B$55,1,1))+1),ROW(Trainings!M22)-ROW(Trainings!$A$5)))),"")</f>
        <v/>
      </c>
      <c r="BG24" s="127" t="str">
        <f t="array" ref="BG24">IFERROR(IF(LEN(BG$6)=0,"",INDEX(Trainings!$B$6:$B$55,SMALL(IF(Trainings!$C$6:$C$55=Calc!BG$6,ROW(Trainings!$B$6:$B$55)-ROW(INDEX(Trainings!$B$6:$B$55,1,1))+1),ROW(Trainings!N22)-ROW(Trainings!$A$5)))),"")</f>
        <v/>
      </c>
      <c r="BH24" s="151"/>
      <c r="BI24" s="151"/>
    </row>
    <row r="25" spans="2:61" x14ac:dyDescent="0.25">
      <c r="T25" s="201"/>
      <c r="Z25" s="193" t="s">
        <v>115</v>
      </c>
      <c r="AA25" s="219">
        <f t="array" ref="AA25">SUMPRODUCT($P$6:$P$20,$X$6:$X$20)</f>
        <v>115</v>
      </c>
      <c r="AC25" s="193" t="str">
        <f t="shared" si="10"/>
        <v/>
      </c>
      <c r="AD25" s="204">
        <f t="array" ref="AD25">IFERROR(IF(AC25="",0,SUMPRODUCT((Registration!$E$6:$E$20=$AC25)*(Registration!$V$6:$V$20))),"")</f>
        <v>0</v>
      </c>
      <c r="AE25" s="204">
        <f t="shared" si="12"/>
        <v>4</v>
      </c>
      <c r="AF25" s="204">
        <f>IF(COUNTIF($AE$7:AE25,AE25)&gt;1,AE25+COUNTIF($AE$7:AE25,AE25)-1,AE25)</f>
        <v>19</v>
      </c>
      <c r="AH25" s="193" t="str">
        <f t="shared" si="11"/>
        <v/>
      </c>
      <c r="AI25" s="204">
        <f t="array" ref="AI25">IFERROR(IF(AH25="",0,SUMPRODUCT((Registration!$F$6:$F$20=$AH25)*(Registration!$V$6:$V$20))),"")</f>
        <v>0</v>
      </c>
      <c r="AJ25" s="204">
        <f t="shared" si="13"/>
        <v>5</v>
      </c>
      <c r="AK25" s="204">
        <f>IF(COUNTIF($AJ$7:AJ25,AJ25)&gt;1,AJ25+COUNTIF($AJ$7:AJ25,AJ25)-1,AJ25)</f>
        <v>19</v>
      </c>
      <c r="AM25" s="26" t="s">
        <v>85</v>
      </c>
      <c r="AN25" s="216">
        <f t="array" ref="AN25">MAX(IF(LEN($AS$7:$AS$16)&gt;0,ROW($AS$7:$AS$16)-ROW($AS$6),0))</f>
        <v>3</v>
      </c>
      <c r="AO25" s="217"/>
      <c r="AP25" s="127" t="str">
        <f t="array" ref="AP25">IFERROR(INDEX(Employees!$B$6:$B$1005,SMALL(IF(LEN(Employees!$B$6:$B$1005)&gt;0,ROW(Employees!$B$6:$B$1005)-ROW(INDEX(Employees!$B$6:$B$1005,1,1))+1),ROW(Employees!A24)-ROW(Employees!$A$5))),"")</f>
        <v/>
      </c>
      <c r="AQ25" s="210" t="str">
        <f t="array" ref="AQ25">IFERROR(INDEX(Trainings!$B$6:$B$55,SMALL(IF(LEN(Trainings!$B$6:$B$55)&gt;0,ROW(Trainings!$B$6:$B$55)-ROW(INDEX(Trainings!$B$6:$B$55,1,1))+1),ROW(A24)-ROW($A$5))),"")</f>
        <v/>
      </c>
      <c r="AR25" s="151"/>
      <c r="AS25" s="206"/>
      <c r="AT25" s="127" t="str">
        <f t="array" ref="AT25">IFERROR(INDEX(Dashboard!$C$17:$C$46,SMALL(IF(LEN(Dashboard!$C$17:$C$46)&gt;0,ROW(Dashboard!$C$17:$C$46)-ROW(INDEX(Dashboard!$C$17:$C$46,1,1))+1),ROW(Dashboard!A35)-ROW(Dashboard!$A$16))),"")</f>
        <v/>
      </c>
      <c r="AU25" s="127" t="str">
        <f t="array" ref="AU25">IFERROR(INDEX(Dashboard!$E$17:$E$46,SMALL(IF(LEN(Dashboard!$E$17:$E$46)&gt;0,ROW(Dashboard!$E$17:$E$46)-ROW(INDEX(Dashboard!$E$17:$E$46,1,1))+1),ROW(Dashboard!A35)-ROW(Dashboard!$A$16))),"")</f>
        <v/>
      </c>
      <c r="AV25" s="151"/>
      <c r="AW25" s="127" t="str">
        <f t="array" ref="AW25">IFERROR(INDEX(Trainings!$B$6:$B$55,SMALL(IF(LEN(Trainings!$B$6:$B$55)&gt;0,ROW(Trainings!$B$6:$B$55)-ROW(INDEX(Trainings!$B$6:$B$55,1,1))+1),ROW(Trainings!A23)-ROW(Trainings!$A$5))),"")</f>
        <v/>
      </c>
      <c r="AX25" s="127" t="str">
        <f t="array" ref="AX25">IFERROR(IF(LEN(AX$6)=0,"",INDEX(Trainings!$B$6:$B$55,SMALL(IF(Trainings!$C$6:$C$55=Calc!AX$6,ROW(Trainings!$B$6:$B$55)-ROW(INDEX(Trainings!$B$6:$B$55,1,1))+1),ROW(Trainings!E23)-ROW(Trainings!$A$5)))),"")</f>
        <v/>
      </c>
      <c r="AY25" s="127" t="str">
        <f t="array" ref="AY25">IFERROR(IF(LEN(AY$6)=0,"",INDEX(Trainings!$B$6:$B$55,SMALL(IF(Trainings!$C$6:$C$55=Calc!AY$6,ROW(Trainings!$B$6:$B$55)-ROW(INDEX(Trainings!$B$6:$B$55,1,1))+1),ROW(Trainings!F23)-ROW(Trainings!$A$5)))),"")</f>
        <v/>
      </c>
      <c r="AZ25" s="127" t="str">
        <f t="array" ref="AZ25">IFERROR(IF(LEN(AZ$6)=0,"",INDEX(Trainings!$B$6:$B$55,SMALL(IF(Trainings!$C$6:$C$55=Calc!AZ$6,ROW(Trainings!$B$6:$B$55)-ROW(INDEX(Trainings!$B$6:$B$55,1,1))+1),ROW(Trainings!G23)-ROW(Trainings!$A$5)))),"")</f>
        <v/>
      </c>
      <c r="BA25" s="127" t="str">
        <f t="array" ref="BA25">IFERROR(IF(LEN(BA$6)=0,"",INDEX(Trainings!$B$6:$B$55,SMALL(IF(Trainings!$C$6:$C$55=Calc!BA$6,ROW(Trainings!$B$6:$B$55)-ROW(INDEX(Trainings!$B$6:$B$55,1,1))+1),ROW(Trainings!H23)-ROW(Trainings!$A$5)))),"")</f>
        <v/>
      </c>
      <c r="BB25" s="127" t="str">
        <f t="array" ref="BB25">IFERROR(IF(LEN(BB$6)=0,"",INDEX(Trainings!$B$6:$B$55,SMALL(IF(Trainings!$C$6:$C$55=Calc!BB$6,ROW(Trainings!$B$6:$B$55)-ROW(INDEX(Trainings!$B$6:$B$55,1,1))+1),ROW(Trainings!I23)-ROW(Trainings!$A$5)))),"")</f>
        <v/>
      </c>
      <c r="BC25" s="127" t="str">
        <f t="array" ref="BC25">IFERROR(IF(LEN(BC$6)=0,"",INDEX(Trainings!$B$6:$B$55,SMALL(IF(Trainings!$C$6:$C$55=Calc!BC$6,ROW(Trainings!$B$6:$B$55)-ROW(INDEX(Trainings!$B$6:$B$55,1,1))+1),ROW(Trainings!J23)-ROW(Trainings!$A$5)))),"")</f>
        <v/>
      </c>
      <c r="BD25" s="127" t="str">
        <f t="array" ref="BD25">IFERROR(IF(LEN(BD$6)=0,"",INDEX(Trainings!$B$6:$B$55,SMALL(IF(Trainings!$C$6:$C$55=Calc!BD$6,ROW(Trainings!$B$6:$B$55)-ROW(INDEX(Trainings!$B$6:$B$55,1,1))+1),ROW(Trainings!K23)-ROW(Trainings!$A$5)))),"")</f>
        <v/>
      </c>
      <c r="BE25" s="127" t="str">
        <f t="array" ref="BE25">IFERROR(IF(LEN(BE$6)=0,"",INDEX(Trainings!$B$6:$B$55,SMALL(IF(Trainings!$C$6:$C$55=Calc!BE$6,ROW(Trainings!$B$6:$B$55)-ROW(INDEX(Trainings!$B$6:$B$55,1,1))+1),ROW(Trainings!L23)-ROW(Trainings!$A$5)))),"")</f>
        <v/>
      </c>
      <c r="BF25" s="127" t="str">
        <f t="array" ref="BF25">IFERROR(IF(LEN(BF$6)=0,"",INDEX(Trainings!$B$6:$B$55,SMALL(IF(Trainings!$C$6:$C$55=Calc!BF$6,ROW(Trainings!$B$6:$B$55)-ROW(INDEX(Trainings!$B$6:$B$55,1,1))+1),ROW(Trainings!M23)-ROW(Trainings!$A$5)))),"")</f>
        <v/>
      </c>
      <c r="BG25" s="127" t="str">
        <f t="array" ref="BG25">IFERROR(IF(LEN(BG$6)=0,"",INDEX(Trainings!$B$6:$B$55,SMALL(IF(Trainings!$C$6:$C$55=Calc!BG$6,ROW(Trainings!$B$6:$B$55)-ROW(INDEX(Trainings!$B$6:$B$55,1,1))+1),ROW(Trainings!N23)-ROW(Trainings!$A$5)))),"")</f>
        <v/>
      </c>
      <c r="BH25" s="151"/>
      <c r="BI25" s="151"/>
    </row>
    <row r="26" spans="2:61" x14ac:dyDescent="0.25">
      <c r="T26" s="201"/>
      <c r="Z26" s="193" t="s">
        <v>105</v>
      </c>
      <c r="AA26" s="219">
        <f>Registration!AB6</f>
        <v>10</v>
      </c>
      <c r="AC26" s="193" t="str">
        <f t="shared" si="10"/>
        <v/>
      </c>
      <c r="AD26" s="204">
        <f t="array" ref="AD26">IFERROR(IF(AC26="",0,SUMPRODUCT((Registration!$E$6:$E$20=$AC26)*(Registration!$V$6:$V$20))),"")</f>
        <v>0</v>
      </c>
      <c r="AE26" s="204">
        <f t="shared" si="12"/>
        <v>4</v>
      </c>
      <c r="AF26" s="204">
        <f>IF(COUNTIF($AE$7:AE26,AE26)&gt;1,AE26+COUNTIF($AE$7:AE26,AE26)-1,AE26)</f>
        <v>20</v>
      </c>
      <c r="AH26" s="193" t="str">
        <f t="shared" si="11"/>
        <v/>
      </c>
      <c r="AI26" s="204">
        <f t="array" ref="AI26">IFERROR(IF(AH26="",0,SUMPRODUCT((Registration!$F$6:$F$20=$AH26)*(Registration!$V$6:$V$20))),"")</f>
        <v>0</v>
      </c>
      <c r="AJ26" s="204">
        <f t="shared" si="13"/>
        <v>5</v>
      </c>
      <c r="AK26" s="204">
        <f>IF(COUNTIF($AJ$7:AJ26,AJ26)&gt;1,AJ26+COUNTIF($AJ$7:AJ26,AJ26)-1,AJ26)</f>
        <v>20</v>
      </c>
      <c r="AM26" s="201"/>
      <c r="AP26" s="127" t="str">
        <f t="array" ref="AP26">IFERROR(INDEX(Employees!$B$6:$B$1005,SMALL(IF(LEN(Employees!$B$6:$B$1005)&gt;0,ROW(Employees!$B$6:$B$1005)-ROW(INDEX(Employees!$B$6:$B$1005,1,1))+1),ROW(Employees!A25)-ROW(Employees!$A$5))),"")</f>
        <v/>
      </c>
      <c r="AQ26" s="210" t="str">
        <f t="array" ref="AQ26">IFERROR(INDEX(Trainings!$B$6:$B$55,SMALL(IF(LEN(Trainings!$B$6:$B$55)&gt;0,ROW(Trainings!$B$6:$B$55)-ROW(INDEX(Trainings!$B$6:$B$55,1,1))+1),ROW(A25)-ROW($A$5))),"")</f>
        <v/>
      </c>
      <c r="AR26" s="151"/>
      <c r="AS26" s="206"/>
      <c r="AT26" s="127" t="str">
        <f t="array" ref="AT26">IFERROR(INDEX(Dashboard!$C$17:$C$46,SMALL(IF(LEN(Dashboard!$C$17:$C$46)&gt;0,ROW(Dashboard!$C$17:$C$46)-ROW(INDEX(Dashboard!$C$17:$C$46,1,1))+1),ROW(Dashboard!A36)-ROW(Dashboard!$A$16))),"")</f>
        <v/>
      </c>
      <c r="AU26" s="127" t="str">
        <f t="array" ref="AU26">IFERROR(INDEX(Dashboard!$E$17:$E$46,SMALL(IF(LEN(Dashboard!$E$17:$E$46)&gt;0,ROW(Dashboard!$E$17:$E$46)-ROW(INDEX(Dashboard!$E$17:$E$46,1,1))+1),ROW(Dashboard!A36)-ROW(Dashboard!$A$16))),"")</f>
        <v/>
      </c>
      <c r="AV26" s="151"/>
      <c r="AW26" s="127" t="str">
        <f t="array" ref="AW26">IFERROR(INDEX(Trainings!$B$6:$B$55,SMALL(IF(LEN(Trainings!$B$6:$B$55)&gt;0,ROW(Trainings!$B$6:$B$55)-ROW(INDEX(Trainings!$B$6:$B$55,1,1))+1),ROW(Trainings!A24)-ROW(Trainings!$A$5))),"")</f>
        <v/>
      </c>
      <c r="AX26" s="127" t="str">
        <f t="array" ref="AX26">IFERROR(IF(LEN(AX$6)=0,"",INDEX(Trainings!$B$6:$B$55,SMALL(IF(Trainings!$C$6:$C$55=Calc!AX$6,ROW(Trainings!$B$6:$B$55)-ROW(INDEX(Trainings!$B$6:$B$55,1,1))+1),ROW(Trainings!E24)-ROW(Trainings!$A$5)))),"")</f>
        <v/>
      </c>
      <c r="AY26" s="127" t="str">
        <f t="array" ref="AY26">IFERROR(IF(LEN(AY$6)=0,"",INDEX(Trainings!$B$6:$B$55,SMALL(IF(Trainings!$C$6:$C$55=Calc!AY$6,ROW(Trainings!$B$6:$B$55)-ROW(INDEX(Trainings!$B$6:$B$55,1,1))+1),ROW(Trainings!F24)-ROW(Trainings!$A$5)))),"")</f>
        <v/>
      </c>
      <c r="AZ26" s="127" t="str">
        <f t="array" ref="AZ26">IFERROR(IF(LEN(AZ$6)=0,"",INDEX(Trainings!$B$6:$B$55,SMALL(IF(Trainings!$C$6:$C$55=Calc!AZ$6,ROW(Trainings!$B$6:$B$55)-ROW(INDEX(Trainings!$B$6:$B$55,1,1))+1),ROW(Trainings!G24)-ROW(Trainings!$A$5)))),"")</f>
        <v/>
      </c>
      <c r="BA26" s="127" t="str">
        <f t="array" ref="BA26">IFERROR(IF(LEN(BA$6)=0,"",INDEX(Trainings!$B$6:$B$55,SMALL(IF(Trainings!$C$6:$C$55=Calc!BA$6,ROW(Trainings!$B$6:$B$55)-ROW(INDEX(Trainings!$B$6:$B$55,1,1))+1),ROW(Trainings!H24)-ROW(Trainings!$A$5)))),"")</f>
        <v/>
      </c>
      <c r="BB26" s="127" t="str">
        <f t="array" ref="BB26">IFERROR(IF(LEN(BB$6)=0,"",INDEX(Trainings!$B$6:$B$55,SMALL(IF(Trainings!$C$6:$C$55=Calc!BB$6,ROW(Trainings!$B$6:$B$55)-ROW(INDEX(Trainings!$B$6:$B$55,1,1))+1),ROW(Trainings!I24)-ROW(Trainings!$A$5)))),"")</f>
        <v/>
      </c>
      <c r="BC26" s="127" t="str">
        <f t="array" ref="BC26">IFERROR(IF(LEN(BC$6)=0,"",INDEX(Trainings!$B$6:$B$55,SMALL(IF(Trainings!$C$6:$C$55=Calc!BC$6,ROW(Trainings!$B$6:$B$55)-ROW(INDEX(Trainings!$B$6:$B$55,1,1))+1),ROW(Trainings!J24)-ROW(Trainings!$A$5)))),"")</f>
        <v/>
      </c>
      <c r="BD26" s="127" t="str">
        <f t="array" ref="BD26">IFERROR(IF(LEN(BD$6)=0,"",INDEX(Trainings!$B$6:$B$55,SMALL(IF(Trainings!$C$6:$C$55=Calc!BD$6,ROW(Trainings!$B$6:$B$55)-ROW(INDEX(Trainings!$B$6:$B$55,1,1))+1),ROW(Trainings!K24)-ROW(Trainings!$A$5)))),"")</f>
        <v/>
      </c>
      <c r="BE26" s="127" t="str">
        <f t="array" ref="BE26">IFERROR(IF(LEN(BE$6)=0,"",INDEX(Trainings!$B$6:$B$55,SMALL(IF(Trainings!$C$6:$C$55=Calc!BE$6,ROW(Trainings!$B$6:$B$55)-ROW(INDEX(Trainings!$B$6:$B$55,1,1))+1),ROW(Trainings!L24)-ROW(Trainings!$A$5)))),"")</f>
        <v/>
      </c>
      <c r="BF26" s="127" t="str">
        <f t="array" ref="BF26">IFERROR(IF(LEN(BF$6)=0,"",INDEX(Trainings!$B$6:$B$55,SMALL(IF(Trainings!$C$6:$C$55=Calc!BF$6,ROW(Trainings!$B$6:$B$55)-ROW(INDEX(Trainings!$B$6:$B$55,1,1))+1),ROW(Trainings!M24)-ROW(Trainings!$A$5)))),"")</f>
        <v/>
      </c>
      <c r="BG26" s="127" t="str">
        <f t="array" ref="BG26">IFERROR(IF(LEN(BG$6)=0,"",INDEX(Trainings!$B$6:$B$55,SMALL(IF(Trainings!$C$6:$C$55=Calc!BG$6,ROW(Trainings!$B$6:$B$55)-ROW(INDEX(Trainings!$B$6:$B$55,1,1))+1),ROW(Trainings!N24)-ROW(Trainings!$A$5)))),"")</f>
        <v/>
      </c>
      <c r="BH26" s="151"/>
      <c r="BI26" s="151"/>
    </row>
    <row r="27" spans="2:61" x14ac:dyDescent="0.25">
      <c r="T27" s="201"/>
      <c r="AC27" s="193" t="str">
        <f t="shared" si="10"/>
        <v/>
      </c>
      <c r="AD27" s="204">
        <f t="array" ref="AD27">IFERROR(IF(AC27="",0,SUMPRODUCT((Registration!$E$6:$E$20=$AC27)*(Registration!$V$6:$V$20))),"")</f>
        <v>0</v>
      </c>
      <c r="AE27" s="204">
        <f t="shared" si="12"/>
        <v>4</v>
      </c>
      <c r="AF27" s="204">
        <f>IF(COUNTIF($AE$7:AE27,AE27)&gt;1,AE27+COUNTIF($AE$7:AE27,AE27)-1,AE27)</f>
        <v>21</v>
      </c>
      <c r="AH27" s="193" t="str">
        <f t="shared" si="11"/>
        <v/>
      </c>
      <c r="AI27" s="204">
        <f t="array" ref="AI27">IFERROR(IF(AH27="",0,SUMPRODUCT((Registration!$F$6:$F$20=$AH27)*(Registration!$V$6:$V$20))),"")</f>
        <v>0</v>
      </c>
      <c r="AJ27" s="204">
        <f t="shared" si="13"/>
        <v>5</v>
      </c>
      <c r="AK27" s="204">
        <f>IF(COUNTIF($AJ$7:AJ27,AJ27)&gt;1,AJ27+COUNTIF($AJ$7:AJ27,AJ27)-1,AJ27)</f>
        <v>21</v>
      </c>
      <c r="AM27" s="26" t="s">
        <v>99</v>
      </c>
      <c r="AN27" s="216">
        <f t="array" ref="AN27">MAX(IF(LEN($AT$7:$AT$46)&gt;0,ROW($AT$7:$AT$46)-ROW($AT$6),0))</f>
        <v>4</v>
      </c>
      <c r="AO27" s="217"/>
      <c r="AP27" s="127" t="str">
        <f t="array" ref="AP27">IFERROR(INDEX(Employees!$B$6:$B$1005,SMALL(IF(LEN(Employees!$B$6:$B$1005)&gt;0,ROW(Employees!$B$6:$B$1005)-ROW(INDEX(Employees!$B$6:$B$1005,1,1))+1),ROW(Employees!A26)-ROW(Employees!$A$5))),"")</f>
        <v/>
      </c>
      <c r="AQ27" s="210" t="str">
        <f t="array" ref="AQ27">IFERROR(INDEX(Trainings!$B$6:$B$55,SMALL(IF(LEN(Trainings!$B$6:$B$55)&gt;0,ROW(Trainings!$B$6:$B$55)-ROW(INDEX(Trainings!$B$6:$B$55,1,1))+1),ROW(A26)-ROW($A$5))),"")</f>
        <v/>
      </c>
      <c r="AR27" s="151"/>
      <c r="AS27" s="206"/>
      <c r="AT27" s="127" t="str">
        <f t="array" ref="AT27">IFERROR(INDEX(Dashboard!$C$17:$C$46,SMALL(IF(LEN(Dashboard!$C$17:$C$46)&gt;0,ROW(Dashboard!$C$17:$C$46)-ROW(INDEX(Dashboard!$C$17:$C$46,1,1))+1),ROW(Dashboard!A37)-ROW(Dashboard!$A$16))),"")</f>
        <v/>
      </c>
      <c r="AU27" s="127" t="str">
        <f t="array" ref="AU27">IFERROR(INDEX(Dashboard!$E$17:$E$46,SMALL(IF(LEN(Dashboard!$E$17:$E$46)&gt;0,ROW(Dashboard!$E$17:$E$46)-ROW(INDEX(Dashboard!$E$17:$E$46,1,1))+1),ROW(Dashboard!A37)-ROW(Dashboard!$A$16))),"")</f>
        <v/>
      </c>
      <c r="AV27" s="151"/>
      <c r="AW27" s="127" t="str">
        <f t="array" ref="AW27">IFERROR(INDEX(Trainings!$B$6:$B$55,SMALL(IF(LEN(Trainings!$B$6:$B$55)&gt;0,ROW(Trainings!$B$6:$B$55)-ROW(INDEX(Trainings!$B$6:$B$55,1,1))+1),ROW(Trainings!A25)-ROW(Trainings!$A$5))),"")</f>
        <v/>
      </c>
      <c r="AX27" s="127" t="str">
        <f t="array" ref="AX27">IFERROR(IF(LEN(AX$6)=0,"",INDEX(Trainings!$B$6:$B$55,SMALL(IF(Trainings!$C$6:$C$55=Calc!AX$6,ROW(Trainings!$B$6:$B$55)-ROW(INDEX(Trainings!$B$6:$B$55,1,1))+1),ROW(Trainings!E25)-ROW(Trainings!$A$5)))),"")</f>
        <v/>
      </c>
      <c r="AY27" s="127" t="str">
        <f t="array" ref="AY27">IFERROR(IF(LEN(AY$6)=0,"",INDEX(Trainings!$B$6:$B$55,SMALL(IF(Trainings!$C$6:$C$55=Calc!AY$6,ROW(Trainings!$B$6:$B$55)-ROW(INDEX(Trainings!$B$6:$B$55,1,1))+1),ROW(Trainings!F25)-ROW(Trainings!$A$5)))),"")</f>
        <v/>
      </c>
      <c r="AZ27" s="127" t="str">
        <f t="array" ref="AZ27">IFERROR(IF(LEN(AZ$6)=0,"",INDEX(Trainings!$B$6:$B$55,SMALL(IF(Trainings!$C$6:$C$55=Calc!AZ$6,ROW(Trainings!$B$6:$B$55)-ROW(INDEX(Trainings!$B$6:$B$55,1,1))+1),ROW(Trainings!G25)-ROW(Trainings!$A$5)))),"")</f>
        <v/>
      </c>
      <c r="BA27" s="127" t="str">
        <f t="array" ref="BA27">IFERROR(IF(LEN(BA$6)=0,"",INDEX(Trainings!$B$6:$B$55,SMALL(IF(Trainings!$C$6:$C$55=Calc!BA$6,ROW(Trainings!$B$6:$B$55)-ROW(INDEX(Trainings!$B$6:$B$55,1,1))+1),ROW(Trainings!H25)-ROW(Trainings!$A$5)))),"")</f>
        <v/>
      </c>
      <c r="BB27" s="127" t="str">
        <f t="array" ref="BB27">IFERROR(IF(LEN(BB$6)=0,"",INDEX(Trainings!$B$6:$B$55,SMALL(IF(Trainings!$C$6:$C$55=Calc!BB$6,ROW(Trainings!$B$6:$B$55)-ROW(INDEX(Trainings!$B$6:$B$55,1,1))+1),ROW(Trainings!I25)-ROW(Trainings!$A$5)))),"")</f>
        <v/>
      </c>
      <c r="BC27" s="127" t="str">
        <f t="array" ref="BC27">IFERROR(IF(LEN(BC$6)=0,"",INDEX(Trainings!$B$6:$B$55,SMALL(IF(Trainings!$C$6:$C$55=Calc!BC$6,ROW(Trainings!$B$6:$B$55)-ROW(INDEX(Trainings!$B$6:$B$55,1,1))+1),ROW(Trainings!J25)-ROW(Trainings!$A$5)))),"")</f>
        <v/>
      </c>
      <c r="BD27" s="127" t="str">
        <f t="array" ref="BD27">IFERROR(IF(LEN(BD$6)=0,"",INDEX(Trainings!$B$6:$B$55,SMALL(IF(Trainings!$C$6:$C$55=Calc!BD$6,ROW(Trainings!$B$6:$B$55)-ROW(INDEX(Trainings!$B$6:$B$55,1,1))+1),ROW(Trainings!K25)-ROW(Trainings!$A$5)))),"")</f>
        <v/>
      </c>
      <c r="BE27" s="127" t="str">
        <f t="array" ref="BE27">IFERROR(IF(LEN(BE$6)=0,"",INDEX(Trainings!$B$6:$B$55,SMALL(IF(Trainings!$C$6:$C$55=Calc!BE$6,ROW(Trainings!$B$6:$B$55)-ROW(INDEX(Trainings!$B$6:$B$55,1,1))+1),ROW(Trainings!L25)-ROW(Trainings!$A$5)))),"")</f>
        <v/>
      </c>
      <c r="BF27" s="127" t="str">
        <f t="array" ref="BF27">IFERROR(IF(LEN(BF$6)=0,"",INDEX(Trainings!$B$6:$B$55,SMALL(IF(Trainings!$C$6:$C$55=Calc!BF$6,ROW(Trainings!$B$6:$B$55)-ROW(INDEX(Trainings!$B$6:$B$55,1,1))+1),ROW(Trainings!M25)-ROW(Trainings!$A$5)))),"")</f>
        <v/>
      </c>
      <c r="BG27" s="127" t="str">
        <f t="array" ref="BG27">IFERROR(IF(LEN(BG$6)=0,"",INDEX(Trainings!$B$6:$B$55,SMALL(IF(Trainings!$C$6:$C$55=Calc!BG$6,ROW(Trainings!$B$6:$B$55)-ROW(INDEX(Trainings!$B$6:$B$55,1,1))+1),ROW(Trainings!N25)-ROW(Trainings!$A$5)))),"")</f>
        <v/>
      </c>
      <c r="BH27" s="151"/>
      <c r="BI27" s="151"/>
    </row>
    <row r="28" spans="2:61" x14ac:dyDescent="0.25">
      <c r="T28" s="201"/>
      <c r="Z28" s="212"/>
      <c r="AA28" s="212" t="s">
        <v>91</v>
      </c>
      <c r="AC28" s="193" t="str">
        <f t="shared" si="10"/>
        <v/>
      </c>
      <c r="AD28" s="204">
        <f t="array" ref="AD28">IFERROR(IF(AC28="",0,SUMPRODUCT((Registration!$E$6:$E$20=$AC28)*(Registration!$V$6:$V$20))),"")</f>
        <v>0</v>
      </c>
      <c r="AE28" s="204">
        <f t="shared" si="12"/>
        <v>4</v>
      </c>
      <c r="AF28" s="204">
        <f>IF(COUNTIF($AE$7:AE28,AE28)&gt;1,AE28+COUNTIF($AE$7:AE28,AE28)-1,AE28)</f>
        <v>22</v>
      </c>
      <c r="AH28" s="193" t="str">
        <f t="shared" si="11"/>
        <v/>
      </c>
      <c r="AI28" s="204">
        <f t="array" ref="AI28">IFERROR(IF(AH28="",0,SUMPRODUCT((Registration!$F$6:$F$20=$AH28)*(Registration!$V$6:$V$20))),"")</f>
        <v>0</v>
      </c>
      <c r="AJ28" s="204">
        <f t="shared" si="13"/>
        <v>5</v>
      </c>
      <c r="AK28" s="204">
        <f>IF(COUNTIF($AJ$7:AJ28,AJ28)&gt;1,AJ28+COUNTIF($AJ$7:AJ28,AJ28)-1,AJ28)</f>
        <v>22</v>
      </c>
      <c r="AM28" s="201"/>
      <c r="AO28" s="217"/>
      <c r="AP28" s="127" t="str">
        <f t="array" ref="AP28">IFERROR(INDEX(Employees!$B$6:$B$1005,SMALL(IF(LEN(Employees!$B$6:$B$1005)&gt;0,ROW(Employees!$B$6:$B$1005)-ROW(INDEX(Employees!$B$6:$B$1005,1,1))+1),ROW(Employees!A27)-ROW(Employees!$A$5))),"")</f>
        <v/>
      </c>
      <c r="AQ28" s="210" t="str">
        <f t="array" ref="AQ28">IFERROR(INDEX(Trainings!$B$6:$B$55,SMALL(IF(LEN(Trainings!$B$6:$B$55)&gt;0,ROW(Trainings!$B$6:$B$55)-ROW(INDEX(Trainings!$B$6:$B$55,1,1))+1),ROW(A27)-ROW($A$5))),"")</f>
        <v/>
      </c>
      <c r="AR28" s="151"/>
      <c r="AS28" s="206"/>
      <c r="AT28" s="127" t="str">
        <f t="array" ref="AT28">IFERROR(INDEX(Dashboard!$C$17:$C$46,SMALL(IF(LEN(Dashboard!$C$17:$C$46)&gt;0,ROW(Dashboard!$C$17:$C$46)-ROW(INDEX(Dashboard!$C$17:$C$46,1,1))+1),ROW(Dashboard!A38)-ROW(Dashboard!$A$16))),"")</f>
        <v/>
      </c>
      <c r="AU28" s="127" t="str">
        <f t="array" ref="AU28">IFERROR(INDEX(Dashboard!$E$17:$E$46,SMALL(IF(LEN(Dashboard!$E$17:$E$46)&gt;0,ROW(Dashboard!$E$17:$E$46)-ROW(INDEX(Dashboard!$E$17:$E$46,1,1))+1),ROW(Dashboard!A38)-ROW(Dashboard!$A$16))),"")</f>
        <v/>
      </c>
      <c r="AV28" s="151"/>
      <c r="AW28" s="127" t="str">
        <f t="array" ref="AW28">IFERROR(INDEX(Trainings!$B$6:$B$55,SMALL(IF(LEN(Trainings!$B$6:$B$55)&gt;0,ROW(Trainings!$B$6:$B$55)-ROW(INDEX(Trainings!$B$6:$B$55,1,1))+1),ROW(Trainings!A26)-ROW(Trainings!$A$5))),"")</f>
        <v/>
      </c>
      <c r="AX28" s="127" t="str">
        <f t="array" ref="AX28">IFERROR(IF(LEN(AX$6)=0,"",INDEX(Trainings!$B$6:$B$55,SMALL(IF(Trainings!$C$6:$C$55=Calc!AX$6,ROW(Trainings!$B$6:$B$55)-ROW(INDEX(Trainings!$B$6:$B$55,1,1))+1),ROW(Trainings!E26)-ROW(Trainings!$A$5)))),"")</f>
        <v/>
      </c>
      <c r="AY28" s="127" t="str">
        <f t="array" ref="AY28">IFERROR(IF(LEN(AY$6)=0,"",INDEX(Trainings!$B$6:$B$55,SMALL(IF(Trainings!$C$6:$C$55=Calc!AY$6,ROW(Trainings!$B$6:$B$55)-ROW(INDEX(Trainings!$B$6:$B$55,1,1))+1),ROW(Trainings!F26)-ROW(Trainings!$A$5)))),"")</f>
        <v/>
      </c>
      <c r="AZ28" s="127" t="str">
        <f t="array" ref="AZ28">IFERROR(IF(LEN(AZ$6)=0,"",INDEX(Trainings!$B$6:$B$55,SMALL(IF(Trainings!$C$6:$C$55=Calc!AZ$6,ROW(Trainings!$B$6:$B$55)-ROW(INDEX(Trainings!$B$6:$B$55,1,1))+1),ROW(Trainings!G26)-ROW(Trainings!$A$5)))),"")</f>
        <v/>
      </c>
      <c r="BA28" s="127" t="str">
        <f t="array" ref="BA28">IFERROR(IF(LEN(BA$6)=0,"",INDEX(Trainings!$B$6:$B$55,SMALL(IF(Trainings!$C$6:$C$55=Calc!BA$6,ROW(Trainings!$B$6:$B$55)-ROW(INDEX(Trainings!$B$6:$B$55,1,1))+1),ROW(Trainings!H26)-ROW(Trainings!$A$5)))),"")</f>
        <v/>
      </c>
      <c r="BB28" s="127" t="str">
        <f t="array" ref="BB28">IFERROR(IF(LEN(BB$6)=0,"",INDEX(Trainings!$B$6:$B$55,SMALL(IF(Trainings!$C$6:$C$55=Calc!BB$6,ROW(Trainings!$B$6:$B$55)-ROW(INDEX(Trainings!$B$6:$B$55,1,1))+1),ROW(Trainings!I26)-ROW(Trainings!$A$5)))),"")</f>
        <v/>
      </c>
      <c r="BC28" s="127" t="str">
        <f t="array" ref="BC28">IFERROR(IF(LEN(BC$6)=0,"",INDEX(Trainings!$B$6:$B$55,SMALL(IF(Trainings!$C$6:$C$55=Calc!BC$6,ROW(Trainings!$B$6:$B$55)-ROW(INDEX(Trainings!$B$6:$B$55,1,1))+1),ROW(Trainings!J26)-ROW(Trainings!$A$5)))),"")</f>
        <v/>
      </c>
      <c r="BD28" s="127" t="str">
        <f t="array" ref="BD28">IFERROR(IF(LEN(BD$6)=0,"",INDEX(Trainings!$B$6:$B$55,SMALL(IF(Trainings!$C$6:$C$55=Calc!BD$6,ROW(Trainings!$B$6:$B$55)-ROW(INDEX(Trainings!$B$6:$B$55,1,1))+1),ROW(Trainings!K26)-ROW(Trainings!$A$5)))),"")</f>
        <v/>
      </c>
      <c r="BE28" s="127" t="str">
        <f t="array" ref="BE28">IFERROR(IF(LEN(BE$6)=0,"",INDEX(Trainings!$B$6:$B$55,SMALL(IF(Trainings!$C$6:$C$55=Calc!BE$6,ROW(Trainings!$B$6:$B$55)-ROW(INDEX(Trainings!$B$6:$B$55,1,1))+1),ROW(Trainings!L26)-ROW(Trainings!$A$5)))),"")</f>
        <v/>
      </c>
      <c r="BF28" s="127" t="str">
        <f t="array" ref="BF28">IFERROR(IF(LEN(BF$6)=0,"",INDEX(Trainings!$B$6:$B$55,SMALL(IF(Trainings!$C$6:$C$55=Calc!BF$6,ROW(Trainings!$B$6:$B$55)-ROW(INDEX(Trainings!$B$6:$B$55,1,1))+1),ROW(Trainings!M26)-ROW(Trainings!$A$5)))),"")</f>
        <v/>
      </c>
      <c r="BG28" s="127" t="str">
        <f t="array" ref="BG28">IFERROR(IF(LEN(BG$6)=0,"",INDEX(Trainings!$B$6:$B$55,SMALL(IF(Trainings!$C$6:$C$55=Calc!BG$6,ROW(Trainings!$B$6:$B$55)-ROW(INDEX(Trainings!$B$6:$B$55,1,1))+1),ROW(Trainings!N26)-ROW(Trainings!$A$5)))),"")</f>
        <v/>
      </c>
      <c r="BH28" s="151"/>
      <c r="BI28" s="151"/>
    </row>
    <row r="29" spans="2:61" x14ac:dyDescent="0.25">
      <c r="T29" s="201"/>
      <c r="Z29" s="193" t="s">
        <v>116</v>
      </c>
      <c r="AA29" s="219">
        <f t="array" ref="AA29">SUMPRODUCT($N$6:$N$20,$X$6:$X$20)</f>
        <v>385</v>
      </c>
      <c r="AC29" s="193" t="str">
        <f t="shared" si="10"/>
        <v/>
      </c>
      <c r="AD29" s="204">
        <f t="array" ref="AD29">IFERROR(IF(AC29="",0,SUMPRODUCT((Registration!$E$6:$E$20=$AC29)*(Registration!$V$6:$V$20))),"")</f>
        <v>0</v>
      </c>
      <c r="AE29" s="204">
        <f t="shared" si="12"/>
        <v>4</v>
      </c>
      <c r="AF29" s="204">
        <f>IF(COUNTIF($AE$7:AE29,AE29)&gt;1,AE29+COUNTIF($AE$7:AE29,AE29)-1,AE29)</f>
        <v>23</v>
      </c>
      <c r="AH29" s="193" t="str">
        <f t="shared" si="11"/>
        <v/>
      </c>
      <c r="AI29" s="204">
        <f t="array" ref="AI29">IFERROR(IF(AH29="",0,SUMPRODUCT((Registration!$F$6:$F$20=$AH29)*(Registration!$V$6:$V$20))),"")</f>
        <v>0</v>
      </c>
      <c r="AJ29" s="204">
        <f t="shared" si="13"/>
        <v>5</v>
      </c>
      <c r="AK29" s="204">
        <f>IF(COUNTIF($AJ$7:AJ29,AJ29)&gt;1,AJ29+COUNTIF($AJ$7:AJ29,AJ29)-1,AJ29)</f>
        <v>23</v>
      </c>
      <c r="AM29" s="26" t="s">
        <v>100</v>
      </c>
      <c r="AN29" s="216">
        <f t="array" ref="AN29">MAX(IF(LEN($AU$7:$AU$46)&gt;0,ROW($AU$7:$AU$46)-ROW($AU$6),0))</f>
        <v>4</v>
      </c>
      <c r="AO29" s="217"/>
      <c r="AP29" s="127" t="str">
        <f t="array" ref="AP29">IFERROR(INDEX(Employees!$B$6:$B$1005,SMALL(IF(LEN(Employees!$B$6:$B$1005)&gt;0,ROW(Employees!$B$6:$B$1005)-ROW(INDEX(Employees!$B$6:$B$1005,1,1))+1),ROW(Employees!A28)-ROW(Employees!$A$5))),"")</f>
        <v/>
      </c>
      <c r="AQ29" s="210" t="str">
        <f t="array" ref="AQ29">IFERROR(INDEX(Trainings!$B$6:$B$55,SMALL(IF(LEN(Trainings!$B$6:$B$55)&gt;0,ROW(Trainings!$B$6:$B$55)-ROW(INDEX(Trainings!$B$6:$B$55,1,1))+1),ROW(A28)-ROW($A$5))),"")</f>
        <v/>
      </c>
      <c r="AR29" s="151"/>
      <c r="AS29" s="206"/>
      <c r="AT29" s="127" t="str">
        <f t="array" ref="AT29">IFERROR(INDEX(Dashboard!$C$17:$C$46,SMALL(IF(LEN(Dashboard!$C$17:$C$46)&gt;0,ROW(Dashboard!$C$17:$C$46)-ROW(INDEX(Dashboard!$C$17:$C$46,1,1))+1),ROW(Dashboard!A39)-ROW(Dashboard!$A$16))),"")</f>
        <v/>
      </c>
      <c r="AU29" s="127" t="str">
        <f t="array" ref="AU29">IFERROR(INDEX(Dashboard!$E$17:$E$46,SMALL(IF(LEN(Dashboard!$E$17:$E$46)&gt;0,ROW(Dashboard!$E$17:$E$46)-ROW(INDEX(Dashboard!$E$17:$E$46,1,1))+1),ROW(Dashboard!A39)-ROW(Dashboard!$A$16))),"")</f>
        <v/>
      </c>
      <c r="AV29" s="151"/>
      <c r="AW29" s="127" t="str">
        <f t="array" ref="AW29">IFERROR(INDEX(Trainings!$B$6:$B$55,SMALL(IF(LEN(Trainings!$B$6:$B$55)&gt;0,ROW(Trainings!$B$6:$B$55)-ROW(INDEX(Trainings!$B$6:$B$55,1,1))+1),ROW(Trainings!A27)-ROW(Trainings!$A$5))),"")</f>
        <v/>
      </c>
      <c r="AX29" s="127" t="str">
        <f t="array" ref="AX29">IFERROR(IF(LEN(AX$6)=0,"",INDEX(Trainings!$B$6:$B$55,SMALL(IF(Trainings!$C$6:$C$55=Calc!AX$6,ROW(Trainings!$B$6:$B$55)-ROW(INDEX(Trainings!$B$6:$B$55,1,1))+1),ROW(Trainings!E27)-ROW(Trainings!$A$5)))),"")</f>
        <v/>
      </c>
      <c r="AY29" s="127" t="str">
        <f t="array" ref="AY29">IFERROR(IF(LEN(AY$6)=0,"",INDEX(Trainings!$B$6:$B$55,SMALL(IF(Trainings!$C$6:$C$55=Calc!AY$6,ROW(Trainings!$B$6:$B$55)-ROW(INDEX(Trainings!$B$6:$B$55,1,1))+1),ROW(Trainings!F27)-ROW(Trainings!$A$5)))),"")</f>
        <v/>
      </c>
      <c r="AZ29" s="127" t="str">
        <f t="array" ref="AZ29">IFERROR(IF(LEN(AZ$6)=0,"",INDEX(Trainings!$B$6:$B$55,SMALL(IF(Trainings!$C$6:$C$55=Calc!AZ$6,ROW(Trainings!$B$6:$B$55)-ROW(INDEX(Trainings!$B$6:$B$55,1,1))+1),ROW(Trainings!G27)-ROW(Trainings!$A$5)))),"")</f>
        <v/>
      </c>
      <c r="BA29" s="127" t="str">
        <f t="array" ref="BA29">IFERROR(IF(LEN(BA$6)=0,"",INDEX(Trainings!$B$6:$B$55,SMALL(IF(Trainings!$C$6:$C$55=Calc!BA$6,ROW(Trainings!$B$6:$B$55)-ROW(INDEX(Trainings!$B$6:$B$55,1,1))+1),ROW(Trainings!H27)-ROW(Trainings!$A$5)))),"")</f>
        <v/>
      </c>
      <c r="BB29" s="127" t="str">
        <f t="array" ref="BB29">IFERROR(IF(LEN(BB$6)=0,"",INDEX(Trainings!$B$6:$B$55,SMALL(IF(Trainings!$C$6:$C$55=Calc!BB$6,ROW(Trainings!$B$6:$B$55)-ROW(INDEX(Trainings!$B$6:$B$55,1,1))+1),ROW(Trainings!I27)-ROW(Trainings!$A$5)))),"")</f>
        <v/>
      </c>
      <c r="BC29" s="127" t="str">
        <f t="array" ref="BC29">IFERROR(IF(LEN(BC$6)=0,"",INDEX(Trainings!$B$6:$B$55,SMALL(IF(Trainings!$C$6:$C$55=Calc!BC$6,ROW(Trainings!$B$6:$B$55)-ROW(INDEX(Trainings!$B$6:$B$55,1,1))+1),ROW(Trainings!J27)-ROW(Trainings!$A$5)))),"")</f>
        <v/>
      </c>
      <c r="BD29" s="127" t="str">
        <f t="array" ref="BD29">IFERROR(IF(LEN(BD$6)=0,"",INDEX(Trainings!$B$6:$B$55,SMALL(IF(Trainings!$C$6:$C$55=Calc!BD$6,ROW(Trainings!$B$6:$B$55)-ROW(INDEX(Trainings!$B$6:$B$55,1,1))+1),ROW(Trainings!K27)-ROW(Trainings!$A$5)))),"")</f>
        <v/>
      </c>
      <c r="BE29" s="127" t="str">
        <f t="array" ref="BE29">IFERROR(IF(LEN(BE$6)=0,"",INDEX(Trainings!$B$6:$B$55,SMALL(IF(Trainings!$C$6:$C$55=Calc!BE$6,ROW(Trainings!$B$6:$B$55)-ROW(INDEX(Trainings!$B$6:$B$55,1,1))+1),ROW(Trainings!L27)-ROW(Trainings!$A$5)))),"")</f>
        <v/>
      </c>
      <c r="BF29" s="127" t="str">
        <f t="array" ref="BF29">IFERROR(IF(LEN(BF$6)=0,"",INDEX(Trainings!$B$6:$B$55,SMALL(IF(Trainings!$C$6:$C$55=Calc!BF$6,ROW(Trainings!$B$6:$B$55)-ROW(INDEX(Trainings!$B$6:$B$55,1,1))+1),ROW(Trainings!M27)-ROW(Trainings!$A$5)))),"")</f>
        <v/>
      </c>
      <c r="BG29" s="127" t="str">
        <f t="array" ref="BG29">IFERROR(IF(LEN(BG$6)=0,"",INDEX(Trainings!$B$6:$B$55,SMALL(IF(Trainings!$C$6:$C$55=Calc!BG$6,ROW(Trainings!$B$6:$B$55)-ROW(INDEX(Trainings!$B$6:$B$55,1,1))+1),ROW(Trainings!N27)-ROW(Trainings!$A$5)))),"")</f>
        <v/>
      </c>
      <c r="BH29" s="151"/>
      <c r="BI29" s="151"/>
    </row>
    <row r="30" spans="2:61" x14ac:dyDescent="0.25">
      <c r="T30" s="201"/>
      <c r="Z30" s="193" t="s">
        <v>43</v>
      </c>
      <c r="AA30" s="219">
        <f t="array" ref="AA30">SUMPRODUCT($O$6:$O$20,$X$6:$X$20)</f>
        <v>225</v>
      </c>
      <c r="AC30" s="193" t="str">
        <f t="shared" si="10"/>
        <v/>
      </c>
      <c r="AD30" s="204">
        <f t="array" ref="AD30">IFERROR(IF(AC30="",0,SUMPRODUCT((Registration!$E$6:$E$20=$AC30)*(Registration!$V$6:$V$20))),"")</f>
        <v>0</v>
      </c>
      <c r="AE30" s="204">
        <f t="shared" si="12"/>
        <v>4</v>
      </c>
      <c r="AF30" s="204">
        <f>IF(COUNTIF($AE$7:AE30,AE30)&gt;1,AE30+COUNTIF($AE$7:AE30,AE30)-1,AE30)</f>
        <v>24</v>
      </c>
      <c r="AH30" s="193" t="str">
        <f t="shared" si="11"/>
        <v/>
      </c>
      <c r="AI30" s="204">
        <f t="array" ref="AI30">IFERROR(IF(AH30="",0,SUMPRODUCT((Registration!$F$6:$F$20=$AH30)*(Registration!$V$6:$V$20))),"")</f>
        <v>0</v>
      </c>
      <c r="AJ30" s="204">
        <f t="shared" si="13"/>
        <v>5</v>
      </c>
      <c r="AK30" s="204">
        <f>IF(COUNTIF($AJ$7:AJ30,AJ30)&gt;1,AJ30+COUNTIF($AJ$7:AJ30,AJ30)-1,AJ30)</f>
        <v>24</v>
      </c>
      <c r="AM30" s="217"/>
      <c r="AN30" s="217"/>
      <c r="AP30" s="127" t="str">
        <f t="array" ref="AP30">IFERROR(INDEX(Employees!$B$6:$B$1005,SMALL(IF(LEN(Employees!$B$6:$B$1005)&gt;0,ROW(Employees!$B$6:$B$1005)-ROW(INDEX(Employees!$B$6:$B$1005,1,1))+1),ROW(Employees!A29)-ROW(Employees!$A$5))),"")</f>
        <v/>
      </c>
      <c r="AQ30" s="210" t="str">
        <f t="array" ref="AQ30">IFERROR(INDEX(Trainings!$B$6:$B$55,SMALL(IF(LEN(Trainings!$B$6:$B$55)&gt;0,ROW(Trainings!$B$6:$B$55)-ROW(INDEX(Trainings!$B$6:$B$55,1,1))+1),ROW(A29)-ROW($A$5))),"")</f>
        <v/>
      </c>
      <c r="AR30" s="151"/>
      <c r="AS30" s="206"/>
      <c r="AT30" s="127" t="str">
        <f t="array" ref="AT30">IFERROR(INDEX(Dashboard!$C$17:$C$46,SMALL(IF(LEN(Dashboard!$C$17:$C$46)&gt;0,ROW(Dashboard!$C$17:$C$46)-ROW(INDEX(Dashboard!$C$17:$C$46,1,1))+1),ROW(Dashboard!A40)-ROW(Dashboard!$A$16))),"")</f>
        <v/>
      </c>
      <c r="AU30" s="127" t="str">
        <f t="array" ref="AU30">IFERROR(INDEX(Dashboard!$E$17:$E$46,SMALL(IF(LEN(Dashboard!$E$17:$E$46)&gt;0,ROW(Dashboard!$E$17:$E$46)-ROW(INDEX(Dashboard!$E$17:$E$46,1,1))+1),ROW(Dashboard!A40)-ROW(Dashboard!$A$16))),"")</f>
        <v/>
      </c>
      <c r="AV30" s="151"/>
      <c r="AW30" s="127" t="str">
        <f t="array" ref="AW30">IFERROR(INDEX(Trainings!$B$6:$B$55,SMALL(IF(LEN(Trainings!$B$6:$B$55)&gt;0,ROW(Trainings!$B$6:$B$55)-ROW(INDEX(Trainings!$B$6:$B$55,1,1))+1),ROW(Trainings!A28)-ROW(Trainings!$A$5))),"")</f>
        <v/>
      </c>
      <c r="AX30" s="127" t="str">
        <f t="array" ref="AX30">IFERROR(IF(LEN(AX$6)=0,"",INDEX(Trainings!$B$6:$B$55,SMALL(IF(Trainings!$C$6:$C$55=Calc!AX$6,ROW(Trainings!$B$6:$B$55)-ROW(INDEX(Trainings!$B$6:$B$55,1,1))+1),ROW(Trainings!E28)-ROW(Trainings!$A$5)))),"")</f>
        <v/>
      </c>
      <c r="AY30" s="127" t="str">
        <f t="array" ref="AY30">IFERROR(IF(LEN(AY$6)=0,"",INDEX(Trainings!$B$6:$B$55,SMALL(IF(Trainings!$C$6:$C$55=Calc!AY$6,ROW(Trainings!$B$6:$B$55)-ROW(INDEX(Trainings!$B$6:$B$55,1,1))+1),ROW(Trainings!F28)-ROW(Trainings!$A$5)))),"")</f>
        <v/>
      </c>
      <c r="AZ30" s="127" t="str">
        <f t="array" ref="AZ30">IFERROR(IF(LEN(AZ$6)=0,"",INDEX(Trainings!$B$6:$B$55,SMALL(IF(Trainings!$C$6:$C$55=Calc!AZ$6,ROW(Trainings!$B$6:$B$55)-ROW(INDEX(Trainings!$B$6:$B$55,1,1))+1),ROW(Trainings!G28)-ROW(Trainings!$A$5)))),"")</f>
        <v/>
      </c>
      <c r="BA30" s="127" t="str">
        <f t="array" ref="BA30">IFERROR(IF(LEN(BA$6)=0,"",INDEX(Trainings!$B$6:$B$55,SMALL(IF(Trainings!$C$6:$C$55=Calc!BA$6,ROW(Trainings!$B$6:$B$55)-ROW(INDEX(Trainings!$B$6:$B$55,1,1))+1),ROW(Trainings!H28)-ROW(Trainings!$A$5)))),"")</f>
        <v/>
      </c>
      <c r="BB30" s="127" t="str">
        <f t="array" ref="BB30">IFERROR(IF(LEN(BB$6)=0,"",INDEX(Trainings!$B$6:$B$55,SMALL(IF(Trainings!$C$6:$C$55=Calc!BB$6,ROW(Trainings!$B$6:$B$55)-ROW(INDEX(Trainings!$B$6:$B$55,1,1))+1),ROW(Trainings!I28)-ROW(Trainings!$A$5)))),"")</f>
        <v/>
      </c>
      <c r="BC30" s="127" t="str">
        <f t="array" ref="BC30">IFERROR(IF(LEN(BC$6)=0,"",INDEX(Trainings!$B$6:$B$55,SMALL(IF(Trainings!$C$6:$C$55=Calc!BC$6,ROW(Trainings!$B$6:$B$55)-ROW(INDEX(Trainings!$B$6:$B$55,1,1))+1),ROW(Trainings!J28)-ROW(Trainings!$A$5)))),"")</f>
        <v/>
      </c>
      <c r="BD30" s="127" t="str">
        <f t="array" ref="BD30">IFERROR(IF(LEN(BD$6)=0,"",INDEX(Trainings!$B$6:$B$55,SMALL(IF(Trainings!$C$6:$C$55=Calc!BD$6,ROW(Trainings!$B$6:$B$55)-ROW(INDEX(Trainings!$B$6:$B$55,1,1))+1),ROW(Trainings!K28)-ROW(Trainings!$A$5)))),"")</f>
        <v/>
      </c>
      <c r="BE30" s="127" t="str">
        <f t="array" ref="BE30">IFERROR(IF(LEN(BE$6)=0,"",INDEX(Trainings!$B$6:$B$55,SMALL(IF(Trainings!$C$6:$C$55=Calc!BE$6,ROW(Trainings!$B$6:$B$55)-ROW(INDEX(Trainings!$B$6:$B$55,1,1))+1),ROW(Trainings!L28)-ROW(Trainings!$A$5)))),"")</f>
        <v/>
      </c>
      <c r="BF30" s="127" t="str">
        <f t="array" ref="BF30">IFERROR(IF(LEN(BF$6)=0,"",INDEX(Trainings!$B$6:$B$55,SMALL(IF(Trainings!$C$6:$C$55=Calc!BF$6,ROW(Trainings!$B$6:$B$55)-ROW(INDEX(Trainings!$B$6:$B$55,1,1))+1),ROW(Trainings!M28)-ROW(Trainings!$A$5)))),"")</f>
        <v/>
      </c>
      <c r="BG30" s="127" t="str">
        <f t="array" ref="BG30">IFERROR(IF(LEN(BG$6)=0,"",INDEX(Trainings!$B$6:$B$55,SMALL(IF(Trainings!$C$6:$C$55=Calc!BG$6,ROW(Trainings!$B$6:$B$55)-ROW(INDEX(Trainings!$B$6:$B$55,1,1))+1),ROW(Trainings!N28)-ROW(Trainings!$A$5)))),"")</f>
        <v/>
      </c>
      <c r="BH30" s="151"/>
      <c r="BI30" s="151"/>
    </row>
    <row r="31" spans="2:61" x14ac:dyDescent="0.25">
      <c r="T31" s="201"/>
      <c r="Z31" s="193" t="s">
        <v>117</v>
      </c>
      <c r="AA31" s="221">
        <f>AA29-AA30</f>
        <v>160</v>
      </c>
      <c r="AC31" s="193" t="str">
        <f t="shared" si="10"/>
        <v/>
      </c>
      <c r="AD31" s="204">
        <f t="array" ref="AD31">IFERROR(IF(AC31="",0,SUMPRODUCT((Registration!$E$6:$E$20=$AC31)*(Registration!$V$6:$V$20))),"")</f>
        <v>0</v>
      </c>
      <c r="AE31" s="204">
        <f t="shared" si="12"/>
        <v>4</v>
      </c>
      <c r="AF31" s="204">
        <f>IF(COUNTIF($AE$7:AE31,AE31)&gt;1,AE31+COUNTIF($AE$7:AE31,AE31)-1,AE31)</f>
        <v>25</v>
      </c>
      <c r="AH31" s="193" t="str">
        <f t="shared" si="11"/>
        <v/>
      </c>
      <c r="AI31" s="204">
        <f t="array" ref="AI31">IFERROR(IF(AH31="",0,SUMPRODUCT((Registration!$F$6:$F$20=$AH31)*(Registration!$V$6:$V$20))),"")</f>
        <v>0</v>
      </c>
      <c r="AJ31" s="204">
        <f t="shared" si="13"/>
        <v>5</v>
      </c>
      <c r="AK31" s="204">
        <f>IF(COUNTIF($AJ$7:AJ31,AJ31)&gt;1,AJ31+COUNTIF($AJ$7:AJ31,AJ31)-1,AJ31)</f>
        <v>25</v>
      </c>
      <c r="AM31" s="26" t="s">
        <v>72</v>
      </c>
      <c r="AN31" s="216">
        <f t="array" ref="AN31">MAX(IF(LEN($AW$8:$AW$57)&gt;0,ROW($AW$8:$AW$57)-ROW($AW$6),0))</f>
        <v>8</v>
      </c>
      <c r="AO31" s="217"/>
      <c r="AP31" s="127" t="str">
        <f t="array" ref="AP31">IFERROR(INDEX(Employees!$B$6:$B$1005,SMALL(IF(LEN(Employees!$B$6:$B$1005)&gt;0,ROW(Employees!$B$6:$B$1005)-ROW(INDEX(Employees!$B$6:$B$1005,1,1))+1),ROW(Employees!A30)-ROW(Employees!$A$5))),"")</f>
        <v/>
      </c>
      <c r="AQ31" s="210" t="str">
        <f t="array" ref="AQ31">IFERROR(INDEX(Trainings!$B$6:$B$55,SMALL(IF(LEN(Trainings!$B$6:$B$55)&gt;0,ROW(Trainings!$B$6:$B$55)-ROW(INDEX(Trainings!$B$6:$B$55,1,1))+1),ROW(A30)-ROW($A$5))),"")</f>
        <v/>
      </c>
      <c r="AR31" s="151"/>
      <c r="AS31" s="206"/>
      <c r="AT31" s="127" t="str">
        <f t="array" ref="AT31">IFERROR(INDEX(Dashboard!$C$17:$C$46,SMALL(IF(LEN(Dashboard!$C$17:$C$46)&gt;0,ROW(Dashboard!$C$17:$C$46)-ROW(INDEX(Dashboard!$C$17:$C$46,1,1))+1),ROW(Dashboard!A41)-ROW(Dashboard!$A$16))),"")</f>
        <v/>
      </c>
      <c r="AU31" s="127" t="str">
        <f t="array" ref="AU31">IFERROR(INDEX(Dashboard!$E$17:$E$46,SMALL(IF(LEN(Dashboard!$E$17:$E$46)&gt;0,ROW(Dashboard!$E$17:$E$46)-ROW(INDEX(Dashboard!$E$17:$E$46,1,1))+1),ROW(Dashboard!A41)-ROW(Dashboard!$A$16))),"")</f>
        <v/>
      </c>
      <c r="AV31" s="151"/>
      <c r="AW31" s="127" t="str">
        <f t="array" ref="AW31">IFERROR(INDEX(Trainings!$B$6:$B$55,SMALL(IF(LEN(Trainings!$B$6:$B$55)&gt;0,ROW(Trainings!$B$6:$B$55)-ROW(INDEX(Trainings!$B$6:$B$55,1,1))+1),ROW(Trainings!A29)-ROW(Trainings!$A$5))),"")</f>
        <v/>
      </c>
      <c r="AX31" s="127" t="str">
        <f t="array" ref="AX31">IFERROR(IF(LEN(AX$6)=0,"",INDEX(Trainings!$B$6:$B$55,SMALL(IF(Trainings!$C$6:$C$55=Calc!AX$6,ROW(Trainings!$B$6:$B$55)-ROW(INDEX(Trainings!$B$6:$B$55,1,1))+1),ROW(Trainings!E29)-ROW(Trainings!$A$5)))),"")</f>
        <v/>
      </c>
      <c r="AY31" s="127" t="str">
        <f t="array" ref="AY31">IFERROR(IF(LEN(AY$6)=0,"",INDEX(Trainings!$B$6:$B$55,SMALL(IF(Trainings!$C$6:$C$55=Calc!AY$6,ROW(Trainings!$B$6:$B$55)-ROW(INDEX(Trainings!$B$6:$B$55,1,1))+1),ROW(Trainings!F29)-ROW(Trainings!$A$5)))),"")</f>
        <v/>
      </c>
      <c r="AZ31" s="127" t="str">
        <f t="array" ref="AZ31">IFERROR(IF(LEN(AZ$6)=0,"",INDEX(Trainings!$B$6:$B$55,SMALL(IF(Trainings!$C$6:$C$55=Calc!AZ$6,ROW(Trainings!$B$6:$B$55)-ROW(INDEX(Trainings!$B$6:$B$55,1,1))+1),ROW(Trainings!G29)-ROW(Trainings!$A$5)))),"")</f>
        <v/>
      </c>
      <c r="BA31" s="127" t="str">
        <f t="array" ref="BA31">IFERROR(IF(LEN(BA$6)=0,"",INDEX(Trainings!$B$6:$B$55,SMALL(IF(Trainings!$C$6:$C$55=Calc!BA$6,ROW(Trainings!$B$6:$B$55)-ROW(INDEX(Trainings!$B$6:$B$55,1,1))+1),ROW(Trainings!H29)-ROW(Trainings!$A$5)))),"")</f>
        <v/>
      </c>
      <c r="BB31" s="127" t="str">
        <f t="array" ref="BB31">IFERROR(IF(LEN(BB$6)=0,"",INDEX(Trainings!$B$6:$B$55,SMALL(IF(Trainings!$C$6:$C$55=Calc!BB$6,ROW(Trainings!$B$6:$B$55)-ROW(INDEX(Trainings!$B$6:$B$55,1,1))+1),ROW(Trainings!I29)-ROW(Trainings!$A$5)))),"")</f>
        <v/>
      </c>
      <c r="BC31" s="127" t="str">
        <f t="array" ref="BC31">IFERROR(IF(LEN(BC$6)=0,"",INDEX(Trainings!$B$6:$B$55,SMALL(IF(Trainings!$C$6:$C$55=Calc!BC$6,ROW(Trainings!$B$6:$B$55)-ROW(INDEX(Trainings!$B$6:$B$55,1,1))+1),ROW(Trainings!J29)-ROW(Trainings!$A$5)))),"")</f>
        <v/>
      </c>
      <c r="BD31" s="127" t="str">
        <f t="array" ref="BD31">IFERROR(IF(LEN(BD$6)=0,"",INDEX(Trainings!$B$6:$B$55,SMALL(IF(Trainings!$C$6:$C$55=Calc!BD$6,ROW(Trainings!$B$6:$B$55)-ROW(INDEX(Trainings!$B$6:$B$55,1,1))+1),ROW(Trainings!K29)-ROW(Trainings!$A$5)))),"")</f>
        <v/>
      </c>
      <c r="BE31" s="127" t="str">
        <f t="array" ref="BE31">IFERROR(IF(LEN(BE$6)=0,"",INDEX(Trainings!$B$6:$B$55,SMALL(IF(Trainings!$C$6:$C$55=Calc!BE$6,ROW(Trainings!$B$6:$B$55)-ROW(INDEX(Trainings!$B$6:$B$55,1,1))+1),ROW(Trainings!L29)-ROW(Trainings!$A$5)))),"")</f>
        <v/>
      </c>
      <c r="BF31" s="127" t="str">
        <f t="array" ref="BF31">IFERROR(IF(LEN(BF$6)=0,"",INDEX(Trainings!$B$6:$B$55,SMALL(IF(Trainings!$C$6:$C$55=Calc!BF$6,ROW(Trainings!$B$6:$B$55)-ROW(INDEX(Trainings!$B$6:$B$55,1,1))+1),ROW(Trainings!M29)-ROW(Trainings!$A$5)))),"")</f>
        <v/>
      </c>
      <c r="BG31" s="127" t="str">
        <f t="array" ref="BG31">IFERROR(IF(LEN(BG$6)=0,"",INDEX(Trainings!$B$6:$B$55,SMALL(IF(Trainings!$C$6:$C$55=Calc!BG$6,ROW(Trainings!$B$6:$B$55)-ROW(INDEX(Trainings!$B$6:$B$55,1,1))+1),ROW(Trainings!N29)-ROW(Trainings!$A$5)))),"")</f>
        <v/>
      </c>
      <c r="BH31" s="151"/>
      <c r="BI31" s="151"/>
    </row>
    <row r="32" spans="2:61" x14ac:dyDescent="0.25">
      <c r="T32" s="201"/>
      <c r="Z32" s="193" t="s">
        <v>80</v>
      </c>
      <c r="AA32" s="222" t="str">
        <f>IFERROR("%"&amp;ROUND(AA30/AA29*100,1),"")</f>
        <v>%58,4</v>
      </c>
      <c r="AC32" s="193" t="str">
        <f t="shared" si="10"/>
        <v/>
      </c>
      <c r="AD32" s="204">
        <f t="array" ref="AD32">IFERROR(IF(AC32="",0,SUMPRODUCT((Registration!$E$6:$E$20=$AC32)*(Registration!$V$6:$V$20))),"")</f>
        <v>0</v>
      </c>
      <c r="AE32" s="204">
        <f t="shared" si="12"/>
        <v>4</v>
      </c>
      <c r="AF32" s="204">
        <f>IF(COUNTIF($AE$7:AE32,AE32)&gt;1,AE32+COUNTIF($AE$7:AE32,AE32)-1,AE32)</f>
        <v>26</v>
      </c>
      <c r="AH32" s="193" t="str">
        <f t="shared" si="11"/>
        <v/>
      </c>
      <c r="AI32" s="204">
        <f t="array" ref="AI32">IFERROR(IF(AH32="",0,SUMPRODUCT((Registration!$F$6:$F$20=$AH32)*(Registration!$V$6:$V$20))),"")</f>
        <v>0</v>
      </c>
      <c r="AJ32" s="204">
        <f t="shared" si="13"/>
        <v>5</v>
      </c>
      <c r="AK32" s="204">
        <f>IF(COUNTIF($AJ$7:AJ32,AJ32)&gt;1,AJ32+COUNTIF($AJ$7:AJ32,AJ32)-1,AJ32)</f>
        <v>26</v>
      </c>
      <c r="AM32" s="201"/>
      <c r="AO32" s="220"/>
      <c r="AP32" s="127" t="str">
        <f t="array" ref="AP32">IFERROR(INDEX(Employees!$B$6:$B$1005,SMALL(IF(LEN(Employees!$B$6:$B$1005)&gt;0,ROW(Employees!$B$6:$B$1005)-ROW(INDEX(Employees!$B$6:$B$1005,1,1))+1),ROW(Employees!A31)-ROW(Employees!$A$5))),"")</f>
        <v/>
      </c>
      <c r="AQ32" s="210" t="str">
        <f t="array" ref="AQ32">IFERROR(INDEX(Trainings!$B$6:$B$55,SMALL(IF(LEN(Trainings!$B$6:$B$55)&gt;0,ROW(Trainings!$B$6:$B$55)-ROW(INDEX(Trainings!$B$6:$B$55,1,1))+1),ROW(A31)-ROW($A$5))),"")</f>
        <v/>
      </c>
      <c r="AR32" s="151"/>
      <c r="AS32" s="206"/>
      <c r="AT32" s="127" t="str">
        <f t="array" ref="AT32">IFERROR(INDEX(Dashboard!$C$17:$C$46,SMALL(IF(LEN(Dashboard!$C$17:$C$46)&gt;0,ROW(Dashboard!$C$17:$C$46)-ROW(INDEX(Dashboard!$C$17:$C$46,1,1))+1),ROW(Dashboard!A42)-ROW(Dashboard!$A$16))),"")</f>
        <v/>
      </c>
      <c r="AU32" s="127" t="str">
        <f t="array" ref="AU32">IFERROR(INDEX(Dashboard!$E$17:$E$46,SMALL(IF(LEN(Dashboard!$E$17:$E$46)&gt;0,ROW(Dashboard!$E$17:$E$46)-ROW(INDEX(Dashboard!$E$17:$E$46,1,1))+1),ROW(Dashboard!A42)-ROW(Dashboard!$A$16))),"")</f>
        <v/>
      </c>
      <c r="AV32" s="151"/>
      <c r="AW32" s="127" t="str">
        <f t="array" ref="AW32">IFERROR(INDEX(Trainings!$B$6:$B$55,SMALL(IF(LEN(Trainings!$B$6:$B$55)&gt;0,ROW(Trainings!$B$6:$B$55)-ROW(INDEX(Trainings!$B$6:$B$55,1,1))+1),ROW(Trainings!A30)-ROW(Trainings!$A$5))),"")</f>
        <v/>
      </c>
      <c r="AX32" s="127" t="str">
        <f t="array" ref="AX32">IFERROR(IF(LEN(AX$6)=0,"",INDEX(Trainings!$B$6:$B$55,SMALL(IF(Trainings!$C$6:$C$55=Calc!AX$6,ROW(Trainings!$B$6:$B$55)-ROW(INDEX(Trainings!$B$6:$B$55,1,1))+1),ROW(Trainings!E30)-ROW(Trainings!$A$5)))),"")</f>
        <v/>
      </c>
      <c r="AY32" s="127" t="str">
        <f t="array" ref="AY32">IFERROR(IF(LEN(AY$6)=0,"",INDEX(Trainings!$B$6:$B$55,SMALL(IF(Trainings!$C$6:$C$55=Calc!AY$6,ROW(Trainings!$B$6:$B$55)-ROW(INDEX(Trainings!$B$6:$B$55,1,1))+1),ROW(Trainings!F30)-ROW(Trainings!$A$5)))),"")</f>
        <v/>
      </c>
      <c r="AZ32" s="127" t="str">
        <f t="array" ref="AZ32">IFERROR(IF(LEN(AZ$6)=0,"",INDEX(Trainings!$B$6:$B$55,SMALL(IF(Trainings!$C$6:$C$55=Calc!AZ$6,ROW(Trainings!$B$6:$B$55)-ROW(INDEX(Trainings!$B$6:$B$55,1,1))+1),ROW(Trainings!G30)-ROW(Trainings!$A$5)))),"")</f>
        <v/>
      </c>
      <c r="BA32" s="127" t="str">
        <f t="array" ref="BA32">IFERROR(IF(LEN(BA$6)=0,"",INDEX(Trainings!$B$6:$B$55,SMALL(IF(Trainings!$C$6:$C$55=Calc!BA$6,ROW(Trainings!$B$6:$B$55)-ROW(INDEX(Trainings!$B$6:$B$55,1,1))+1),ROW(Trainings!H30)-ROW(Trainings!$A$5)))),"")</f>
        <v/>
      </c>
      <c r="BB32" s="127" t="str">
        <f t="array" ref="BB32">IFERROR(IF(LEN(BB$6)=0,"",INDEX(Trainings!$B$6:$B$55,SMALL(IF(Trainings!$C$6:$C$55=Calc!BB$6,ROW(Trainings!$B$6:$B$55)-ROW(INDEX(Trainings!$B$6:$B$55,1,1))+1),ROW(Trainings!I30)-ROW(Trainings!$A$5)))),"")</f>
        <v/>
      </c>
      <c r="BC32" s="127" t="str">
        <f t="array" ref="BC32">IFERROR(IF(LEN(BC$6)=0,"",INDEX(Trainings!$B$6:$B$55,SMALL(IF(Trainings!$C$6:$C$55=Calc!BC$6,ROW(Trainings!$B$6:$B$55)-ROW(INDEX(Trainings!$B$6:$B$55,1,1))+1),ROW(Trainings!J30)-ROW(Trainings!$A$5)))),"")</f>
        <v/>
      </c>
      <c r="BD32" s="127" t="str">
        <f t="array" ref="BD32">IFERROR(IF(LEN(BD$6)=0,"",INDEX(Trainings!$B$6:$B$55,SMALL(IF(Trainings!$C$6:$C$55=Calc!BD$6,ROW(Trainings!$B$6:$B$55)-ROW(INDEX(Trainings!$B$6:$B$55,1,1))+1),ROW(Trainings!K30)-ROW(Trainings!$A$5)))),"")</f>
        <v/>
      </c>
      <c r="BE32" s="127" t="str">
        <f t="array" ref="BE32">IFERROR(IF(LEN(BE$6)=0,"",INDEX(Trainings!$B$6:$B$55,SMALL(IF(Trainings!$C$6:$C$55=Calc!BE$6,ROW(Trainings!$B$6:$B$55)-ROW(INDEX(Trainings!$B$6:$B$55,1,1))+1),ROW(Trainings!L30)-ROW(Trainings!$A$5)))),"")</f>
        <v/>
      </c>
      <c r="BF32" s="127" t="str">
        <f t="array" ref="BF32">IFERROR(IF(LEN(BF$6)=0,"",INDEX(Trainings!$B$6:$B$55,SMALL(IF(Trainings!$C$6:$C$55=Calc!BF$6,ROW(Trainings!$B$6:$B$55)-ROW(INDEX(Trainings!$B$6:$B$55,1,1))+1),ROW(Trainings!M30)-ROW(Trainings!$A$5)))),"")</f>
        <v/>
      </c>
      <c r="BG32" s="127" t="str">
        <f t="array" ref="BG32">IFERROR(IF(LEN(BG$6)=0,"",INDEX(Trainings!$B$6:$B$55,SMALL(IF(Trainings!$C$6:$C$55=Calc!BG$6,ROW(Trainings!$B$6:$B$55)-ROW(INDEX(Trainings!$B$6:$B$55,1,1))+1),ROW(Trainings!N30)-ROW(Trainings!$A$5)))),"")</f>
        <v/>
      </c>
      <c r="BH32" s="151"/>
      <c r="BI32" s="151"/>
    </row>
    <row r="33" spans="20:61" x14ac:dyDescent="0.25">
      <c r="T33" s="201"/>
      <c r="AC33" s="193" t="str">
        <f t="shared" si="10"/>
        <v/>
      </c>
      <c r="AD33" s="204">
        <f t="array" ref="AD33">IFERROR(IF(AC33="",0,SUMPRODUCT((Registration!$E$6:$E$20=$AC33)*(Registration!$V$6:$V$20))),"")</f>
        <v>0</v>
      </c>
      <c r="AE33" s="204">
        <f t="shared" si="12"/>
        <v>4</v>
      </c>
      <c r="AF33" s="204">
        <f>IF(COUNTIF($AE$7:AE33,AE33)&gt;1,AE33+COUNTIF($AE$7:AE33,AE33)-1,AE33)</f>
        <v>27</v>
      </c>
      <c r="AH33" s="193" t="str">
        <f t="shared" si="11"/>
        <v/>
      </c>
      <c r="AI33" s="204">
        <f t="array" ref="AI33">IFERROR(IF(AH33="",0,SUMPRODUCT((Registration!$F$6:$F$20=$AH33)*(Registration!$V$6:$V$20))),"")</f>
        <v>0</v>
      </c>
      <c r="AJ33" s="204">
        <f t="shared" si="13"/>
        <v>5</v>
      </c>
      <c r="AK33" s="204">
        <f>IF(COUNTIF($AJ$7:AJ33,AJ33)&gt;1,AJ33+COUNTIF($AJ$7:AJ33,AJ33)-1,AJ33)</f>
        <v>27</v>
      </c>
      <c r="AM33" s="26" t="s">
        <v>101</v>
      </c>
      <c r="AN33" s="216">
        <f t="array" ref="AN33">MAX(IF(LEN($AW$6:$BG$6)&gt;0,COLUMN($AW$6:$BG$6)-COLUMN($AW$6),0))</f>
        <v>5</v>
      </c>
      <c r="AO33" s="217"/>
      <c r="AP33" s="127" t="str">
        <f t="array" ref="AP33">IFERROR(INDEX(Employees!$B$6:$B$1005,SMALL(IF(LEN(Employees!$B$6:$B$1005)&gt;0,ROW(Employees!$B$6:$B$1005)-ROW(INDEX(Employees!$B$6:$B$1005,1,1))+1),ROW(Employees!A32)-ROW(Employees!$A$5))),"")</f>
        <v/>
      </c>
      <c r="AQ33" s="210" t="str">
        <f t="array" ref="AQ33">IFERROR(INDEX(Trainings!$B$6:$B$55,SMALL(IF(LEN(Trainings!$B$6:$B$55)&gt;0,ROW(Trainings!$B$6:$B$55)-ROW(INDEX(Trainings!$B$6:$B$55,1,1))+1),ROW(A32)-ROW($A$5))),"")</f>
        <v/>
      </c>
      <c r="AR33" s="151"/>
      <c r="AS33" s="206"/>
      <c r="AT33" s="127" t="str">
        <f t="array" ref="AT33">IFERROR(INDEX(Dashboard!$C$17:$C$46,SMALL(IF(LEN(Dashboard!$C$17:$C$46)&gt;0,ROW(Dashboard!$C$17:$C$46)-ROW(INDEX(Dashboard!$C$17:$C$46,1,1))+1),ROW(Dashboard!A43)-ROW(Dashboard!$A$16))),"")</f>
        <v/>
      </c>
      <c r="AU33" s="127" t="str">
        <f t="array" ref="AU33">IFERROR(INDEX(Dashboard!$E$17:$E$46,SMALL(IF(LEN(Dashboard!$E$17:$E$46)&gt;0,ROW(Dashboard!$E$17:$E$46)-ROW(INDEX(Dashboard!$E$17:$E$46,1,1))+1),ROW(Dashboard!A43)-ROW(Dashboard!$A$16))),"")</f>
        <v/>
      </c>
      <c r="AV33" s="151"/>
      <c r="AW33" s="127" t="str">
        <f t="array" ref="AW33">IFERROR(INDEX(Trainings!$B$6:$B$55,SMALL(IF(LEN(Trainings!$B$6:$B$55)&gt;0,ROW(Trainings!$B$6:$B$55)-ROW(INDEX(Trainings!$B$6:$B$55,1,1))+1),ROW(Trainings!A31)-ROW(Trainings!$A$5))),"")</f>
        <v/>
      </c>
      <c r="AX33" s="127" t="str">
        <f t="array" ref="AX33">IFERROR(IF(LEN(AX$6)=0,"",INDEX(Trainings!$B$6:$B$55,SMALL(IF(Trainings!$C$6:$C$55=Calc!AX$6,ROW(Trainings!$B$6:$B$55)-ROW(INDEX(Trainings!$B$6:$B$55,1,1))+1),ROW(Trainings!E31)-ROW(Trainings!$A$5)))),"")</f>
        <v/>
      </c>
      <c r="AY33" s="127" t="str">
        <f t="array" ref="AY33">IFERROR(IF(LEN(AY$6)=0,"",INDEX(Trainings!$B$6:$B$55,SMALL(IF(Trainings!$C$6:$C$55=Calc!AY$6,ROW(Trainings!$B$6:$B$55)-ROW(INDEX(Trainings!$B$6:$B$55,1,1))+1),ROW(Trainings!F31)-ROW(Trainings!$A$5)))),"")</f>
        <v/>
      </c>
      <c r="AZ33" s="127" t="str">
        <f t="array" ref="AZ33">IFERROR(IF(LEN(AZ$6)=0,"",INDEX(Trainings!$B$6:$B$55,SMALL(IF(Trainings!$C$6:$C$55=Calc!AZ$6,ROW(Trainings!$B$6:$B$55)-ROW(INDEX(Trainings!$B$6:$B$55,1,1))+1),ROW(Trainings!G31)-ROW(Trainings!$A$5)))),"")</f>
        <v/>
      </c>
      <c r="BA33" s="127" t="str">
        <f t="array" ref="BA33">IFERROR(IF(LEN(BA$6)=0,"",INDEX(Trainings!$B$6:$B$55,SMALL(IF(Trainings!$C$6:$C$55=Calc!BA$6,ROW(Trainings!$B$6:$B$55)-ROW(INDEX(Trainings!$B$6:$B$55,1,1))+1),ROW(Trainings!H31)-ROW(Trainings!$A$5)))),"")</f>
        <v/>
      </c>
      <c r="BB33" s="127" t="str">
        <f t="array" ref="BB33">IFERROR(IF(LEN(BB$6)=0,"",INDEX(Trainings!$B$6:$B$55,SMALL(IF(Trainings!$C$6:$C$55=Calc!BB$6,ROW(Trainings!$B$6:$B$55)-ROW(INDEX(Trainings!$B$6:$B$55,1,1))+1),ROW(Trainings!I31)-ROW(Trainings!$A$5)))),"")</f>
        <v/>
      </c>
      <c r="BC33" s="127" t="str">
        <f t="array" ref="BC33">IFERROR(IF(LEN(BC$6)=0,"",INDEX(Trainings!$B$6:$B$55,SMALL(IF(Trainings!$C$6:$C$55=Calc!BC$6,ROW(Trainings!$B$6:$B$55)-ROW(INDEX(Trainings!$B$6:$B$55,1,1))+1),ROW(Trainings!J31)-ROW(Trainings!$A$5)))),"")</f>
        <v/>
      </c>
      <c r="BD33" s="127" t="str">
        <f t="array" ref="BD33">IFERROR(IF(LEN(BD$6)=0,"",INDEX(Trainings!$B$6:$B$55,SMALL(IF(Trainings!$C$6:$C$55=Calc!BD$6,ROW(Trainings!$B$6:$B$55)-ROW(INDEX(Trainings!$B$6:$B$55,1,1))+1),ROW(Trainings!K31)-ROW(Trainings!$A$5)))),"")</f>
        <v/>
      </c>
      <c r="BE33" s="127" t="str">
        <f t="array" ref="BE33">IFERROR(IF(LEN(BE$6)=0,"",INDEX(Trainings!$B$6:$B$55,SMALL(IF(Trainings!$C$6:$C$55=Calc!BE$6,ROW(Trainings!$B$6:$B$55)-ROW(INDEX(Trainings!$B$6:$B$55,1,1))+1),ROW(Trainings!L31)-ROW(Trainings!$A$5)))),"")</f>
        <v/>
      </c>
      <c r="BF33" s="127" t="str">
        <f t="array" ref="BF33">IFERROR(IF(LEN(BF$6)=0,"",INDEX(Trainings!$B$6:$B$55,SMALL(IF(Trainings!$C$6:$C$55=Calc!BF$6,ROW(Trainings!$B$6:$B$55)-ROW(INDEX(Trainings!$B$6:$B$55,1,1))+1),ROW(Trainings!M31)-ROW(Trainings!$A$5)))),"")</f>
        <v/>
      </c>
      <c r="BG33" s="127" t="str">
        <f t="array" ref="BG33">IFERROR(IF(LEN(BG$6)=0,"",INDEX(Trainings!$B$6:$B$55,SMALL(IF(Trainings!$C$6:$C$55=Calc!BG$6,ROW(Trainings!$B$6:$B$55)-ROW(INDEX(Trainings!$B$6:$B$55,1,1))+1),ROW(Trainings!N31)-ROW(Trainings!$A$5)))),"")</f>
        <v/>
      </c>
      <c r="BH33" s="151"/>
      <c r="BI33" s="151"/>
    </row>
    <row r="34" spans="20:61" x14ac:dyDescent="0.25">
      <c r="T34" s="201"/>
      <c r="Z34" s="212"/>
      <c r="AA34" s="212" t="s">
        <v>79</v>
      </c>
      <c r="AC34" s="193" t="str">
        <f t="shared" si="10"/>
        <v/>
      </c>
      <c r="AD34" s="204">
        <f t="array" ref="AD34">IFERROR(IF(AC34="",0,SUMPRODUCT((Registration!$E$6:$E$20=$AC34)*(Registration!$V$6:$V$20))),"")</f>
        <v>0</v>
      </c>
      <c r="AE34" s="204">
        <f t="shared" si="12"/>
        <v>4</v>
      </c>
      <c r="AF34" s="204">
        <f>IF(COUNTIF($AE$7:AE34,AE34)&gt;1,AE34+COUNTIF($AE$7:AE34,AE34)-1,AE34)</f>
        <v>28</v>
      </c>
      <c r="AH34" s="193" t="str">
        <f t="shared" si="11"/>
        <v/>
      </c>
      <c r="AI34" s="204">
        <f t="array" ref="AI34">IFERROR(IF(AH34="",0,SUMPRODUCT((Registration!$F$6:$F$20=$AH34)*(Registration!$V$6:$V$20))),"")</f>
        <v>0</v>
      </c>
      <c r="AJ34" s="204">
        <f t="shared" si="13"/>
        <v>5</v>
      </c>
      <c r="AK34" s="204">
        <f>IF(COUNTIF($AJ$7:AJ34,AJ34)&gt;1,AJ34+COUNTIF($AJ$7:AJ34,AJ34)-1,AJ34)</f>
        <v>28</v>
      </c>
      <c r="AM34" s="220"/>
      <c r="AN34" s="220"/>
      <c r="AO34" s="220"/>
      <c r="AP34" s="127" t="str">
        <f t="array" ref="AP34">IFERROR(INDEX(Employees!$B$6:$B$1005,SMALL(IF(LEN(Employees!$B$6:$B$1005)&gt;0,ROW(Employees!$B$6:$B$1005)-ROW(INDEX(Employees!$B$6:$B$1005,1,1))+1),ROW(Employees!A33)-ROW(Employees!$A$5))),"")</f>
        <v/>
      </c>
      <c r="AQ34" s="210" t="str">
        <f t="array" ref="AQ34">IFERROR(INDEX(Trainings!$B$6:$B$55,SMALL(IF(LEN(Trainings!$B$6:$B$55)&gt;0,ROW(Trainings!$B$6:$B$55)-ROW(INDEX(Trainings!$B$6:$B$55,1,1))+1),ROW(A33)-ROW($A$5))),"")</f>
        <v/>
      </c>
      <c r="AR34" s="151"/>
      <c r="AS34" s="206"/>
      <c r="AT34" s="127" t="str">
        <f t="array" ref="AT34">IFERROR(INDEX(Dashboard!$C$17:$C$46,SMALL(IF(LEN(Dashboard!$C$17:$C$46)&gt;0,ROW(Dashboard!$C$17:$C$46)-ROW(INDEX(Dashboard!$C$17:$C$46,1,1))+1),ROW(Dashboard!A44)-ROW(Dashboard!$A$16))),"")</f>
        <v/>
      </c>
      <c r="AU34" s="127" t="str">
        <f t="array" ref="AU34">IFERROR(INDEX(Dashboard!$E$17:$E$46,SMALL(IF(LEN(Dashboard!$E$17:$E$46)&gt;0,ROW(Dashboard!$E$17:$E$46)-ROW(INDEX(Dashboard!$E$17:$E$46,1,1))+1),ROW(Dashboard!A44)-ROW(Dashboard!$A$16))),"")</f>
        <v/>
      </c>
      <c r="AV34" s="151"/>
      <c r="AW34" s="127" t="str">
        <f t="array" ref="AW34">IFERROR(INDEX(Trainings!$B$6:$B$55,SMALL(IF(LEN(Trainings!$B$6:$B$55)&gt;0,ROW(Trainings!$B$6:$B$55)-ROW(INDEX(Trainings!$B$6:$B$55,1,1))+1),ROW(Trainings!A32)-ROW(Trainings!$A$5))),"")</f>
        <v/>
      </c>
      <c r="AX34" s="127" t="str">
        <f t="array" ref="AX34">IFERROR(IF(LEN(AX$6)=0,"",INDEX(Trainings!$B$6:$B$55,SMALL(IF(Trainings!$C$6:$C$55=Calc!AX$6,ROW(Trainings!$B$6:$B$55)-ROW(INDEX(Trainings!$B$6:$B$55,1,1))+1),ROW(Trainings!E32)-ROW(Trainings!$A$5)))),"")</f>
        <v/>
      </c>
      <c r="AY34" s="127" t="str">
        <f t="array" ref="AY34">IFERROR(IF(LEN(AY$6)=0,"",INDEX(Trainings!$B$6:$B$55,SMALL(IF(Trainings!$C$6:$C$55=Calc!AY$6,ROW(Trainings!$B$6:$B$55)-ROW(INDEX(Trainings!$B$6:$B$55,1,1))+1),ROW(Trainings!F32)-ROW(Trainings!$A$5)))),"")</f>
        <v/>
      </c>
      <c r="AZ34" s="127" t="str">
        <f t="array" ref="AZ34">IFERROR(IF(LEN(AZ$6)=0,"",INDEX(Trainings!$B$6:$B$55,SMALL(IF(Trainings!$C$6:$C$55=Calc!AZ$6,ROW(Trainings!$B$6:$B$55)-ROW(INDEX(Trainings!$B$6:$B$55,1,1))+1),ROW(Trainings!G32)-ROW(Trainings!$A$5)))),"")</f>
        <v/>
      </c>
      <c r="BA34" s="127" t="str">
        <f t="array" ref="BA34">IFERROR(IF(LEN(BA$6)=0,"",INDEX(Trainings!$B$6:$B$55,SMALL(IF(Trainings!$C$6:$C$55=Calc!BA$6,ROW(Trainings!$B$6:$B$55)-ROW(INDEX(Trainings!$B$6:$B$55,1,1))+1),ROW(Trainings!H32)-ROW(Trainings!$A$5)))),"")</f>
        <v/>
      </c>
      <c r="BB34" s="127" t="str">
        <f t="array" ref="BB34">IFERROR(IF(LEN(BB$6)=0,"",INDEX(Trainings!$B$6:$B$55,SMALL(IF(Trainings!$C$6:$C$55=Calc!BB$6,ROW(Trainings!$B$6:$B$55)-ROW(INDEX(Trainings!$B$6:$B$55,1,1))+1),ROW(Trainings!I32)-ROW(Trainings!$A$5)))),"")</f>
        <v/>
      </c>
      <c r="BC34" s="127" t="str">
        <f t="array" ref="BC34">IFERROR(IF(LEN(BC$6)=0,"",INDEX(Trainings!$B$6:$B$55,SMALL(IF(Trainings!$C$6:$C$55=Calc!BC$6,ROW(Trainings!$B$6:$B$55)-ROW(INDEX(Trainings!$B$6:$B$55,1,1))+1),ROW(Trainings!J32)-ROW(Trainings!$A$5)))),"")</f>
        <v/>
      </c>
      <c r="BD34" s="127" t="str">
        <f t="array" ref="BD34">IFERROR(IF(LEN(BD$6)=0,"",INDEX(Trainings!$B$6:$B$55,SMALL(IF(Trainings!$C$6:$C$55=Calc!BD$6,ROW(Trainings!$B$6:$B$55)-ROW(INDEX(Trainings!$B$6:$B$55,1,1))+1),ROW(Trainings!K32)-ROW(Trainings!$A$5)))),"")</f>
        <v/>
      </c>
      <c r="BE34" s="127" t="str">
        <f t="array" ref="BE34">IFERROR(IF(LEN(BE$6)=0,"",INDEX(Trainings!$B$6:$B$55,SMALL(IF(Trainings!$C$6:$C$55=Calc!BE$6,ROW(Trainings!$B$6:$B$55)-ROW(INDEX(Trainings!$B$6:$B$55,1,1))+1),ROW(Trainings!L32)-ROW(Trainings!$A$5)))),"")</f>
        <v/>
      </c>
      <c r="BF34" s="127" t="str">
        <f t="array" ref="BF34">IFERROR(IF(LEN(BF$6)=0,"",INDEX(Trainings!$B$6:$B$55,SMALL(IF(Trainings!$C$6:$C$55=Calc!BF$6,ROW(Trainings!$B$6:$B$55)-ROW(INDEX(Trainings!$B$6:$B$55,1,1))+1),ROW(Trainings!M32)-ROW(Trainings!$A$5)))),"")</f>
        <v/>
      </c>
      <c r="BG34" s="127" t="str">
        <f t="array" ref="BG34">IFERROR(IF(LEN(BG$6)=0,"",INDEX(Trainings!$B$6:$B$55,SMALL(IF(Trainings!$C$6:$C$55=Calc!BG$6,ROW(Trainings!$B$6:$B$55)-ROW(INDEX(Trainings!$B$6:$B$55,1,1))+1),ROW(Trainings!N32)-ROW(Trainings!$A$5)))),"")</f>
        <v/>
      </c>
      <c r="BH34" s="151"/>
      <c r="BI34" s="151"/>
    </row>
    <row r="35" spans="20:61" x14ac:dyDescent="0.25">
      <c r="T35" s="201"/>
      <c r="Z35" s="193" t="s">
        <v>116</v>
      </c>
      <c r="AA35" s="219">
        <f t="array" ref="AA35">SUMPRODUCT($Q$6:$Q$20,$X$6:$X$20)</f>
        <v>240000</v>
      </c>
      <c r="AC35" s="223" t="str">
        <f t="shared" si="10"/>
        <v/>
      </c>
      <c r="AD35" s="224">
        <f t="array" ref="AD35">IFERROR(IF(AC35="",0,SUMPRODUCT((Registration!$E$6:$E$20=$AC35)*(Registration!$V$6:$V$20))),"")</f>
        <v>0</v>
      </c>
      <c r="AE35" s="224">
        <f t="shared" si="12"/>
        <v>4</v>
      </c>
      <c r="AF35" s="224">
        <f>IF(COUNTIF($AE$7:AE35,AE35)&gt;1,AE35+COUNTIF($AE$7:AE35,AE35)-1,AE35)</f>
        <v>29</v>
      </c>
      <c r="AH35" s="223" t="str">
        <f t="shared" si="11"/>
        <v/>
      </c>
      <c r="AI35" s="224">
        <f t="array" ref="AI35">IFERROR(IF(AH35="",0,SUMPRODUCT((Registration!$F$6:$F$20=$AH35)*(Registration!$V$6:$V$20))),"")</f>
        <v>0</v>
      </c>
      <c r="AJ35" s="224">
        <f t="shared" si="13"/>
        <v>5</v>
      </c>
      <c r="AK35" s="224">
        <f>IF(COUNTIF($AJ$7:AJ35,AJ35)&gt;1,AJ35+COUNTIF($AJ$7:AJ35,AJ35)-1,AJ35)</f>
        <v>29</v>
      </c>
      <c r="AM35" s="26" t="s">
        <v>185</v>
      </c>
      <c r="AN35" s="216">
        <f ca="1">COUNTIF(OFFSET($AW$6,1,MATCH(Summary!$D$5,Calc!$AW$6:$BG$6,0)-1,51),"&gt;&lt;")</f>
        <v>8</v>
      </c>
      <c r="AO35" s="220"/>
      <c r="AP35" s="127" t="str">
        <f t="array" ref="AP35">IFERROR(INDEX(Employees!$B$6:$B$1005,SMALL(IF(LEN(Employees!$B$6:$B$1005)&gt;0,ROW(Employees!$B$6:$B$1005)-ROW(INDEX(Employees!$B$6:$B$1005,1,1))+1),ROW(Employees!A34)-ROW(Employees!$A$5))),"")</f>
        <v/>
      </c>
      <c r="AQ35" s="210" t="str">
        <f t="array" ref="AQ35">IFERROR(INDEX(Trainings!$B$6:$B$55,SMALL(IF(LEN(Trainings!$B$6:$B$55)&gt;0,ROW(Trainings!$B$6:$B$55)-ROW(INDEX(Trainings!$B$6:$B$55,1,1))+1),ROW(A34)-ROW($A$5))),"")</f>
        <v/>
      </c>
      <c r="AR35" s="151"/>
      <c r="AS35" s="206"/>
      <c r="AT35" s="127" t="str">
        <f t="array" ref="AT35">IFERROR(INDEX(Dashboard!$C$17:$C$46,SMALL(IF(LEN(Dashboard!$C$17:$C$46)&gt;0,ROW(Dashboard!$C$17:$C$46)-ROW(INDEX(Dashboard!$C$17:$C$46,1,1))+1),ROW(Dashboard!A45)-ROW(Dashboard!$A$16))),"")</f>
        <v/>
      </c>
      <c r="AU35" s="127" t="str">
        <f t="array" ref="AU35">IFERROR(INDEX(Dashboard!$E$17:$E$46,SMALL(IF(LEN(Dashboard!$E$17:$E$46)&gt;0,ROW(Dashboard!$E$17:$E$46)-ROW(INDEX(Dashboard!$E$17:$E$46,1,1))+1),ROW(Dashboard!A45)-ROW(Dashboard!$A$16))),"")</f>
        <v/>
      </c>
      <c r="AV35" s="151"/>
      <c r="AW35" s="127" t="str">
        <f t="array" ref="AW35">IFERROR(INDEX(Trainings!$B$6:$B$55,SMALL(IF(LEN(Trainings!$B$6:$B$55)&gt;0,ROW(Trainings!$B$6:$B$55)-ROW(INDEX(Trainings!$B$6:$B$55,1,1))+1),ROW(Trainings!A33)-ROW(Trainings!$A$5))),"")</f>
        <v/>
      </c>
      <c r="AX35" s="127" t="str">
        <f t="array" ref="AX35">IFERROR(IF(LEN(AX$6)=0,"",INDEX(Trainings!$B$6:$B$55,SMALL(IF(Trainings!$C$6:$C$55=Calc!AX$6,ROW(Trainings!$B$6:$B$55)-ROW(INDEX(Trainings!$B$6:$B$55,1,1))+1),ROW(Trainings!E33)-ROW(Trainings!$A$5)))),"")</f>
        <v/>
      </c>
      <c r="AY35" s="127" t="str">
        <f t="array" ref="AY35">IFERROR(IF(LEN(AY$6)=0,"",INDEX(Trainings!$B$6:$B$55,SMALL(IF(Trainings!$C$6:$C$55=Calc!AY$6,ROW(Trainings!$B$6:$B$55)-ROW(INDEX(Trainings!$B$6:$B$55,1,1))+1),ROW(Trainings!F33)-ROW(Trainings!$A$5)))),"")</f>
        <v/>
      </c>
      <c r="AZ35" s="127" t="str">
        <f t="array" ref="AZ35">IFERROR(IF(LEN(AZ$6)=0,"",INDEX(Trainings!$B$6:$B$55,SMALL(IF(Trainings!$C$6:$C$55=Calc!AZ$6,ROW(Trainings!$B$6:$B$55)-ROW(INDEX(Trainings!$B$6:$B$55,1,1))+1),ROW(Trainings!G33)-ROW(Trainings!$A$5)))),"")</f>
        <v/>
      </c>
      <c r="BA35" s="127" t="str">
        <f t="array" ref="BA35">IFERROR(IF(LEN(BA$6)=0,"",INDEX(Trainings!$B$6:$B$55,SMALL(IF(Trainings!$C$6:$C$55=Calc!BA$6,ROW(Trainings!$B$6:$B$55)-ROW(INDEX(Trainings!$B$6:$B$55,1,1))+1),ROW(Trainings!H33)-ROW(Trainings!$A$5)))),"")</f>
        <v/>
      </c>
      <c r="BB35" s="127" t="str">
        <f t="array" ref="BB35">IFERROR(IF(LEN(BB$6)=0,"",INDEX(Trainings!$B$6:$B$55,SMALL(IF(Trainings!$C$6:$C$55=Calc!BB$6,ROW(Trainings!$B$6:$B$55)-ROW(INDEX(Trainings!$B$6:$B$55,1,1))+1),ROW(Trainings!I33)-ROW(Trainings!$A$5)))),"")</f>
        <v/>
      </c>
      <c r="BC35" s="127" t="str">
        <f t="array" ref="BC35">IFERROR(IF(LEN(BC$6)=0,"",INDEX(Trainings!$B$6:$B$55,SMALL(IF(Trainings!$C$6:$C$55=Calc!BC$6,ROW(Trainings!$B$6:$B$55)-ROW(INDEX(Trainings!$B$6:$B$55,1,1))+1),ROW(Trainings!J33)-ROW(Trainings!$A$5)))),"")</f>
        <v/>
      </c>
      <c r="BD35" s="127" t="str">
        <f t="array" ref="BD35">IFERROR(IF(LEN(BD$6)=0,"",INDEX(Trainings!$B$6:$B$55,SMALL(IF(Trainings!$C$6:$C$55=Calc!BD$6,ROW(Trainings!$B$6:$B$55)-ROW(INDEX(Trainings!$B$6:$B$55,1,1))+1),ROW(Trainings!K33)-ROW(Trainings!$A$5)))),"")</f>
        <v/>
      </c>
      <c r="BE35" s="127" t="str">
        <f t="array" ref="BE35">IFERROR(IF(LEN(BE$6)=0,"",INDEX(Trainings!$B$6:$B$55,SMALL(IF(Trainings!$C$6:$C$55=Calc!BE$6,ROW(Trainings!$B$6:$B$55)-ROW(INDEX(Trainings!$B$6:$B$55,1,1))+1),ROW(Trainings!L33)-ROW(Trainings!$A$5)))),"")</f>
        <v/>
      </c>
      <c r="BF35" s="127" t="str">
        <f t="array" ref="BF35">IFERROR(IF(LEN(BF$6)=0,"",INDEX(Trainings!$B$6:$B$55,SMALL(IF(Trainings!$C$6:$C$55=Calc!BF$6,ROW(Trainings!$B$6:$B$55)-ROW(INDEX(Trainings!$B$6:$B$55,1,1))+1),ROW(Trainings!M33)-ROW(Trainings!$A$5)))),"")</f>
        <v/>
      </c>
      <c r="BG35" s="127" t="str">
        <f t="array" ref="BG35">IFERROR(IF(LEN(BG$6)=0,"",INDEX(Trainings!$B$6:$B$55,SMALL(IF(Trainings!$C$6:$C$55=Calc!BG$6,ROW(Trainings!$B$6:$B$55)-ROW(INDEX(Trainings!$B$6:$B$55,1,1))+1),ROW(Trainings!N33)-ROW(Trainings!$A$5)))),"")</f>
        <v/>
      </c>
      <c r="BH35" s="151"/>
      <c r="BI35" s="151"/>
    </row>
    <row r="36" spans="20:61" x14ac:dyDescent="0.25">
      <c r="T36" s="201"/>
      <c r="Z36" s="193" t="s">
        <v>43</v>
      </c>
      <c r="AA36" s="219">
        <f t="array" ref="AA36">SUMPRODUCT($R$6:$R$20,$X$6:$X$20)</f>
        <v>152500</v>
      </c>
      <c r="AC36" s="193" t="str">
        <f t="shared" si="10"/>
        <v/>
      </c>
      <c r="AD36" s="204">
        <f t="array" ref="AD36">IFERROR(IF(AC36="",0,SUMPRODUCT((Registration!$E$6:$E$20=$AC36)*(Registration!$V$6:$V$20))),"")</f>
        <v>0</v>
      </c>
      <c r="AE36" s="204">
        <f t="shared" si="12"/>
        <v>4</v>
      </c>
      <c r="AF36" s="204">
        <f>IF(COUNTIF($AE$7:AE36,AE36)&gt;1,AE36+COUNTIF($AE$7:AE36,AE36)-1,AE36)</f>
        <v>30</v>
      </c>
      <c r="AG36" s="225"/>
      <c r="AH36" s="193" t="str">
        <f t="shared" si="11"/>
        <v/>
      </c>
      <c r="AI36" s="204">
        <f t="array" ref="AI36">IFERROR(IF(AH36="",0,SUMPRODUCT((Registration!$F$6:$F$20=$AH36)*(Registration!$V$6:$V$20))),"")</f>
        <v>0</v>
      </c>
      <c r="AJ36" s="204">
        <f t="shared" si="13"/>
        <v>5</v>
      </c>
      <c r="AK36" s="204">
        <f>IF(COUNTIF($AJ$7:AJ36,AJ36)&gt;1,AJ36+COUNTIF($AJ$7:AJ36,AJ36)-1,AJ36)</f>
        <v>30</v>
      </c>
      <c r="AM36" s="220"/>
      <c r="AN36" s="220"/>
      <c r="AO36" s="226"/>
      <c r="AP36" s="127" t="str">
        <f t="array" ref="AP36">IFERROR(INDEX(Employees!$B$6:$B$1005,SMALL(IF(LEN(Employees!$B$6:$B$1005)&gt;0,ROW(Employees!$B$6:$B$1005)-ROW(INDEX(Employees!$B$6:$B$1005,1,1))+1),ROW(Employees!A35)-ROW(Employees!$A$5))),"")</f>
        <v/>
      </c>
      <c r="AQ36" s="210" t="str">
        <f t="array" ref="AQ36">IFERROR(INDEX(Trainings!$B$6:$B$55,SMALL(IF(LEN(Trainings!$B$6:$B$55)&gt;0,ROW(Trainings!$B$6:$B$55)-ROW(INDEX(Trainings!$B$6:$B$55,1,1))+1),ROW(A35)-ROW($A$5))),"")</f>
        <v/>
      </c>
      <c r="AR36" s="151"/>
      <c r="AS36" s="206"/>
      <c r="AT36" s="127" t="str">
        <f t="array" ref="AT36">IFERROR(INDEX(Dashboard!$C$17:$C$46,SMALL(IF(LEN(Dashboard!$C$17:$C$46)&gt;0,ROW(Dashboard!$C$17:$C$46)-ROW(INDEX(Dashboard!$C$17:$C$46,1,1))+1),ROW(Dashboard!A46)-ROW(Dashboard!$A$16))),"")</f>
        <v/>
      </c>
      <c r="AU36" s="127" t="str">
        <f t="array" ref="AU36">IFERROR(INDEX(Dashboard!$E$17:$E$46,SMALL(IF(LEN(Dashboard!$E$17:$E$46)&gt;0,ROW(Dashboard!$E$17:$E$46)-ROW(INDEX(Dashboard!$E$17:$E$46,1,1))+1),ROW(Dashboard!A46)-ROW(Dashboard!$A$16))),"")</f>
        <v/>
      </c>
      <c r="AV36" s="151"/>
      <c r="AW36" s="127" t="str">
        <f t="array" ref="AW36">IFERROR(INDEX(Trainings!$B$6:$B$55,SMALL(IF(LEN(Trainings!$B$6:$B$55)&gt;0,ROW(Trainings!$B$6:$B$55)-ROW(INDEX(Trainings!$B$6:$B$55,1,1))+1),ROW(Trainings!A34)-ROW(Trainings!$A$5))),"")</f>
        <v/>
      </c>
      <c r="AX36" s="127" t="str">
        <f t="array" ref="AX36">IFERROR(IF(LEN(AX$6)=0,"",INDEX(Trainings!$B$6:$B$55,SMALL(IF(Trainings!$C$6:$C$55=Calc!AX$6,ROW(Trainings!$B$6:$B$55)-ROW(INDEX(Trainings!$B$6:$B$55,1,1))+1),ROW(Trainings!E34)-ROW(Trainings!$A$5)))),"")</f>
        <v/>
      </c>
      <c r="AY36" s="127" t="str">
        <f t="array" ref="AY36">IFERROR(IF(LEN(AY$6)=0,"",INDEX(Trainings!$B$6:$B$55,SMALL(IF(Trainings!$C$6:$C$55=Calc!AY$6,ROW(Trainings!$B$6:$B$55)-ROW(INDEX(Trainings!$B$6:$B$55,1,1))+1),ROW(Trainings!F34)-ROW(Trainings!$A$5)))),"")</f>
        <v/>
      </c>
      <c r="AZ36" s="127" t="str">
        <f t="array" ref="AZ36">IFERROR(IF(LEN(AZ$6)=0,"",INDEX(Trainings!$B$6:$B$55,SMALL(IF(Trainings!$C$6:$C$55=Calc!AZ$6,ROW(Trainings!$B$6:$B$55)-ROW(INDEX(Trainings!$B$6:$B$55,1,1))+1),ROW(Trainings!G34)-ROW(Trainings!$A$5)))),"")</f>
        <v/>
      </c>
      <c r="BA36" s="127" t="str">
        <f t="array" ref="BA36">IFERROR(IF(LEN(BA$6)=0,"",INDEX(Trainings!$B$6:$B$55,SMALL(IF(Trainings!$C$6:$C$55=Calc!BA$6,ROW(Trainings!$B$6:$B$55)-ROW(INDEX(Trainings!$B$6:$B$55,1,1))+1),ROW(Trainings!H34)-ROW(Trainings!$A$5)))),"")</f>
        <v/>
      </c>
      <c r="BB36" s="127" t="str">
        <f t="array" ref="BB36">IFERROR(IF(LEN(BB$6)=0,"",INDEX(Trainings!$B$6:$B$55,SMALL(IF(Trainings!$C$6:$C$55=Calc!BB$6,ROW(Trainings!$B$6:$B$55)-ROW(INDEX(Trainings!$B$6:$B$55,1,1))+1),ROW(Trainings!I34)-ROW(Trainings!$A$5)))),"")</f>
        <v/>
      </c>
      <c r="BC36" s="127" t="str">
        <f t="array" ref="BC36">IFERROR(IF(LEN(BC$6)=0,"",INDEX(Trainings!$B$6:$B$55,SMALL(IF(Trainings!$C$6:$C$55=Calc!BC$6,ROW(Trainings!$B$6:$B$55)-ROW(INDEX(Trainings!$B$6:$B$55,1,1))+1),ROW(Trainings!J34)-ROW(Trainings!$A$5)))),"")</f>
        <v/>
      </c>
      <c r="BD36" s="127" t="str">
        <f t="array" ref="BD36">IFERROR(IF(LEN(BD$6)=0,"",INDEX(Trainings!$B$6:$B$55,SMALL(IF(Trainings!$C$6:$C$55=Calc!BD$6,ROW(Trainings!$B$6:$B$55)-ROW(INDEX(Trainings!$B$6:$B$55,1,1))+1),ROW(Trainings!K34)-ROW(Trainings!$A$5)))),"")</f>
        <v/>
      </c>
      <c r="BE36" s="127" t="str">
        <f t="array" ref="BE36">IFERROR(IF(LEN(BE$6)=0,"",INDEX(Trainings!$B$6:$B$55,SMALL(IF(Trainings!$C$6:$C$55=Calc!BE$6,ROW(Trainings!$B$6:$B$55)-ROW(INDEX(Trainings!$B$6:$B$55,1,1))+1),ROW(Trainings!L34)-ROW(Trainings!$A$5)))),"")</f>
        <v/>
      </c>
      <c r="BF36" s="127" t="str">
        <f t="array" ref="BF36">IFERROR(IF(LEN(BF$6)=0,"",INDEX(Trainings!$B$6:$B$55,SMALL(IF(Trainings!$C$6:$C$55=Calc!BF$6,ROW(Trainings!$B$6:$B$55)-ROW(INDEX(Trainings!$B$6:$B$55,1,1))+1),ROW(Trainings!M34)-ROW(Trainings!$A$5)))),"")</f>
        <v/>
      </c>
      <c r="BG36" s="127" t="str">
        <f t="array" ref="BG36">IFERROR(IF(LEN(BG$6)=0,"",INDEX(Trainings!$B$6:$B$55,SMALL(IF(Trainings!$C$6:$C$55=Calc!BG$6,ROW(Trainings!$B$6:$B$55)-ROW(INDEX(Trainings!$B$6:$B$55,1,1))+1),ROW(Trainings!N34)-ROW(Trainings!$A$5)))),"")</f>
        <v/>
      </c>
      <c r="BH36" s="151"/>
      <c r="BI36" s="151"/>
    </row>
    <row r="37" spans="20:61" x14ac:dyDescent="0.25">
      <c r="T37" s="201"/>
      <c r="Z37" s="193" t="s">
        <v>117</v>
      </c>
      <c r="AA37" s="221">
        <f>AA35-AA36</f>
        <v>87500</v>
      </c>
      <c r="AC37" s="217"/>
      <c r="AD37" s="227"/>
      <c r="AE37" s="227"/>
      <c r="AF37" s="227"/>
      <c r="AG37" s="217"/>
      <c r="AH37" s="217"/>
      <c r="AI37" s="227"/>
      <c r="AJ37" s="227"/>
      <c r="AK37" s="227"/>
      <c r="AM37" s="26" t="s">
        <v>180</v>
      </c>
      <c r="AN37" s="216">
        <f>IFERROR(IF(ISNUMBER(Calendar!$D$70),77,IF(ISNUMBER(Calendar!$D$58),65,53)),77)</f>
        <v>77</v>
      </c>
      <c r="AO37" s="226"/>
      <c r="AP37" s="127" t="str">
        <f t="array" ref="AP37">IFERROR(INDEX(Employees!$B$6:$B$1005,SMALL(IF(LEN(Employees!$B$6:$B$1005)&gt;0,ROW(Employees!$B$6:$B$1005)-ROW(INDEX(Employees!$B$6:$B$1005,1,1))+1),ROW(Employees!A36)-ROW(Employees!$A$5))),"")</f>
        <v/>
      </c>
      <c r="AQ37" s="210" t="str">
        <f t="array" ref="AQ37">IFERROR(INDEX(Trainings!$B$6:$B$55,SMALL(IF(LEN(Trainings!$B$6:$B$55)&gt;0,ROW(Trainings!$B$6:$B$55)-ROW(INDEX(Trainings!$B$6:$B$55,1,1))+1),ROW(A36)-ROW($A$5))),"")</f>
        <v/>
      </c>
      <c r="AR37" s="151"/>
      <c r="AS37" s="206"/>
      <c r="AT37" s="151"/>
      <c r="AU37" s="151"/>
      <c r="AV37" s="151"/>
      <c r="AW37" s="127" t="str">
        <f t="array" ref="AW37">IFERROR(INDEX(Trainings!$B$6:$B$55,SMALL(IF(LEN(Trainings!$B$6:$B$55)&gt;0,ROW(Trainings!$B$6:$B$55)-ROW(INDEX(Trainings!$B$6:$B$55,1,1))+1),ROW(Trainings!A35)-ROW(Trainings!$A$5))),"")</f>
        <v/>
      </c>
      <c r="AX37" s="127" t="str">
        <f t="array" ref="AX37">IFERROR(IF(LEN(AX$6)=0,"",INDEX(Trainings!$B$6:$B$55,SMALL(IF(Trainings!$C$6:$C$55=Calc!AX$6,ROW(Trainings!$B$6:$B$55)-ROW(INDEX(Trainings!$B$6:$B$55,1,1))+1),ROW(Trainings!E35)-ROW(Trainings!$A$5)))),"")</f>
        <v/>
      </c>
      <c r="AY37" s="127" t="str">
        <f t="array" ref="AY37">IFERROR(IF(LEN(AY$6)=0,"",INDEX(Trainings!$B$6:$B$55,SMALL(IF(Trainings!$C$6:$C$55=Calc!AY$6,ROW(Trainings!$B$6:$B$55)-ROW(INDEX(Trainings!$B$6:$B$55,1,1))+1),ROW(Trainings!F35)-ROW(Trainings!$A$5)))),"")</f>
        <v/>
      </c>
      <c r="AZ37" s="127" t="str">
        <f t="array" ref="AZ37">IFERROR(IF(LEN(AZ$6)=0,"",INDEX(Trainings!$B$6:$B$55,SMALL(IF(Trainings!$C$6:$C$55=Calc!AZ$6,ROW(Trainings!$B$6:$B$55)-ROW(INDEX(Trainings!$B$6:$B$55,1,1))+1),ROW(Trainings!G35)-ROW(Trainings!$A$5)))),"")</f>
        <v/>
      </c>
      <c r="BA37" s="127" t="str">
        <f t="array" ref="BA37">IFERROR(IF(LEN(BA$6)=0,"",INDEX(Trainings!$B$6:$B$55,SMALL(IF(Trainings!$C$6:$C$55=Calc!BA$6,ROW(Trainings!$B$6:$B$55)-ROW(INDEX(Trainings!$B$6:$B$55,1,1))+1),ROW(Trainings!H35)-ROW(Trainings!$A$5)))),"")</f>
        <v/>
      </c>
      <c r="BB37" s="127" t="str">
        <f t="array" ref="BB37">IFERROR(IF(LEN(BB$6)=0,"",INDEX(Trainings!$B$6:$B$55,SMALL(IF(Trainings!$C$6:$C$55=Calc!BB$6,ROW(Trainings!$B$6:$B$55)-ROW(INDEX(Trainings!$B$6:$B$55,1,1))+1),ROW(Trainings!I35)-ROW(Trainings!$A$5)))),"")</f>
        <v/>
      </c>
      <c r="BC37" s="127" t="str">
        <f t="array" ref="BC37">IFERROR(IF(LEN(BC$6)=0,"",INDEX(Trainings!$B$6:$B$55,SMALL(IF(Trainings!$C$6:$C$55=Calc!BC$6,ROW(Trainings!$B$6:$B$55)-ROW(INDEX(Trainings!$B$6:$B$55,1,1))+1),ROW(Trainings!J35)-ROW(Trainings!$A$5)))),"")</f>
        <v/>
      </c>
      <c r="BD37" s="127" t="str">
        <f t="array" ref="BD37">IFERROR(IF(LEN(BD$6)=0,"",INDEX(Trainings!$B$6:$B$55,SMALL(IF(Trainings!$C$6:$C$55=Calc!BD$6,ROW(Trainings!$B$6:$B$55)-ROW(INDEX(Trainings!$B$6:$B$55,1,1))+1),ROW(Trainings!K35)-ROW(Trainings!$A$5)))),"")</f>
        <v/>
      </c>
      <c r="BE37" s="127" t="str">
        <f t="array" ref="BE37">IFERROR(IF(LEN(BE$6)=0,"",INDEX(Trainings!$B$6:$B$55,SMALL(IF(Trainings!$C$6:$C$55=Calc!BE$6,ROW(Trainings!$B$6:$B$55)-ROW(INDEX(Trainings!$B$6:$B$55,1,1))+1),ROW(Trainings!L35)-ROW(Trainings!$A$5)))),"")</f>
        <v/>
      </c>
      <c r="BF37" s="127" t="str">
        <f t="array" ref="BF37">IFERROR(IF(LEN(BF$6)=0,"",INDEX(Trainings!$B$6:$B$55,SMALL(IF(Trainings!$C$6:$C$55=Calc!BF$6,ROW(Trainings!$B$6:$B$55)-ROW(INDEX(Trainings!$B$6:$B$55,1,1))+1),ROW(Trainings!M35)-ROW(Trainings!$A$5)))),"")</f>
        <v/>
      </c>
      <c r="BG37" s="127" t="str">
        <f t="array" ref="BG37">IFERROR(IF(LEN(BG$6)=0,"",INDEX(Trainings!$B$6:$B$55,SMALL(IF(Trainings!$C$6:$C$55=Calc!BG$6,ROW(Trainings!$B$6:$B$55)-ROW(INDEX(Trainings!$B$6:$B$55,1,1))+1),ROW(Trainings!N35)-ROW(Trainings!$A$5)))),"")</f>
        <v/>
      </c>
      <c r="BH37" s="151"/>
      <c r="BI37" s="151"/>
    </row>
    <row r="38" spans="20:61" x14ac:dyDescent="0.25">
      <c r="T38" s="201"/>
      <c r="Z38" s="193" t="s">
        <v>80</v>
      </c>
      <c r="AA38" s="222" t="str">
        <f>IFERROR("%"&amp;ROUND(AA36/AA35*100,1),"")</f>
        <v>%63,5</v>
      </c>
      <c r="AC38" s="232" t="s">
        <v>120</v>
      </c>
      <c r="AD38" s="232"/>
      <c r="AE38" s="232"/>
      <c r="AF38" s="227"/>
      <c r="AG38" s="217"/>
      <c r="AH38" s="232" t="s">
        <v>173</v>
      </c>
      <c r="AI38" s="232"/>
      <c r="AJ38" s="232"/>
      <c r="AK38" s="227"/>
      <c r="AM38" s="220"/>
      <c r="AN38" s="220"/>
      <c r="AO38" s="220"/>
      <c r="AP38" s="127" t="str">
        <f t="array" ref="AP38">IFERROR(INDEX(Employees!$B$6:$B$1005,SMALL(IF(LEN(Employees!$B$6:$B$1005)&gt;0,ROW(Employees!$B$6:$B$1005)-ROW(INDEX(Employees!$B$6:$B$1005,1,1))+1),ROW(Employees!A37)-ROW(Employees!$A$5))),"")</f>
        <v/>
      </c>
      <c r="AQ38" s="210" t="str">
        <f t="array" ref="AQ38">IFERROR(INDEX(Trainings!$B$6:$B$55,SMALL(IF(LEN(Trainings!$B$6:$B$55)&gt;0,ROW(Trainings!$B$6:$B$55)-ROW(INDEX(Trainings!$B$6:$B$55,1,1))+1),ROW(A37)-ROW($A$5))),"")</f>
        <v/>
      </c>
      <c r="AR38" s="151"/>
      <c r="AS38" s="206"/>
      <c r="AT38" s="151"/>
      <c r="AU38" s="151"/>
      <c r="AV38" s="151"/>
      <c r="AW38" s="127" t="str">
        <f t="array" ref="AW38">IFERROR(INDEX(Trainings!$B$6:$B$55,SMALL(IF(LEN(Trainings!$B$6:$B$55)&gt;0,ROW(Trainings!$B$6:$B$55)-ROW(INDEX(Trainings!$B$6:$B$55,1,1))+1),ROW(Trainings!A36)-ROW(Trainings!$A$5))),"")</f>
        <v/>
      </c>
      <c r="AX38" s="127" t="str">
        <f t="array" ref="AX38">IFERROR(IF(LEN(AX$6)=0,"",INDEX(Trainings!$B$6:$B$55,SMALL(IF(Trainings!$C$6:$C$55=Calc!AX$6,ROW(Trainings!$B$6:$B$55)-ROW(INDEX(Trainings!$B$6:$B$55,1,1))+1),ROW(Trainings!E36)-ROW(Trainings!$A$5)))),"")</f>
        <v/>
      </c>
      <c r="AY38" s="127" t="str">
        <f t="array" ref="AY38">IFERROR(IF(LEN(AY$6)=0,"",INDEX(Trainings!$B$6:$B$55,SMALL(IF(Trainings!$C$6:$C$55=Calc!AY$6,ROW(Trainings!$B$6:$B$55)-ROW(INDEX(Trainings!$B$6:$B$55,1,1))+1),ROW(Trainings!F36)-ROW(Trainings!$A$5)))),"")</f>
        <v/>
      </c>
      <c r="AZ38" s="127" t="str">
        <f t="array" ref="AZ38">IFERROR(IF(LEN(AZ$6)=0,"",INDEX(Trainings!$B$6:$B$55,SMALL(IF(Trainings!$C$6:$C$55=Calc!AZ$6,ROW(Trainings!$B$6:$B$55)-ROW(INDEX(Trainings!$B$6:$B$55,1,1))+1),ROW(Trainings!G36)-ROW(Trainings!$A$5)))),"")</f>
        <v/>
      </c>
      <c r="BA38" s="127" t="str">
        <f t="array" ref="BA38">IFERROR(IF(LEN(BA$6)=0,"",INDEX(Trainings!$B$6:$B$55,SMALL(IF(Trainings!$C$6:$C$55=Calc!BA$6,ROW(Trainings!$B$6:$B$55)-ROW(INDEX(Trainings!$B$6:$B$55,1,1))+1),ROW(Trainings!H36)-ROW(Trainings!$A$5)))),"")</f>
        <v/>
      </c>
      <c r="BB38" s="127" t="str">
        <f t="array" ref="BB38">IFERROR(IF(LEN(BB$6)=0,"",INDEX(Trainings!$B$6:$B$55,SMALL(IF(Trainings!$C$6:$C$55=Calc!BB$6,ROW(Trainings!$B$6:$B$55)-ROW(INDEX(Trainings!$B$6:$B$55,1,1))+1),ROW(Trainings!I36)-ROW(Trainings!$A$5)))),"")</f>
        <v/>
      </c>
      <c r="BC38" s="127" t="str">
        <f t="array" ref="BC38">IFERROR(IF(LEN(BC$6)=0,"",INDEX(Trainings!$B$6:$B$55,SMALL(IF(Trainings!$C$6:$C$55=Calc!BC$6,ROW(Trainings!$B$6:$B$55)-ROW(INDEX(Trainings!$B$6:$B$55,1,1))+1),ROW(Trainings!J36)-ROW(Trainings!$A$5)))),"")</f>
        <v/>
      </c>
      <c r="BD38" s="127" t="str">
        <f t="array" ref="BD38">IFERROR(IF(LEN(BD$6)=0,"",INDEX(Trainings!$B$6:$B$55,SMALL(IF(Trainings!$C$6:$C$55=Calc!BD$6,ROW(Trainings!$B$6:$B$55)-ROW(INDEX(Trainings!$B$6:$B$55,1,1))+1),ROW(Trainings!K36)-ROW(Trainings!$A$5)))),"")</f>
        <v/>
      </c>
      <c r="BE38" s="127" t="str">
        <f t="array" ref="BE38">IFERROR(IF(LEN(BE$6)=0,"",INDEX(Trainings!$B$6:$B$55,SMALL(IF(Trainings!$C$6:$C$55=Calc!BE$6,ROW(Trainings!$B$6:$B$55)-ROW(INDEX(Trainings!$B$6:$B$55,1,1))+1),ROW(Trainings!L36)-ROW(Trainings!$A$5)))),"")</f>
        <v/>
      </c>
      <c r="BF38" s="127" t="str">
        <f t="array" ref="BF38">IFERROR(IF(LEN(BF$6)=0,"",INDEX(Trainings!$B$6:$B$55,SMALL(IF(Trainings!$C$6:$C$55=Calc!BF$6,ROW(Trainings!$B$6:$B$55)-ROW(INDEX(Trainings!$B$6:$B$55,1,1))+1),ROW(Trainings!M36)-ROW(Trainings!$A$5)))),"")</f>
        <v/>
      </c>
      <c r="BG38" s="127" t="str">
        <f t="array" ref="BG38">IFERROR(IF(LEN(BG$6)=0,"",INDEX(Trainings!$B$6:$B$55,SMALL(IF(Trainings!$C$6:$C$55=Calc!BG$6,ROW(Trainings!$B$6:$B$55)-ROW(INDEX(Trainings!$B$6:$B$55,1,1))+1),ROW(Trainings!N36)-ROW(Trainings!$A$5)))),"")</f>
        <v/>
      </c>
      <c r="BH38" s="151"/>
      <c r="BI38" s="151"/>
    </row>
    <row r="39" spans="20:61" x14ac:dyDescent="0.25">
      <c r="T39" s="201"/>
      <c r="AC39" s="203" t="s">
        <v>118</v>
      </c>
      <c r="AD39" s="203" t="s">
        <v>10</v>
      </c>
      <c r="AE39" s="203" t="s">
        <v>71</v>
      </c>
      <c r="AF39" s="227"/>
      <c r="AG39" s="217"/>
      <c r="AH39" s="203" t="s">
        <v>118</v>
      </c>
      <c r="AI39" s="203" t="s">
        <v>42</v>
      </c>
      <c r="AJ39" s="203" t="s">
        <v>71</v>
      </c>
      <c r="AK39" s="227"/>
      <c r="AO39" s="220"/>
      <c r="AP39" s="127" t="str">
        <f t="array" ref="AP39">IFERROR(INDEX(Employees!$B$6:$B$1005,SMALL(IF(LEN(Employees!$B$6:$B$1005)&gt;0,ROW(Employees!$B$6:$B$1005)-ROW(INDEX(Employees!$B$6:$B$1005,1,1))+1),ROW(Employees!A38)-ROW(Employees!$A$5))),"")</f>
        <v/>
      </c>
      <c r="AQ39" s="210" t="str">
        <f t="array" ref="AQ39">IFERROR(INDEX(Trainings!$B$6:$B$55,SMALL(IF(LEN(Trainings!$B$6:$B$55)&gt;0,ROW(Trainings!$B$6:$B$55)-ROW(INDEX(Trainings!$B$6:$B$55,1,1))+1),ROW(A38)-ROW($A$5))),"")</f>
        <v/>
      </c>
      <c r="AR39" s="151"/>
      <c r="AS39" s="206"/>
      <c r="AT39" s="151"/>
      <c r="AU39" s="151"/>
      <c r="AV39" s="151"/>
      <c r="AW39" s="127" t="str">
        <f t="array" ref="AW39">IFERROR(INDEX(Trainings!$B$6:$B$55,SMALL(IF(LEN(Trainings!$B$6:$B$55)&gt;0,ROW(Trainings!$B$6:$B$55)-ROW(INDEX(Trainings!$B$6:$B$55,1,1))+1),ROW(Trainings!A37)-ROW(Trainings!$A$5))),"")</f>
        <v/>
      </c>
      <c r="AX39" s="127" t="str">
        <f t="array" ref="AX39">IFERROR(IF(LEN(AX$6)=0,"",INDEX(Trainings!$B$6:$B$55,SMALL(IF(Trainings!$C$6:$C$55=Calc!AX$6,ROW(Trainings!$B$6:$B$55)-ROW(INDEX(Trainings!$B$6:$B$55,1,1))+1),ROW(Trainings!E37)-ROW(Trainings!$A$5)))),"")</f>
        <v/>
      </c>
      <c r="AY39" s="127" t="str">
        <f t="array" ref="AY39">IFERROR(IF(LEN(AY$6)=0,"",INDEX(Trainings!$B$6:$B$55,SMALL(IF(Trainings!$C$6:$C$55=Calc!AY$6,ROW(Trainings!$B$6:$B$55)-ROW(INDEX(Trainings!$B$6:$B$55,1,1))+1),ROW(Trainings!F37)-ROW(Trainings!$A$5)))),"")</f>
        <v/>
      </c>
      <c r="AZ39" s="127" t="str">
        <f t="array" ref="AZ39">IFERROR(IF(LEN(AZ$6)=0,"",INDEX(Trainings!$B$6:$B$55,SMALL(IF(Trainings!$C$6:$C$55=Calc!AZ$6,ROW(Trainings!$B$6:$B$55)-ROW(INDEX(Trainings!$B$6:$B$55,1,1))+1),ROW(Trainings!G37)-ROW(Trainings!$A$5)))),"")</f>
        <v/>
      </c>
      <c r="BA39" s="127" t="str">
        <f t="array" ref="BA39">IFERROR(IF(LEN(BA$6)=0,"",INDEX(Trainings!$B$6:$B$55,SMALL(IF(Trainings!$C$6:$C$55=Calc!BA$6,ROW(Trainings!$B$6:$B$55)-ROW(INDEX(Trainings!$B$6:$B$55,1,1))+1),ROW(Trainings!H37)-ROW(Trainings!$A$5)))),"")</f>
        <v/>
      </c>
      <c r="BB39" s="127" t="str">
        <f t="array" ref="BB39">IFERROR(IF(LEN(BB$6)=0,"",INDEX(Trainings!$B$6:$B$55,SMALL(IF(Trainings!$C$6:$C$55=Calc!BB$6,ROW(Trainings!$B$6:$B$55)-ROW(INDEX(Trainings!$B$6:$B$55,1,1))+1),ROW(Trainings!I37)-ROW(Trainings!$A$5)))),"")</f>
        <v/>
      </c>
      <c r="BC39" s="127" t="str">
        <f t="array" ref="BC39">IFERROR(IF(LEN(BC$6)=0,"",INDEX(Trainings!$B$6:$B$55,SMALL(IF(Trainings!$C$6:$C$55=Calc!BC$6,ROW(Trainings!$B$6:$B$55)-ROW(INDEX(Trainings!$B$6:$B$55,1,1))+1),ROW(Trainings!J37)-ROW(Trainings!$A$5)))),"")</f>
        <v/>
      </c>
      <c r="BD39" s="127" t="str">
        <f t="array" ref="BD39">IFERROR(IF(LEN(BD$6)=0,"",INDEX(Trainings!$B$6:$B$55,SMALL(IF(Trainings!$C$6:$C$55=Calc!BD$6,ROW(Trainings!$B$6:$B$55)-ROW(INDEX(Trainings!$B$6:$B$55,1,1))+1),ROW(Trainings!K37)-ROW(Trainings!$A$5)))),"")</f>
        <v/>
      </c>
      <c r="BE39" s="127" t="str">
        <f t="array" ref="BE39">IFERROR(IF(LEN(BE$6)=0,"",INDEX(Trainings!$B$6:$B$55,SMALL(IF(Trainings!$C$6:$C$55=Calc!BE$6,ROW(Trainings!$B$6:$B$55)-ROW(INDEX(Trainings!$B$6:$B$55,1,1))+1),ROW(Trainings!L37)-ROW(Trainings!$A$5)))),"")</f>
        <v/>
      </c>
      <c r="BF39" s="127" t="str">
        <f t="array" ref="BF39">IFERROR(IF(LEN(BF$6)=0,"",INDEX(Trainings!$B$6:$B$55,SMALL(IF(Trainings!$C$6:$C$55=Calc!BF$6,ROW(Trainings!$B$6:$B$55)-ROW(INDEX(Trainings!$B$6:$B$55,1,1))+1),ROW(Trainings!M37)-ROW(Trainings!$A$5)))),"")</f>
        <v/>
      </c>
      <c r="BG39" s="127" t="str">
        <f t="array" ref="BG39">IFERROR(IF(LEN(BG$6)=0,"",INDEX(Trainings!$B$6:$B$55,SMALL(IF(Trainings!$C$6:$C$55=Calc!BG$6,ROW(Trainings!$B$6:$B$55)-ROW(INDEX(Trainings!$B$6:$B$55,1,1))+1),ROW(Trainings!N37)-ROW(Trainings!$A$5)))),"")</f>
        <v/>
      </c>
      <c r="BH39" s="151"/>
      <c r="BI39" s="151"/>
    </row>
    <row r="40" spans="20:61" x14ac:dyDescent="0.25">
      <c r="T40" s="201"/>
      <c r="AC40" s="204">
        <v>1</v>
      </c>
      <c r="AD40" s="127" t="str">
        <f>IFERROR(INDEX($AC$7:$AC$36,MATCH(AC40,$AF$7:$AF$36,0)),"")</f>
        <v>Marketing</v>
      </c>
      <c r="AE40" s="193">
        <f>IFERROR(INDEX($AD$7:$AD$36,MATCH(AD40,$AC$7:$AC$36,0)),"")</f>
        <v>5</v>
      </c>
      <c r="AF40" s="227"/>
      <c r="AG40" s="217"/>
      <c r="AH40" s="204">
        <v>1</v>
      </c>
      <c r="AI40" s="192" t="str">
        <f>IFERROR(INDEX($AH$7:$AH$36,MATCH(AH40,$AK$7:$AK$36,0)),"")</f>
        <v>Director</v>
      </c>
      <c r="AJ40" s="193">
        <f>IFERROR(INDEX($AI$7:$AI$36,MATCH(AI40,$AH$7:$AH$36,0)),"")</f>
        <v>4</v>
      </c>
      <c r="AK40" s="227"/>
      <c r="AM40" s="201"/>
      <c r="AO40" s="220"/>
      <c r="AP40" s="127" t="str">
        <f t="array" ref="AP40">IFERROR(INDEX(Employees!$B$6:$B$1005,SMALL(IF(LEN(Employees!$B$6:$B$1005)&gt;0,ROW(Employees!$B$6:$B$1005)-ROW(INDEX(Employees!$B$6:$B$1005,1,1))+1),ROW(Employees!A39)-ROW(Employees!$A$5))),"")</f>
        <v/>
      </c>
      <c r="AQ40" s="210" t="str">
        <f t="array" ref="AQ40">IFERROR(INDEX(Trainings!$B$6:$B$55,SMALL(IF(LEN(Trainings!$B$6:$B$55)&gt;0,ROW(Trainings!$B$6:$B$55)-ROW(INDEX(Trainings!$B$6:$B$55,1,1))+1),ROW(A39)-ROW($A$5))),"")</f>
        <v/>
      </c>
      <c r="AR40" s="151"/>
      <c r="AS40" s="206"/>
      <c r="AT40" s="151"/>
      <c r="AU40" s="151"/>
      <c r="AV40" s="151"/>
      <c r="AW40" s="127" t="str">
        <f t="array" ref="AW40">IFERROR(INDEX(Trainings!$B$6:$B$55,SMALL(IF(LEN(Trainings!$B$6:$B$55)&gt;0,ROW(Trainings!$B$6:$B$55)-ROW(INDEX(Trainings!$B$6:$B$55,1,1))+1),ROW(Trainings!A38)-ROW(Trainings!$A$5))),"")</f>
        <v/>
      </c>
      <c r="AX40" s="127" t="str">
        <f t="array" ref="AX40">IFERROR(IF(LEN(AX$6)=0,"",INDEX(Trainings!$B$6:$B$55,SMALL(IF(Trainings!$C$6:$C$55=Calc!AX$6,ROW(Trainings!$B$6:$B$55)-ROW(INDEX(Trainings!$B$6:$B$55,1,1))+1),ROW(Trainings!E38)-ROW(Trainings!$A$5)))),"")</f>
        <v/>
      </c>
      <c r="AY40" s="127" t="str">
        <f t="array" ref="AY40">IFERROR(IF(LEN(AY$6)=0,"",INDEX(Trainings!$B$6:$B$55,SMALL(IF(Trainings!$C$6:$C$55=Calc!AY$6,ROW(Trainings!$B$6:$B$55)-ROW(INDEX(Trainings!$B$6:$B$55,1,1))+1),ROW(Trainings!F38)-ROW(Trainings!$A$5)))),"")</f>
        <v/>
      </c>
      <c r="AZ40" s="127" t="str">
        <f t="array" ref="AZ40">IFERROR(IF(LEN(AZ$6)=0,"",INDEX(Trainings!$B$6:$B$55,SMALL(IF(Trainings!$C$6:$C$55=Calc!AZ$6,ROW(Trainings!$B$6:$B$55)-ROW(INDEX(Trainings!$B$6:$B$55,1,1))+1),ROW(Trainings!G38)-ROW(Trainings!$A$5)))),"")</f>
        <v/>
      </c>
      <c r="BA40" s="127" t="str">
        <f t="array" ref="BA40">IFERROR(IF(LEN(BA$6)=0,"",INDEX(Trainings!$B$6:$B$55,SMALL(IF(Trainings!$C$6:$C$55=Calc!BA$6,ROW(Trainings!$B$6:$B$55)-ROW(INDEX(Trainings!$B$6:$B$55,1,1))+1),ROW(Trainings!H38)-ROW(Trainings!$A$5)))),"")</f>
        <v/>
      </c>
      <c r="BB40" s="127" t="str">
        <f t="array" ref="BB40">IFERROR(IF(LEN(BB$6)=0,"",INDEX(Trainings!$B$6:$B$55,SMALL(IF(Trainings!$C$6:$C$55=Calc!BB$6,ROW(Trainings!$B$6:$B$55)-ROW(INDEX(Trainings!$B$6:$B$55,1,1))+1),ROW(Trainings!I38)-ROW(Trainings!$A$5)))),"")</f>
        <v/>
      </c>
      <c r="BC40" s="127" t="str">
        <f t="array" ref="BC40">IFERROR(IF(LEN(BC$6)=0,"",INDEX(Trainings!$B$6:$B$55,SMALL(IF(Trainings!$C$6:$C$55=Calc!BC$6,ROW(Trainings!$B$6:$B$55)-ROW(INDEX(Trainings!$B$6:$B$55,1,1))+1),ROW(Trainings!J38)-ROW(Trainings!$A$5)))),"")</f>
        <v/>
      </c>
      <c r="BD40" s="127" t="str">
        <f t="array" ref="BD40">IFERROR(IF(LEN(BD$6)=0,"",INDEX(Trainings!$B$6:$B$55,SMALL(IF(Trainings!$C$6:$C$55=Calc!BD$6,ROW(Trainings!$B$6:$B$55)-ROW(INDEX(Trainings!$B$6:$B$55,1,1))+1),ROW(Trainings!K38)-ROW(Trainings!$A$5)))),"")</f>
        <v/>
      </c>
      <c r="BE40" s="127" t="str">
        <f t="array" ref="BE40">IFERROR(IF(LEN(BE$6)=0,"",INDEX(Trainings!$B$6:$B$55,SMALL(IF(Trainings!$C$6:$C$55=Calc!BE$6,ROW(Trainings!$B$6:$B$55)-ROW(INDEX(Trainings!$B$6:$B$55,1,1))+1),ROW(Trainings!L38)-ROW(Trainings!$A$5)))),"")</f>
        <v/>
      </c>
      <c r="BF40" s="127" t="str">
        <f t="array" ref="BF40">IFERROR(IF(LEN(BF$6)=0,"",INDEX(Trainings!$B$6:$B$55,SMALL(IF(Trainings!$C$6:$C$55=Calc!BF$6,ROW(Trainings!$B$6:$B$55)-ROW(INDEX(Trainings!$B$6:$B$55,1,1))+1),ROW(Trainings!M38)-ROW(Trainings!$A$5)))),"")</f>
        <v/>
      </c>
      <c r="BG40" s="127" t="str">
        <f t="array" ref="BG40">IFERROR(IF(LEN(BG$6)=0,"",INDEX(Trainings!$B$6:$B$55,SMALL(IF(Trainings!$C$6:$C$55=Calc!BG$6,ROW(Trainings!$B$6:$B$55)-ROW(INDEX(Trainings!$B$6:$B$55,1,1))+1),ROW(Trainings!N38)-ROW(Trainings!$A$5)))),"")</f>
        <v/>
      </c>
      <c r="BH40" s="151"/>
      <c r="BI40" s="151"/>
    </row>
    <row r="41" spans="20:61" x14ac:dyDescent="0.25">
      <c r="T41" s="201"/>
      <c r="AC41" s="204">
        <v>2</v>
      </c>
      <c r="AD41" s="127" t="str">
        <f t="shared" ref="AD41:AD42" si="15">IFERROR(INDEX($AC$7:$AC$36,MATCH(AC41,$AF$7:$AF$36,0)),"")</f>
        <v>Sales</v>
      </c>
      <c r="AE41" s="193">
        <f t="shared" ref="AE41:AE42" si="16">IFERROR(INDEX($AD$7:$AD$36,MATCH(AD41,$AC$7:$AC$36,0)),"")</f>
        <v>4</v>
      </c>
      <c r="AF41" s="227"/>
      <c r="AG41" s="217"/>
      <c r="AH41" s="204">
        <v>2</v>
      </c>
      <c r="AI41" s="193" t="str">
        <f t="shared" ref="AI41:AI42" si="17">IFERROR(INDEX($AH$7:$AH$36,MATCH(AH41,$AK$7:$AK$36,0)),"")</f>
        <v>Salesman</v>
      </c>
      <c r="AJ41" s="193">
        <f t="shared" ref="AJ41:AJ42" si="18">IFERROR(INDEX($AI$7:$AI$36,MATCH(AI41,$AH$7:$AH$36,0)),"")</f>
        <v>4</v>
      </c>
      <c r="AK41" s="227"/>
      <c r="AM41" s="201"/>
      <c r="AO41" s="220"/>
      <c r="AP41" s="127" t="str">
        <f t="array" ref="AP41">IFERROR(INDEX(Employees!$B$6:$B$1005,SMALL(IF(LEN(Employees!$B$6:$B$1005)&gt;0,ROW(Employees!$B$6:$B$1005)-ROW(INDEX(Employees!$B$6:$B$1005,1,1))+1),ROW(Employees!A40)-ROW(Employees!$A$5))),"")</f>
        <v/>
      </c>
      <c r="AQ41" s="210" t="str">
        <f t="array" ref="AQ41">IFERROR(INDEX(Trainings!$B$6:$B$55,SMALL(IF(LEN(Trainings!$B$6:$B$55)&gt;0,ROW(Trainings!$B$6:$B$55)-ROW(INDEX(Trainings!$B$6:$B$55,1,1))+1),ROW(A40)-ROW($A$5))),"")</f>
        <v/>
      </c>
      <c r="AR41" s="151"/>
      <c r="AS41" s="206"/>
      <c r="AT41" s="151"/>
      <c r="AU41" s="151"/>
      <c r="AV41" s="151"/>
      <c r="AW41" s="127" t="str">
        <f t="array" ref="AW41">IFERROR(INDEX(Trainings!$B$6:$B$55,SMALL(IF(LEN(Trainings!$B$6:$B$55)&gt;0,ROW(Trainings!$B$6:$B$55)-ROW(INDEX(Trainings!$B$6:$B$55,1,1))+1),ROW(Trainings!A39)-ROW(Trainings!$A$5))),"")</f>
        <v/>
      </c>
      <c r="AX41" s="127" t="str">
        <f t="array" ref="AX41">IFERROR(IF(LEN(AX$6)=0,"",INDEX(Trainings!$B$6:$B$55,SMALL(IF(Trainings!$C$6:$C$55=Calc!AX$6,ROW(Trainings!$B$6:$B$55)-ROW(INDEX(Trainings!$B$6:$B$55,1,1))+1),ROW(Trainings!E39)-ROW(Trainings!$A$5)))),"")</f>
        <v/>
      </c>
      <c r="AY41" s="127" t="str">
        <f t="array" ref="AY41">IFERROR(IF(LEN(AY$6)=0,"",INDEX(Trainings!$B$6:$B$55,SMALL(IF(Trainings!$C$6:$C$55=Calc!AY$6,ROW(Trainings!$B$6:$B$55)-ROW(INDEX(Trainings!$B$6:$B$55,1,1))+1),ROW(Trainings!F39)-ROW(Trainings!$A$5)))),"")</f>
        <v/>
      </c>
      <c r="AZ41" s="127" t="str">
        <f t="array" ref="AZ41">IFERROR(IF(LEN(AZ$6)=0,"",INDEX(Trainings!$B$6:$B$55,SMALL(IF(Trainings!$C$6:$C$55=Calc!AZ$6,ROW(Trainings!$B$6:$B$55)-ROW(INDEX(Trainings!$B$6:$B$55,1,1))+1),ROW(Trainings!G39)-ROW(Trainings!$A$5)))),"")</f>
        <v/>
      </c>
      <c r="BA41" s="127" t="str">
        <f t="array" ref="BA41">IFERROR(IF(LEN(BA$6)=0,"",INDEX(Trainings!$B$6:$B$55,SMALL(IF(Trainings!$C$6:$C$55=Calc!BA$6,ROW(Trainings!$B$6:$B$55)-ROW(INDEX(Trainings!$B$6:$B$55,1,1))+1),ROW(Trainings!H39)-ROW(Trainings!$A$5)))),"")</f>
        <v/>
      </c>
      <c r="BB41" s="127" t="str">
        <f t="array" ref="BB41">IFERROR(IF(LEN(BB$6)=0,"",INDEX(Trainings!$B$6:$B$55,SMALL(IF(Trainings!$C$6:$C$55=Calc!BB$6,ROW(Trainings!$B$6:$B$55)-ROW(INDEX(Trainings!$B$6:$B$55,1,1))+1),ROW(Trainings!I39)-ROW(Trainings!$A$5)))),"")</f>
        <v/>
      </c>
      <c r="BC41" s="127" t="str">
        <f t="array" ref="BC41">IFERROR(IF(LEN(BC$6)=0,"",INDEX(Trainings!$B$6:$B$55,SMALL(IF(Trainings!$C$6:$C$55=Calc!BC$6,ROW(Trainings!$B$6:$B$55)-ROW(INDEX(Trainings!$B$6:$B$55,1,1))+1),ROW(Trainings!J39)-ROW(Trainings!$A$5)))),"")</f>
        <v/>
      </c>
      <c r="BD41" s="127" t="str">
        <f t="array" ref="BD41">IFERROR(IF(LEN(BD$6)=0,"",INDEX(Trainings!$B$6:$B$55,SMALL(IF(Trainings!$C$6:$C$55=Calc!BD$6,ROW(Trainings!$B$6:$B$55)-ROW(INDEX(Trainings!$B$6:$B$55,1,1))+1),ROW(Trainings!K39)-ROW(Trainings!$A$5)))),"")</f>
        <v/>
      </c>
      <c r="BE41" s="127" t="str">
        <f t="array" ref="BE41">IFERROR(IF(LEN(BE$6)=0,"",INDEX(Trainings!$B$6:$B$55,SMALL(IF(Trainings!$C$6:$C$55=Calc!BE$6,ROW(Trainings!$B$6:$B$55)-ROW(INDEX(Trainings!$B$6:$B$55,1,1))+1),ROW(Trainings!L39)-ROW(Trainings!$A$5)))),"")</f>
        <v/>
      </c>
      <c r="BF41" s="127" t="str">
        <f t="array" ref="BF41">IFERROR(IF(LEN(BF$6)=0,"",INDEX(Trainings!$B$6:$B$55,SMALL(IF(Trainings!$C$6:$C$55=Calc!BF$6,ROW(Trainings!$B$6:$B$55)-ROW(INDEX(Trainings!$B$6:$B$55,1,1))+1),ROW(Trainings!M39)-ROW(Trainings!$A$5)))),"")</f>
        <v/>
      </c>
      <c r="BG41" s="127" t="str">
        <f t="array" ref="BG41">IFERROR(IF(LEN(BG$6)=0,"",INDEX(Trainings!$B$6:$B$55,SMALL(IF(Trainings!$C$6:$C$55=Calc!BG$6,ROW(Trainings!$B$6:$B$55)-ROW(INDEX(Trainings!$B$6:$B$55,1,1))+1),ROW(Trainings!N39)-ROW(Trainings!$A$5)))),"")</f>
        <v/>
      </c>
      <c r="BH41" s="151"/>
      <c r="BI41" s="151"/>
    </row>
    <row r="42" spans="20:61" x14ac:dyDescent="0.25">
      <c r="T42" s="201"/>
      <c r="AC42" s="204">
        <v>3</v>
      </c>
      <c r="AD42" s="127" t="str">
        <f t="shared" si="15"/>
        <v>Accounting</v>
      </c>
      <c r="AE42" s="193">
        <f t="shared" si="16"/>
        <v>1</v>
      </c>
      <c r="AF42" s="227"/>
      <c r="AG42" s="217"/>
      <c r="AH42" s="204">
        <v>3</v>
      </c>
      <c r="AI42" s="192" t="str">
        <f t="shared" si="17"/>
        <v>Vice-Director</v>
      </c>
      <c r="AJ42" s="193">
        <f t="shared" si="18"/>
        <v>1</v>
      </c>
      <c r="AK42" s="227"/>
      <c r="AM42" s="201"/>
      <c r="AP42" s="127" t="str">
        <f t="array" ref="AP42">IFERROR(INDEX(Employees!$B$6:$B$1005,SMALL(IF(LEN(Employees!$B$6:$B$1005)&gt;0,ROW(Employees!$B$6:$B$1005)-ROW(INDEX(Employees!$B$6:$B$1005,1,1))+1),ROW(Employees!A41)-ROW(Employees!$A$5))),"")</f>
        <v/>
      </c>
      <c r="AQ42" s="210" t="str">
        <f t="array" ref="AQ42">IFERROR(INDEX(Trainings!$B$6:$B$55,SMALL(IF(LEN(Trainings!$B$6:$B$55)&gt;0,ROW(Trainings!$B$6:$B$55)-ROW(INDEX(Trainings!$B$6:$B$55,1,1))+1),ROW(A41)-ROW($A$5))),"")</f>
        <v/>
      </c>
      <c r="AR42" s="151"/>
      <c r="AS42" s="206"/>
      <c r="AT42" s="151"/>
      <c r="AU42" s="151"/>
      <c r="AV42" s="151"/>
      <c r="AW42" s="127" t="str">
        <f t="array" ref="AW42">IFERROR(INDEX(Trainings!$B$6:$B$55,SMALL(IF(LEN(Trainings!$B$6:$B$55)&gt;0,ROW(Trainings!$B$6:$B$55)-ROW(INDEX(Trainings!$B$6:$B$55,1,1))+1),ROW(Trainings!A40)-ROW(Trainings!$A$5))),"")</f>
        <v/>
      </c>
      <c r="AX42" s="127" t="str">
        <f t="array" ref="AX42">IFERROR(IF(LEN(AX$6)=0,"",INDEX(Trainings!$B$6:$B$55,SMALL(IF(Trainings!$C$6:$C$55=Calc!AX$6,ROW(Trainings!$B$6:$B$55)-ROW(INDEX(Trainings!$B$6:$B$55,1,1))+1),ROW(Trainings!E40)-ROW(Trainings!$A$5)))),"")</f>
        <v/>
      </c>
      <c r="AY42" s="127" t="str">
        <f t="array" ref="AY42">IFERROR(IF(LEN(AY$6)=0,"",INDEX(Trainings!$B$6:$B$55,SMALL(IF(Trainings!$C$6:$C$55=Calc!AY$6,ROW(Trainings!$B$6:$B$55)-ROW(INDEX(Trainings!$B$6:$B$55,1,1))+1),ROW(Trainings!F40)-ROW(Trainings!$A$5)))),"")</f>
        <v/>
      </c>
      <c r="AZ42" s="127" t="str">
        <f t="array" ref="AZ42">IFERROR(IF(LEN(AZ$6)=0,"",INDEX(Trainings!$B$6:$B$55,SMALL(IF(Trainings!$C$6:$C$55=Calc!AZ$6,ROW(Trainings!$B$6:$B$55)-ROW(INDEX(Trainings!$B$6:$B$55,1,1))+1),ROW(Trainings!G40)-ROW(Trainings!$A$5)))),"")</f>
        <v/>
      </c>
      <c r="BA42" s="127" t="str">
        <f t="array" ref="BA42">IFERROR(IF(LEN(BA$6)=0,"",INDEX(Trainings!$B$6:$B$55,SMALL(IF(Trainings!$C$6:$C$55=Calc!BA$6,ROW(Trainings!$B$6:$B$55)-ROW(INDEX(Trainings!$B$6:$B$55,1,1))+1),ROW(Trainings!H40)-ROW(Trainings!$A$5)))),"")</f>
        <v/>
      </c>
      <c r="BB42" s="127" t="str">
        <f t="array" ref="BB42">IFERROR(IF(LEN(BB$6)=0,"",INDEX(Trainings!$B$6:$B$55,SMALL(IF(Trainings!$C$6:$C$55=Calc!BB$6,ROW(Trainings!$B$6:$B$55)-ROW(INDEX(Trainings!$B$6:$B$55,1,1))+1),ROW(Trainings!I40)-ROW(Trainings!$A$5)))),"")</f>
        <v/>
      </c>
      <c r="BC42" s="127" t="str">
        <f t="array" ref="BC42">IFERROR(IF(LEN(BC$6)=0,"",INDEX(Trainings!$B$6:$B$55,SMALL(IF(Trainings!$C$6:$C$55=Calc!BC$6,ROW(Trainings!$B$6:$B$55)-ROW(INDEX(Trainings!$B$6:$B$55,1,1))+1),ROW(Trainings!J40)-ROW(Trainings!$A$5)))),"")</f>
        <v/>
      </c>
      <c r="BD42" s="127" t="str">
        <f t="array" ref="BD42">IFERROR(IF(LEN(BD$6)=0,"",INDEX(Trainings!$B$6:$B$55,SMALL(IF(Trainings!$C$6:$C$55=Calc!BD$6,ROW(Trainings!$B$6:$B$55)-ROW(INDEX(Trainings!$B$6:$B$55,1,1))+1),ROW(Trainings!K40)-ROW(Trainings!$A$5)))),"")</f>
        <v/>
      </c>
      <c r="BE42" s="127" t="str">
        <f t="array" ref="BE42">IFERROR(IF(LEN(BE$6)=0,"",INDEX(Trainings!$B$6:$B$55,SMALL(IF(Trainings!$C$6:$C$55=Calc!BE$6,ROW(Trainings!$B$6:$B$55)-ROW(INDEX(Trainings!$B$6:$B$55,1,1))+1),ROW(Trainings!L40)-ROW(Trainings!$A$5)))),"")</f>
        <v/>
      </c>
      <c r="BF42" s="127" t="str">
        <f t="array" ref="BF42">IFERROR(IF(LEN(BF$6)=0,"",INDEX(Trainings!$B$6:$B$55,SMALL(IF(Trainings!$C$6:$C$55=Calc!BF$6,ROW(Trainings!$B$6:$B$55)-ROW(INDEX(Trainings!$B$6:$B$55,1,1))+1),ROW(Trainings!M40)-ROW(Trainings!$A$5)))),"")</f>
        <v/>
      </c>
      <c r="BG42" s="127" t="str">
        <f t="array" ref="BG42">IFERROR(IF(LEN(BG$6)=0,"",INDEX(Trainings!$B$6:$B$55,SMALL(IF(Trainings!$C$6:$C$55=Calc!BG$6,ROW(Trainings!$B$6:$B$55)-ROW(INDEX(Trainings!$B$6:$B$55,1,1))+1),ROW(Trainings!N40)-ROW(Trainings!$A$5)))),"")</f>
        <v/>
      </c>
      <c r="BH42" s="151"/>
      <c r="BI42" s="151"/>
    </row>
    <row r="43" spans="20:61" x14ac:dyDescent="0.25">
      <c r="T43" s="201"/>
      <c r="AC43" s="217"/>
      <c r="AD43" s="227"/>
      <c r="AE43" s="227"/>
      <c r="AF43" s="227"/>
      <c r="AG43" s="217"/>
      <c r="AI43" s="201"/>
      <c r="AJ43" s="201"/>
      <c r="AK43" s="227"/>
      <c r="AM43" s="201"/>
      <c r="AP43" s="127" t="str">
        <f t="array" ref="AP43">IFERROR(INDEX(Employees!$B$6:$B$1005,SMALL(IF(LEN(Employees!$B$6:$B$1005)&gt;0,ROW(Employees!$B$6:$B$1005)-ROW(INDEX(Employees!$B$6:$B$1005,1,1))+1),ROW(Employees!A42)-ROW(Employees!$A$5))),"")</f>
        <v/>
      </c>
      <c r="AQ43" s="210" t="str">
        <f t="array" ref="AQ43">IFERROR(INDEX(Trainings!$B$6:$B$55,SMALL(IF(LEN(Trainings!$B$6:$B$55)&gt;0,ROW(Trainings!$B$6:$B$55)-ROW(INDEX(Trainings!$B$6:$B$55,1,1))+1),ROW(A42)-ROW($A$5))),"")</f>
        <v/>
      </c>
      <c r="AR43" s="151"/>
      <c r="AS43" s="206"/>
      <c r="AT43" s="151"/>
      <c r="AU43" s="151"/>
      <c r="AV43" s="151"/>
      <c r="AW43" s="127" t="str">
        <f t="array" ref="AW43">IFERROR(INDEX(Trainings!$B$6:$B$55,SMALL(IF(LEN(Trainings!$B$6:$B$55)&gt;0,ROW(Trainings!$B$6:$B$55)-ROW(INDEX(Trainings!$B$6:$B$55,1,1))+1),ROW(Trainings!A41)-ROW(Trainings!$A$5))),"")</f>
        <v/>
      </c>
      <c r="AX43" s="127" t="str">
        <f t="array" ref="AX43">IFERROR(IF(LEN(AX$6)=0,"",INDEX(Trainings!$B$6:$B$55,SMALL(IF(Trainings!$C$6:$C$55=Calc!AX$6,ROW(Trainings!$B$6:$B$55)-ROW(INDEX(Trainings!$B$6:$B$55,1,1))+1),ROW(Trainings!E41)-ROW(Trainings!$A$5)))),"")</f>
        <v/>
      </c>
      <c r="AY43" s="127" t="str">
        <f t="array" ref="AY43">IFERROR(IF(LEN(AY$6)=0,"",INDEX(Trainings!$B$6:$B$55,SMALL(IF(Trainings!$C$6:$C$55=Calc!AY$6,ROW(Trainings!$B$6:$B$55)-ROW(INDEX(Trainings!$B$6:$B$55,1,1))+1),ROW(Trainings!F41)-ROW(Trainings!$A$5)))),"")</f>
        <v/>
      </c>
      <c r="AZ43" s="127" t="str">
        <f t="array" ref="AZ43">IFERROR(IF(LEN(AZ$6)=0,"",INDEX(Trainings!$B$6:$B$55,SMALL(IF(Trainings!$C$6:$C$55=Calc!AZ$6,ROW(Trainings!$B$6:$B$55)-ROW(INDEX(Trainings!$B$6:$B$55,1,1))+1),ROW(Trainings!G41)-ROW(Trainings!$A$5)))),"")</f>
        <v/>
      </c>
      <c r="BA43" s="127" t="str">
        <f t="array" ref="BA43">IFERROR(IF(LEN(BA$6)=0,"",INDEX(Trainings!$B$6:$B$55,SMALL(IF(Trainings!$C$6:$C$55=Calc!BA$6,ROW(Trainings!$B$6:$B$55)-ROW(INDEX(Trainings!$B$6:$B$55,1,1))+1),ROW(Trainings!H41)-ROW(Trainings!$A$5)))),"")</f>
        <v/>
      </c>
      <c r="BB43" s="127" t="str">
        <f t="array" ref="BB43">IFERROR(IF(LEN(BB$6)=0,"",INDEX(Trainings!$B$6:$B$55,SMALL(IF(Trainings!$C$6:$C$55=Calc!BB$6,ROW(Trainings!$B$6:$B$55)-ROW(INDEX(Trainings!$B$6:$B$55,1,1))+1),ROW(Trainings!I41)-ROW(Trainings!$A$5)))),"")</f>
        <v/>
      </c>
      <c r="BC43" s="127" t="str">
        <f t="array" ref="BC43">IFERROR(IF(LEN(BC$6)=0,"",INDEX(Trainings!$B$6:$B$55,SMALL(IF(Trainings!$C$6:$C$55=Calc!BC$6,ROW(Trainings!$B$6:$B$55)-ROW(INDEX(Trainings!$B$6:$B$55,1,1))+1),ROW(Trainings!J41)-ROW(Trainings!$A$5)))),"")</f>
        <v/>
      </c>
      <c r="BD43" s="127" t="str">
        <f t="array" ref="BD43">IFERROR(IF(LEN(BD$6)=0,"",INDEX(Trainings!$B$6:$B$55,SMALL(IF(Trainings!$C$6:$C$55=Calc!BD$6,ROW(Trainings!$B$6:$B$55)-ROW(INDEX(Trainings!$B$6:$B$55,1,1))+1),ROW(Trainings!K41)-ROW(Trainings!$A$5)))),"")</f>
        <v/>
      </c>
      <c r="BE43" s="127" t="str">
        <f t="array" ref="BE43">IFERROR(IF(LEN(BE$6)=0,"",INDEX(Trainings!$B$6:$B$55,SMALL(IF(Trainings!$C$6:$C$55=Calc!BE$6,ROW(Trainings!$B$6:$B$55)-ROW(INDEX(Trainings!$B$6:$B$55,1,1))+1),ROW(Trainings!L41)-ROW(Trainings!$A$5)))),"")</f>
        <v/>
      </c>
      <c r="BF43" s="127" t="str">
        <f t="array" ref="BF43">IFERROR(IF(LEN(BF$6)=0,"",INDEX(Trainings!$B$6:$B$55,SMALL(IF(Trainings!$C$6:$C$55=Calc!BF$6,ROW(Trainings!$B$6:$B$55)-ROW(INDEX(Trainings!$B$6:$B$55,1,1))+1),ROW(Trainings!M41)-ROW(Trainings!$A$5)))),"")</f>
        <v/>
      </c>
      <c r="BG43" s="127" t="str">
        <f t="array" ref="BG43">IFERROR(IF(LEN(BG$6)=0,"",INDEX(Trainings!$B$6:$B$55,SMALL(IF(Trainings!$C$6:$C$55=Calc!BG$6,ROW(Trainings!$B$6:$B$55)-ROW(INDEX(Trainings!$B$6:$B$55,1,1))+1),ROW(Trainings!N41)-ROW(Trainings!$A$5)))),"")</f>
        <v/>
      </c>
      <c r="BH43" s="151"/>
      <c r="BI43" s="151"/>
    </row>
    <row r="44" spans="20:61" x14ac:dyDescent="0.25">
      <c r="T44" s="201"/>
      <c r="AC44" s="217"/>
      <c r="AD44" s="227"/>
      <c r="AE44" s="227"/>
      <c r="AF44" s="227"/>
      <c r="AG44" s="217"/>
      <c r="AI44" s="201"/>
      <c r="AJ44" s="201"/>
      <c r="AK44" s="227"/>
      <c r="AM44" s="201"/>
      <c r="AP44" s="127" t="str">
        <f t="array" ref="AP44">IFERROR(INDEX(Employees!$B$6:$B$1005,SMALL(IF(LEN(Employees!$B$6:$B$1005)&gt;0,ROW(Employees!$B$6:$B$1005)-ROW(INDEX(Employees!$B$6:$B$1005,1,1))+1),ROW(Employees!A43)-ROW(Employees!$A$5))),"")</f>
        <v/>
      </c>
      <c r="AQ44" s="210" t="str">
        <f t="array" ref="AQ44">IFERROR(INDEX(Trainings!$B$6:$B$55,SMALL(IF(LEN(Trainings!$B$6:$B$55)&gt;0,ROW(Trainings!$B$6:$B$55)-ROW(INDEX(Trainings!$B$6:$B$55,1,1))+1),ROW(A43)-ROW($A$5))),"")</f>
        <v/>
      </c>
      <c r="AR44" s="151"/>
      <c r="AS44" s="206"/>
      <c r="AT44" s="151"/>
      <c r="AU44" s="151"/>
      <c r="AV44" s="151"/>
      <c r="AW44" s="127" t="str">
        <f t="array" ref="AW44">IFERROR(INDEX(Trainings!$B$6:$B$55,SMALL(IF(LEN(Trainings!$B$6:$B$55)&gt;0,ROW(Trainings!$B$6:$B$55)-ROW(INDEX(Trainings!$B$6:$B$55,1,1))+1),ROW(Trainings!A42)-ROW(Trainings!$A$5))),"")</f>
        <v/>
      </c>
      <c r="AX44" s="127" t="str">
        <f t="array" ref="AX44">IFERROR(IF(LEN(AX$6)=0,"",INDEX(Trainings!$B$6:$B$55,SMALL(IF(Trainings!$C$6:$C$55=Calc!AX$6,ROW(Trainings!$B$6:$B$55)-ROW(INDEX(Trainings!$B$6:$B$55,1,1))+1),ROW(Trainings!E42)-ROW(Trainings!$A$5)))),"")</f>
        <v/>
      </c>
      <c r="AY44" s="127" t="str">
        <f t="array" ref="AY44">IFERROR(IF(LEN(AY$6)=0,"",INDEX(Trainings!$B$6:$B$55,SMALL(IF(Trainings!$C$6:$C$55=Calc!AY$6,ROW(Trainings!$B$6:$B$55)-ROW(INDEX(Trainings!$B$6:$B$55,1,1))+1),ROW(Trainings!F42)-ROW(Trainings!$A$5)))),"")</f>
        <v/>
      </c>
      <c r="AZ44" s="127" t="str">
        <f t="array" ref="AZ44">IFERROR(IF(LEN(AZ$6)=0,"",INDEX(Trainings!$B$6:$B$55,SMALL(IF(Trainings!$C$6:$C$55=Calc!AZ$6,ROW(Trainings!$B$6:$B$55)-ROW(INDEX(Trainings!$B$6:$B$55,1,1))+1),ROW(Trainings!G42)-ROW(Trainings!$A$5)))),"")</f>
        <v/>
      </c>
      <c r="BA44" s="127" t="str">
        <f t="array" ref="BA44">IFERROR(IF(LEN(BA$6)=0,"",INDEX(Trainings!$B$6:$B$55,SMALL(IF(Trainings!$C$6:$C$55=Calc!BA$6,ROW(Trainings!$B$6:$B$55)-ROW(INDEX(Trainings!$B$6:$B$55,1,1))+1),ROW(Trainings!H42)-ROW(Trainings!$A$5)))),"")</f>
        <v/>
      </c>
      <c r="BB44" s="127" t="str">
        <f t="array" ref="BB44">IFERROR(IF(LEN(BB$6)=0,"",INDEX(Trainings!$B$6:$B$55,SMALL(IF(Trainings!$C$6:$C$55=Calc!BB$6,ROW(Trainings!$B$6:$B$55)-ROW(INDEX(Trainings!$B$6:$B$55,1,1))+1),ROW(Trainings!I42)-ROW(Trainings!$A$5)))),"")</f>
        <v/>
      </c>
      <c r="BC44" s="127" t="str">
        <f t="array" ref="BC44">IFERROR(IF(LEN(BC$6)=0,"",INDEX(Trainings!$B$6:$B$55,SMALL(IF(Trainings!$C$6:$C$55=Calc!BC$6,ROW(Trainings!$B$6:$B$55)-ROW(INDEX(Trainings!$B$6:$B$55,1,1))+1),ROW(Trainings!J42)-ROW(Trainings!$A$5)))),"")</f>
        <v/>
      </c>
      <c r="BD44" s="127" t="str">
        <f t="array" ref="BD44">IFERROR(IF(LEN(BD$6)=0,"",INDEX(Trainings!$B$6:$B$55,SMALL(IF(Trainings!$C$6:$C$55=Calc!BD$6,ROW(Trainings!$B$6:$B$55)-ROW(INDEX(Trainings!$B$6:$B$55,1,1))+1),ROW(Trainings!K42)-ROW(Trainings!$A$5)))),"")</f>
        <v/>
      </c>
      <c r="BE44" s="127" t="str">
        <f t="array" ref="BE44">IFERROR(IF(LEN(BE$6)=0,"",INDEX(Trainings!$B$6:$B$55,SMALL(IF(Trainings!$C$6:$C$55=Calc!BE$6,ROW(Trainings!$B$6:$B$55)-ROW(INDEX(Trainings!$B$6:$B$55,1,1))+1),ROW(Trainings!L42)-ROW(Trainings!$A$5)))),"")</f>
        <v/>
      </c>
      <c r="BF44" s="127" t="str">
        <f t="array" ref="BF44">IFERROR(IF(LEN(BF$6)=0,"",INDEX(Trainings!$B$6:$B$55,SMALL(IF(Trainings!$C$6:$C$55=Calc!BF$6,ROW(Trainings!$B$6:$B$55)-ROW(INDEX(Trainings!$B$6:$B$55,1,1))+1),ROW(Trainings!M42)-ROW(Trainings!$A$5)))),"")</f>
        <v/>
      </c>
      <c r="BG44" s="127" t="str">
        <f t="array" ref="BG44">IFERROR(IF(LEN(BG$6)=0,"",INDEX(Trainings!$B$6:$B$55,SMALL(IF(Trainings!$C$6:$C$55=Calc!BG$6,ROW(Trainings!$B$6:$B$55)-ROW(INDEX(Trainings!$B$6:$B$55,1,1))+1),ROW(Trainings!N42)-ROW(Trainings!$A$5)))),"")</f>
        <v/>
      </c>
      <c r="BH44" s="151"/>
      <c r="BI44" s="151"/>
    </row>
    <row r="45" spans="20:61" x14ac:dyDescent="0.25">
      <c r="T45" s="201"/>
      <c r="AC45" s="217"/>
      <c r="AD45" s="227"/>
      <c r="AE45" s="227"/>
      <c r="AF45" s="227"/>
      <c r="AG45" s="217"/>
      <c r="AI45" s="201"/>
      <c r="AJ45" s="201"/>
      <c r="AK45" s="227"/>
      <c r="AM45" s="201"/>
      <c r="AP45" s="127" t="str">
        <f t="array" ref="AP45">IFERROR(INDEX(Employees!$B$6:$B$1005,SMALL(IF(LEN(Employees!$B$6:$B$1005)&gt;0,ROW(Employees!$B$6:$B$1005)-ROW(INDEX(Employees!$B$6:$B$1005,1,1))+1),ROW(Employees!A44)-ROW(Employees!$A$5))),"")</f>
        <v/>
      </c>
      <c r="AQ45" s="210" t="str">
        <f t="array" ref="AQ45">IFERROR(INDEX(Trainings!$B$6:$B$55,SMALL(IF(LEN(Trainings!$B$6:$B$55)&gt;0,ROW(Trainings!$B$6:$B$55)-ROW(INDEX(Trainings!$B$6:$B$55,1,1))+1),ROW(A44)-ROW($A$5))),"")</f>
        <v/>
      </c>
      <c r="AR45" s="151"/>
      <c r="AS45" s="206"/>
      <c r="AT45" s="151"/>
      <c r="AU45" s="151"/>
      <c r="AV45" s="151"/>
      <c r="AW45" s="127" t="str">
        <f t="array" ref="AW45">IFERROR(INDEX(Trainings!$B$6:$B$55,SMALL(IF(LEN(Trainings!$B$6:$B$55)&gt;0,ROW(Trainings!$B$6:$B$55)-ROW(INDEX(Trainings!$B$6:$B$55,1,1))+1),ROW(Trainings!A43)-ROW(Trainings!$A$5))),"")</f>
        <v/>
      </c>
      <c r="AX45" s="127" t="str">
        <f t="array" ref="AX45">IFERROR(IF(LEN(AX$6)=0,"",INDEX(Trainings!$B$6:$B$55,SMALL(IF(Trainings!$C$6:$C$55=Calc!AX$6,ROW(Trainings!$B$6:$B$55)-ROW(INDEX(Trainings!$B$6:$B$55,1,1))+1),ROW(Trainings!E43)-ROW(Trainings!$A$5)))),"")</f>
        <v/>
      </c>
      <c r="AY45" s="127" t="str">
        <f t="array" ref="AY45">IFERROR(IF(LEN(AY$6)=0,"",INDEX(Trainings!$B$6:$B$55,SMALL(IF(Trainings!$C$6:$C$55=Calc!AY$6,ROW(Trainings!$B$6:$B$55)-ROW(INDEX(Trainings!$B$6:$B$55,1,1))+1),ROW(Trainings!F43)-ROW(Trainings!$A$5)))),"")</f>
        <v/>
      </c>
      <c r="AZ45" s="127" t="str">
        <f t="array" ref="AZ45">IFERROR(IF(LEN(AZ$6)=0,"",INDEX(Trainings!$B$6:$B$55,SMALL(IF(Trainings!$C$6:$C$55=Calc!AZ$6,ROW(Trainings!$B$6:$B$55)-ROW(INDEX(Trainings!$B$6:$B$55,1,1))+1),ROW(Trainings!G43)-ROW(Trainings!$A$5)))),"")</f>
        <v/>
      </c>
      <c r="BA45" s="127" t="str">
        <f t="array" ref="BA45">IFERROR(IF(LEN(BA$6)=0,"",INDEX(Trainings!$B$6:$B$55,SMALL(IF(Trainings!$C$6:$C$55=Calc!BA$6,ROW(Trainings!$B$6:$B$55)-ROW(INDEX(Trainings!$B$6:$B$55,1,1))+1),ROW(Trainings!H43)-ROW(Trainings!$A$5)))),"")</f>
        <v/>
      </c>
      <c r="BB45" s="127" t="str">
        <f t="array" ref="BB45">IFERROR(IF(LEN(BB$6)=0,"",INDEX(Trainings!$B$6:$B$55,SMALL(IF(Trainings!$C$6:$C$55=Calc!BB$6,ROW(Trainings!$B$6:$B$55)-ROW(INDEX(Trainings!$B$6:$B$55,1,1))+1),ROW(Trainings!I43)-ROW(Trainings!$A$5)))),"")</f>
        <v/>
      </c>
      <c r="BC45" s="127" t="str">
        <f t="array" ref="BC45">IFERROR(IF(LEN(BC$6)=0,"",INDEX(Trainings!$B$6:$B$55,SMALL(IF(Trainings!$C$6:$C$55=Calc!BC$6,ROW(Trainings!$B$6:$B$55)-ROW(INDEX(Trainings!$B$6:$B$55,1,1))+1),ROW(Trainings!J43)-ROW(Trainings!$A$5)))),"")</f>
        <v/>
      </c>
      <c r="BD45" s="127" t="str">
        <f t="array" ref="BD45">IFERROR(IF(LEN(BD$6)=0,"",INDEX(Trainings!$B$6:$B$55,SMALL(IF(Trainings!$C$6:$C$55=Calc!BD$6,ROW(Trainings!$B$6:$B$55)-ROW(INDEX(Trainings!$B$6:$B$55,1,1))+1),ROW(Trainings!K43)-ROW(Trainings!$A$5)))),"")</f>
        <v/>
      </c>
      <c r="BE45" s="127" t="str">
        <f t="array" ref="BE45">IFERROR(IF(LEN(BE$6)=0,"",INDEX(Trainings!$B$6:$B$55,SMALL(IF(Trainings!$C$6:$C$55=Calc!BE$6,ROW(Trainings!$B$6:$B$55)-ROW(INDEX(Trainings!$B$6:$B$55,1,1))+1),ROW(Trainings!L43)-ROW(Trainings!$A$5)))),"")</f>
        <v/>
      </c>
      <c r="BF45" s="127" t="str">
        <f t="array" ref="BF45">IFERROR(IF(LEN(BF$6)=0,"",INDEX(Trainings!$B$6:$B$55,SMALL(IF(Trainings!$C$6:$C$55=Calc!BF$6,ROW(Trainings!$B$6:$B$55)-ROW(INDEX(Trainings!$B$6:$B$55,1,1))+1),ROW(Trainings!M43)-ROW(Trainings!$A$5)))),"")</f>
        <v/>
      </c>
      <c r="BG45" s="127" t="str">
        <f t="array" ref="BG45">IFERROR(IF(LEN(BG$6)=0,"",INDEX(Trainings!$B$6:$B$55,SMALL(IF(Trainings!$C$6:$C$55=Calc!BG$6,ROW(Trainings!$B$6:$B$55)-ROW(INDEX(Trainings!$B$6:$B$55,1,1))+1),ROW(Trainings!N43)-ROW(Trainings!$A$5)))),"")</f>
        <v/>
      </c>
      <c r="BH45" s="151"/>
      <c r="BI45" s="151"/>
    </row>
    <row r="46" spans="20:61" x14ac:dyDescent="0.25">
      <c r="T46" s="201"/>
      <c r="Z46" s="212" t="s">
        <v>89</v>
      </c>
      <c r="AA46" s="212" t="s">
        <v>122</v>
      </c>
      <c r="AB46" s="212" t="s">
        <v>135</v>
      </c>
      <c r="AC46" s="212" t="s">
        <v>43</v>
      </c>
      <c r="AD46" s="227"/>
      <c r="AE46" s="227"/>
      <c r="AF46" s="227"/>
      <c r="AG46" s="217"/>
      <c r="AI46" s="201"/>
      <c r="AJ46" s="201"/>
      <c r="AK46" s="227"/>
      <c r="AM46" s="201"/>
      <c r="AP46" s="127" t="str">
        <f t="array" ref="AP46">IFERROR(INDEX(Employees!$B$6:$B$1005,SMALL(IF(LEN(Employees!$B$6:$B$1005)&gt;0,ROW(Employees!$B$6:$B$1005)-ROW(INDEX(Employees!$B$6:$B$1005,1,1))+1),ROW(Employees!A45)-ROW(Employees!$A$5))),"")</f>
        <v/>
      </c>
      <c r="AQ46" s="210" t="str">
        <f t="array" ref="AQ46">IFERROR(INDEX(Trainings!$B$6:$B$55,SMALL(IF(LEN(Trainings!$B$6:$B$55)&gt;0,ROW(Trainings!$B$6:$B$55)-ROW(INDEX(Trainings!$B$6:$B$55,1,1))+1),ROW(A45)-ROW($A$5))),"")</f>
        <v/>
      </c>
      <c r="AR46" s="151"/>
      <c r="AS46" s="206"/>
      <c r="AT46" s="151"/>
      <c r="AU46" s="151"/>
      <c r="AV46" s="151"/>
      <c r="AW46" s="127" t="str">
        <f t="array" ref="AW46">IFERROR(INDEX(Trainings!$B$6:$B$55,SMALL(IF(LEN(Trainings!$B$6:$B$55)&gt;0,ROW(Trainings!$B$6:$B$55)-ROW(INDEX(Trainings!$B$6:$B$55,1,1))+1),ROW(Trainings!A44)-ROW(Trainings!$A$5))),"")</f>
        <v/>
      </c>
      <c r="AX46" s="127" t="str">
        <f t="array" ref="AX46">IFERROR(IF(LEN(AX$6)=0,"",INDEX(Trainings!$B$6:$B$55,SMALL(IF(Trainings!$C$6:$C$55=Calc!AX$6,ROW(Trainings!$B$6:$B$55)-ROW(INDEX(Trainings!$B$6:$B$55,1,1))+1),ROW(Trainings!E44)-ROW(Trainings!$A$5)))),"")</f>
        <v/>
      </c>
      <c r="AY46" s="127" t="str">
        <f t="array" ref="AY46">IFERROR(IF(LEN(AY$6)=0,"",INDEX(Trainings!$B$6:$B$55,SMALL(IF(Trainings!$C$6:$C$55=Calc!AY$6,ROW(Trainings!$B$6:$B$55)-ROW(INDEX(Trainings!$B$6:$B$55,1,1))+1),ROW(Trainings!F44)-ROW(Trainings!$A$5)))),"")</f>
        <v/>
      </c>
      <c r="AZ46" s="127" t="str">
        <f t="array" ref="AZ46">IFERROR(IF(LEN(AZ$6)=0,"",INDEX(Trainings!$B$6:$B$55,SMALL(IF(Trainings!$C$6:$C$55=Calc!AZ$6,ROW(Trainings!$B$6:$B$55)-ROW(INDEX(Trainings!$B$6:$B$55,1,1))+1),ROW(Trainings!G44)-ROW(Trainings!$A$5)))),"")</f>
        <v/>
      </c>
      <c r="BA46" s="127" t="str">
        <f t="array" ref="BA46">IFERROR(IF(LEN(BA$6)=0,"",INDEX(Trainings!$B$6:$B$55,SMALL(IF(Trainings!$C$6:$C$55=Calc!BA$6,ROW(Trainings!$B$6:$B$55)-ROW(INDEX(Trainings!$B$6:$B$55,1,1))+1),ROW(Trainings!H44)-ROW(Trainings!$A$5)))),"")</f>
        <v/>
      </c>
      <c r="BB46" s="127" t="str">
        <f t="array" ref="BB46">IFERROR(IF(LEN(BB$6)=0,"",INDEX(Trainings!$B$6:$B$55,SMALL(IF(Trainings!$C$6:$C$55=Calc!BB$6,ROW(Trainings!$B$6:$B$55)-ROW(INDEX(Trainings!$B$6:$B$55,1,1))+1),ROW(Trainings!I44)-ROW(Trainings!$A$5)))),"")</f>
        <v/>
      </c>
      <c r="BC46" s="127" t="str">
        <f t="array" ref="BC46">IFERROR(IF(LEN(BC$6)=0,"",INDEX(Trainings!$B$6:$B$55,SMALL(IF(Trainings!$C$6:$C$55=Calc!BC$6,ROW(Trainings!$B$6:$B$55)-ROW(INDEX(Trainings!$B$6:$B$55,1,1))+1),ROW(Trainings!J44)-ROW(Trainings!$A$5)))),"")</f>
        <v/>
      </c>
      <c r="BD46" s="127" t="str">
        <f t="array" ref="BD46">IFERROR(IF(LEN(BD$6)=0,"",INDEX(Trainings!$B$6:$B$55,SMALL(IF(Trainings!$C$6:$C$55=Calc!BD$6,ROW(Trainings!$B$6:$B$55)-ROW(INDEX(Trainings!$B$6:$B$55,1,1))+1),ROW(Trainings!K44)-ROW(Trainings!$A$5)))),"")</f>
        <v/>
      </c>
      <c r="BE46" s="127" t="str">
        <f t="array" ref="BE46">IFERROR(IF(LEN(BE$6)=0,"",INDEX(Trainings!$B$6:$B$55,SMALL(IF(Trainings!$C$6:$C$55=Calc!BE$6,ROW(Trainings!$B$6:$B$55)-ROW(INDEX(Trainings!$B$6:$B$55,1,1))+1),ROW(Trainings!L44)-ROW(Trainings!$A$5)))),"")</f>
        <v/>
      </c>
      <c r="BF46" s="127" t="str">
        <f t="array" ref="BF46">IFERROR(IF(LEN(BF$6)=0,"",INDEX(Trainings!$B$6:$B$55,SMALL(IF(Trainings!$C$6:$C$55=Calc!BF$6,ROW(Trainings!$B$6:$B$55)-ROW(INDEX(Trainings!$B$6:$B$55,1,1))+1),ROW(Trainings!M44)-ROW(Trainings!$A$5)))),"")</f>
        <v/>
      </c>
      <c r="BG46" s="127" t="str">
        <f t="array" ref="BG46">IFERROR(IF(LEN(BG$6)=0,"",INDEX(Trainings!$B$6:$B$55,SMALL(IF(Trainings!$C$6:$C$55=Calc!BG$6,ROW(Trainings!$B$6:$B$55)-ROW(INDEX(Trainings!$B$6:$B$55,1,1))+1),ROW(Trainings!N44)-ROW(Trainings!$A$5)))),"")</f>
        <v/>
      </c>
      <c r="BH46" s="151"/>
      <c r="BI46" s="151"/>
    </row>
    <row r="47" spans="20:61" x14ac:dyDescent="0.25">
      <c r="T47" s="201"/>
      <c r="Z47" s="204">
        <v>1</v>
      </c>
      <c r="AA47" s="193" t="s">
        <v>123</v>
      </c>
      <c r="AB47" s="204">
        <f t="array" ref="AB47">SUMPRODUCT(($F$6:$F$20=$Z47)*($X$6:$X$20))</f>
        <v>2</v>
      </c>
      <c r="AC47" s="204">
        <f t="array" ref="AC47">SUMPRODUCT(($F$6:$F$20=$Z47)*($M$6:$M$20=$AC$46)*($X$6:$X$20))</f>
        <v>1</v>
      </c>
      <c r="AD47" s="227"/>
      <c r="AE47" s="227"/>
      <c r="AF47" s="227"/>
      <c r="AG47" s="217"/>
      <c r="AI47" s="201"/>
      <c r="AJ47" s="201"/>
      <c r="AK47" s="227"/>
      <c r="AM47" s="201"/>
      <c r="AP47" s="127" t="str">
        <f t="array" ref="AP47">IFERROR(INDEX(Employees!$B$6:$B$1005,SMALL(IF(LEN(Employees!$B$6:$B$1005)&gt;0,ROW(Employees!$B$6:$B$1005)-ROW(INDEX(Employees!$B$6:$B$1005,1,1))+1),ROW(Employees!A46)-ROW(Employees!$A$5))),"")</f>
        <v/>
      </c>
      <c r="AQ47" s="210" t="str">
        <f t="array" ref="AQ47">IFERROR(INDEX(Trainings!$B$6:$B$55,SMALL(IF(LEN(Trainings!$B$6:$B$55)&gt;0,ROW(Trainings!$B$6:$B$55)-ROW(INDEX(Trainings!$B$6:$B$55,1,1))+1),ROW(A46)-ROW($A$5))),"")</f>
        <v/>
      </c>
      <c r="AR47" s="151"/>
      <c r="AS47" s="206"/>
      <c r="AU47" s="206"/>
      <c r="AV47" s="206"/>
      <c r="AW47" s="127" t="str">
        <f t="array" ref="AW47">IFERROR(INDEX(Trainings!$B$6:$B$55,SMALL(IF(LEN(Trainings!$B$6:$B$55)&gt;0,ROW(Trainings!$B$6:$B$55)-ROW(INDEX(Trainings!$B$6:$B$55,1,1))+1),ROW(Trainings!A45)-ROW(Trainings!$A$5))),"")</f>
        <v/>
      </c>
      <c r="AX47" s="127" t="str">
        <f t="array" ref="AX47">IFERROR(IF(LEN(AX$6)=0,"",INDEX(Trainings!$B$6:$B$55,SMALL(IF(Trainings!$C$6:$C$55=Calc!AX$6,ROW(Trainings!$B$6:$B$55)-ROW(INDEX(Trainings!$B$6:$B$55,1,1))+1),ROW(Trainings!E45)-ROW(Trainings!$A$5)))),"")</f>
        <v/>
      </c>
      <c r="AY47" s="127" t="str">
        <f t="array" ref="AY47">IFERROR(IF(LEN(AY$6)=0,"",INDEX(Trainings!$B$6:$B$55,SMALL(IF(Trainings!$C$6:$C$55=Calc!AY$6,ROW(Trainings!$B$6:$B$55)-ROW(INDEX(Trainings!$B$6:$B$55,1,1))+1),ROW(Trainings!F45)-ROW(Trainings!$A$5)))),"")</f>
        <v/>
      </c>
      <c r="AZ47" s="127" t="str">
        <f t="array" ref="AZ47">IFERROR(IF(LEN(AZ$6)=0,"",INDEX(Trainings!$B$6:$B$55,SMALL(IF(Trainings!$C$6:$C$55=Calc!AZ$6,ROW(Trainings!$B$6:$B$55)-ROW(INDEX(Trainings!$B$6:$B$55,1,1))+1),ROW(Trainings!G45)-ROW(Trainings!$A$5)))),"")</f>
        <v/>
      </c>
      <c r="BA47" s="127" t="str">
        <f t="array" ref="BA47">IFERROR(IF(LEN(BA$6)=0,"",INDEX(Trainings!$B$6:$B$55,SMALL(IF(Trainings!$C$6:$C$55=Calc!BA$6,ROW(Trainings!$B$6:$B$55)-ROW(INDEX(Trainings!$B$6:$B$55,1,1))+1),ROW(Trainings!H45)-ROW(Trainings!$A$5)))),"")</f>
        <v/>
      </c>
      <c r="BB47" s="127" t="str">
        <f t="array" ref="BB47">IFERROR(IF(LEN(BB$6)=0,"",INDEX(Trainings!$B$6:$B$55,SMALL(IF(Trainings!$C$6:$C$55=Calc!BB$6,ROW(Trainings!$B$6:$B$55)-ROW(INDEX(Trainings!$B$6:$B$55,1,1))+1),ROW(Trainings!I45)-ROW(Trainings!$A$5)))),"")</f>
        <v/>
      </c>
      <c r="BC47" s="127" t="str">
        <f t="array" ref="BC47">IFERROR(IF(LEN(BC$6)=0,"",INDEX(Trainings!$B$6:$B$55,SMALL(IF(Trainings!$C$6:$C$55=Calc!BC$6,ROW(Trainings!$B$6:$B$55)-ROW(INDEX(Trainings!$B$6:$B$55,1,1))+1),ROW(Trainings!J45)-ROW(Trainings!$A$5)))),"")</f>
        <v/>
      </c>
      <c r="BD47" s="127" t="str">
        <f t="array" ref="BD47">IFERROR(IF(LEN(BD$6)=0,"",INDEX(Trainings!$B$6:$B$55,SMALL(IF(Trainings!$C$6:$C$55=Calc!BD$6,ROW(Trainings!$B$6:$B$55)-ROW(INDEX(Trainings!$B$6:$B$55,1,1))+1),ROW(Trainings!K45)-ROW(Trainings!$A$5)))),"")</f>
        <v/>
      </c>
      <c r="BE47" s="127" t="str">
        <f t="array" ref="BE47">IFERROR(IF(LEN(BE$6)=0,"",INDEX(Trainings!$B$6:$B$55,SMALL(IF(Trainings!$C$6:$C$55=Calc!BE$6,ROW(Trainings!$B$6:$B$55)-ROW(INDEX(Trainings!$B$6:$B$55,1,1))+1),ROW(Trainings!L45)-ROW(Trainings!$A$5)))),"")</f>
        <v/>
      </c>
      <c r="BF47" s="127" t="str">
        <f t="array" ref="BF47">IFERROR(IF(LEN(BF$6)=0,"",INDEX(Trainings!$B$6:$B$55,SMALL(IF(Trainings!$C$6:$C$55=Calc!BF$6,ROW(Trainings!$B$6:$B$55)-ROW(INDEX(Trainings!$B$6:$B$55,1,1))+1),ROW(Trainings!M45)-ROW(Trainings!$A$5)))),"")</f>
        <v/>
      </c>
      <c r="BG47" s="127" t="str">
        <f t="array" ref="BG47">IFERROR(IF(LEN(BG$6)=0,"",INDEX(Trainings!$B$6:$B$55,SMALL(IF(Trainings!$C$6:$C$55=Calc!BG$6,ROW(Trainings!$B$6:$B$55)-ROW(INDEX(Trainings!$B$6:$B$55,1,1))+1),ROW(Trainings!N45)-ROW(Trainings!$A$5)))),"")</f>
        <v/>
      </c>
      <c r="BH47" s="151"/>
      <c r="BI47" s="151"/>
    </row>
    <row r="48" spans="20:61" x14ac:dyDescent="0.25">
      <c r="T48" s="201"/>
      <c r="Z48" s="204">
        <v>2</v>
      </c>
      <c r="AA48" s="193" t="s">
        <v>124</v>
      </c>
      <c r="AB48" s="204">
        <f t="array" ref="AB48">SUMPRODUCT(($F$6:$F$20=$Z48)*($X$6:$X$20))</f>
        <v>1</v>
      </c>
      <c r="AC48" s="204">
        <f t="array" ref="AC48">SUMPRODUCT(($F$6:$F$20=$Z48)*($M$6:$M$20=$AC$46)*($X$6:$X$20))</f>
        <v>1</v>
      </c>
      <c r="AI48" s="201"/>
      <c r="AJ48" s="201"/>
      <c r="AM48" s="201"/>
      <c r="AP48" s="127" t="str">
        <f t="array" ref="AP48">IFERROR(INDEX(Employees!$B$6:$B$1005,SMALL(IF(LEN(Employees!$B$6:$B$1005)&gt;0,ROW(Employees!$B$6:$B$1005)-ROW(INDEX(Employees!$B$6:$B$1005,1,1))+1),ROW(Employees!A47)-ROW(Employees!$A$5))),"")</f>
        <v/>
      </c>
      <c r="AQ48" s="210" t="str">
        <f t="array" ref="AQ48">IFERROR(INDEX(Trainings!$B$6:$B$55,SMALL(IF(LEN(Trainings!$B$6:$B$55)&gt;0,ROW(Trainings!$B$6:$B$55)-ROW(INDEX(Trainings!$B$6:$B$55,1,1))+1),ROW(A47)-ROW($A$5))),"")</f>
        <v/>
      </c>
      <c r="AR48" s="151"/>
      <c r="AS48" s="206"/>
      <c r="AU48" s="206"/>
      <c r="AV48" s="206"/>
      <c r="AW48" s="127" t="str">
        <f t="array" ref="AW48">IFERROR(INDEX(Trainings!$B$6:$B$55,SMALL(IF(LEN(Trainings!$B$6:$B$55)&gt;0,ROW(Trainings!$B$6:$B$55)-ROW(INDEX(Trainings!$B$6:$B$55,1,1))+1),ROW(Trainings!A46)-ROW(Trainings!$A$5))),"")</f>
        <v/>
      </c>
      <c r="AX48" s="127" t="str">
        <f t="array" ref="AX48">IFERROR(IF(LEN(AX$6)=0,"",INDEX(Trainings!$B$6:$B$55,SMALL(IF(Trainings!$C$6:$C$55=Calc!AX$6,ROW(Trainings!$B$6:$B$55)-ROW(INDEX(Trainings!$B$6:$B$55,1,1))+1),ROW(Trainings!E46)-ROW(Trainings!$A$5)))),"")</f>
        <v/>
      </c>
      <c r="AY48" s="127" t="str">
        <f t="array" ref="AY48">IFERROR(IF(LEN(AY$6)=0,"",INDEX(Trainings!$B$6:$B$55,SMALL(IF(Trainings!$C$6:$C$55=Calc!AY$6,ROW(Trainings!$B$6:$B$55)-ROW(INDEX(Trainings!$B$6:$B$55,1,1))+1),ROW(Trainings!F46)-ROW(Trainings!$A$5)))),"")</f>
        <v/>
      </c>
      <c r="AZ48" s="127" t="str">
        <f t="array" ref="AZ48">IFERROR(IF(LEN(AZ$6)=0,"",INDEX(Trainings!$B$6:$B$55,SMALL(IF(Trainings!$C$6:$C$55=Calc!AZ$6,ROW(Trainings!$B$6:$B$55)-ROW(INDEX(Trainings!$B$6:$B$55,1,1))+1),ROW(Trainings!G46)-ROW(Trainings!$A$5)))),"")</f>
        <v/>
      </c>
      <c r="BA48" s="127" t="str">
        <f t="array" ref="BA48">IFERROR(IF(LEN(BA$6)=0,"",INDEX(Trainings!$B$6:$B$55,SMALL(IF(Trainings!$C$6:$C$55=Calc!BA$6,ROW(Trainings!$B$6:$B$55)-ROW(INDEX(Trainings!$B$6:$B$55,1,1))+1),ROW(Trainings!H46)-ROW(Trainings!$A$5)))),"")</f>
        <v/>
      </c>
      <c r="BB48" s="127" t="str">
        <f t="array" ref="BB48">IFERROR(IF(LEN(BB$6)=0,"",INDEX(Trainings!$B$6:$B$55,SMALL(IF(Trainings!$C$6:$C$55=Calc!BB$6,ROW(Trainings!$B$6:$B$55)-ROW(INDEX(Trainings!$B$6:$B$55,1,1))+1),ROW(Trainings!I46)-ROW(Trainings!$A$5)))),"")</f>
        <v/>
      </c>
      <c r="BC48" s="127" t="str">
        <f t="array" ref="BC48">IFERROR(IF(LEN(BC$6)=0,"",INDEX(Trainings!$B$6:$B$55,SMALL(IF(Trainings!$C$6:$C$55=Calc!BC$6,ROW(Trainings!$B$6:$B$55)-ROW(INDEX(Trainings!$B$6:$B$55,1,1))+1),ROW(Trainings!J46)-ROW(Trainings!$A$5)))),"")</f>
        <v/>
      </c>
      <c r="BD48" s="127" t="str">
        <f t="array" ref="BD48">IFERROR(IF(LEN(BD$6)=0,"",INDEX(Trainings!$B$6:$B$55,SMALL(IF(Trainings!$C$6:$C$55=Calc!BD$6,ROW(Trainings!$B$6:$B$55)-ROW(INDEX(Trainings!$B$6:$B$55,1,1))+1),ROW(Trainings!K46)-ROW(Trainings!$A$5)))),"")</f>
        <v/>
      </c>
      <c r="BE48" s="127" t="str">
        <f t="array" ref="BE48">IFERROR(IF(LEN(BE$6)=0,"",INDEX(Trainings!$B$6:$B$55,SMALL(IF(Trainings!$C$6:$C$55=Calc!BE$6,ROW(Trainings!$B$6:$B$55)-ROW(INDEX(Trainings!$B$6:$B$55,1,1))+1),ROW(Trainings!L46)-ROW(Trainings!$A$5)))),"")</f>
        <v/>
      </c>
      <c r="BF48" s="127" t="str">
        <f t="array" ref="BF48">IFERROR(IF(LEN(BF$6)=0,"",INDEX(Trainings!$B$6:$B$55,SMALL(IF(Trainings!$C$6:$C$55=Calc!BF$6,ROW(Trainings!$B$6:$B$55)-ROW(INDEX(Trainings!$B$6:$B$55,1,1))+1),ROW(Trainings!M46)-ROW(Trainings!$A$5)))),"")</f>
        <v/>
      </c>
      <c r="BG48" s="127" t="str">
        <f t="array" ref="BG48">IFERROR(IF(LEN(BG$6)=0,"",INDEX(Trainings!$B$6:$B$55,SMALL(IF(Trainings!$C$6:$C$55=Calc!BG$6,ROW(Trainings!$B$6:$B$55)-ROW(INDEX(Trainings!$B$6:$B$55,1,1))+1),ROW(Trainings!N46)-ROW(Trainings!$A$5)))),"")</f>
        <v/>
      </c>
      <c r="BH48" s="151"/>
      <c r="BI48" s="151"/>
    </row>
    <row r="49" spans="20:61" x14ac:dyDescent="0.25">
      <c r="T49" s="201"/>
      <c r="Z49" s="204">
        <v>3</v>
      </c>
      <c r="AA49" s="193" t="s">
        <v>125</v>
      </c>
      <c r="AB49" s="204">
        <f t="array" ref="AB49">SUMPRODUCT(($F$6:$F$20=$Z49)*($X$6:$X$20))</f>
        <v>1</v>
      </c>
      <c r="AC49" s="204">
        <f t="array" ref="AC49">SUMPRODUCT(($F$6:$F$20=$Z49)*($M$6:$M$20=$AC$46)*($X$6:$X$20))</f>
        <v>0</v>
      </c>
      <c r="AI49" s="201"/>
      <c r="AJ49" s="201"/>
      <c r="AM49" s="201"/>
      <c r="AP49" s="127" t="str">
        <f t="array" ref="AP49">IFERROR(INDEX(Employees!$B$6:$B$1005,SMALL(IF(LEN(Employees!$B$6:$B$1005)&gt;0,ROW(Employees!$B$6:$B$1005)-ROW(INDEX(Employees!$B$6:$B$1005,1,1))+1),ROW(Employees!A48)-ROW(Employees!$A$5))),"")</f>
        <v/>
      </c>
      <c r="AQ49" s="210" t="str">
        <f t="array" ref="AQ49">IFERROR(INDEX(Trainings!$B$6:$B$55,SMALL(IF(LEN(Trainings!$B$6:$B$55)&gt;0,ROW(Trainings!$B$6:$B$55)-ROW(INDEX(Trainings!$B$6:$B$55,1,1))+1),ROW(A48)-ROW($A$5))),"")</f>
        <v/>
      </c>
      <c r="AR49" s="151"/>
      <c r="AS49" s="206"/>
      <c r="AU49" s="206"/>
      <c r="AV49" s="206"/>
      <c r="AW49" s="127" t="str">
        <f t="array" ref="AW49">IFERROR(INDEX(Trainings!$B$6:$B$55,SMALL(IF(LEN(Trainings!$B$6:$B$55)&gt;0,ROW(Trainings!$B$6:$B$55)-ROW(INDEX(Trainings!$B$6:$B$55,1,1))+1),ROW(Trainings!A47)-ROW(Trainings!$A$5))),"")</f>
        <v/>
      </c>
      <c r="AX49" s="127" t="str">
        <f t="array" ref="AX49">IFERROR(IF(LEN(AX$6)=0,"",INDEX(Trainings!$B$6:$B$55,SMALL(IF(Trainings!$C$6:$C$55=Calc!AX$6,ROW(Trainings!$B$6:$B$55)-ROW(INDEX(Trainings!$B$6:$B$55,1,1))+1),ROW(Trainings!E47)-ROW(Trainings!$A$5)))),"")</f>
        <v/>
      </c>
      <c r="AY49" s="127" t="str">
        <f t="array" ref="AY49">IFERROR(IF(LEN(AY$6)=0,"",INDEX(Trainings!$B$6:$B$55,SMALL(IF(Trainings!$C$6:$C$55=Calc!AY$6,ROW(Trainings!$B$6:$B$55)-ROW(INDEX(Trainings!$B$6:$B$55,1,1))+1),ROW(Trainings!F47)-ROW(Trainings!$A$5)))),"")</f>
        <v/>
      </c>
      <c r="AZ49" s="127" t="str">
        <f t="array" ref="AZ49">IFERROR(IF(LEN(AZ$6)=0,"",INDEX(Trainings!$B$6:$B$55,SMALL(IF(Trainings!$C$6:$C$55=Calc!AZ$6,ROW(Trainings!$B$6:$B$55)-ROW(INDEX(Trainings!$B$6:$B$55,1,1))+1),ROW(Trainings!G47)-ROW(Trainings!$A$5)))),"")</f>
        <v/>
      </c>
      <c r="BA49" s="127" t="str">
        <f t="array" ref="BA49">IFERROR(IF(LEN(BA$6)=0,"",INDEX(Trainings!$B$6:$B$55,SMALL(IF(Trainings!$C$6:$C$55=Calc!BA$6,ROW(Trainings!$B$6:$B$55)-ROW(INDEX(Trainings!$B$6:$B$55,1,1))+1),ROW(Trainings!H47)-ROW(Trainings!$A$5)))),"")</f>
        <v/>
      </c>
      <c r="BB49" s="127" t="str">
        <f t="array" ref="BB49">IFERROR(IF(LEN(BB$6)=0,"",INDEX(Trainings!$B$6:$B$55,SMALL(IF(Trainings!$C$6:$C$55=Calc!BB$6,ROW(Trainings!$B$6:$B$55)-ROW(INDEX(Trainings!$B$6:$B$55,1,1))+1),ROW(Trainings!I47)-ROW(Trainings!$A$5)))),"")</f>
        <v/>
      </c>
      <c r="BC49" s="127" t="str">
        <f t="array" ref="BC49">IFERROR(IF(LEN(BC$6)=0,"",INDEX(Trainings!$B$6:$B$55,SMALL(IF(Trainings!$C$6:$C$55=Calc!BC$6,ROW(Trainings!$B$6:$B$55)-ROW(INDEX(Trainings!$B$6:$B$55,1,1))+1),ROW(Trainings!J47)-ROW(Trainings!$A$5)))),"")</f>
        <v/>
      </c>
      <c r="BD49" s="127" t="str">
        <f t="array" ref="BD49">IFERROR(IF(LEN(BD$6)=0,"",INDEX(Trainings!$B$6:$B$55,SMALL(IF(Trainings!$C$6:$C$55=Calc!BD$6,ROW(Trainings!$B$6:$B$55)-ROW(INDEX(Trainings!$B$6:$B$55,1,1))+1),ROW(Trainings!K47)-ROW(Trainings!$A$5)))),"")</f>
        <v/>
      </c>
      <c r="BE49" s="127" t="str">
        <f t="array" ref="BE49">IFERROR(IF(LEN(BE$6)=0,"",INDEX(Trainings!$B$6:$B$55,SMALL(IF(Trainings!$C$6:$C$55=Calc!BE$6,ROW(Trainings!$B$6:$B$55)-ROW(INDEX(Trainings!$B$6:$B$55,1,1))+1),ROW(Trainings!L47)-ROW(Trainings!$A$5)))),"")</f>
        <v/>
      </c>
      <c r="BF49" s="127" t="str">
        <f t="array" ref="BF49">IFERROR(IF(LEN(BF$6)=0,"",INDEX(Trainings!$B$6:$B$55,SMALL(IF(Trainings!$C$6:$C$55=Calc!BF$6,ROW(Trainings!$B$6:$B$55)-ROW(INDEX(Trainings!$B$6:$B$55,1,1))+1),ROW(Trainings!M47)-ROW(Trainings!$A$5)))),"")</f>
        <v/>
      </c>
      <c r="BG49" s="127" t="str">
        <f t="array" ref="BG49">IFERROR(IF(LEN(BG$6)=0,"",INDEX(Trainings!$B$6:$B$55,SMALL(IF(Trainings!$C$6:$C$55=Calc!BG$6,ROW(Trainings!$B$6:$B$55)-ROW(INDEX(Trainings!$B$6:$B$55,1,1))+1),ROW(Trainings!N47)-ROW(Trainings!$A$5)))),"")</f>
        <v/>
      </c>
      <c r="BH49" s="151"/>
      <c r="BI49" s="151"/>
    </row>
    <row r="50" spans="20:61" x14ac:dyDescent="0.25">
      <c r="T50" s="201"/>
      <c r="Z50" s="204">
        <v>4</v>
      </c>
      <c r="AA50" s="193" t="s">
        <v>126</v>
      </c>
      <c r="AB50" s="204">
        <f t="array" ref="AB50">SUMPRODUCT(($F$6:$F$20=$Z50)*($X$6:$X$20))</f>
        <v>2</v>
      </c>
      <c r="AC50" s="204">
        <f t="array" ref="AC50">SUMPRODUCT(($F$6:$F$20=$Z50)*($M$6:$M$20=$AC$46)*($X$6:$X$20))</f>
        <v>2</v>
      </c>
      <c r="AM50" s="201"/>
      <c r="AP50" s="127" t="str">
        <f t="array" ref="AP50">IFERROR(INDEX(Employees!$B$6:$B$1005,SMALL(IF(LEN(Employees!$B$6:$B$1005)&gt;0,ROW(Employees!$B$6:$B$1005)-ROW(INDEX(Employees!$B$6:$B$1005,1,1))+1),ROW(Employees!A49)-ROW(Employees!$A$5))),"")</f>
        <v/>
      </c>
      <c r="AQ50" s="210" t="str">
        <f t="array" ref="AQ50">IFERROR(INDEX(Trainings!$B$6:$B$55,SMALL(IF(LEN(Trainings!$B$6:$B$55)&gt;0,ROW(Trainings!$B$6:$B$55)-ROW(INDEX(Trainings!$B$6:$B$55,1,1))+1),ROW(A49)-ROW($A$5))),"")</f>
        <v/>
      </c>
      <c r="AR50" s="151"/>
      <c r="AS50" s="206"/>
      <c r="AU50" s="206"/>
      <c r="AV50" s="206"/>
      <c r="AW50" s="127" t="str">
        <f t="array" ref="AW50">IFERROR(INDEX(Trainings!$B$6:$B$55,SMALL(IF(LEN(Trainings!$B$6:$B$55)&gt;0,ROW(Trainings!$B$6:$B$55)-ROW(INDEX(Trainings!$B$6:$B$55,1,1))+1),ROW(Trainings!A48)-ROW(Trainings!$A$5))),"")</f>
        <v/>
      </c>
      <c r="AX50" s="127" t="str">
        <f t="array" ref="AX50">IFERROR(IF(LEN(AX$6)=0,"",INDEX(Trainings!$B$6:$B$55,SMALL(IF(Trainings!$C$6:$C$55=Calc!AX$6,ROW(Trainings!$B$6:$B$55)-ROW(INDEX(Trainings!$B$6:$B$55,1,1))+1),ROW(Trainings!E48)-ROW(Trainings!$A$5)))),"")</f>
        <v/>
      </c>
      <c r="AY50" s="127" t="str">
        <f t="array" ref="AY50">IFERROR(IF(LEN(AY$6)=0,"",INDEX(Trainings!$B$6:$B$55,SMALL(IF(Trainings!$C$6:$C$55=Calc!AY$6,ROW(Trainings!$B$6:$B$55)-ROW(INDEX(Trainings!$B$6:$B$55,1,1))+1),ROW(Trainings!F48)-ROW(Trainings!$A$5)))),"")</f>
        <v/>
      </c>
      <c r="AZ50" s="127" t="str">
        <f t="array" ref="AZ50">IFERROR(IF(LEN(AZ$6)=0,"",INDEX(Trainings!$B$6:$B$55,SMALL(IF(Trainings!$C$6:$C$55=Calc!AZ$6,ROW(Trainings!$B$6:$B$55)-ROW(INDEX(Trainings!$B$6:$B$55,1,1))+1),ROW(Trainings!G48)-ROW(Trainings!$A$5)))),"")</f>
        <v/>
      </c>
      <c r="BA50" s="127" t="str">
        <f t="array" ref="BA50">IFERROR(IF(LEN(BA$6)=0,"",INDEX(Trainings!$B$6:$B$55,SMALL(IF(Trainings!$C$6:$C$55=Calc!BA$6,ROW(Trainings!$B$6:$B$55)-ROW(INDEX(Trainings!$B$6:$B$55,1,1))+1),ROW(Trainings!H48)-ROW(Trainings!$A$5)))),"")</f>
        <v/>
      </c>
      <c r="BB50" s="127" t="str">
        <f t="array" ref="BB50">IFERROR(IF(LEN(BB$6)=0,"",INDEX(Trainings!$B$6:$B$55,SMALL(IF(Trainings!$C$6:$C$55=Calc!BB$6,ROW(Trainings!$B$6:$B$55)-ROW(INDEX(Trainings!$B$6:$B$55,1,1))+1),ROW(Trainings!I48)-ROW(Trainings!$A$5)))),"")</f>
        <v/>
      </c>
      <c r="BC50" s="127" t="str">
        <f t="array" ref="BC50">IFERROR(IF(LEN(BC$6)=0,"",INDEX(Trainings!$B$6:$B$55,SMALL(IF(Trainings!$C$6:$C$55=Calc!BC$6,ROW(Trainings!$B$6:$B$55)-ROW(INDEX(Trainings!$B$6:$B$55,1,1))+1),ROW(Trainings!J48)-ROW(Trainings!$A$5)))),"")</f>
        <v/>
      </c>
      <c r="BD50" s="127" t="str">
        <f t="array" ref="BD50">IFERROR(IF(LEN(BD$6)=0,"",INDEX(Trainings!$B$6:$B$55,SMALL(IF(Trainings!$C$6:$C$55=Calc!BD$6,ROW(Trainings!$B$6:$B$55)-ROW(INDEX(Trainings!$B$6:$B$55,1,1))+1),ROW(Trainings!K48)-ROW(Trainings!$A$5)))),"")</f>
        <v/>
      </c>
      <c r="BE50" s="127" t="str">
        <f t="array" ref="BE50">IFERROR(IF(LEN(BE$6)=0,"",INDEX(Trainings!$B$6:$B$55,SMALL(IF(Trainings!$C$6:$C$55=Calc!BE$6,ROW(Trainings!$B$6:$B$55)-ROW(INDEX(Trainings!$B$6:$B$55,1,1))+1),ROW(Trainings!L48)-ROW(Trainings!$A$5)))),"")</f>
        <v/>
      </c>
      <c r="BF50" s="127" t="str">
        <f t="array" ref="BF50">IFERROR(IF(LEN(BF$6)=0,"",INDEX(Trainings!$B$6:$B$55,SMALL(IF(Trainings!$C$6:$C$55=Calc!BF$6,ROW(Trainings!$B$6:$B$55)-ROW(INDEX(Trainings!$B$6:$B$55,1,1))+1),ROW(Trainings!M48)-ROW(Trainings!$A$5)))),"")</f>
        <v/>
      </c>
      <c r="BG50" s="127" t="str">
        <f t="array" ref="BG50">IFERROR(IF(LEN(BG$6)=0,"",INDEX(Trainings!$B$6:$B$55,SMALL(IF(Trainings!$C$6:$C$55=Calc!BG$6,ROW(Trainings!$B$6:$B$55)-ROW(INDEX(Trainings!$B$6:$B$55,1,1))+1),ROW(Trainings!N48)-ROW(Trainings!$A$5)))),"")</f>
        <v/>
      </c>
      <c r="BH50" s="151"/>
      <c r="BI50" s="151"/>
    </row>
    <row r="51" spans="20:61" x14ac:dyDescent="0.25">
      <c r="T51" s="201"/>
      <c r="Z51" s="204">
        <v>5</v>
      </c>
      <c r="AA51" s="193" t="s">
        <v>127</v>
      </c>
      <c r="AB51" s="204">
        <f t="array" ref="AB51">SUMPRODUCT(($F$6:$F$20=$Z51)*($X$6:$X$20))</f>
        <v>1</v>
      </c>
      <c r="AC51" s="204">
        <f t="array" ref="AC51">SUMPRODUCT(($F$6:$F$20=$Z51)*($M$6:$M$20=$AC$46)*($X$6:$X$20))</f>
        <v>1</v>
      </c>
      <c r="AM51" s="201"/>
      <c r="AP51" s="127" t="str">
        <f t="array" ref="AP51">IFERROR(INDEX(Employees!$B$6:$B$1005,SMALL(IF(LEN(Employees!$B$6:$B$1005)&gt;0,ROW(Employees!$B$6:$B$1005)-ROW(INDEX(Employees!$B$6:$B$1005,1,1))+1),ROW(Employees!A50)-ROW(Employees!$A$5))),"")</f>
        <v/>
      </c>
      <c r="AQ51" s="210" t="str">
        <f t="array" ref="AQ51">IFERROR(INDEX(Trainings!$B$6:$B$55,SMALL(IF(LEN(Trainings!$B$6:$B$55)&gt;0,ROW(Trainings!$B$6:$B$55)-ROW(INDEX(Trainings!$B$6:$B$55,1,1))+1),ROW(A50)-ROW($A$5))),"")</f>
        <v/>
      </c>
      <c r="AR51" s="151"/>
      <c r="AS51" s="206"/>
      <c r="AU51" s="206"/>
      <c r="AV51" s="206"/>
      <c r="AW51" s="127" t="str">
        <f t="array" ref="AW51">IFERROR(INDEX(Trainings!$B$6:$B$55,SMALL(IF(LEN(Trainings!$B$6:$B$55)&gt;0,ROW(Trainings!$B$6:$B$55)-ROW(INDEX(Trainings!$B$6:$B$55,1,1))+1),ROW(Trainings!A49)-ROW(Trainings!$A$5))),"")</f>
        <v/>
      </c>
      <c r="AX51" s="127" t="str">
        <f t="array" ref="AX51">IFERROR(IF(LEN(AX$6)=0,"",INDEX(Trainings!$B$6:$B$55,SMALL(IF(Trainings!$C$6:$C$55=Calc!AX$6,ROW(Trainings!$B$6:$B$55)-ROW(INDEX(Trainings!$B$6:$B$55,1,1))+1),ROW(Trainings!E49)-ROW(Trainings!$A$5)))),"")</f>
        <v/>
      </c>
      <c r="AY51" s="127" t="str">
        <f t="array" ref="AY51">IFERROR(IF(LEN(AY$6)=0,"",INDEX(Trainings!$B$6:$B$55,SMALL(IF(Trainings!$C$6:$C$55=Calc!AY$6,ROW(Trainings!$B$6:$B$55)-ROW(INDEX(Trainings!$B$6:$B$55,1,1))+1),ROW(Trainings!F49)-ROW(Trainings!$A$5)))),"")</f>
        <v/>
      </c>
      <c r="AZ51" s="127" t="str">
        <f t="array" ref="AZ51">IFERROR(IF(LEN(AZ$6)=0,"",INDEX(Trainings!$B$6:$B$55,SMALL(IF(Trainings!$C$6:$C$55=Calc!AZ$6,ROW(Trainings!$B$6:$B$55)-ROW(INDEX(Trainings!$B$6:$B$55,1,1))+1),ROW(Trainings!G49)-ROW(Trainings!$A$5)))),"")</f>
        <v/>
      </c>
      <c r="BA51" s="127" t="str">
        <f t="array" ref="BA51">IFERROR(IF(LEN(BA$6)=0,"",INDEX(Trainings!$B$6:$B$55,SMALL(IF(Trainings!$C$6:$C$55=Calc!BA$6,ROW(Trainings!$B$6:$B$55)-ROW(INDEX(Trainings!$B$6:$B$55,1,1))+1),ROW(Trainings!H49)-ROW(Trainings!$A$5)))),"")</f>
        <v/>
      </c>
      <c r="BB51" s="127" t="str">
        <f t="array" ref="BB51">IFERROR(IF(LEN(BB$6)=0,"",INDEX(Trainings!$B$6:$B$55,SMALL(IF(Trainings!$C$6:$C$55=Calc!BB$6,ROW(Trainings!$B$6:$B$55)-ROW(INDEX(Trainings!$B$6:$B$55,1,1))+1),ROW(Trainings!I49)-ROW(Trainings!$A$5)))),"")</f>
        <v/>
      </c>
      <c r="BC51" s="127" t="str">
        <f t="array" ref="BC51">IFERROR(IF(LEN(BC$6)=0,"",INDEX(Trainings!$B$6:$B$55,SMALL(IF(Trainings!$C$6:$C$55=Calc!BC$6,ROW(Trainings!$B$6:$B$55)-ROW(INDEX(Trainings!$B$6:$B$55,1,1))+1),ROW(Trainings!J49)-ROW(Trainings!$A$5)))),"")</f>
        <v/>
      </c>
      <c r="BD51" s="127" t="str">
        <f t="array" ref="BD51">IFERROR(IF(LEN(BD$6)=0,"",INDEX(Trainings!$B$6:$B$55,SMALL(IF(Trainings!$C$6:$C$55=Calc!BD$6,ROW(Trainings!$B$6:$B$55)-ROW(INDEX(Trainings!$B$6:$B$55,1,1))+1),ROW(Trainings!K49)-ROW(Trainings!$A$5)))),"")</f>
        <v/>
      </c>
      <c r="BE51" s="127" t="str">
        <f t="array" ref="BE51">IFERROR(IF(LEN(BE$6)=0,"",INDEX(Trainings!$B$6:$B$55,SMALL(IF(Trainings!$C$6:$C$55=Calc!BE$6,ROW(Trainings!$B$6:$B$55)-ROW(INDEX(Trainings!$B$6:$B$55,1,1))+1),ROW(Trainings!L49)-ROW(Trainings!$A$5)))),"")</f>
        <v/>
      </c>
      <c r="BF51" s="127" t="str">
        <f t="array" ref="BF51">IFERROR(IF(LEN(BF$6)=0,"",INDEX(Trainings!$B$6:$B$55,SMALL(IF(Trainings!$C$6:$C$55=Calc!BF$6,ROW(Trainings!$B$6:$B$55)-ROW(INDEX(Trainings!$B$6:$B$55,1,1))+1),ROW(Trainings!M49)-ROW(Trainings!$A$5)))),"")</f>
        <v/>
      </c>
      <c r="BG51" s="127" t="str">
        <f t="array" ref="BG51">IFERROR(IF(LEN(BG$6)=0,"",INDEX(Trainings!$B$6:$B$55,SMALL(IF(Trainings!$C$6:$C$55=Calc!BG$6,ROW(Trainings!$B$6:$B$55)-ROW(INDEX(Trainings!$B$6:$B$55,1,1))+1),ROW(Trainings!N49)-ROW(Trainings!$A$5)))),"")</f>
        <v/>
      </c>
      <c r="BH51" s="151"/>
      <c r="BI51" s="151"/>
    </row>
    <row r="52" spans="20:61" x14ac:dyDescent="0.25">
      <c r="T52" s="201"/>
      <c r="Z52" s="204">
        <v>6</v>
      </c>
      <c r="AA52" s="193" t="s">
        <v>128</v>
      </c>
      <c r="AB52" s="204">
        <f t="array" ref="AB52">SUMPRODUCT(($F$6:$F$20=$Z52)*($X$6:$X$20))</f>
        <v>1</v>
      </c>
      <c r="AC52" s="204">
        <f t="array" ref="AC52">SUMPRODUCT(($F$6:$F$20=$Z52)*($M$6:$M$20=$AC$46)*($X$6:$X$20))</f>
        <v>1</v>
      </c>
      <c r="AM52" s="201"/>
      <c r="AP52" s="127" t="str">
        <f t="array" ref="AP52">IFERROR(INDEX(Employees!$B$6:$B$1005,SMALL(IF(LEN(Employees!$B$6:$B$1005)&gt;0,ROW(Employees!$B$6:$B$1005)-ROW(INDEX(Employees!$B$6:$B$1005,1,1))+1),ROW(Employees!A51)-ROW(Employees!$A$5))),"")</f>
        <v/>
      </c>
      <c r="AQ52" s="210" t="str">
        <f t="array" ref="AQ52">IFERROR(INDEX(Trainings!$B$6:$B$55,SMALL(IF(LEN(Trainings!$B$6:$B$55)&gt;0,ROW(Trainings!$B$6:$B$55)-ROW(INDEX(Trainings!$B$6:$B$55,1,1))+1),ROW(A51)-ROW($A$5))),"")</f>
        <v/>
      </c>
      <c r="AR52" s="151"/>
      <c r="AS52" s="206"/>
      <c r="AU52" s="206"/>
      <c r="AV52" s="206"/>
      <c r="AW52" s="127" t="str">
        <f t="array" ref="AW52">IFERROR(INDEX(Trainings!$B$6:$B$55,SMALL(IF(LEN(Trainings!$B$6:$B$55)&gt;0,ROW(Trainings!$B$6:$B$55)-ROW(INDEX(Trainings!$B$6:$B$55,1,1))+1),ROW(Trainings!A50)-ROW(Trainings!$A$5))),"")</f>
        <v/>
      </c>
      <c r="AX52" s="127" t="str">
        <f t="array" ref="AX52">IFERROR(IF(LEN(AX$6)=0,"",INDEX(Trainings!$B$6:$B$55,SMALL(IF(Trainings!$C$6:$C$55=Calc!AX$6,ROW(Trainings!$B$6:$B$55)-ROW(INDEX(Trainings!$B$6:$B$55,1,1))+1),ROW(Trainings!E50)-ROW(Trainings!$A$5)))),"")</f>
        <v/>
      </c>
      <c r="AY52" s="127" t="str">
        <f t="array" ref="AY52">IFERROR(IF(LEN(AY$6)=0,"",INDEX(Trainings!$B$6:$B$55,SMALL(IF(Trainings!$C$6:$C$55=Calc!AY$6,ROW(Trainings!$B$6:$B$55)-ROW(INDEX(Trainings!$B$6:$B$55,1,1))+1),ROW(Trainings!F50)-ROW(Trainings!$A$5)))),"")</f>
        <v/>
      </c>
      <c r="AZ52" s="127" t="str">
        <f t="array" ref="AZ52">IFERROR(IF(LEN(AZ$6)=0,"",INDEX(Trainings!$B$6:$B$55,SMALL(IF(Trainings!$C$6:$C$55=Calc!AZ$6,ROW(Trainings!$B$6:$B$55)-ROW(INDEX(Trainings!$B$6:$B$55,1,1))+1),ROW(Trainings!G50)-ROW(Trainings!$A$5)))),"")</f>
        <v/>
      </c>
      <c r="BA52" s="127" t="str">
        <f t="array" ref="BA52">IFERROR(IF(LEN(BA$6)=0,"",INDEX(Trainings!$B$6:$B$55,SMALL(IF(Trainings!$C$6:$C$55=Calc!BA$6,ROW(Trainings!$B$6:$B$55)-ROW(INDEX(Trainings!$B$6:$B$55,1,1))+1),ROW(Trainings!H50)-ROW(Trainings!$A$5)))),"")</f>
        <v/>
      </c>
      <c r="BB52" s="127" t="str">
        <f t="array" ref="BB52">IFERROR(IF(LEN(BB$6)=0,"",INDEX(Trainings!$B$6:$B$55,SMALL(IF(Trainings!$C$6:$C$55=Calc!BB$6,ROW(Trainings!$B$6:$B$55)-ROW(INDEX(Trainings!$B$6:$B$55,1,1))+1),ROW(Trainings!I50)-ROW(Trainings!$A$5)))),"")</f>
        <v/>
      </c>
      <c r="BC52" s="127" t="str">
        <f t="array" ref="BC52">IFERROR(IF(LEN(BC$6)=0,"",INDEX(Trainings!$B$6:$B$55,SMALL(IF(Trainings!$C$6:$C$55=Calc!BC$6,ROW(Trainings!$B$6:$B$55)-ROW(INDEX(Trainings!$B$6:$B$55,1,1))+1),ROW(Trainings!J50)-ROW(Trainings!$A$5)))),"")</f>
        <v/>
      </c>
      <c r="BD52" s="127" t="str">
        <f t="array" ref="BD52">IFERROR(IF(LEN(BD$6)=0,"",INDEX(Trainings!$B$6:$B$55,SMALL(IF(Trainings!$C$6:$C$55=Calc!BD$6,ROW(Trainings!$B$6:$B$55)-ROW(INDEX(Trainings!$B$6:$B$55,1,1))+1),ROW(Trainings!K50)-ROW(Trainings!$A$5)))),"")</f>
        <v/>
      </c>
      <c r="BE52" s="127" t="str">
        <f t="array" ref="BE52">IFERROR(IF(LEN(BE$6)=0,"",INDEX(Trainings!$B$6:$B$55,SMALL(IF(Trainings!$C$6:$C$55=Calc!BE$6,ROW(Trainings!$B$6:$B$55)-ROW(INDEX(Trainings!$B$6:$B$55,1,1))+1),ROW(Trainings!L50)-ROW(Trainings!$A$5)))),"")</f>
        <v/>
      </c>
      <c r="BF52" s="127" t="str">
        <f t="array" ref="BF52">IFERROR(IF(LEN(BF$6)=0,"",INDEX(Trainings!$B$6:$B$55,SMALL(IF(Trainings!$C$6:$C$55=Calc!BF$6,ROW(Trainings!$B$6:$B$55)-ROW(INDEX(Trainings!$B$6:$B$55,1,1))+1),ROW(Trainings!M50)-ROW(Trainings!$A$5)))),"")</f>
        <v/>
      </c>
      <c r="BG52" s="127" t="str">
        <f t="array" ref="BG52">IFERROR(IF(LEN(BG$6)=0,"",INDEX(Trainings!$B$6:$B$55,SMALL(IF(Trainings!$C$6:$C$55=Calc!BG$6,ROW(Trainings!$B$6:$B$55)-ROW(INDEX(Trainings!$B$6:$B$55,1,1))+1),ROW(Trainings!N50)-ROW(Trainings!$A$5)))),"")</f>
        <v/>
      </c>
      <c r="BH52" s="151"/>
      <c r="BI52" s="151"/>
    </row>
    <row r="53" spans="20:61" x14ac:dyDescent="0.25">
      <c r="T53" s="201"/>
      <c r="Z53" s="204">
        <v>7</v>
      </c>
      <c r="AA53" s="193" t="s">
        <v>129</v>
      </c>
      <c r="AB53" s="204">
        <f t="array" ref="AB53">SUMPRODUCT(($F$6:$F$20=$Z53)*($X$6:$X$20))</f>
        <v>1</v>
      </c>
      <c r="AC53" s="204">
        <f t="array" ref="AC53">SUMPRODUCT(($F$6:$F$20=$Z53)*($M$6:$M$20=$AC$46)*($X$6:$X$20))</f>
        <v>0</v>
      </c>
      <c r="AM53" s="201"/>
      <c r="AP53" s="127" t="str">
        <f t="array" ref="AP53">IFERROR(INDEX(Employees!$B$6:$B$1005,SMALL(IF(LEN(Employees!$B$6:$B$1005)&gt;0,ROW(Employees!$B$6:$B$1005)-ROW(INDEX(Employees!$B$6:$B$1005,1,1))+1),ROW(Employees!A52)-ROW(Employees!$A$5))),"")</f>
        <v/>
      </c>
      <c r="AQ53" s="210" t="str">
        <f t="array" ref="AQ53">IFERROR(INDEX(Trainings!$B$6:$B$55,SMALL(IF(LEN(Trainings!$B$6:$B$55)&gt;0,ROW(Trainings!$B$6:$B$55)-ROW(INDEX(Trainings!$B$6:$B$55,1,1))+1),ROW(A52)-ROW($A$5))),"")</f>
        <v/>
      </c>
      <c r="AR53" s="151"/>
      <c r="AS53" s="206"/>
      <c r="AU53" s="206"/>
      <c r="AV53" s="206"/>
      <c r="AW53" s="127" t="str">
        <f t="array" ref="AW53">IFERROR(INDEX(Trainings!$B$6:$B$55,SMALL(IF(LEN(Trainings!$B$6:$B$55)&gt;0,ROW(Trainings!$B$6:$B$55)-ROW(INDEX(Trainings!$B$6:$B$55,1,1))+1),ROW(Trainings!A51)-ROW(Trainings!$A$5))),"")</f>
        <v/>
      </c>
      <c r="AX53" s="127" t="str">
        <f t="array" ref="AX53">IFERROR(IF(LEN(AX$6)=0,"",INDEX(Trainings!$B$6:$B$55,SMALL(IF(Trainings!$C$6:$C$55=Calc!AX$6,ROW(Trainings!$B$6:$B$55)-ROW(INDEX(Trainings!$B$6:$B$55,1,1))+1),ROW(Trainings!E51)-ROW(Trainings!$A$5)))),"")</f>
        <v/>
      </c>
      <c r="AY53" s="127" t="str">
        <f t="array" ref="AY53">IFERROR(IF(LEN(AY$6)=0,"",INDEX(Trainings!$B$6:$B$55,SMALL(IF(Trainings!$C$6:$C$55=Calc!AY$6,ROW(Trainings!$B$6:$B$55)-ROW(INDEX(Trainings!$B$6:$B$55,1,1))+1),ROW(Trainings!F51)-ROW(Trainings!$A$5)))),"")</f>
        <v/>
      </c>
      <c r="AZ53" s="127" t="str">
        <f t="array" ref="AZ53">IFERROR(IF(LEN(AZ$6)=0,"",INDEX(Trainings!$B$6:$B$55,SMALL(IF(Trainings!$C$6:$C$55=Calc!AZ$6,ROW(Trainings!$B$6:$B$55)-ROW(INDEX(Trainings!$B$6:$B$55,1,1))+1),ROW(Trainings!G51)-ROW(Trainings!$A$5)))),"")</f>
        <v/>
      </c>
      <c r="BA53" s="127" t="str">
        <f t="array" ref="BA53">IFERROR(IF(LEN(BA$6)=0,"",INDEX(Trainings!$B$6:$B$55,SMALL(IF(Trainings!$C$6:$C$55=Calc!BA$6,ROW(Trainings!$B$6:$B$55)-ROW(INDEX(Trainings!$B$6:$B$55,1,1))+1),ROW(Trainings!H51)-ROW(Trainings!$A$5)))),"")</f>
        <v/>
      </c>
      <c r="BB53" s="127" t="str">
        <f t="array" ref="BB53">IFERROR(IF(LEN(BB$6)=0,"",INDEX(Trainings!$B$6:$B$55,SMALL(IF(Trainings!$C$6:$C$55=Calc!BB$6,ROW(Trainings!$B$6:$B$55)-ROW(INDEX(Trainings!$B$6:$B$55,1,1))+1),ROW(Trainings!I51)-ROW(Trainings!$A$5)))),"")</f>
        <v/>
      </c>
      <c r="BC53" s="127" t="str">
        <f t="array" ref="BC53">IFERROR(IF(LEN(BC$6)=0,"",INDEX(Trainings!$B$6:$B$55,SMALL(IF(Trainings!$C$6:$C$55=Calc!BC$6,ROW(Trainings!$B$6:$B$55)-ROW(INDEX(Trainings!$B$6:$B$55,1,1))+1),ROW(Trainings!J51)-ROW(Trainings!$A$5)))),"")</f>
        <v/>
      </c>
      <c r="BD53" s="127" t="str">
        <f t="array" ref="BD53">IFERROR(IF(LEN(BD$6)=0,"",INDEX(Trainings!$B$6:$B$55,SMALL(IF(Trainings!$C$6:$C$55=Calc!BD$6,ROW(Trainings!$B$6:$B$55)-ROW(INDEX(Trainings!$B$6:$B$55,1,1))+1),ROW(Trainings!K51)-ROW(Trainings!$A$5)))),"")</f>
        <v/>
      </c>
      <c r="BE53" s="127" t="str">
        <f t="array" ref="BE53">IFERROR(IF(LEN(BE$6)=0,"",INDEX(Trainings!$B$6:$B$55,SMALL(IF(Trainings!$C$6:$C$55=Calc!BE$6,ROW(Trainings!$B$6:$B$55)-ROW(INDEX(Trainings!$B$6:$B$55,1,1))+1),ROW(Trainings!L51)-ROW(Trainings!$A$5)))),"")</f>
        <v/>
      </c>
      <c r="BF53" s="127" t="str">
        <f t="array" ref="BF53">IFERROR(IF(LEN(BF$6)=0,"",INDEX(Trainings!$B$6:$B$55,SMALL(IF(Trainings!$C$6:$C$55=Calc!BF$6,ROW(Trainings!$B$6:$B$55)-ROW(INDEX(Trainings!$B$6:$B$55,1,1))+1),ROW(Trainings!M51)-ROW(Trainings!$A$5)))),"")</f>
        <v/>
      </c>
      <c r="BG53" s="127" t="str">
        <f t="array" ref="BG53">IFERROR(IF(LEN(BG$6)=0,"",INDEX(Trainings!$B$6:$B$55,SMALL(IF(Trainings!$C$6:$C$55=Calc!BG$6,ROW(Trainings!$B$6:$B$55)-ROW(INDEX(Trainings!$B$6:$B$55,1,1))+1),ROW(Trainings!N51)-ROW(Trainings!$A$5)))),"")</f>
        <v/>
      </c>
      <c r="BH53" s="151"/>
      <c r="BI53" s="151"/>
    </row>
    <row r="54" spans="20:61" x14ac:dyDescent="0.25">
      <c r="T54" s="201"/>
      <c r="Z54" s="204">
        <v>8</v>
      </c>
      <c r="AA54" s="193" t="s">
        <v>130</v>
      </c>
      <c r="AB54" s="204">
        <f t="array" ref="AB54">SUMPRODUCT(($F$6:$F$20=$Z54)*($X$6:$X$20))</f>
        <v>0</v>
      </c>
      <c r="AC54" s="204">
        <f t="array" ref="AC54">SUMPRODUCT(($F$6:$F$20=$Z54)*($M$6:$M$20=$AC$46)*($X$6:$X$20))</f>
        <v>0</v>
      </c>
      <c r="AM54" s="201"/>
      <c r="AP54" s="127" t="str">
        <f t="array" ref="AP54">IFERROR(INDEX(Employees!$B$6:$B$1005,SMALL(IF(LEN(Employees!$B$6:$B$1005)&gt;0,ROW(Employees!$B$6:$B$1005)-ROW(INDEX(Employees!$B$6:$B$1005,1,1))+1),ROW(Employees!A53)-ROW(Employees!$A$5))),"")</f>
        <v/>
      </c>
      <c r="AQ54" s="210" t="str">
        <f t="array" ref="AQ54">IFERROR(INDEX(Trainings!$B$6:$B$55,SMALL(IF(LEN(Trainings!$B$6:$B$55)&gt;0,ROW(Trainings!$B$6:$B$55)-ROW(INDEX(Trainings!$B$6:$B$55,1,1))+1),ROW(A53)-ROW($A$5))),"")</f>
        <v/>
      </c>
      <c r="AR54" s="151"/>
      <c r="AS54" s="206"/>
      <c r="AU54" s="206"/>
      <c r="AV54" s="206"/>
      <c r="AW54" s="127" t="str">
        <f t="array" ref="AW54">IFERROR(INDEX(Trainings!$B$6:$B$55,SMALL(IF(LEN(Trainings!$B$6:$B$55)&gt;0,ROW(Trainings!$B$6:$B$55)-ROW(INDEX(Trainings!$B$6:$B$55,1,1))+1),ROW(Trainings!A52)-ROW(Trainings!$A$5))),"")</f>
        <v/>
      </c>
      <c r="AX54" s="127" t="str">
        <f t="array" ref="AX54">IFERROR(IF(LEN(AX$6)=0,"",INDEX(Trainings!$B$6:$B$55,SMALL(IF(Trainings!$C$6:$C$55=Calc!AX$6,ROW(Trainings!$B$6:$B$55)-ROW(INDEX(Trainings!$B$6:$B$55,1,1))+1),ROW(Trainings!E52)-ROW(Trainings!$A$5)))),"")</f>
        <v/>
      </c>
      <c r="AY54" s="127" t="str">
        <f t="array" ref="AY54">IFERROR(IF(LEN(AY$6)=0,"",INDEX(Trainings!$B$6:$B$55,SMALL(IF(Trainings!$C$6:$C$55=Calc!AY$6,ROW(Trainings!$B$6:$B$55)-ROW(INDEX(Trainings!$B$6:$B$55,1,1))+1),ROW(Trainings!F52)-ROW(Trainings!$A$5)))),"")</f>
        <v/>
      </c>
      <c r="AZ54" s="127" t="str">
        <f t="array" ref="AZ54">IFERROR(IF(LEN(AZ$6)=0,"",INDEX(Trainings!$B$6:$B$55,SMALL(IF(Trainings!$C$6:$C$55=Calc!AZ$6,ROW(Trainings!$B$6:$B$55)-ROW(INDEX(Trainings!$B$6:$B$55,1,1))+1),ROW(Trainings!G52)-ROW(Trainings!$A$5)))),"")</f>
        <v/>
      </c>
      <c r="BA54" s="127" t="str">
        <f t="array" ref="BA54">IFERROR(IF(LEN(BA$6)=0,"",INDEX(Trainings!$B$6:$B$55,SMALL(IF(Trainings!$C$6:$C$55=Calc!BA$6,ROW(Trainings!$B$6:$B$55)-ROW(INDEX(Trainings!$B$6:$B$55,1,1))+1),ROW(Trainings!H52)-ROW(Trainings!$A$5)))),"")</f>
        <v/>
      </c>
      <c r="BB54" s="127" t="str">
        <f t="array" ref="BB54">IFERROR(IF(LEN(BB$6)=0,"",INDEX(Trainings!$B$6:$B$55,SMALL(IF(Trainings!$C$6:$C$55=Calc!BB$6,ROW(Trainings!$B$6:$B$55)-ROW(INDEX(Trainings!$B$6:$B$55,1,1))+1),ROW(Trainings!I52)-ROW(Trainings!$A$5)))),"")</f>
        <v/>
      </c>
      <c r="BC54" s="127" t="str">
        <f t="array" ref="BC54">IFERROR(IF(LEN(BC$6)=0,"",INDEX(Trainings!$B$6:$B$55,SMALL(IF(Trainings!$C$6:$C$55=Calc!BC$6,ROW(Trainings!$B$6:$B$55)-ROW(INDEX(Trainings!$B$6:$B$55,1,1))+1),ROW(Trainings!J52)-ROW(Trainings!$A$5)))),"")</f>
        <v/>
      </c>
      <c r="BD54" s="127" t="str">
        <f t="array" ref="BD54">IFERROR(IF(LEN(BD$6)=0,"",INDEX(Trainings!$B$6:$B$55,SMALL(IF(Trainings!$C$6:$C$55=Calc!BD$6,ROW(Trainings!$B$6:$B$55)-ROW(INDEX(Trainings!$B$6:$B$55,1,1))+1),ROW(Trainings!K52)-ROW(Trainings!$A$5)))),"")</f>
        <v/>
      </c>
      <c r="BE54" s="127" t="str">
        <f t="array" ref="BE54">IFERROR(IF(LEN(BE$6)=0,"",INDEX(Trainings!$B$6:$B$55,SMALL(IF(Trainings!$C$6:$C$55=Calc!BE$6,ROW(Trainings!$B$6:$B$55)-ROW(INDEX(Trainings!$B$6:$B$55,1,1))+1),ROW(Trainings!L52)-ROW(Trainings!$A$5)))),"")</f>
        <v/>
      </c>
      <c r="BF54" s="127" t="str">
        <f t="array" ref="BF54">IFERROR(IF(LEN(BF$6)=0,"",INDEX(Trainings!$B$6:$B$55,SMALL(IF(Trainings!$C$6:$C$55=Calc!BF$6,ROW(Trainings!$B$6:$B$55)-ROW(INDEX(Trainings!$B$6:$B$55,1,1))+1),ROW(Trainings!M52)-ROW(Trainings!$A$5)))),"")</f>
        <v/>
      </c>
      <c r="BG54" s="127" t="str">
        <f t="array" ref="BG54">IFERROR(IF(LEN(BG$6)=0,"",INDEX(Trainings!$B$6:$B$55,SMALL(IF(Trainings!$C$6:$C$55=Calc!BG$6,ROW(Trainings!$B$6:$B$55)-ROW(INDEX(Trainings!$B$6:$B$55,1,1))+1),ROW(Trainings!N52)-ROW(Trainings!$A$5)))),"")</f>
        <v/>
      </c>
      <c r="BH54" s="151"/>
      <c r="BI54" s="151"/>
    </row>
    <row r="55" spans="20:61" x14ac:dyDescent="0.25">
      <c r="T55" s="201"/>
      <c r="Z55" s="204">
        <v>9</v>
      </c>
      <c r="AA55" s="193" t="s">
        <v>131</v>
      </c>
      <c r="AB55" s="204">
        <f t="array" ref="AB55">SUMPRODUCT(($F$6:$F$20=$Z55)*($X$6:$X$20))</f>
        <v>2</v>
      </c>
      <c r="AC55" s="204">
        <f t="array" ref="AC55">SUMPRODUCT(($F$6:$F$20=$Z55)*($M$6:$M$20=$AC$46)*($X$6:$X$20))</f>
        <v>1</v>
      </c>
      <c r="AM55" s="201"/>
      <c r="AP55" s="127" t="str">
        <f t="array" ref="AP55">IFERROR(INDEX(Employees!$B$6:$B$1005,SMALL(IF(LEN(Employees!$B$6:$B$1005)&gt;0,ROW(Employees!$B$6:$B$1005)-ROW(INDEX(Employees!$B$6:$B$1005,1,1))+1),ROW(Employees!A54)-ROW(Employees!$A$5))),"")</f>
        <v/>
      </c>
      <c r="AQ55" s="210" t="str">
        <f t="array" ref="AQ55">IFERROR(INDEX(Trainings!$B$6:$B$55,SMALL(IF(LEN(Trainings!$B$6:$B$55)&gt;0,ROW(Trainings!$B$6:$B$55)-ROW(INDEX(Trainings!$B$6:$B$55,1,1))+1),ROW(A54)-ROW($A$5))),"")</f>
        <v/>
      </c>
      <c r="AR55" s="151"/>
      <c r="AS55" s="206"/>
      <c r="AU55" s="206"/>
      <c r="AV55" s="206"/>
      <c r="AW55" s="127" t="str">
        <f t="array" ref="AW55">IFERROR(INDEX(Trainings!$B$6:$B$55,SMALL(IF(LEN(Trainings!$B$6:$B$55)&gt;0,ROW(Trainings!$B$6:$B$55)-ROW(INDEX(Trainings!$B$6:$B$55,1,1))+1),ROW(Trainings!A53)-ROW(Trainings!$A$5))),"")</f>
        <v/>
      </c>
      <c r="AX55" s="127" t="str">
        <f t="array" ref="AX55">IFERROR(IF(LEN(AX$6)=0,"",INDEX(Trainings!$B$6:$B$55,SMALL(IF(Trainings!$C$6:$C$55=Calc!AX$6,ROW(Trainings!$B$6:$B$55)-ROW(INDEX(Trainings!$B$6:$B$55,1,1))+1),ROW(Trainings!E53)-ROW(Trainings!$A$5)))),"")</f>
        <v/>
      </c>
      <c r="AY55" s="127" t="str">
        <f t="array" ref="AY55">IFERROR(IF(LEN(AY$6)=0,"",INDEX(Trainings!$B$6:$B$55,SMALL(IF(Trainings!$C$6:$C$55=Calc!AY$6,ROW(Trainings!$B$6:$B$55)-ROW(INDEX(Trainings!$B$6:$B$55,1,1))+1),ROW(Trainings!F53)-ROW(Trainings!$A$5)))),"")</f>
        <v/>
      </c>
      <c r="AZ55" s="127" t="str">
        <f t="array" ref="AZ55">IFERROR(IF(LEN(AZ$6)=0,"",INDEX(Trainings!$B$6:$B$55,SMALL(IF(Trainings!$C$6:$C$55=Calc!AZ$6,ROW(Trainings!$B$6:$B$55)-ROW(INDEX(Trainings!$B$6:$B$55,1,1))+1),ROW(Trainings!G53)-ROW(Trainings!$A$5)))),"")</f>
        <v/>
      </c>
      <c r="BA55" s="127" t="str">
        <f t="array" ref="BA55">IFERROR(IF(LEN(BA$6)=0,"",INDEX(Trainings!$B$6:$B$55,SMALL(IF(Trainings!$C$6:$C$55=Calc!BA$6,ROW(Trainings!$B$6:$B$55)-ROW(INDEX(Trainings!$B$6:$B$55,1,1))+1),ROW(Trainings!H53)-ROW(Trainings!$A$5)))),"")</f>
        <v/>
      </c>
      <c r="BB55" s="127" t="str">
        <f t="array" ref="BB55">IFERROR(IF(LEN(BB$6)=0,"",INDEX(Trainings!$B$6:$B$55,SMALL(IF(Trainings!$C$6:$C$55=Calc!BB$6,ROW(Trainings!$B$6:$B$55)-ROW(INDEX(Trainings!$B$6:$B$55,1,1))+1),ROW(Trainings!I53)-ROW(Trainings!$A$5)))),"")</f>
        <v/>
      </c>
      <c r="BC55" s="127" t="str">
        <f t="array" ref="BC55">IFERROR(IF(LEN(BC$6)=0,"",INDEX(Trainings!$B$6:$B$55,SMALL(IF(Trainings!$C$6:$C$55=Calc!BC$6,ROW(Trainings!$B$6:$B$55)-ROW(INDEX(Trainings!$B$6:$B$55,1,1))+1),ROW(Trainings!J53)-ROW(Trainings!$A$5)))),"")</f>
        <v/>
      </c>
      <c r="BD55" s="127" t="str">
        <f t="array" ref="BD55">IFERROR(IF(LEN(BD$6)=0,"",INDEX(Trainings!$B$6:$B$55,SMALL(IF(Trainings!$C$6:$C$55=Calc!BD$6,ROW(Trainings!$B$6:$B$55)-ROW(INDEX(Trainings!$B$6:$B$55,1,1))+1),ROW(Trainings!K53)-ROW(Trainings!$A$5)))),"")</f>
        <v/>
      </c>
      <c r="BE55" s="127" t="str">
        <f t="array" ref="BE55">IFERROR(IF(LEN(BE$6)=0,"",INDEX(Trainings!$B$6:$B$55,SMALL(IF(Trainings!$C$6:$C$55=Calc!BE$6,ROW(Trainings!$B$6:$B$55)-ROW(INDEX(Trainings!$B$6:$B$55,1,1))+1),ROW(Trainings!L53)-ROW(Trainings!$A$5)))),"")</f>
        <v/>
      </c>
      <c r="BF55" s="127" t="str">
        <f t="array" ref="BF55">IFERROR(IF(LEN(BF$6)=0,"",INDEX(Trainings!$B$6:$B$55,SMALL(IF(Trainings!$C$6:$C$55=Calc!BF$6,ROW(Trainings!$B$6:$B$55)-ROW(INDEX(Trainings!$B$6:$B$55,1,1))+1),ROW(Trainings!M53)-ROW(Trainings!$A$5)))),"")</f>
        <v/>
      </c>
      <c r="BG55" s="127" t="str">
        <f t="array" ref="BG55">IFERROR(IF(LEN(BG$6)=0,"",INDEX(Trainings!$B$6:$B$55,SMALL(IF(Trainings!$C$6:$C$55=Calc!BG$6,ROW(Trainings!$B$6:$B$55)-ROW(INDEX(Trainings!$B$6:$B$55,1,1))+1),ROW(Trainings!N53)-ROW(Trainings!$A$5)))),"")</f>
        <v/>
      </c>
      <c r="BH55" s="151"/>
      <c r="BI55" s="151"/>
    </row>
    <row r="56" spans="20:61" x14ac:dyDescent="0.25">
      <c r="T56" s="201"/>
      <c r="Z56" s="204">
        <v>10</v>
      </c>
      <c r="AA56" s="193" t="s">
        <v>132</v>
      </c>
      <c r="AB56" s="204">
        <f t="array" ref="AB56">SUMPRODUCT(($F$6:$F$20=$Z56)*($X$6:$X$20))</f>
        <v>1</v>
      </c>
      <c r="AC56" s="204">
        <f t="array" ref="AC56">SUMPRODUCT(($F$6:$F$20=$Z56)*($M$6:$M$20=$AC$46)*($X$6:$X$20))</f>
        <v>0</v>
      </c>
      <c r="AM56" s="201"/>
      <c r="AP56" s="127" t="str">
        <f t="array" ref="AP56">IFERROR(INDEX(Employees!$B$6:$B$1005,SMALL(IF(LEN(Employees!$B$6:$B$1005)&gt;0,ROW(Employees!$B$6:$B$1005)-ROW(INDEX(Employees!$B$6:$B$1005,1,1))+1),ROW(Employees!A55)-ROW(Employees!$A$5))),"")</f>
        <v/>
      </c>
      <c r="AQ56" s="210" t="str">
        <f t="array" ref="AQ56">IFERROR(INDEX(Trainings!$B$6:$B$55,SMALL(IF(LEN(Trainings!$B$6:$B$55)&gt;0,ROW(Trainings!$B$6:$B$55)-ROW(INDEX(Trainings!$B$6:$B$55,1,1))+1),ROW(A55)-ROW($A$5))),"")</f>
        <v/>
      </c>
      <c r="AR56" s="151"/>
      <c r="AS56" s="206"/>
      <c r="AU56" s="206"/>
      <c r="AV56" s="206"/>
      <c r="AW56" s="127" t="str">
        <f t="array" ref="AW56">IFERROR(INDEX(Trainings!$B$6:$B$55,SMALL(IF(LEN(Trainings!$B$6:$B$55)&gt;0,ROW(Trainings!$B$6:$B$55)-ROW(INDEX(Trainings!$B$6:$B$55,1,1))+1),ROW(Trainings!A54)-ROW(Trainings!$A$5))),"")</f>
        <v/>
      </c>
      <c r="AX56" s="127" t="str">
        <f t="array" ref="AX56">IFERROR(IF(LEN(AX$6)=0,"",INDEX(Trainings!$B$6:$B$55,SMALL(IF(Trainings!$C$6:$C$55=Calc!AX$6,ROW(Trainings!$B$6:$B$55)-ROW(INDEX(Trainings!$B$6:$B$55,1,1))+1),ROW(Trainings!E54)-ROW(Trainings!$A$5)))),"")</f>
        <v/>
      </c>
      <c r="AY56" s="127" t="str">
        <f t="array" ref="AY56">IFERROR(IF(LEN(AY$6)=0,"",INDEX(Trainings!$B$6:$B$55,SMALL(IF(Trainings!$C$6:$C$55=Calc!AY$6,ROW(Trainings!$B$6:$B$55)-ROW(INDEX(Trainings!$B$6:$B$55,1,1))+1),ROW(Trainings!F54)-ROW(Trainings!$A$5)))),"")</f>
        <v/>
      </c>
      <c r="AZ56" s="127" t="str">
        <f t="array" ref="AZ56">IFERROR(IF(LEN(AZ$6)=0,"",INDEX(Trainings!$B$6:$B$55,SMALL(IF(Trainings!$C$6:$C$55=Calc!AZ$6,ROW(Trainings!$B$6:$B$55)-ROW(INDEX(Trainings!$B$6:$B$55,1,1))+1),ROW(Trainings!G54)-ROW(Trainings!$A$5)))),"")</f>
        <v/>
      </c>
      <c r="BA56" s="127" t="str">
        <f t="array" ref="BA56">IFERROR(IF(LEN(BA$6)=0,"",INDEX(Trainings!$B$6:$B$55,SMALL(IF(Trainings!$C$6:$C$55=Calc!BA$6,ROW(Trainings!$B$6:$B$55)-ROW(INDEX(Trainings!$B$6:$B$55,1,1))+1),ROW(Trainings!H54)-ROW(Trainings!$A$5)))),"")</f>
        <v/>
      </c>
      <c r="BB56" s="127" t="str">
        <f t="array" ref="BB56">IFERROR(IF(LEN(BB$6)=0,"",INDEX(Trainings!$B$6:$B$55,SMALL(IF(Trainings!$C$6:$C$55=Calc!BB$6,ROW(Trainings!$B$6:$B$55)-ROW(INDEX(Trainings!$B$6:$B$55,1,1))+1),ROW(Trainings!I54)-ROW(Trainings!$A$5)))),"")</f>
        <v/>
      </c>
      <c r="BC56" s="127" t="str">
        <f t="array" ref="BC56">IFERROR(IF(LEN(BC$6)=0,"",INDEX(Trainings!$B$6:$B$55,SMALL(IF(Trainings!$C$6:$C$55=Calc!BC$6,ROW(Trainings!$B$6:$B$55)-ROW(INDEX(Trainings!$B$6:$B$55,1,1))+1),ROW(Trainings!J54)-ROW(Trainings!$A$5)))),"")</f>
        <v/>
      </c>
      <c r="BD56" s="127" t="str">
        <f t="array" ref="BD56">IFERROR(IF(LEN(BD$6)=0,"",INDEX(Trainings!$B$6:$B$55,SMALL(IF(Trainings!$C$6:$C$55=Calc!BD$6,ROW(Trainings!$B$6:$B$55)-ROW(INDEX(Trainings!$B$6:$B$55,1,1))+1),ROW(Trainings!K54)-ROW(Trainings!$A$5)))),"")</f>
        <v/>
      </c>
      <c r="BE56" s="127" t="str">
        <f t="array" ref="BE56">IFERROR(IF(LEN(BE$6)=0,"",INDEX(Trainings!$B$6:$B$55,SMALL(IF(Trainings!$C$6:$C$55=Calc!BE$6,ROW(Trainings!$B$6:$B$55)-ROW(INDEX(Trainings!$B$6:$B$55,1,1))+1),ROW(Trainings!L54)-ROW(Trainings!$A$5)))),"")</f>
        <v/>
      </c>
      <c r="BF56" s="127" t="str">
        <f t="array" ref="BF56">IFERROR(IF(LEN(BF$6)=0,"",INDEX(Trainings!$B$6:$B$55,SMALL(IF(Trainings!$C$6:$C$55=Calc!BF$6,ROW(Trainings!$B$6:$B$55)-ROW(INDEX(Trainings!$B$6:$B$55,1,1))+1),ROW(Trainings!M54)-ROW(Trainings!$A$5)))),"")</f>
        <v/>
      </c>
      <c r="BG56" s="127" t="str">
        <f t="array" ref="BG56">IFERROR(IF(LEN(BG$6)=0,"",INDEX(Trainings!$B$6:$B$55,SMALL(IF(Trainings!$C$6:$C$55=Calc!BG$6,ROW(Trainings!$B$6:$B$55)-ROW(INDEX(Trainings!$B$6:$B$55,1,1))+1),ROW(Trainings!N54)-ROW(Trainings!$A$5)))),"")</f>
        <v/>
      </c>
      <c r="BH56" s="151"/>
      <c r="BI56" s="151"/>
    </row>
    <row r="57" spans="20:61" x14ac:dyDescent="0.25">
      <c r="T57" s="201"/>
      <c r="Z57" s="204">
        <v>11</v>
      </c>
      <c r="AA57" s="193" t="s">
        <v>133</v>
      </c>
      <c r="AB57" s="204">
        <f t="array" ref="AB57">SUMPRODUCT(($F$6:$F$20=$Z57)*($X$6:$X$20))</f>
        <v>1</v>
      </c>
      <c r="AC57" s="204">
        <f t="array" ref="AC57">SUMPRODUCT(($F$6:$F$20=$Z57)*($M$6:$M$20=$AC$46)*($X$6:$X$20))</f>
        <v>0</v>
      </c>
      <c r="AM57" s="201"/>
      <c r="AP57" s="127" t="str">
        <f t="array" ref="AP57">IFERROR(INDEX(Employees!$B$6:$B$1005,SMALL(IF(LEN(Employees!$B$6:$B$1005)&gt;0,ROW(Employees!$B$6:$B$1005)-ROW(INDEX(Employees!$B$6:$B$1005,1,1))+1),ROW(Employees!A56)-ROW(Employees!$A$5))),"")</f>
        <v/>
      </c>
      <c r="AQ57" s="297"/>
      <c r="AR57" s="151"/>
      <c r="AS57" s="206"/>
      <c r="AU57" s="206"/>
      <c r="AV57" s="206"/>
      <c r="AW57" s="127" t="str">
        <f t="array" ref="AW57">IFERROR(INDEX(Trainings!$B$6:$B$55,SMALL(IF(LEN(Trainings!$B$6:$B$55)&gt;0,ROW(Trainings!$B$6:$B$55)-ROW(INDEX(Trainings!$B$6:$B$55,1,1))+1),ROW(Trainings!A55)-ROW(Trainings!$A$5))),"")</f>
        <v/>
      </c>
      <c r="AX57" s="127" t="str">
        <f t="array" ref="AX57">IFERROR(IF(LEN(AX$6)=0,"",INDEX(Trainings!$B$6:$B$55,SMALL(IF(Trainings!$C$6:$C$55=Calc!AX$6,ROW(Trainings!$B$6:$B$55)-ROW(INDEX(Trainings!$B$6:$B$55,1,1))+1),ROW(Trainings!E55)-ROW(Trainings!$A$5)))),"")</f>
        <v/>
      </c>
      <c r="AY57" s="127" t="str">
        <f t="array" ref="AY57">IFERROR(IF(LEN(AY$6)=0,"",INDEX(Trainings!$B$6:$B$55,SMALL(IF(Trainings!$C$6:$C$55=Calc!AY$6,ROW(Trainings!$B$6:$B$55)-ROW(INDEX(Trainings!$B$6:$B$55,1,1))+1),ROW(Trainings!F55)-ROW(Trainings!$A$5)))),"")</f>
        <v/>
      </c>
      <c r="AZ57" s="127" t="str">
        <f t="array" ref="AZ57">IFERROR(IF(LEN(AZ$6)=0,"",INDEX(Trainings!$B$6:$B$55,SMALL(IF(Trainings!$C$6:$C$55=Calc!AZ$6,ROW(Trainings!$B$6:$B$55)-ROW(INDEX(Trainings!$B$6:$B$55,1,1))+1),ROW(Trainings!G55)-ROW(Trainings!$A$5)))),"")</f>
        <v/>
      </c>
      <c r="BA57" s="127" t="str">
        <f t="array" ref="BA57">IFERROR(IF(LEN(BA$6)=0,"",INDEX(Trainings!$B$6:$B$55,SMALL(IF(Trainings!$C$6:$C$55=Calc!BA$6,ROW(Trainings!$B$6:$B$55)-ROW(INDEX(Trainings!$B$6:$B$55,1,1))+1),ROW(Trainings!H55)-ROW(Trainings!$A$5)))),"")</f>
        <v/>
      </c>
      <c r="BB57" s="127" t="str">
        <f t="array" ref="BB57">IFERROR(IF(LEN(BB$6)=0,"",INDEX(Trainings!$B$6:$B$55,SMALL(IF(Trainings!$C$6:$C$55=Calc!BB$6,ROW(Trainings!$B$6:$B$55)-ROW(INDEX(Trainings!$B$6:$B$55,1,1))+1),ROW(Trainings!I55)-ROW(Trainings!$A$5)))),"")</f>
        <v/>
      </c>
      <c r="BC57" s="127" t="str">
        <f t="array" ref="BC57">IFERROR(IF(LEN(BC$6)=0,"",INDEX(Trainings!$B$6:$B$55,SMALL(IF(Trainings!$C$6:$C$55=Calc!BC$6,ROW(Trainings!$B$6:$B$55)-ROW(INDEX(Trainings!$B$6:$B$55,1,1))+1),ROW(Trainings!J55)-ROW(Trainings!$A$5)))),"")</f>
        <v/>
      </c>
      <c r="BD57" s="127" t="str">
        <f t="array" ref="BD57">IFERROR(IF(LEN(BD$6)=0,"",INDEX(Trainings!$B$6:$B$55,SMALL(IF(Trainings!$C$6:$C$55=Calc!BD$6,ROW(Trainings!$B$6:$B$55)-ROW(INDEX(Trainings!$B$6:$B$55,1,1))+1),ROW(Trainings!K55)-ROW(Trainings!$A$5)))),"")</f>
        <v/>
      </c>
      <c r="BE57" s="127" t="str">
        <f t="array" ref="BE57">IFERROR(IF(LEN(BE$6)=0,"",INDEX(Trainings!$B$6:$B$55,SMALL(IF(Trainings!$C$6:$C$55=Calc!BE$6,ROW(Trainings!$B$6:$B$55)-ROW(INDEX(Trainings!$B$6:$B$55,1,1))+1),ROW(Trainings!L55)-ROW(Trainings!$A$5)))),"")</f>
        <v/>
      </c>
      <c r="BF57" s="127" t="str">
        <f t="array" ref="BF57">IFERROR(IF(LEN(BF$6)=0,"",INDEX(Trainings!$B$6:$B$55,SMALL(IF(Trainings!$C$6:$C$55=Calc!BF$6,ROW(Trainings!$B$6:$B$55)-ROW(INDEX(Trainings!$B$6:$B$55,1,1))+1),ROW(Trainings!M55)-ROW(Trainings!$A$5)))),"")</f>
        <v/>
      </c>
      <c r="BG57" s="127" t="str">
        <f t="array" ref="BG57">IFERROR(IF(LEN(BG$6)=0,"",INDEX(Trainings!$B$6:$B$55,SMALL(IF(Trainings!$C$6:$C$55=Calc!BG$6,ROW(Trainings!$B$6:$B$55)-ROW(INDEX(Trainings!$B$6:$B$55,1,1))+1),ROW(Trainings!N55)-ROW(Trainings!$A$5)))),"")</f>
        <v/>
      </c>
      <c r="BH57" s="151"/>
      <c r="BI57" s="151"/>
    </row>
    <row r="58" spans="20:61" x14ac:dyDescent="0.25">
      <c r="T58" s="201"/>
      <c r="Z58" s="204">
        <v>12</v>
      </c>
      <c r="AA58" s="193" t="s">
        <v>134</v>
      </c>
      <c r="AB58" s="204">
        <f t="array" ref="AB58">SUMPRODUCT(($F$6:$F$20=$Z58)*($X$6:$X$20))</f>
        <v>0</v>
      </c>
      <c r="AC58" s="204">
        <f t="array" ref="AC58">SUMPRODUCT(($F$6:$F$20=$Z58)*($M$6:$M$20=$AC$46)*($X$6:$X$20))</f>
        <v>0</v>
      </c>
      <c r="AM58" s="201"/>
      <c r="AP58" s="127" t="str">
        <f t="array" ref="AP58">IFERROR(INDEX(Employees!$B$6:$B$1005,SMALL(IF(LEN(Employees!$B$6:$B$1005)&gt;0,ROW(Employees!$B$6:$B$1005)-ROW(INDEX(Employees!$B$6:$B$1005,1,1))+1),ROW(Employees!A57)-ROW(Employees!$A$5))),"")</f>
        <v/>
      </c>
      <c r="AQ58" s="298"/>
      <c r="AR58" s="151"/>
      <c r="AS58" s="206"/>
      <c r="AU58" s="206"/>
      <c r="AV58" s="206"/>
      <c r="AW58" s="206"/>
      <c r="AX58" s="206"/>
      <c r="AY58" s="206"/>
      <c r="AZ58" s="206"/>
      <c r="BA58" s="206"/>
      <c r="BB58" s="206"/>
      <c r="BC58" s="206"/>
      <c r="BD58" s="206"/>
      <c r="BE58" s="206"/>
      <c r="BF58" s="206"/>
      <c r="BG58" s="206"/>
      <c r="BH58" s="206"/>
      <c r="BI58" s="206"/>
    </row>
    <row r="59" spans="20:61" x14ac:dyDescent="0.25">
      <c r="T59" s="201"/>
      <c r="AM59" s="201"/>
      <c r="AP59" s="127" t="str">
        <f t="array" ref="AP59">IFERROR(INDEX(Employees!$B$6:$B$1005,SMALL(IF(LEN(Employees!$B$6:$B$1005)&gt;0,ROW(Employees!$B$6:$B$1005)-ROW(INDEX(Employees!$B$6:$B$1005,1,1))+1),ROW(Employees!A58)-ROW(Employees!$A$5))),"")</f>
        <v/>
      </c>
      <c r="AQ59" s="298"/>
      <c r="AR59" s="151"/>
      <c r="AS59" s="206"/>
      <c r="AU59" s="206"/>
      <c r="AV59" s="206"/>
      <c r="AW59" s="206"/>
      <c r="AX59" s="206"/>
      <c r="AY59" s="206"/>
      <c r="AZ59" s="206"/>
      <c r="BA59" s="206"/>
      <c r="BB59" s="206"/>
      <c r="BC59" s="206"/>
      <c r="BD59" s="206"/>
      <c r="BE59" s="206"/>
      <c r="BF59" s="206"/>
      <c r="BG59" s="206"/>
      <c r="BH59" s="206"/>
      <c r="BI59" s="206"/>
    </row>
    <row r="60" spans="20:61" x14ac:dyDescent="0.25">
      <c r="T60" s="201"/>
      <c r="AM60" s="201"/>
      <c r="AP60" s="127" t="str">
        <f t="array" ref="AP60">IFERROR(INDEX(Employees!$B$6:$B$1005,SMALL(IF(LEN(Employees!$B$6:$B$1005)&gt;0,ROW(Employees!$B$6:$B$1005)-ROW(INDEX(Employees!$B$6:$B$1005,1,1))+1),ROW(Employees!A59)-ROW(Employees!$A$5))),"")</f>
        <v/>
      </c>
      <c r="AQ60" s="298"/>
      <c r="AR60" s="151"/>
      <c r="AS60" s="206"/>
      <c r="AU60" s="206"/>
      <c r="AV60" s="206"/>
      <c r="AW60" s="206"/>
      <c r="AX60" s="206"/>
      <c r="AY60" s="206"/>
      <c r="AZ60" s="206"/>
      <c r="BA60" s="206"/>
      <c r="BB60" s="206"/>
      <c r="BC60" s="206"/>
      <c r="BD60" s="206"/>
      <c r="BE60" s="206"/>
      <c r="BF60" s="206"/>
      <c r="BG60" s="206"/>
      <c r="BH60" s="206"/>
      <c r="BI60" s="206"/>
    </row>
    <row r="61" spans="20:61" x14ac:dyDescent="0.25">
      <c r="T61" s="201"/>
      <c r="AM61" s="201"/>
      <c r="AP61" s="127" t="str">
        <f t="array" ref="AP61">IFERROR(INDEX(Employees!$B$6:$B$1005,SMALL(IF(LEN(Employees!$B$6:$B$1005)&gt;0,ROW(Employees!$B$6:$B$1005)-ROW(INDEX(Employees!$B$6:$B$1005,1,1))+1),ROW(Employees!A60)-ROW(Employees!$A$5))),"")</f>
        <v/>
      </c>
      <c r="AQ61" s="298"/>
      <c r="AR61" s="151"/>
      <c r="AS61" s="206"/>
      <c r="AU61" s="206"/>
      <c r="AV61" s="206"/>
      <c r="AW61" s="206"/>
      <c r="AX61" s="206"/>
      <c r="AY61" s="206"/>
      <c r="AZ61" s="206"/>
      <c r="BA61" s="206"/>
      <c r="BB61" s="206"/>
      <c r="BC61" s="206"/>
      <c r="BD61" s="206"/>
      <c r="BE61" s="206"/>
      <c r="BF61" s="206"/>
      <c r="BG61" s="206"/>
      <c r="BH61" s="206"/>
      <c r="BI61" s="206"/>
    </row>
    <row r="62" spans="20:61" x14ac:dyDescent="0.25">
      <c r="T62" s="201"/>
      <c r="AM62" s="201"/>
      <c r="AP62" s="127" t="str">
        <f t="array" ref="AP62">IFERROR(INDEX(Employees!$B$6:$B$1005,SMALL(IF(LEN(Employees!$B$6:$B$1005)&gt;0,ROW(Employees!$B$6:$B$1005)-ROW(INDEX(Employees!$B$6:$B$1005,1,1))+1),ROW(Employees!A61)-ROW(Employees!$A$5))),"")</f>
        <v/>
      </c>
      <c r="AQ62" s="298"/>
      <c r="AR62" s="151"/>
      <c r="AS62" s="206"/>
      <c r="AU62" s="206"/>
      <c r="AV62" s="206"/>
      <c r="AW62" s="206"/>
      <c r="AX62" s="206"/>
      <c r="AY62" s="206"/>
      <c r="AZ62" s="206"/>
      <c r="BA62" s="206"/>
      <c r="BB62" s="206"/>
      <c r="BC62" s="206"/>
      <c r="BD62" s="206"/>
      <c r="BE62" s="206"/>
      <c r="BF62" s="206"/>
      <c r="BG62" s="206"/>
      <c r="BH62" s="206"/>
      <c r="BI62" s="206"/>
    </row>
    <row r="63" spans="20:61" x14ac:dyDescent="0.25">
      <c r="T63" s="201"/>
      <c r="AM63" s="201"/>
      <c r="AP63" s="127" t="str">
        <f t="array" ref="AP63">IFERROR(INDEX(Employees!$B$6:$B$1005,SMALL(IF(LEN(Employees!$B$6:$B$1005)&gt;0,ROW(Employees!$B$6:$B$1005)-ROW(INDEX(Employees!$B$6:$B$1005,1,1))+1),ROW(Employees!A62)-ROW(Employees!$A$5))),"")</f>
        <v/>
      </c>
      <c r="AQ63" s="298"/>
      <c r="AR63" s="151"/>
      <c r="AS63" s="206"/>
      <c r="AU63" s="206"/>
      <c r="AV63" s="206"/>
      <c r="AW63" s="206"/>
      <c r="AX63" s="206"/>
      <c r="AY63" s="206"/>
      <c r="AZ63" s="206"/>
      <c r="BA63" s="206"/>
      <c r="BB63" s="206"/>
      <c r="BC63" s="206"/>
      <c r="BD63" s="206"/>
      <c r="BE63" s="206"/>
      <c r="BF63" s="206"/>
      <c r="BG63" s="206"/>
      <c r="BH63" s="206"/>
      <c r="BI63" s="206"/>
    </row>
    <row r="64" spans="20:61" x14ac:dyDescent="0.25">
      <c r="T64" s="201"/>
      <c r="AM64" s="201"/>
      <c r="AP64" s="127" t="str">
        <f t="array" ref="AP64">IFERROR(INDEX(Employees!$B$6:$B$1005,SMALL(IF(LEN(Employees!$B$6:$B$1005)&gt;0,ROW(Employees!$B$6:$B$1005)-ROW(INDEX(Employees!$B$6:$B$1005,1,1))+1),ROW(Employees!A63)-ROW(Employees!$A$5))),"")</f>
        <v/>
      </c>
      <c r="AQ64" s="298"/>
      <c r="AR64" s="151"/>
      <c r="AS64" s="206"/>
      <c r="AU64" s="206"/>
      <c r="AV64" s="206"/>
      <c r="AW64" s="206"/>
      <c r="AX64" s="206"/>
      <c r="AY64" s="206"/>
      <c r="AZ64" s="206"/>
      <c r="BA64" s="206"/>
      <c r="BB64" s="206"/>
      <c r="BC64" s="206"/>
      <c r="BD64" s="206"/>
      <c r="BE64" s="206"/>
      <c r="BF64" s="206"/>
      <c r="BG64" s="206"/>
      <c r="BH64" s="206"/>
      <c r="BI64" s="206"/>
    </row>
    <row r="65" spans="20:61" x14ac:dyDescent="0.25">
      <c r="T65" s="201"/>
      <c r="AM65" s="201"/>
      <c r="AP65" s="127" t="str">
        <f t="array" ref="AP65">IFERROR(INDEX(Employees!$B$6:$B$1005,SMALL(IF(LEN(Employees!$B$6:$B$1005)&gt;0,ROW(Employees!$B$6:$B$1005)-ROW(INDEX(Employees!$B$6:$B$1005,1,1))+1),ROW(Employees!A64)-ROW(Employees!$A$5))),"")</f>
        <v/>
      </c>
      <c r="AQ65" s="298"/>
      <c r="AR65" s="151"/>
      <c r="AS65" s="206"/>
      <c r="AU65" s="206"/>
      <c r="AV65" s="206"/>
      <c r="AW65" s="206"/>
      <c r="AX65" s="206"/>
      <c r="AY65" s="206"/>
      <c r="AZ65" s="206"/>
      <c r="BA65" s="206"/>
      <c r="BB65" s="206"/>
      <c r="BC65" s="206"/>
      <c r="BD65" s="206"/>
      <c r="BE65" s="206"/>
      <c r="BF65" s="206"/>
      <c r="BG65" s="206"/>
      <c r="BH65" s="206"/>
      <c r="BI65" s="206"/>
    </row>
    <row r="66" spans="20:61" x14ac:dyDescent="0.25">
      <c r="T66" s="201"/>
      <c r="AM66" s="201"/>
      <c r="AP66" s="127" t="str">
        <f t="array" ref="AP66">IFERROR(INDEX(Employees!$B$6:$B$1005,SMALL(IF(LEN(Employees!$B$6:$B$1005)&gt;0,ROW(Employees!$B$6:$B$1005)-ROW(INDEX(Employees!$B$6:$B$1005,1,1))+1),ROW(Employees!A65)-ROW(Employees!$A$5))),"")</f>
        <v/>
      </c>
      <c r="AQ66" s="298"/>
      <c r="AR66" s="151"/>
      <c r="AS66" s="206"/>
      <c r="AU66" s="206"/>
      <c r="AV66" s="206"/>
      <c r="AW66" s="206"/>
      <c r="AX66" s="206"/>
      <c r="AY66" s="206"/>
      <c r="AZ66" s="206"/>
      <c r="BA66" s="206"/>
      <c r="BB66" s="206"/>
      <c r="BC66" s="206"/>
      <c r="BD66" s="206"/>
      <c r="BE66" s="206"/>
      <c r="BF66" s="206"/>
      <c r="BG66" s="206"/>
      <c r="BH66" s="206"/>
      <c r="BI66" s="206"/>
    </row>
    <row r="67" spans="20:61" x14ac:dyDescent="0.25">
      <c r="T67" s="201"/>
      <c r="AM67" s="201"/>
      <c r="AP67" s="127" t="str">
        <f t="array" ref="AP67">IFERROR(INDEX(Employees!$B$6:$B$1005,SMALL(IF(LEN(Employees!$B$6:$B$1005)&gt;0,ROW(Employees!$B$6:$B$1005)-ROW(INDEX(Employees!$B$6:$B$1005,1,1))+1),ROW(Employees!A66)-ROW(Employees!$A$5))),"")</f>
        <v/>
      </c>
      <c r="AQ67" s="298"/>
      <c r="AR67" s="151"/>
      <c r="AS67" s="206"/>
      <c r="AU67" s="206"/>
      <c r="AV67" s="206"/>
      <c r="AW67" s="206"/>
      <c r="AX67" s="206"/>
      <c r="AY67" s="206"/>
      <c r="AZ67" s="206"/>
      <c r="BA67" s="206"/>
      <c r="BB67" s="206"/>
      <c r="BC67" s="206"/>
      <c r="BD67" s="206"/>
      <c r="BE67" s="206"/>
      <c r="BF67" s="206"/>
      <c r="BG67" s="206"/>
      <c r="BH67" s="206"/>
      <c r="BI67" s="206"/>
    </row>
    <row r="68" spans="20:61" x14ac:dyDescent="0.25">
      <c r="T68" s="201"/>
      <c r="AM68" s="201"/>
      <c r="AP68" s="127" t="str">
        <f t="array" ref="AP68">IFERROR(INDEX(Employees!$B$6:$B$1005,SMALL(IF(LEN(Employees!$B$6:$B$1005)&gt;0,ROW(Employees!$B$6:$B$1005)-ROW(INDEX(Employees!$B$6:$B$1005,1,1))+1),ROW(Employees!A67)-ROW(Employees!$A$5))),"")</f>
        <v/>
      </c>
      <c r="AQ68" s="298"/>
      <c r="AR68" s="151"/>
      <c r="AS68" s="206"/>
      <c r="AU68" s="206"/>
      <c r="AV68" s="206"/>
      <c r="AW68" s="206"/>
      <c r="AX68" s="206"/>
      <c r="AY68" s="206"/>
      <c r="AZ68" s="206"/>
      <c r="BA68" s="206"/>
      <c r="BB68" s="206"/>
      <c r="BC68" s="206"/>
      <c r="BD68" s="206"/>
      <c r="BE68" s="206"/>
      <c r="BF68" s="206"/>
      <c r="BG68" s="206"/>
      <c r="BH68" s="206"/>
      <c r="BI68" s="206"/>
    </row>
    <row r="69" spans="20:61" x14ac:dyDescent="0.25">
      <c r="T69" s="201"/>
      <c r="AM69" s="201"/>
      <c r="AP69" s="127" t="str">
        <f t="array" ref="AP69">IFERROR(INDEX(Employees!$B$6:$B$1005,SMALL(IF(LEN(Employees!$B$6:$B$1005)&gt;0,ROW(Employees!$B$6:$B$1005)-ROW(INDEX(Employees!$B$6:$B$1005,1,1))+1),ROW(Employees!A68)-ROW(Employees!$A$5))),"")</f>
        <v/>
      </c>
      <c r="AQ69" s="298"/>
      <c r="AR69" s="151"/>
      <c r="AS69" s="206"/>
      <c r="AU69" s="206"/>
      <c r="AV69" s="206"/>
      <c r="AW69" s="206"/>
      <c r="AX69" s="206"/>
      <c r="AY69" s="206"/>
      <c r="AZ69" s="206"/>
      <c r="BA69" s="206"/>
      <c r="BB69" s="206"/>
      <c r="BC69" s="206"/>
      <c r="BD69" s="206"/>
      <c r="BE69" s="206"/>
      <c r="BF69" s="206"/>
      <c r="BG69" s="206"/>
      <c r="BH69" s="206"/>
      <c r="BI69" s="206"/>
    </row>
    <row r="70" spans="20:61" x14ac:dyDescent="0.25">
      <c r="T70" s="201"/>
      <c r="AM70" s="201"/>
      <c r="AP70" s="127" t="str">
        <f t="array" ref="AP70">IFERROR(INDEX(Employees!$B$6:$B$1005,SMALL(IF(LEN(Employees!$B$6:$B$1005)&gt;0,ROW(Employees!$B$6:$B$1005)-ROW(INDEX(Employees!$B$6:$B$1005,1,1))+1),ROW(Employees!A69)-ROW(Employees!$A$5))),"")</f>
        <v/>
      </c>
      <c r="AQ70" s="298"/>
      <c r="AR70" s="151"/>
      <c r="AS70" s="206"/>
      <c r="AU70" s="206"/>
      <c r="AV70" s="206"/>
      <c r="AW70" s="206"/>
      <c r="AX70" s="206"/>
      <c r="AY70" s="206"/>
      <c r="AZ70" s="206"/>
      <c r="BA70" s="206"/>
      <c r="BB70" s="206"/>
      <c r="BC70" s="206"/>
      <c r="BD70" s="206"/>
      <c r="BE70" s="206"/>
      <c r="BF70" s="206"/>
      <c r="BG70" s="206"/>
      <c r="BH70" s="206"/>
      <c r="BI70" s="206"/>
    </row>
    <row r="71" spans="20:61" x14ac:dyDescent="0.25">
      <c r="T71" s="201"/>
      <c r="AM71" s="201"/>
      <c r="AP71" s="127" t="str">
        <f t="array" ref="AP71">IFERROR(INDEX(Employees!$B$6:$B$1005,SMALL(IF(LEN(Employees!$B$6:$B$1005)&gt;0,ROW(Employees!$B$6:$B$1005)-ROW(INDEX(Employees!$B$6:$B$1005,1,1))+1),ROW(Employees!A70)-ROW(Employees!$A$5))),"")</f>
        <v/>
      </c>
      <c r="AQ71" s="298"/>
      <c r="AR71" s="151"/>
      <c r="AS71" s="206"/>
      <c r="AU71" s="206"/>
      <c r="AV71" s="206"/>
      <c r="AW71" s="206"/>
      <c r="AX71" s="206"/>
      <c r="AY71" s="206"/>
      <c r="AZ71" s="206"/>
      <c r="BA71" s="206"/>
      <c r="BB71" s="206"/>
      <c r="BC71" s="206"/>
      <c r="BD71" s="206"/>
      <c r="BE71" s="206"/>
      <c r="BF71" s="206"/>
      <c r="BG71" s="206"/>
      <c r="BH71" s="206"/>
      <c r="BI71" s="206"/>
    </row>
    <row r="72" spans="20:61" x14ac:dyDescent="0.25">
      <c r="T72" s="201"/>
      <c r="AM72" s="201"/>
      <c r="AP72" s="127" t="str">
        <f t="array" ref="AP72">IFERROR(INDEX(Employees!$B$6:$B$1005,SMALL(IF(LEN(Employees!$B$6:$B$1005)&gt;0,ROW(Employees!$B$6:$B$1005)-ROW(INDEX(Employees!$B$6:$B$1005,1,1))+1),ROW(Employees!A71)-ROW(Employees!$A$5))),"")</f>
        <v/>
      </c>
      <c r="AQ72" s="298"/>
      <c r="AR72" s="151"/>
      <c r="AS72" s="206"/>
      <c r="AU72" s="206"/>
      <c r="AV72" s="206"/>
      <c r="AW72" s="206"/>
      <c r="AX72" s="206"/>
      <c r="AY72" s="206"/>
      <c r="AZ72" s="206"/>
      <c r="BA72" s="206"/>
      <c r="BB72" s="206"/>
      <c r="BC72" s="206"/>
      <c r="BD72" s="206"/>
      <c r="BE72" s="206"/>
      <c r="BF72" s="206"/>
      <c r="BG72" s="206"/>
      <c r="BH72" s="206"/>
      <c r="BI72" s="206"/>
    </row>
    <row r="73" spans="20:61" x14ac:dyDescent="0.25">
      <c r="T73" s="201"/>
      <c r="AM73" s="201"/>
      <c r="AP73" s="127" t="str">
        <f t="array" ref="AP73">IFERROR(INDEX(Employees!$B$6:$B$1005,SMALL(IF(LEN(Employees!$B$6:$B$1005)&gt;0,ROW(Employees!$B$6:$B$1005)-ROW(INDEX(Employees!$B$6:$B$1005,1,1))+1),ROW(Employees!A72)-ROW(Employees!$A$5))),"")</f>
        <v/>
      </c>
      <c r="AQ73" s="298"/>
      <c r="AR73" s="151"/>
      <c r="AS73" s="206"/>
      <c r="AU73" s="206"/>
      <c r="AV73" s="206"/>
      <c r="AW73" s="206"/>
      <c r="AX73" s="206"/>
      <c r="AY73" s="206"/>
      <c r="AZ73" s="206"/>
      <c r="BA73" s="206"/>
      <c r="BB73" s="206"/>
      <c r="BC73" s="206"/>
      <c r="BD73" s="206"/>
      <c r="BE73" s="206"/>
      <c r="BF73" s="206"/>
      <c r="BG73" s="206"/>
      <c r="BH73" s="206"/>
      <c r="BI73" s="206"/>
    </row>
    <row r="74" spans="20:61" x14ac:dyDescent="0.25">
      <c r="T74" s="201"/>
      <c r="AM74" s="201"/>
      <c r="AP74" s="127" t="str">
        <f t="array" ref="AP74">IFERROR(INDEX(Employees!$B$6:$B$1005,SMALL(IF(LEN(Employees!$B$6:$B$1005)&gt;0,ROW(Employees!$B$6:$B$1005)-ROW(INDEX(Employees!$B$6:$B$1005,1,1))+1),ROW(Employees!A73)-ROW(Employees!$A$5))),"")</f>
        <v/>
      </c>
      <c r="AQ74" s="298"/>
      <c r="AR74" s="151"/>
      <c r="AS74" s="206"/>
      <c r="AU74" s="206"/>
      <c r="AV74" s="206"/>
      <c r="AW74" s="206"/>
      <c r="AX74" s="206"/>
      <c r="AY74" s="206"/>
      <c r="AZ74" s="206"/>
      <c r="BA74" s="206"/>
      <c r="BB74" s="206"/>
      <c r="BC74" s="206"/>
      <c r="BD74" s="206"/>
      <c r="BE74" s="206"/>
      <c r="BF74" s="206"/>
      <c r="BG74" s="206"/>
      <c r="BH74" s="206"/>
      <c r="BI74" s="206"/>
    </row>
    <row r="75" spans="20:61" x14ac:dyDescent="0.25">
      <c r="T75" s="201"/>
      <c r="AM75" s="201"/>
      <c r="AP75" s="127" t="str">
        <f t="array" ref="AP75">IFERROR(INDEX(Employees!$B$6:$B$1005,SMALL(IF(LEN(Employees!$B$6:$B$1005)&gt;0,ROW(Employees!$B$6:$B$1005)-ROW(INDEX(Employees!$B$6:$B$1005,1,1))+1),ROW(Employees!A74)-ROW(Employees!$A$5))),"")</f>
        <v/>
      </c>
      <c r="AQ75" s="298"/>
      <c r="AR75" s="151"/>
      <c r="AS75" s="206"/>
      <c r="AU75" s="206"/>
      <c r="AV75" s="206"/>
      <c r="AW75" s="206"/>
      <c r="AX75" s="206"/>
      <c r="AY75" s="206"/>
      <c r="AZ75" s="206"/>
      <c r="BA75" s="206"/>
      <c r="BB75" s="206"/>
      <c r="BC75" s="206"/>
      <c r="BD75" s="206"/>
      <c r="BE75" s="206"/>
      <c r="BF75" s="206"/>
      <c r="BG75" s="206"/>
      <c r="BH75" s="206"/>
      <c r="BI75" s="206"/>
    </row>
    <row r="76" spans="20:61" x14ac:dyDescent="0.25">
      <c r="T76" s="201"/>
      <c r="AM76" s="201"/>
      <c r="AP76" s="127" t="str">
        <f t="array" ref="AP76">IFERROR(INDEX(Employees!$B$6:$B$1005,SMALL(IF(LEN(Employees!$B$6:$B$1005)&gt;0,ROW(Employees!$B$6:$B$1005)-ROW(INDEX(Employees!$B$6:$B$1005,1,1))+1),ROW(Employees!A75)-ROW(Employees!$A$5))),"")</f>
        <v/>
      </c>
      <c r="AQ76" s="298"/>
      <c r="AR76" s="151"/>
      <c r="AS76" s="206"/>
      <c r="AU76" s="206"/>
      <c r="AV76" s="206"/>
      <c r="AW76" s="206"/>
      <c r="AX76" s="206"/>
      <c r="AY76" s="206"/>
      <c r="AZ76" s="206"/>
      <c r="BA76" s="206"/>
      <c r="BB76" s="206"/>
      <c r="BC76" s="206"/>
      <c r="BD76" s="206"/>
      <c r="BE76" s="206"/>
      <c r="BF76" s="206"/>
      <c r="BG76" s="206"/>
      <c r="BH76" s="206"/>
      <c r="BI76" s="206"/>
    </row>
    <row r="77" spans="20:61" x14ac:dyDescent="0.25">
      <c r="T77" s="201"/>
      <c r="AM77" s="201"/>
      <c r="AP77" s="127" t="str">
        <f t="array" ref="AP77">IFERROR(INDEX(Employees!$B$6:$B$1005,SMALL(IF(LEN(Employees!$B$6:$B$1005)&gt;0,ROW(Employees!$B$6:$B$1005)-ROW(INDEX(Employees!$B$6:$B$1005,1,1))+1),ROW(Employees!A76)-ROW(Employees!$A$5))),"")</f>
        <v/>
      </c>
      <c r="AQ77" s="298"/>
      <c r="AR77" s="151"/>
      <c r="AS77" s="206"/>
      <c r="AU77" s="206"/>
      <c r="AV77" s="206"/>
      <c r="AW77" s="206"/>
      <c r="AX77" s="206"/>
      <c r="AY77" s="206"/>
      <c r="AZ77" s="206"/>
      <c r="BA77" s="206"/>
      <c r="BB77" s="206"/>
      <c r="BC77" s="206"/>
      <c r="BD77" s="206"/>
      <c r="BE77" s="206"/>
      <c r="BF77" s="206"/>
      <c r="BG77" s="206"/>
      <c r="BH77" s="206"/>
      <c r="BI77" s="206"/>
    </row>
    <row r="78" spans="20:61" x14ac:dyDescent="0.25">
      <c r="T78" s="201"/>
      <c r="AM78" s="201"/>
      <c r="AP78" s="127" t="str">
        <f t="array" ref="AP78">IFERROR(INDEX(Employees!$B$6:$B$1005,SMALL(IF(LEN(Employees!$B$6:$B$1005)&gt;0,ROW(Employees!$B$6:$B$1005)-ROW(INDEX(Employees!$B$6:$B$1005,1,1))+1),ROW(Employees!A77)-ROW(Employees!$A$5))),"")</f>
        <v/>
      </c>
      <c r="AQ78" s="298"/>
      <c r="AR78" s="151"/>
      <c r="AS78" s="206"/>
      <c r="AU78" s="206"/>
      <c r="AV78" s="206"/>
      <c r="AW78" s="206"/>
      <c r="AX78" s="206"/>
      <c r="AY78" s="206"/>
      <c r="AZ78" s="206"/>
      <c r="BA78" s="206"/>
      <c r="BB78" s="206"/>
      <c r="BC78" s="206"/>
      <c r="BD78" s="206"/>
      <c r="BE78" s="206"/>
      <c r="BF78" s="206"/>
      <c r="BG78" s="206"/>
      <c r="BH78" s="206"/>
      <c r="BI78" s="206"/>
    </row>
    <row r="79" spans="20:61" x14ac:dyDescent="0.25">
      <c r="T79" s="201"/>
      <c r="AM79" s="201"/>
      <c r="AP79" s="127" t="str">
        <f t="array" ref="AP79">IFERROR(INDEX(Employees!$B$6:$B$1005,SMALL(IF(LEN(Employees!$B$6:$B$1005)&gt;0,ROW(Employees!$B$6:$B$1005)-ROW(INDEX(Employees!$B$6:$B$1005,1,1))+1),ROW(Employees!A78)-ROW(Employees!$A$5))),"")</f>
        <v/>
      </c>
      <c r="AQ79" s="298"/>
      <c r="AR79" s="151"/>
      <c r="AS79" s="206"/>
      <c r="AU79" s="206"/>
      <c r="AV79" s="206"/>
      <c r="AW79" s="206"/>
      <c r="AX79" s="206"/>
      <c r="AY79" s="206"/>
      <c r="AZ79" s="206"/>
      <c r="BA79" s="206"/>
      <c r="BB79" s="206"/>
      <c r="BC79" s="206"/>
      <c r="BD79" s="206"/>
      <c r="BE79" s="206"/>
      <c r="BF79" s="206"/>
      <c r="BG79" s="206"/>
      <c r="BH79" s="206"/>
      <c r="BI79" s="206"/>
    </row>
    <row r="80" spans="20:61" x14ac:dyDescent="0.25">
      <c r="T80" s="201"/>
      <c r="AM80" s="201"/>
      <c r="AP80" s="127" t="str">
        <f t="array" ref="AP80">IFERROR(INDEX(Employees!$B$6:$B$1005,SMALL(IF(LEN(Employees!$B$6:$B$1005)&gt;0,ROW(Employees!$B$6:$B$1005)-ROW(INDEX(Employees!$B$6:$B$1005,1,1))+1),ROW(Employees!A79)-ROW(Employees!$A$5))),"")</f>
        <v/>
      </c>
      <c r="AQ80" s="298"/>
      <c r="AR80" s="151"/>
      <c r="AS80" s="206"/>
      <c r="AU80" s="206"/>
      <c r="AV80" s="206"/>
      <c r="AW80" s="206"/>
      <c r="AX80" s="206"/>
      <c r="AY80" s="206"/>
      <c r="AZ80" s="206"/>
      <c r="BA80" s="206"/>
      <c r="BB80" s="206"/>
      <c r="BC80" s="206"/>
      <c r="BD80" s="206"/>
      <c r="BE80" s="206"/>
      <c r="BF80" s="206"/>
      <c r="BG80" s="206"/>
      <c r="BH80" s="206"/>
      <c r="BI80" s="206"/>
    </row>
    <row r="81" spans="20:61" x14ac:dyDescent="0.25">
      <c r="T81" s="201"/>
      <c r="AM81" s="201"/>
      <c r="AP81" s="127" t="str">
        <f t="array" ref="AP81">IFERROR(INDEX(Employees!$B$6:$B$1005,SMALL(IF(LEN(Employees!$B$6:$B$1005)&gt;0,ROW(Employees!$B$6:$B$1005)-ROW(INDEX(Employees!$B$6:$B$1005,1,1))+1),ROW(Employees!A80)-ROW(Employees!$A$5))),"")</f>
        <v/>
      </c>
      <c r="AQ81" s="298"/>
      <c r="AR81" s="151"/>
      <c r="AS81" s="206"/>
      <c r="AU81" s="206"/>
      <c r="AV81" s="206"/>
      <c r="AW81" s="206"/>
      <c r="AX81" s="206"/>
      <c r="AY81" s="206"/>
      <c r="AZ81" s="206"/>
      <c r="BA81" s="206"/>
      <c r="BB81" s="206"/>
      <c r="BC81" s="206"/>
      <c r="BD81" s="206"/>
      <c r="BE81" s="206"/>
      <c r="BF81" s="206"/>
      <c r="BG81" s="206"/>
      <c r="BH81" s="206"/>
      <c r="BI81" s="206"/>
    </row>
    <row r="82" spans="20:61" x14ac:dyDescent="0.25">
      <c r="T82" s="201"/>
      <c r="AM82" s="201"/>
      <c r="AP82" s="127" t="str">
        <f t="array" ref="AP82">IFERROR(INDEX(Employees!$B$6:$B$1005,SMALL(IF(LEN(Employees!$B$6:$B$1005)&gt;0,ROW(Employees!$B$6:$B$1005)-ROW(INDEX(Employees!$B$6:$B$1005,1,1))+1),ROW(Employees!A81)-ROW(Employees!$A$5))),"")</f>
        <v/>
      </c>
      <c r="AQ82" s="298"/>
      <c r="AR82" s="151"/>
      <c r="AS82" s="206"/>
      <c r="AU82" s="206"/>
      <c r="AV82" s="206"/>
      <c r="AW82" s="206"/>
      <c r="AX82" s="206"/>
      <c r="AY82" s="206"/>
      <c r="AZ82" s="206"/>
      <c r="BA82" s="206"/>
      <c r="BB82" s="206"/>
      <c r="BC82" s="206"/>
      <c r="BD82" s="206"/>
      <c r="BE82" s="206"/>
      <c r="BF82" s="206"/>
      <c r="BG82" s="206"/>
      <c r="BH82" s="206"/>
      <c r="BI82" s="206"/>
    </row>
    <row r="83" spans="20:61" x14ac:dyDescent="0.25">
      <c r="T83" s="201"/>
      <c r="AM83" s="201"/>
      <c r="AP83" s="127" t="str">
        <f t="array" ref="AP83">IFERROR(INDEX(Employees!$B$6:$B$1005,SMALL(IF(LEN(Employees!$B$6:$B$1005)&gt;0,ROW(Employees!$B$6:$B$1005)-ROW(INDEX(Employees!$B$6:$B$1005,1,1))+1),ROW(Employees!A82)-ROW(Employees!$A$5))),"")</f>
        <v/>
      </c>
      <c r="AQ83" s="298"/>
      <c r="AR83" s="151"/>
      <c r="AS83" s="206"/>
      <c r="AU83" s="206"/>
      <c r="AV83" s="206"/>
      <c r="AW83" s="206"/>
      <c r="AX83" s="206"/>
      <c r="AY83" s="206"/>
      <c r="AZ83" s="206"/>
      <c r="BA83" s="206"/>
      <c r="BB83" s="206"/>
      <c r="BC83" s="206"/>
      <c r="BD83" s="206"/>
      <c r="BE83" s="206"/>
      <c r="BF83" s="206"/>
      <c r="BG83" s="206"/>
      <c r="BH83" s="206"/>
      <c r="BI83" s="206"/>
    </row>
    <row r="84" spans="20:61" x14ac:dyDescent="0.25">
      <c r="T84" s="201"/>
      <c r="AM84" s="201"/>
      <c r="AP84" s="127" t="str">
        <f t="array" ref="AP84">IFERROR(INDEX(Employees!$B$6:$B$1005,SMALL(IF(LEN(Employees!$B$6:$B$1005)&gt;0,ROW(Employees!$B$6:$B$1005)-ROW(INDEX(Employees!$B$6:$B$1005,1,1))+1),ROW(Employees!A83)-ROW(Employees!$A$5))),"")</f>
        <v/>
      </c>
      <c r="AQ84" s="298"/>
      <c r="AR84" s="151"/>
      <c r="AS84" s="206"/>
      <c r="AU84" s="206"/>
      <c r="AV84" s="206"/>
      <c r="AW84" s="206"/>
      <c r="AX84" s="206"/>
      <c r="AY84" s="206"/>
      <c r="AZ84" s="206"/>
      <c r="BA84" s="206"/>
      <c r="BB84" s="206"/>
      <c r="BC84" s="206"/>
      <c r="BD84" s="206"/>
      <c r="BE84" s="206"/>
      <c r="BF84" s="206"/>
      <c r="BG84" s="206"/>
      <c r="BH84" s="206"/>
      <c r="BI84" s="206"/>
    </row>
    <row r="85" spans="20:61" x14ac:dyDescent="0.25">
      <c r="T85" s="201"/>
      <c r="AM85" s="201"/>
      <c r="AP85" s="127" t="str">
        <f t="array" ref="AP85">IFERROR(INDEX(Employees!$B$6:$B$1005,SMALL(IF(LEN(Employees!$B$6:$B$1005)&gt;0,ROW(Employees!$B$6:$B$1005)-ROW(INDEX(Employees!$B$6:$B$1005,1,1))+1),ROW(Employees!A84)-ROW(Employees!$A$5))),"")</f>
        <v/>
      </c>
      <c r="AQ85" s="298"/>
      <c r="AR85" s="151"/>
      <c r="AS85" s="206"/>
      <c r="AU85" s="206"/>
      <c r="AV85" s="206"/>
      <c r="AW85" s="206"/>
      <c r="AX85" s="206"/>
      <c r="AY85" s="206"/>
      <c r="AZ85" s="206"/>
      <c r="BA85" s="206"/>
      <c r="BB85" s="206"/>
      <c r="BC85" s="206"/>
      <c r="BD85" s="206"/>
      <c r="BE85" s="206"/>
      <c r="BF85" s="206"/>
      <c r="BG85" s="206"/>
      <c r="BH85" s="206"/>
      <c r="BI85" s="206"/>
    </row>
    <row r="86" spans="20:61" x14ac:dyDescent="0.25">
      <c r="T86" s="201"/>
      <c r="AM86" s="201"/>
      <c r="AP86" s="127" t="str">
        <f t="array" ref="AP86">IFERROR(INDEX(Employees!$B$6:$B$1005,SMALL(IF(LEN(Employees!$B$6:$B$1005)&gt;0,ROW(Employees!$B$6:$B$1005)-ROW(INDEX(Employees!$B$6:$B$1005,1,1))+1),ROW(Employees!A85)-ROW(Employees!$A$5))),"")</f>
        <v/>
      </c>
      <c r="AQ86" s="298"/>
      <c r="AR86" s="151"/>
      <c r="AS86" s="206"/>
      <c r="AU86" s="206"/>
      <c r="AV86" s="206"/>
      <c r="AW86" s="206"/>
      <c r="AX86" s="206"/>
      <c r="AY86" s="206"/>
      <c r="AZ86" s="206"/>
      <c r="BA86" s="206"/>
      <c r="BB86" s="206"/>
      <c r="BC86" s="206"/>
      <c r="BD86" s="206"/>
      <c r="BE86" s="206"/>
      <c r="BF86" s="206"/>
      <c r="BG86" s="206"/>
      <c r="BH86" s="206"/>
      <c r="BI86" s="206"/>
    </row>
    <row r="87" spans="20:61" x14ac:dyDescent="0.25">
      <c r="T87" s="201"/>
      <c r="AM87" s="201"/>
      <c r="AP87" s="127" t="str">
        <f t="array" ref="AP87">IFERROR(INDEX(Employees!$B$6:$B$1005,SMALL(IF(LEN(Employees!$B$6:$B$1005)&gt;0,ROW(Employees!$B$6:$B$1005)-ROW(INDEX(Employees!$B$6:$B$1005,1,1))+1),ROW(Employees!A86)-ROW(Employees!$A$5))),"")</f>
        <v/>
      </c>
      <c r="AQ87" s="298"/>
      <c r="AR87" s="151"/>
      <c r="AS87" s="206"/>
      <c r="AU87" s="206"/>
      <c r="AV87" s="206"/>
      <c r="AW87" s="206"/>
      <c r="AX87" s="206"/>
      <c r="AY87" s="206"/>
      <c r="AZ87" s="206"/>
      <c r="BA87" s="206"/>
      <c r="BB87" s="206"/>
      <c r="BC87" s="206"/>
      <c r="BD87" s="206"/>
      <c r="BE87" s="206"/>
      <c r="BF87" s="206"/>
      <c r="BG87" s="206"/>
      <c r="BH87" s="206"/>
      <c r="BI87" s="206"/>
    </row>
    <row r="88" spans="20:61" x14ac:dyDescent="0.25">
      <c r="T88" s="201"/>
      <c r="AM88" s="201"/>
      <c r="AP88" s="127" t="str">
        <f t="array" ref="AP88">IFERROR(INDEX(Employees!$B$6:$B$1005,SMALL(IF(LEN(Employees!$B$6:$B$1005)&gt;0,ROW(Employees!$B$6:$B$1005)-ROW(INDEX(Employees!$B$6:$B$1005,1,1))+1),ROW(Employees!A87)-ROW(Employees!$A$5))),"")</f>
        <v/>
      </c>
      <c r="AQ88" s="298"/>
      <c r="AR88" s="151"/>
      <c r="AS88" s="206"/>
      <c r="AU88" s="206"/>
      <c r="AV88" s="206"/>
      <c r="AW88" s="206"/>
      <c r="AX88" s="206"/>
      <c r="AY88" s="206"/>
      <c r="AZ88" s="206"/>
      <c r="BA88" s="206"/>
      <c r="BB88" s="206"/>
      <c r="BC88" s="206"/>
      <c r="BD88" s="206"/>
      <c r="BE88" s="206"/>
      <c r="BF88" s="206"/>
      <c r="BG88" s="206"/>
      <c r="BH88" s="206"/>
      <c r="BI88" s="206"/>
    </row>
    <row r="89" spans="20:61" x14ac:dyDescent="0.25">
      <c r="T89" s="201"/>
      <c r="AM89" s="201"/>
      <c r="AP89" s="127" t="str">
        <f t="array" ref="AP89">IFERROR(INDEX(Employees!$B$6:$B$1005,SMALL(IF(LEN(Employees!$B$6:$B$1005)&gt;0,ROW(Employees!$B$6:$B$1005)-ROW(INDEX(Employees!$B$6:$B$1005,1,1))+1),ROW(Employees!A88)-ROW(Employees!$A$5))),"")</f>
        <v/>
      </c>
      <c r="AQ89" s="298"/>
      <c r="AR89" s="151"/>
      <c r="AS89" s="206"/>
      <c r="AU89" s="206"/>
      <c r="AV89" s="206"/>
      <c r="AW89" s="206"/>
      <c r="AX89" s="206"/>
      <c r="AY89" s="206"/>
      <c r="AZ89" s="206"/>
      <c r="BA89" s="206"/>
      <c r="BB89" s="206"/>
      <c r="BC89" s="206"/>
      <c r="BD89" s="206"/>
      <c r="BE89" s="206"/>
      <c r="BF89" s="206"/>
      <c r="BG89" s="206"/>
      <c r="BH89" s="206"/>
      <c r="BI89" s="206"/>
    </row>
    <row r="90" spans="20:61" x14ac:dyDescent="0.25">
      <c r="T90" s="201"/>
      <c r="AM90" s="201"/>
      <c r="AP90" s="127" t="str">
        <f t="array" ref="AP90">IFERROR(INDEX(Employees!$B$6:$B$1005,SMALL(IF(LEN(Employees!$B$6:$B$1005)&gt;0,ROW(Employees!$B$6:$B$1005)-ROW(INDEX(Employees!$B$6:$B$1005,1,1))+1),ROW(Employees!A89)-ROW(Employees!$A$5))),"")</f>
        <v/>
      </c>
      <c r="AQ90" s="298"/>
      <c r="AR90" s="151"/>
      <c r="AS90" s="206"/>
      <c r="AU90" s="206"/>
      <c r="AV90" s="206"/>
      <c r="AW90" s="206"/>
      <c r="AX90" s="206"/>
      <c r="AY90" s="206"/>
      <c r="AZ90" s="206"/>
      <c r="BA90" s="206"/>
      <c r="BB90" s="206"/>
      <c r="BC90" s="206"/>
      <c r="BD90" s="206"/>
      <c r="BE90" s="206"/>
      <c r="BF90" s="206"/>
      <c r="BG90" s="206"/>
      <c r="BH90" s="206"/>
      <c r="BI90" s="206"/>
    </row>
    <row r="91" spans="20:61" x14ac:dyDescent="0.25">
      <c r="T91" s="201"/>
      <c r="AM91" s="201"/>
      <c r="AP91" s="127" t="str">
        <f t="array" ref="AP91">IFERROR(INDEX(Employees!$B$6:$B$1005,SMALL(IF(LEN(Employees!$B$6:$B$1005)&gt;0,ROW(Employees!$B$6:$B$1005)-ROW(INDEX(Employees!$B$6:$B$1005,1,1))+1),ROW(Employees!A90)-ROW(Employees!$A$5))),"")</f>
        <v/>
      </c>
      <c r="AQ91" s="298"/>
      <c r="AR91" s="151"/>
      <c r="AS91" s="206"/>
      <c r="AU91" s="206"/>
      <c r="AV91" s="206"/>
      <c r="AW91" s="206"/>
      <c r="AX91" s="206"/>
      <c r="AY91" s="206"/>
      <c r="AZ91" s="206"/>
      <c r="BA91" s="206"/>
      <c r="BB91" s="206"/>
      <c r="BC91" s="206"/>
      <c r="BD91" s="206"/>
      <c r="BE91" s="206"/>
      <c r="BF91" s="206"/>
      <c r="BG91" s="206"/>
      <c r="BH91" s="206"/>
      <c r="BI91" s="206"/>
    </row>
    <row r="92" spans="20:61" x14ac:dyDescent="0.25">
      <c r="T92" s="201"/>
      <c r="AM92" s="201"/>
      <c r="AP92" s="127" t="str">
        <f t="array" ref="AP92">IFERROR(INDEX(Employees!$B$6:$B$1005,SMALL(IF(LEN(Employees!$B$6:$B$1005)&gt;0,ROW(Employees!$B$6:$B$1005)-ROW(INDEX(Employees!$B$6:$B$1005,1,1))+1),ROW(Employees!A91)-ROW(Employees!$A$5))),"")</f>
        <v/>
      </c>
      <c r="AQ92" s="298"/>
      <c r="AR92" s="151"/>
      <c r="AS92" s="206"/>
      <c r="AU92" s="206"/>
      <c r="AV92" s="206"/>
      <c r="AW92" s="206"/>
      <c r="AX92" s="206"/>
      <c r="AY92" s="206"/>
      <c r="AZ92" s="206"/>
      <c r="BA92" s="206"/>
      <c r="BB92" s="206"/>
      <c r="BC92" s="206"/>
      <c r="BD92" s="206"/>
      <c r="BE92" s="206"/>
      <c r="BF92" s="206"/>
      <c r="BG92" s="206"/>
      <c r="BH92" s="206"/>
      <c r="BI92" s="206"/>
    </row>
    <row r="93" spans="20:61" x14ac:dyDescent="0.25">
      <c r="T93" s="201"/>
      <c r="AM93" s="201"/>
      <c r="AP93" s="127" t="str">
        <f t="array" ref="AP93">IFERROR(INDEX(Employees!$B$6:$B$1005,SMALL(IF(LEN(Employees!$B$6:$B$1005)&gt;0,ROW(Employees!$B$6:$B$1005)-ROW(INDEX(Employees!$B$6:$B$1005,1,1))+1),ROW(Employees!A92)-ROW(Employees!$A$5))),"")</f>
        <v/>
      </c>
      <c r="AQ93" s="298"/>
      <c r="AR93" s="151"/>
      <c r="AS93" s="206"/>
      <c r="AU93" s="206"/>
      <c r="AV93" s="206"/>
      <c r="AW93" s="206"/>
      <c r="AX93" s="206"/>
      <c r="AY93" s="206"/>
      <c r="AZ93" s="206"/>
      <c r="BA93" s="206"/>
      <c r="BB93" s="206"/>
      <c r="BC93" s="206"/>
      <c r="BD93" s="206"/>
      <c r="BE93" s="206"/>
      <c r="BF93" s="206"/>
      <c r="BG93" s="206"/>
      <c r="BH93" s="206"/>
      <c r="BI93" s="206"/>
    </row>
    <row r="94" spans="20:61" x14ac:dyDescent="0.25">
      <c r="T94" s="201"/>
      <c r="AM94" s="201"/>
      <c r="AP94" s="127" t="str">
        <f t="array" ref="AP94">IFERROR(INDEX(Employees!$B$6:$B$1005,SMALL(IF(LEN(Employees!$B$6:$B$1005)&gt;0,ROW(Employees!$B$6:$B$1005)-ROW(INDEX(Employees!$B$6:$B$1005,1,1))+1),ROW(Employees!A93)-ROW(Employees!$A$5))),"")</f>
        <v/>
      </c>
      <c r="AQ94" s="298"/>
      <c r="AR94" s="151"/>
      <c r="AS94" s="206"/>
      <c r="AU94" s="206"/>
      <c r="AV94" s="206"/>
      <c r="AW94" s="206"/>
      <c r="AX94" s="206"/>
      <c r="AY94" s="206"/>
      <c r="AZ94" s="206"/>
      <c r="BA94" s="206"/>
      <c r="BB94" s="206"/>
      <c r="BC94" s="206"/>
      <c r="BD94" s="206"/>
      <c r="BE94" s="206"/>
      <c r="BF94" s="206"/>
      <c r="BG94" s="206"/>
      <c r="BH94" s="206"/>
      <c r="BI94" s="206"/>
    </row>
    <row r="95" spans="20:61" x14ac:dyDescent="0.25">
      <c r="T95" s="201"/>
      <c r="AM95" s="201"/>
      <c r="AP95" s="127" t="str">
        <f t="array" ref="AP95">IFERROR(INDEX(Employees!$B$6:$B$1005,SMALL(IF(LEN(Employees!$B$6:$B$1005)&gt;0,ROW(Employees!$B$6:$B$1005)-ROW(INDEX(Employees!$B$6:$B$1005,1,1))+1),ROW(Employees!A94)-ROW(Employees!$A$5))),"")</f>
        <v/>
      </c>
      <c r="AQ95" s="298"/>
      <c r="AR95" s="151"/>
      <c r="AS95" s="206"/>
      <c r="AU95" s="206"/>
      <c r="AV95" s="206"/>
      <c r="AW95" s="206"/>
      <c r="AX95" s="206"/>
      <c r="AY95" s="206"/>
      <c r="AZ95" s="206"/>
      <c r="BA95" s="206"/>
      <c r="BB95" s="206"/>
      <c r="BC95" s="206"/>
      <c r="BD95" s="206"/>
      <c r="BE95" s="206"/>
      <c r="BF95" s="206"/>
      <c r="BG95" s="206"/>
      <c r="BH95" s="206"/>
      <c r="BI95" s="206"/>
    </row>
    <row r="96" spans="20:61" x14ac:dyDescent="0.25">
      <c r="T96" s="201"/>
      <c r="AM96" s="201"/>
      <c r="AP96" s="127" t="str">
        <f t="array" ref="AP96">IFERROR(INDEX(Employees!$B$6:$B$1005,SMALL(IF(LEN(Employees!$B$6:$B$1005)&gt;0,ROW(Employees!$B$6:$B$1005)-ROW(INDEX(Employees!$B$6:$B$1005,1,1))+1),ROW(Employees!A95)-ROW(Employees!$A$5))),"")</f>
        <v/>
      </c>
      <c r="AQ96" s="298"/>
      <c r="AR96" s="151"/>
      <c r="AS96" s="206"/>
      <c r="AU96" s="206"/>
      <c r="AV96" s="206"/>
      <c r="AW96" s="206"/>
      <c r="AX96" s="206"/>
      <c r="AY96" s="206"/>
      <c r="AZ96" s="206"/>
      <c r="BA96" s="206"/>
      <c r="BB96" s="206"/>
      <c r="BC96" s="206"/>
      <c r="BD96" s="206"/>
      <c r="BE96" s="206"/>
      <c r="BF96" s="206"/>
      <c r="BG96" s="206"/>
      <c r="BH96" s="206"/>
      <c r="BI96" s="206"/>
    </row>
    <row r="97" spans="20:61" x14ac:dyDescent="0.25">
      <c r="T97" s="201"/>
      <c r="AM97" s="201"/>
      <c r="AP97" s="127" t="str">
        <f t="array" ref="AP97">IFERROR(INDEX(Employees!$B$6:$B$1005,SMALL(IF(LEN(Employees!$B$6:$B$1005)&gt;0,ROW(Employees!$B$6:$B$1005)-ROW(INDEX(Employees!$B$6:$B$1005,1,1))+1),ROW(Employees!A96)-ROW(Employees!$A$5))),"")</f>
        <v/>
      </c>
      <c r="AQ97" s="298"/>
      <c r="AR97" s="151"/>
      <c r="AS97" s="206"/>
      <c r="AU97" s="206"/>
      <c r="AV97" s="206"/>
      <c r="AW97" s="206"/>
      <c r="AX97" s="206"/>
      <c r="AY97" s="206"/>
      <c r="AZ97" s="206"/>
      <c r="BA97" s="206"/>
      <c r="BB97" s="206"/>
      <c r="BC97" s="206"/>
      <c r="BD97" s="206"/>
      <c r="BE97" s="206"/>
      <c r="BF97" s="206"/>
      <c r="BG97" s="206"/>
      <c r="BH97" s="206"/>
      <c r="BI97" s="206"/>
    </row>
    <row r="98" spans="20:61" x14ac:dyDescent="0.25">
      <c r="T98" s="201"/>
      <c r="AM98" s="201"/>
      <c r="AP98" s="127" t="str">
        <f t="array" ref="AP98">IFERROR(INDEX(Employees!$B$6:$B$1005,SMALL(IF(LEN(Employees!$B$6:$B$1005)&gt;0,ROW(Employees!$B$6:$B$1005)-ROW(INDEX(Employees!$B$6:$B$1005,1,1))+1),ROW(Employees!A97)-ROW(Employees!$A$5))),"")</f>
        <v/>
      </c>
      <c r="AQ98" s="298"/>
      <c r="AR98" s="151"/>
      <c r="AS98" s="206"/>
      <c r="AU98" s="206"/>
      <c r="AV98" s="206"/>
      <c r="AW98" s="206"/>
      <c r="AX98" s="206"/>
      <c r="AY98" s="206"/>
      <c r="AZ98" s="206"/>
      <c r="BA98" s="206"/>
      <c r="BB98" s="206"/>
      <c r="BC98" s="206"/>
      <c r="BD98" s="206"/>
      <c r="BE98" s="206"/>
      <c r="BF98" s="206"/>
      <c r="BG98" s="206"/>
      <c r="BH98" s="206"/>
      <c r="BI98" s="206"/>
    </row>
    <row r="99" spans="20:61" x14ac:dyDescent="0.25">
      <c r="T99" s="201"/>
      <c r="AM99" s="201"/>
      <c r="AP99" s="127" t="str">
        <f t="array" ref="AP99">IFERROR(INDEX(Employees!$B$6:$B$1005,SMALL(IF(LEN(Employees!$B$6:$B$1005)&gt;0,ROW(Employees!$B$6:$B$1005)-ROW(INDEX(Employees!$B$6:$B$1005,1,1))+1),ROW(Employees!A98)-ROW(Employees!$A$5))),"")</f>
        <v/>
      </c>
      <c r="AQ99" s="298"/>
      <c r="AR99" s="151"/>
      <c r="AS99" s="206"/>
      <c r="AU99" s="206"/>
      <c r="AV99" s="206"/>
      <c r="AW99" s="206"/>
      <c r="AX99" s="206"/>
      <c r="AY99" s="206"/>
      <c r="AZ99" s="206"/>
      <c r="BA99" s="206"/>
      <c r="BB99" s="206"/>
      <c r="BC99" s="206"/>
      <c r="BD99" s="206"/>
      <c r="BE99" s="206"/>
      <c r="BF99" s="206"/>
      <c r="BG99" s="206"/>
      <c r="BH99" s="206"/>
      <c r="BI99" s="206"/>
    </row>
    <row r="100" spans="20:61" x14ac:dyDescent="0.25">
      <c r="T100" s="201"/>
      <c r="AM100" s="201"/>
      <c r="AP100" s="127" t="str">
        <f t="array" ref="AP100">IFERROR(INDEX(Employees!$B$6:$B$1005,SMALL(IF(LEN(Employees!$B$6:$B$1005)&gt;0,ROW(Employees!$B$6:$B$1005)-ROW(INDEX(Employees!$B$6:$B$1005,1,1))+1),ROW(Employees!A99)-ROW(Employees!$A$5))),"")</f>
        <v/>
      </c>
      <c r="AQ100" s="298"/>
      <c r="AR100" s="151"/>
      <c r="AS100" s="206"/>
      <c r="AU100" s="206"/>
      <c r="AV100" s="206"/>
      <c r="AW100" s="206"/>
      <c r="AX100" s="206"/>
      <c r="AY100" s="206"/>
      <c r="AZ100" s="206"/>
      <c r="BA100" s="206"/>
      <c r="BB100" s="206"/>
      <c r="BC100" s="206"/>
      <c r="BD100" s="206"/>
      <c r="BE100" s="206"/>
      <c r="BF100" s="206"/>
      <c r="BG100" s="206"/>
      <c r="BH100" s="206"/>
      <c r="BI100" s="206"/>
    </row>
    <row r="101" spans="20:61" x14ac:dyDescent="0.25">
      <c r="T101" s="201"/>
      <c r="AM101" s="201"/>
      <c r="AP101" s="127" t="str">
        <f t="array" ref="AP101">IFERROR(INDEX(Employees!$B$6:$B$1005,SMALL(IF(LEN(Employees!$B$6:$B$1005)&gt;0,ROW(Employees!$B$6:$B$1005)-ROW(INDEX(Employees!$B$6:$B$1005,1,1))+1),ROW(Employees!A100)-ROW(Employees!$A$5))),"")</f>
        <v/>
      </c>
      <c r="AQ101" s="298"/>
      <c r="AR101" s="151"/>
      <c r="AS101" s="206"/>
      <c r="AU101" s="206"/>
      <c r="AV101" s="206"/>
      <c r="AW101" s="206"/>
      <c r="AX101" s="206"/>
      <c r="AY101" s="206"/>
      <c r="AZ101" s="206"/>
      <c r="BA101" s="206"/>
      <c r="BB101" s="206"/>
      <c r="BC101" s="206"/>
      <c r="BD101" s="206"/>
      <c r="BE101" s="206"/>
      <c r="BF101" s="206"/>
      <c r="BG101" s="206"/>
      <c r="BH101" s="206"/>
      <c r="BI101" s="206"/>
    </row>
    <row r="102" spans="20:61" x14ac:dyDescent="0.25">
      <c r="T102" s="201"/>
      <c r="AM102" s="201"/>
      <c r="AP102" s="127" t="str">
        <f t="array" ref="AP102">IFERROR(INDEX(Employees!$B$6:$B$1005,SMALL(IF(LEN(Employees!$B$6:$B$1005)&gt;0,ROW(Employees!$B$6:$B$1005)-ROW(INDEX(Employees!$B$6:$B$1005,1,1))+1),ROW(Employees!A101)-ROW(Employees!$A$5))),"")</f>
        <v/>
      </c>
      <c r="AQ102" s="298"/>
      <c r="AR102" s="151"/>
      <c r="AS102" s="206"/>
      <c r="AU102" s="206"/>
      <c r="AV102" s="206"/>
      <c r="AW102" s="206"/>
      <c r="AX102" s="206"/>
      <c r="AY102" s="206"/>
      <c r="AZ102" s="206"/>
      <c r="BA102" s="206"/>
      <c r="BB102" s="206"/>
      <c r="BC102" s="206"/>
      <c r="BD102" s="206"/>
      <c r="BE102" s="206"/>
      <c r="BF102" s="206"/>
      <c r="BG102" s="206"/>
      <c r="BH102" s="206"/>
      <c r="BI102" s="206"/>
    </row>
    <row r="103" spans="20:61" x14ac:dyDescent="0.25">
      <c r="T103" s="201"/>
      <c r="AM103" s="201"/>
      <c r="AP103" s="127" t="str">
        <f t="array" ref="AP103">IFERROR(INDEX(Employees!$B$6:$B$1005,SMALL(IF(LEN(Employees!$B$6:$B$1005)&gt;0,ROW(Employees!$B$6:$B$1005)-ROW(INDEX(Employees!$B$6:$B$1005,1,1))+1),ROW(Employees!A102)-ROW(Employees!$A$5))),"")</f>
        <v/>
      </c>
      <c r="AQ103" s="298"/>
      <c r="AR103" s="151"/>
      <c r="AS103" s="206"/>
      <c r="AU103" s="206"/>
      <c r="AV103" s="206"/>
      <c r="AW103" s="206"/>
      <c r="AX103" s="206"/>
      <c r="AY103" s="206"/>
      <c r="AZ103" s="206"/>
      <c r="BA103" s="206"/>
      <c r="BB103" s="206"/>
      <c r="BC103" s="206"/>
      <c r="BD103" s="206"/>
      <c r="BE103" s="206"/>
      <c r="BF103" s="206"/>
      <c r="BG103" s="206"/>
      <c r="BH103" s="206"/>
      <c r="BI103" s="206"/>
    </row>
    <row r="104" spans="20:61" x14ac:dyDescent="0.25">
      <c r="T104" s="201"/>
      <c r="AM104" s="201"/>
      <c r="AP104" s="127" t="str">
        <f t="array" ref="AP104">IFERROR(INDEX(Employees!$B$6:$B$1005,SMALL(IF(LEN(Employees!$B$6:$B$1005)&gt;0,ROW(Employees!$B$6:$B$1005)-ROW(INDEX(Employees!$B$6:$B$1005,1,1))+1),ROW(Employees!A103)-ROW(Employees!$A$5))),"")</f>
        <v/>
      </c>
      <c r="AQ104" s="298"/>
      <c r="AR104" s="151"/>
      <c r="AS104" s="206"/>
      <c r="AU104" s="206"/>
      <c r="AV104" s="206"/>
      <c r="AW104" s="206"/>
      <c r="AX104" s="206"/>
      <c r="AY104" s="206"/>
      <c r="AZ104" s="206"/>
      <c r="BA104" s="206"/>
      <c r="BB104" s="206"/>
      <c r="BC104" s="206"/>
      <c r="BD104" s="206"/>
      <c r="BE104" s="206"/>
      <c r="BF104" s="206"/>
      <c r="BG104" s="206"/>
      <c r="BH104" s="206"/>
      <c r="BI104" s="206"/>
    </row>
    <row r="105" spans="20:61" x14ac:dyDescent="0.25">
      <c r="T105" s="201"/>
      <c r="AM105" s="201"/>
      <c r="AP105" s="127" t="str">
        <f t="array" ref="AP105">IFERROR(INDEX(Employees!$B$6:$B$1005,SMALL(IF(LEN(Employees!$B$6:$B$1005)&gt;0,ROW(Employees!$B$6:$B$1005)-ROW(INDEX(Employees!$B$6:$B$1005,1,1))+1),ROW(Employees!A104)-ROW(Employees!$A$5))),"")</f>
        <v/>
      </c>
      <c r="AQ105" s="298"/>
      <c r="AR105" s="151"/>
      <c r="AS105" s="206"/>
      <c r="AU105" s="206"/>
      <c r="AV105" s="206"/>
      <c r="AW105" s="206"/>
      <c r="AX105" s="206"/>
      <c r="AY105" s="206"/>
      <c r="AZ105" s="206"/>
      <c r="BA105" s="206"/>
      <c r="BB105" s="206"/>
      <c r="BC105" s="206"/>
      <c r="BD105" s="206"/>
      <c r="BE105" s="206"/>
      <c r="BF105" s="206"/>
      <c r="BG105" s="206"/>
      <c r="BH105" s="206"/>
      <c r="BI105" s="206"/>
    </row>
    <row r="106" spans="20:61" x14ac:dyDescent="0.25">
      <c r="T106" s="201"/>
      <c r="AM106" s="201"/>
      <c r="AP106" s="127" t="str">
        <f t="array" ref="AP106">IFERROR(INDEX(Employees!$B$6:$B$1005,SMALL(IF(LEN(Employees!$B$6:$B$1005)&gt;0,ROW(Employees!$B$6:$B$1005)-ROW(INDEX(Employees!$B$6:$B$1005,1,1))+1),ROW(Employees!A105)-ROW(Employees!$A$5))),"")</f>
        <v/>
      </c>
      <c r="AQ106" s="298"/>
      <c r="AR106" s="151"/>
      <c r="AS106" s="206"/>
      <c r="AU106" s="206"/>
      <c r="AV106" s="206"/>
      <c r="AW106" s="206"/>
      <c r="AX106" s="206"/>
      <c r="AY106" s="206"/>
      <c r="AZ106" s="206"/>
      <c r="BA106" s="206"/>
      <c r="BB106" s="206"/>
      <c r="BC106" s="206"/>
      <c r="BD106" s="206"/>
      <c r="BE106" s="206"/>
      <c r="BF106" s="206"/>
      <c r="BG106" s="206"/>
      <c r="BH106" s="206"/>
      <c r="BI106" s="206"/>
    </row>
    <row r="107" spans="20:61" x14ac:dyDescent="0.25">
      <c r="T107" s="201"/>
      <c r="AM107" s="201"/>
      <c r="AP107" s="127" t="str">
        <f t="array" ref="AP107">IFERROR(INDEX(Employees!$B$6:$B$1005,SMALL(IF(LEN(Employees!$B$6:$B$1005)&gt;0,ROW(Employees!$B$6:$B$1005)-ROW(INDEX(Employees!$B$6:$B$1005,1,1))+1),ROW(Employees!A106)-ROW(Employees!$A$5))),"")</f>
        <v/>
      </c>
      <c r="AQ107" s="298"/>
      <c r="AR107" s="151"/>
      <c r="AS107" s="206"/>
      <c r="AU107" s="206"/>
      <c r="AV107" s="206"/>
      <c r="AW107" s="206"/>
      <c r="AX107" s="206"/>
      <c r="AY107" s="206"/>
      <c r="AZ107" s="206"/>
      <c r="BA107" s="206"/>
      <c r="BB107" s="206"/>
      <c r="BC107" s="206"/>
      <c r="BD107" s="206"/>
      <c r="BE107" s="206"/>
      <c r="BF107" s="206"/>
      <c r="BG107" s="206"/>
      <c r="BH107" s="206"/>
      <c r="BI107" s="206"/>
    </row>
    <row r="108" spans="20:61" x14ac:dyDescent="0.25">
      <c r="T108" s="201"/>
      <c r="AM108" s="201"/>
      <c r="AP108" s="127" t="str">
        <f t="array" ref="AP108">IFERROR(INDEX(Employees!$B$6:$B$1005,SMALL(IF(LEN(Employees!$B$6:$B$1005)&gt;0,ROW(Employees!$B$6:$B$1005)-ROW(INDEX(Employees!$B$6:$B$1005,1,1))+1),ROW(Employees!A107)-ROW(Employees!$A$5))),"")</f>
        <v/>
      </c>
      <c r="AQ108" s="298"/>
      <c r="AR108" s="151"/>
      <c r="AS108" s="206"/>
      <c r="AU108" s="206"/>
      <c r="AV108" s="206"/>
      <c r="AW108" s="206"/>
      <c r="AX108" s="206"/>
      <c r="AY108" s="206"/>
      <c r="AZ108" s="206"/>
      <c r="BA108" s="206"/>
      <c r="BB108" s="206"/>
      <c r="BC108" s="206"/>
      <c r="BD108" s="206"/>
      <c r="BE108" s="206"/>
      <c r="BF108" s="206"/>
      <c r="BG108" s="206"/>
      <c r="BH108" s="206"/>
      <c r="BI108" s="206"/>
    </row>
    <row r="109" spans="20:61" x14ac:dyDescent="0.25">
      <c r="T109" s="201"/>
      <c r="AM109" s="201"/>
      <c r="AP109" s="127" t="str">
        <f t="array" ref="AP109">IFERROR(INDEX(Employees!$B$6:$B$1005,SMALL(IF(LEN(Employees!$B$6:$B$1005)&gt;0,ROW(Employees!$B$6:$B$1005)-ROW(INDEX(Employees!$B$6:$B$1005,1,1))+1),ROW(Employees!A108)-ROW(Employees!$A$5))),"")</f>
        <v/>
      </c>
      <c r="AQ109" s="298"/>
      <c r="AR109" s="151"/>
      <c r="AS109" s="206"/>
      <c r="AU109" s="206"/>
      <c r="AV109" s="206"/>
      <c r="AW109" s="206"/>
      <c r="AX109" s="206"/>
      <c r="AY109" s="206"/>
      <c r="AZ109" s="206"/>
      <c r="BA109" s="206"/>
      <c r="BB109" s="206"/>
      <c r="BC109" s="206"/>
      <c r="BD109" s="206"/>
      <c r="BE109" s="206"/>
      <c r="BF109" s="206"/>
      <c r="BG109" s="206"/>
      <c r="BH109" s="206"/>
      <c r="BI109" s="206"/>
    </row>
    <row r="110" spans="20:61" x14ac:dyDescent="0.25">
      <c r="T110" s="201"/>
      <c r="AM110" s="201"/>
      <c r="AP110" s="127" t="str">
        <f t="array" ref="AP110">IFERROR(INDEX(Employees!$B$6:$B$1005,SMALL(IF(LEN(Employees!$B$6:$B$1005)&gt;0,ROW(Employees!$B$6:$B$1005)-ROW(INDEX(Employees!$B$6:$B$1005,1,1))+1),ROW(Employees!A109)-ROW(Employees!$A$5))),"")</f>
        <v/>
      </c>
      <c r="AQ110" s="298"/>
      <c r="AR110" s="151"/>
      <c r="AS110" s="206"/>
      <c r="AU110" s="206"/>
      <c r="AV110" s="206"/>
      <c r="AW110" s="206"/>
      <c r="AX110" s="206"/>
      <c r="AY110" s="206"/>
      <c r="AZ110" s="206"/>
      <c r="BA110" s="206"/>
      <c r="BB110" s="206"/>
      <c r="BC110" s="206"/>
      <c r="BD110" s="206"/>
      <c r="BE110" s="206"/>
      <c r="BF110" s="206"/>
      <c r="BG110" s="206"/>
      <c r="BH110" s="206"/>
      <c r="BI110" s="206"/>
    </row>
    <row r="111" spans="20:61" x14ac:dyDescent="0.25">
      <c r="T111" s="201"/>
      <c r="AM111" s="201"/>
      <c r="AP111" s="127" t="str">
        <f t="array" ref="AP111">IFERROR(INDEX(Employees!$B$6:$B$1005,SMALL(IF(LEN(Employees!$B$6:$B$1005)&gt;0,ROW(Employees!$B$6:$B$1005)-ROW(INDEX(Employees!$B$6:$B$1005,1,1))+1),ROW(Employees!A110)-ROW(Employees!$A$5))),"")</f>
        <v/>
      </c>
      <c r="AQ111" s="298"/>
      <c r="AR111" s="151"/>
      <c r="AS111" s="206"/>
      <c r="AU111" s="206"/>
      <c r="AV111" s="206"/>
      <c r="AW111" s="206"/>
      <c r="AX111" s="206"/>
      <c r="AY111" s="206"/>
      <c r="AZ111" s="206"/>
      <c r="BA111" s="206"/>
      <c r="BB111" s="206"/>
      <c r="BC111" s="206"/>
      <c r="BD111" s="206"/>
      <c r="BE111" s="206"/>
      <c r="BF111" s="206"/>
      <c r="BG111" s="206"/>
      <c r="BH111" s="206"/>
      <c r="BI111" s="206"/>
    </row>
    <row r="112" spans="20:61" x14ac:dyDescent="0.25">
      <c r="T112" s="201"/>
      <c r="AM112" s="201"/>
      <c r="AP112" s="127" t="str">
        <f t="array" ref="AP112">IFERROR(INDEX(Employees!$B$6:$B$1005,SMALL(IF(LEN(Employees!$B$6:$B$1005)&gt;0,ROW(Employees!$B$6:$B$1005)-ROW(INDEX(Employees!$B$6:$B$1005,1,1))+1),ROW(Employees!A111)-ROW(Employees!$A$5))),"")</f>
        <v/>
      </c>
      <c r="AQ112" s="298"/>
      <c r="AR112" s="151"/>
      <c r="AS112" s="206"/>
      <c r="AU112" s="206"/>
      <c r="AV112" s="206"/>
      <c r="AW112" s="206"/>
      <c r="AX112" s="206"/>
      <c r="AY112" s="206"/>
      <c r="AZ112" s="206"/>
      <c r="BA112" s="206"/>
      <c r="BB112" s="206"/>
      <c r="BC112" s="206"/>
      <c r="BD112" s="206"/>
      <c r="BE112" s="206"/>
      <c r="BF112" s="206"/>
      <c r="BG112" s="206"/>
      <c r="BH112" s="206"/>
      <c r="BI112" s="206"/>
    </row>
    <row r="113" spans="20:61" x14ac:dyDescent="0.25">
      <c r="T113" s="201"/>
      <c r="AM113" s="201"/>
      <c r="AP113" s="127" t="str">
        <f t="array" ref="AP113">IFERROR(INDEX(Employees!$B$6:$B$1005,SMALL(IF(LEN(Employees!$B$6:$B$1005)&gt;0,ROW(Employees!$B$6:$B$1005)-ROW(INDEX(Employees!$B$6:$B$1005,1,1))+1),ROW(Employees!A112)-ROW(Employees!$A$5))),"")</f>
        <v/>
      </c>
      <c r="AQ113" s="298"/>
      <c r="AR113" s="151"/>
      <c r="AS113" s="206"/>
      <c r="AU113" s="206"/>
      <c r="AV113" s="206"/>
      <c r="AW113" s="206"/>
      <c r="AX113" s="206"/>
      <c r="AY113" s="206"/>
      <c r="AZ113" s="206"/>
      <c r="BA113" s="206"/>
      <c r="BB113" s="206"/>
      <c r="BC113" s="206"/>
      <c r="BD113" s="206"/>
      <c r="BE113" s="206"/>
      <c r="BF113" s="206"/>
      <c r="BG113" s="206"/>
      <c r="BH113" s="206"/>
      <c r="BI113" s="206"/>
    </row>
    <row r="114" spans="20:61" x14ac:dyDescent="0.25">
      <c r="T114" s="201"/>
      <c r="AM114" s="201"/>
      <c r="AP114" s="127" t="str">
        <f t="array" ref="AP114">IFERROR(INDEX(Employees!$B$6:$B$1005,SMALL(IF(LEN(Employees!$B$6:$B$1005)&gt;0,ROW(Employees!$B$6:$B$1005)-ROW(INDEX(Employees!$B$6:$B$1005,1,1))+1),ROW(Employees!A113)-ROW(Employees!$A$5))),"")</f>
        <v/>
      </c>
      <c r="AQ114" s="298"/>
      <c r="AR114" s="151"/>
      <c r="AS114" s="206"/>
      <c r="AU114" s="206"/>
      <c r="AV114" s="206"/>
      <c r="AW114" s="206"/>
      <c r="AX114" s="206"/>
      <c r="AY114" s="206"/>
      <c r="AZ114" s="206"/>
      <c r="BA114" s="206"/>
      <c r="BB114" s="206"/>
      <c r="BC114" s="206"/>
      <c r="BD114" s="206"/>
      <c r="BE114" s="206"/>
      <c r="BF114" s="206"/>
      <c r="BG114" s="206"/>
      <c r="BH114" s="206"/>
      <c r="BI114" s="206"/>
    </row>
    <row r="115" spans="20:61" x14ac:dyDescent="0.25">
      <c r="T115" s="201"/>
      <c r="AM115" s="201"/>
      <c r="AP115" s="127" t="str">
        <f t="array" ref="AP115">IFERROR(INDEX(Employees!$B$6:$B$1005,SMALL(IF(LEN(Employees!$B$6:$B$1005)&gt;0,ROW(Employees!$B$6:$B$1005)-ROW(INDEX(Employees!$B$6:$B$1005,1,1))+1),ROW(Employees!A114)-ROW(Employees!$A$5))),"")</f>
        <v/>
      </c>
      <c r="AQ115" s="298"/>
      <c r="AR115" s="151"/>
      <c r="AS115" s="206"/>
      <c r="AU115" s="206"/>
      <c r="AV115" s="206"/>
      <c r="AW115" s="206"/>
      <c r="AX115" s="206"/>
      <c r="AY115" s="206"/>
      <c r="AZ115" s="206"/>
      <c r="BA115" s="206"/>
      <c r="BB115" s="206"/>
      <c r="BC115" s="206"/>
      <c r="BD115" s="206"/>
      <c r="BE115" s="206"/>
      <c r="BF115" s="206"/>
      <c r="BG115" s="206"/>
      <c r="BH115" s="206"/>
      <c r="BI115" s="206"/>
    </row>
    <row r="116" spans="20:61" x14ac:dyDescent="0.25">
      <c r="T116" s="201"/>
      <c r="AM116" s="201"/>
      <c r="AP116" s="127" t="str">
        <f t="array" ref="AP116">IFERROR(INDEX(Employees!$B$6:$B$1005,SMALL(IF(LEN(Employees!$B$6:$B$1005)&gt;0,ROW(Employees!$B$6:$B$1005)-ROW(INDEX(Employees!$B$6:$B$1005,1,1))+1),ROW(Employees!A115)-ROW(Employees!$A$5))),"")</f>
        <v/>
      </c>
      <c r="AQ116" s="298"/>
      <c r="AR116" s="151"/>
      <c r="AS116" s="206"/>
      <c r="AU116" s="206"/>
      <c r="AV116" s="206"/>
      <c r="AW116" s="206"/>
      <c r="AX116" s="206"/>
      <c r="AY116" s="206"/>
      <c r="AZ116" s="206"/>
      <c r="BA116" s="206"/>
      <c r="BB116" s="206"/>
      <c r="BC116" s="206"/>
      <c r="BD116" s="206"/>
      <c r="BE116" s="206"/>
      <c r="BF116" s="206"/>
      <c r="BG116" s="206"/>
      <c r="BH116" s="206"/>
      <c r="BI116" s="206"/>
    </row>
    <row r="117" spans="20:61" x14ac:dyDescent="0.25">
      <c r="T117" s="201"/>
      <c r="AM117" s="201"/>
      <c r="AP117" s="127" t="str">
        <f t="array" ref="AP117">IFERROR(INDEX(Employees!$B$6:$B$1005,SMALL(IF(LEN(Employees!$B$6:$B$1005)&gt;0,ROW(Employees!$B$6:$B$1005)-ROW(INDEX(Employees!$B$6:$B$1005,1,1))+1),ROW(Employees!A116)-ROW(Employees!$A$5))),"")</f>
        <v/>
      </c>
      <c r="AQ117" s="298"/>
      <c r="AR117" s="151"/>
      <c r="AS117" s="206"/>
      <c r="AU117" s="206"/>
      <c r="AV117" s="206"/>
      <c r="AW117" s="206"/>
      <c r="AX117" s="206"/>
      <c r="AY117" s="206"/>
      <c r="AZ117" s="206"/>
      <c r="BA117" s="206"/>
      <c r="BB117" s="206"/>
      <c r="BC117" s="206"/>
      <c r="BD117" s="206"/>
      <c r="BE117" s="206"/>
      <c r="BF117" s="206"/>
      <c r="BG117" s="206"/>
      <c r="BH117" s="206"/>
      <c r="BI117" s="206"/>
    </row>
    <row r="118" spans="20:61" x14ac:dyDescent="0.25">
      <c r="T118" s="201"/>
      <c r="AM118" s="201"/>
      <c r="AP118" s="127" t="str">
        <f t="array" ref="AP118">IFERROR(INDEX(Employees!$B$6:$B$1005,SMALL(IF(LEN(Employees!$B$6:$B$1005)&gt;0,ROW(Employees!$B$6:$B$1005)-ROW(INDEX(Employees!$B$6:$B$1005,1,1))+1),ROW(Employees!A117)-ROW(Employees!$A$5))),"")</f>
        <v/>
      </c>
      <c r="AQ118" s="298"/>
      <c r="AR118" s="151"/>
      <c r="AS118" s="206"/>
      <c r="AU118" s="206"/>
      <c r="AV118" s="206"/>
      <c r="AW118" s="206"/>
      <c r="AX118" s="206"/>
      <c r="AY118" s="206"/>
      <c r="AZ118" s="206"/>
      <c r="BA118" s="206"/>
      <c r="BB118" s="206"/>
      <c r="BC118" s="206"/>
      <c r="BD118" s="206"/>
      <c r="BE118" s="206"/>
      <c r="BF118" s="206"/>
      <c r="BG118" s="206"/>
      <c r="BH118" s="206"/>
      <c r="BI118" s="206"/>
    </row>
    <row r="119" spans="20:61" x14ac:dyDescent="0.25">
      <c r="T119" s="201"/>
      <c r="AM119" s="201"/>
      <c r="AP119" s="127" t="str">
        <f t="array" ref="AP119">IFERROR(INDEX(Employees!$B$6:$B$1005,SMALL(IF(LEN(Employees!$B$6:$B$1005)&gt;0,ROW(Employees!$B$6:$B$1005)-ROW(INDEX(Employees!$B$6:$B$1005,1,1))+1),ROW(Employees!A118)-ROW(Employees!$A$5))),"")</f>
        <v/>
      </c>
      <c r="AQ119" s="298"/>
      <c r="AR119" s="151"/>
      <c r="AS119" s="206"/>
      <c r="AU119" s="206"/>
      <c r="AV119" s="206"/>
      <c r="AW119" s="206"/>
      <c r="AX119" s="206"/>
      <c r="AY119" s="206"/>
      <c r="AZ119" s="206"/>
      <c r="BA119" s="206"/>
      <c r="BB119" s="206"/>
      <c r="BC119" s="206"/>
      <c r="BD119" s="206"/>
      <c r="BE119" s="206"/>
      <c r="BF119" s="206"/>
      <c r="BG119" s="206"/>
      <c r="BH119" s="206"/>
      <c r="BI119" s="206"/>
    </row>
    <row r="120" spans="20:61" x14ac:dyDescent="0.25">
      <c r="T120" s="201"/>
      <c r="AM120" s="201"/>
      <c r="AP120" s="127" t="str">
        <f t="array" ref="AP120">IFERROR(INDEX(Employees!$B$6:$B$1005,SMALL(IF(LEN(Employees!$B$6:$B$1005)&gt;0,ROW(Employees!$B$6:$B$1005)-ROW(INDEX(Employees!$B$6:$B$1005,1,1))+1),ROW(Employees!A119)-ROW(Employees!$A$5))),"")</f>
        <v/>
      </c>
      <c r="AQ120" s="298"/>
      <c r="AR120" s="151"/>
      <c r="AS120" s="206"/>
      <c r="AU120" s="206"/>
      <c r="AV120" s="206"/>
      <c r="AW120" s="206"/>
      <c r="AX120" s="206"/>
      <c r="AY120" s="206"/>
      <c r="AZ120" s="206"/>
      <c r="BA120" s="206"/>
      <c r="BB120" s="206"/>
      <c r="BC120" s="206"/>
      <c r="BD120" s="206"/>
      <c r="BE120" s="206"/>
      <c r="BF120" s="206"/>
      <c r="BG120" s="206"/>
      <c r="BH120" s="206"/>
      <c r="BI120" s="206"/>
    </row>
    <row r="121" spans="20:61" x14ac:dyDescent="0.25">
      <c r="T121" s="201"/>
      <c r="AM121" s="201"/>
      <c r="AP121" s="127" t="str">
        <f t="array" ref="AP121">IFERROR(INDEX(Employees!$B$6:$B$1005,SMALL(IF(LEN(Employees!$B$6:$B$1005)&gt;0,ROW(Employees!$B$6:$B$1005)-ROW(INDEX(Employees!$B$6:$B$1005,1,1))+1),ROW(Employees!A120)-ROW(Employees!$A$5))),"")</f>
        <v/>
      </c>
      <c r="AQ121" s="298"/>
      <c r="AR121" s="151"/>
      <c r="AS121" s="206"/>
      <c r="AU121" s="206"/>
      <c r="AV121" s="206"/>
      <c r="AW121" s="206"/>
      <c r="AX121" s="206"/>
      <c r="AY121" s="206"/>
      <c r="AZ121" s="206"/>
      <c r="BA121" s="206"/>
      <c r="BB121" s="206"/>
      <c r="BC121" s="206"/>
      <c r="BD121" s="206"/>
      <c r="BE121" s="206"/>
      <c r="BF121" s="206"/>
      <c r="BG121" s="206"/>
      <c r="BH121" s="206"/>
      <c r="BI121" s="206"/>
    </row>
    <row r="122" spans="20:61" x14ac:dyDescent="0.25">
      <c r="T122" s="201"/>
      <c r="AM122" s="201"/>
      <c r="AP122" s="127" t="str">
        <f t="array" ref="AP122">IFERROR(INDEX(Employees!$B$6:$B$1005,SMALL(IF(LEN(Employees!$B$6:$B$1005)&gt;0,ROW(Employees!$B$6:$B$1005)-ROW(INDEX(Employees!$B$6:$B$1005,1,1))+1),ROW(Employees!A121)-ROW(Employees!$A$5))),"")</f>
        <v/>
      </c>
      <c r="AQ122" s="298"/>
      <c r="AR122" s="151"/>
      <c r="AS122" s="206"/>
      <c r="AU122" s="206"/>
      <c r="AV122" s="206"/>
      <c r="AW122" s="206"/>
      <c r="AX122" s="206"/>
      <c r="AY122" s="206"/>
      <c r="AZ122" s="206"/>
      <c r="BA122" s="206"/>
      <c r="BB122" s="206"/>
      <c r="BC122" s="206"/>
      <c r="BD122" s="206"/>
      <c r="BE122" s="206"/>
      <c r="BF122" s="206"/>
      <c r="BG122" s="206"/>
      <c r="BH122" s="206"/>
      <c r="BI122" s="206"/>
    </row>
    <row r="123" spans="20:61" x14ac:dyDescent="0.25">
      <c r="T123" s="201"/>
      <c r="AM123" s="201"/>
      <c r="AP123" s="127" t="str">
        <f t="array" ref="AP123">IFERROR(INDEX(Employees!$B$6:$B$1005,SMALL(IF(LEN(Employees!$B$6:$B$1005)&gt;0,ROW(Employees!$B$6:$B$1005)-ROW(INDEX(Employees!$B$6:$B$1005,1,1))+1),ROW(Employees!A122)-ROW(Employees!$A$5))),"")</f>
        <v/>
      </c>
      <c r="AQ123" s="298"/>
      <c r="AR123" s="151"/>
      <c r="AS123" s="206"/>
      <c r="AU123" s="206"/>
      <c r="AV123" s="206"/>
      <c r="AW123" s="206"/>
      <c r="AX123" s="206"/>
      <c r="AY123" s="206"/>
      <c r="AZ123" s="206"/>
      <c r="BA123" s="206"/>
      <c r="BB123" s="206"/>
      <c r="BC123" s="206"/>
      <c r="BD123" s="206"/>
      <c r="BE123" s="206"/>
      <c r="BF123" s="206"/>
      <c r="BG123" s="206"/>
      <c r="BH123" s="206"/>
      <c r="BI123" s="206"/>
    </row>
    <row r="124" spans="20:61" x14ac:dyDescent="0.25">
      <c r="T124" s="201"/>
      <c r="AM124" s="201"/>
      <c r="AP124" s="127" t="str">
        <f t="array" ref="AP124">IFERROR(INDEX(Employees!$B$6:$B$1005,SMALL(IF(LEN(Employees!$B$6:$B$1005)&gt;0,ROW(Employees!$B$6:$B$1005)-ROW(INDEX(Employees!$B$6:$B$1005,1,1))+1),ROW(Employees!A123)-ROW(Employees!$A$5))),"")</f>
        <v/>
      </c>
      <c r="AQ124" s="298"/>
      <c r="AR124" s="151"/>
      <c r="AS124" s="206"/>
      <c r="AU124" s="206"/>
      <c r="AV124" s="206"/>
      <c r="AW124" s="206"/>
      <c r="AX124" s="206"/>
      <c r="AY124" s="206"/>
      <c r="AZ124" s="206"/>
      <c r="BA124" s="206"/>
      <c r="BB124" s="206"/>
      <c r="BC124" s="206"/>
      <c r="BD124" s="206"/>
      <c r="BE124" s="206"/>
      <c r="BF124" s="206"/>
      <c r="BG124" s="206"/>
      <c r="BH124" s="206"/>
      <c r="BI124" s="206"/>
    </row>
    <row r="125" spans="20:61" x14ac:dyDescent="0.25">
      <c r="T125" s="201"/>
      <c r="AM125" s="201"/>
      <c r="AP125" s="127" t="str">
        <f t="array" ref="AP125">IFERROR(INDEX(Employees!$B$6:$B$1005,SMALL(IF(LEN(Employees!$B$6:$B$1005)&gt;0,ROW(Employees!$B$6:$B$1005)-ROW(INDEX(Employees!$B$6:$B$1005,1,1))+1),ROW(Employees!A124)-ROW(Employees!$A$5))),"")</f>
        <v/>
      </c>
      <c r="AQ125" s="298"/>
      <c r="AR125" s="151"/>
      <c r="AS125" s="206"/>
      <c r="AU125" s="206"/>
      <c r="AV125" s="206"/>
      <c r="AW125" s="206"/>
      <c r="AX125" s="206"/>
      <c r="AY125" s="206"/>
      <c r="AZ125" s="206"/>
      <c r="BA125" s="206"/>
      <c r="BB125" s="206"/>
      <c r="BC125" s="206"/>
      <c r="BD125" s="206"/>
      <c r="BE125" s="206"/>
      <c r="BF125" s="206"/>
      <c r="BG125" s="206"/>
      <c r="BH125" s="206"/>
      <c r="BI125" s="206"/>
    </row>
    <row r="126" spans="20:61" x14ac:dyDescent="0.25">
      <c r="T126" s="201"/>
      <c r="AM126" s="201"/>
      <c r="AP126" s="127" t="str">
        <f t="array" ref="AP126">IFERROR(INDEX(Employees!$B$6:$B$1005,SMALL(IF(LEN(Employees!$B$6:$B$1005)&gt;0,ROW(Employees!$B$6:$B$1005)-ROW(INDEX(Employees!$B$6:$B$1005,1,1))+1),ROW(Employees!A125)-ROW(Employees!$A$5))),"")</f>
        <v/>
      </c>
      <c r="AQ126" s="298"/>
      <c r="AR126" s="151"/>
      <c r="AS126" s="206"/>
      <c r="AU126" s="206"/>
      <c r="AV126" s="206"/>
      <c r="AW126" s="206"/>
      <c r="AX126" s="206"/>
      <c r="AY126" s="206"/>
      <c r="AZ126" s="206"/>
      <c r="BA126" s="206"/>
      <c r="BB126" s="206"/>
      <c r="BC126" s="206"/>
      <c r="BD126" s="206"/>
      <c r="BE126" s="206"/>
      <c r="BF126" s="206"/>
      <c r="BG126" s="206"/>
      <c r="BH126" s="206"/>
      <c r="BI126" s="206"/>
    </row>
    <row r="127" spans="20:61" x14ac:dyDescent="0.25">
      <c r="T127" s="201"/>
      <c r="AM127" s="201"/>
      <c r="AP127" s="127" t="str">
        <f t="array" ref="AP127">IFERROR(INDEX(Employees!$B$6:$B$1005,SMALL(IF(LEN(Employees!$B$6:$B$1005)&gt;0,ROW(Employees!$B$6:$B$1005)-ROW(INDEX(Employees!$B$6:$B$1005,1,1))+1),ROW(Employees!A126)-ROW(Employees!$A$5))),"")</f>
        <v/>
      </c>
      <c r="AQ127" s="298"/>
      <c r="AR127" s="151"/>
      <c r="AS127" s="206"/>
      <c r="AU127" s="206"/>
      <c r="AV127" s="206"/>
      <c r="AW127" s="206"/>
      <c r="AX127" s="206"/>
      <c r="AY127" s="206"/>
      <c r="AZ127" s="206"/>
      <c r="BA127" s="206"/>
      <c r="BB127" s="206"/>
      <c r="BC127" s="206"/>
      <c r="BD127" s="206"/>
      <c r="BE127" s="206"/>
      <c r="BF127" s="206"/>
      <c r="BG127" s="206"/>
      <c r="BH127" s="206"/>
      <c r="BI127" s="206"/>
    </row>
    <row r="128" spans="20:61" x14ac:dyDescent="0.25">
      <c r="T128" s="201"/>
      <c r="AM128" s="201"/>
      <c r="AP128" s="127" t="str">
        <f t="array" ref="AP128">IFERROR(INDEX(Employees!$B$6:$B$1005,SMALL(IF(LEN(Employees!$B$6:$B$1005)&gt;0,ROW(Employees!$B$6:$B$1005)-ROW(INDEX(Employees!$B$6:$B$1005,1,1))+1),ROW(Employees!A127)-ROW(Employees!$A$5))),"")</f>
        <v/>
      </c>
      <c r="AQ128" s="298"/>
      <c r="AR128" s="151"/>
      <c r="AS128" s="206"/>
      <c r="AU128" s="206"/>
      <c r="AV128" s="206"/>
      <c r="AW128" s="206"/>
      <c r="AX128" s="206"/>
      <c r="AY128" s="206"/>
      <c r="AZ128" s="206"/>
      <c r="BA128" s="206"/>
      <c r="BB128" s="206"/>
      <c r="BC128" s="206"/>
      <c r="BD128" s="206"/>
      <c r="BE128" s="206"/>
      <c r="BF128" s="206"/>
      <c r="BG128" s="206"/>
      <c r="BH128" s="206"/>
      <c r="BI128" s="206"/>
    </row>
    <row r="129" spans="20:61" x14ac:dyDescent="0.25">
      <c r="T129" s="201"/>
      <c r="AM129" s="201"/>
      <c r="AP129" s="127" t="str">
        <f t="array" ref="AP129">IFERROR(INDEX(Employees!$B$6:$B$1005,SMALL(IF(LEN(Employees!$B$6:$B$1005)&gt;0,ROW(Employees!$B$6:$B$1005)-ROW(INDEX(Employees!$B$6:$B$1005,1,1))+1),ROW(Employees!A128)-ROW(Employees!$A$5))),"")</f>
        <v/>
      </c>
      <c r="AQ129" s="298"/>
      <c r="AR129" s="151"/>
      <c r="AS129" s="206"/>
      <c r="AU129" s="206"/>
      <c r="AV129" s="206"/>
      <c r="AW129" s="206"/>
      <c r="AX129" s="206"/>
      <c r="AY129" s="206"/>
      <c r="AZ129" s="206"/>
      <c r="BA129" s="206"/>
      <c r="BB129" s="206"/>
      <c r="BC129" s="206"/>
      <c r="BD129" s="206"/>
      <c r="BE129" s="206"/>
      <c r="BF129" s="206"/>
      <c r="BG129" s="206"/>
      <c r="BH129" s="206"/>
      <c r="BI129" s="206"/>
    </row>
    <row r="130" spans="20:61" x14ac:dyDescent="0.25">
      <c r="T130" s="201"/>
      <c r="AM130" s="201"/>
      <c r="AP130" s="127" t="str">
        <f t="array" ref="AP130">IFERROR(INDEX(Employees!$B$6:$B$1005,SMALL(IF(LEN(Employees!$B$6:$B$1005)&gt;0,ROW(Employees!$B$6:$B$1005)-ROW(INDEX(Employees!$B$6:$B$1005,1,1))+1),ROW(Employees!A129)-ROW(Employees!$A$5))),"")</f>
        <v/>
      </c>
      <c r="AQ130" s="298"/>
      <c r="AR130" s="151"/>
      <c r="AS130" s="206"/>
      <c r="AU130" s="206"/>
      <c r="AV130" s="206"/>
      <c r="AW130" s="206"/>
      <c r="AX130" s="206"/>
      <c r="AY130" s="206"/>
      <c r="AZ130" s="206"/>
      <c r="BA130" s="206"/>
      <c r="BB130" s="206"/>
      <c r="BC130" s="206"/>
      <c r="BD130" s="206"/>
      <c r="BE130" s="206"/>
      <c r="BF130" s="206"/>
      <c r="BG130" s="206"/>
      <c r="BH130" s="206"/>
      <c r="BI130" s="206"/>
    </row>
    <row r="131" spans="20:61" x14ac:dyDescent="0.25">
      <c r="T131" s="201"/>
      <c r="AM131" s="201"/>
      <c r="AP131" s="127" t="str">
        <f t="array" ref="AP131">IFERROR(INDEX(Employees!$B$6:$B$1005,SMALL(IF(LEN(Employees!$B$6:$B$1005)&gt;0,ROW(Employees!$B$6:$B$1005)-ROW(INDEX(Employees!$B$6:$B$1005,1,1))+1),ROW(Employees!A130)-ROW(Employees!$A$5))),"")</f>
        <v/>
      </c>
      <c r="AQ131" s="298"/>
      <c r="AR131" s="151"/>
      <c r="AS131" s="206"/>
      <c r="AU131" s="206"/>
      <c r="AV131" s="206"/>
      <c r="AW131" s="206"/>
      <c r="AX131" s="206"/>
      <c r="AY131" s="206"/>
      <c r="AZ131" s="206"/>
      <c r="BA131" s="206"/>
      <c r="BB131" s="206"/>
      <c r="BC131" s="206"/>
      <c r="BD131" s="206"/>
      <c r="BE131" s="206"/>
      <c r="BF131" s="206"/>
      <c r="BG131" s="206"/>
      <c r="BH131" s="206"/>
      <c r="BI131" s="206"/>
    </row>
    <row r="132" spans="20:61" x14ac:dyDescent="0.25">
      <c r="T132" s="201"/>
      <c r="AM132" s="201"/>
      <c r="AP132" s="127" t="str">
        <f t="array" ref="AP132">IFERROR(INDEX(Employees!$B$6:$B$1005,SMALL(IF(LEN(Employees!$B$6:$B$1005)&gt;0,ROW(Employees!$B$6:$B$1005)-ROW(INDEX(Employees!$B$6:$B$1005,1,1))+1),ROW(Employees!A131)-ROW(Employees!$A$5))),"")</f>
        <v/>
      </c>
      <c r="AQ132" s="298"/>
      <c r="AR132" s="151"/>
      <c r="AS132" s="206"/>
      <c r="AU132" s="206"/>
      <c r="AV132" s="206"/>
      <c r="AW132" s="206"/>
      <c r="AX132" s="206"/>
      <c r="AY132" s="206"/>
      <c r="AZ132" s="206"/>
      <c r="BA132" s="206"/>
      <c r="BB132" s="206"/>
      <c r="BC132" s="206"/>
      <c r="BD132" s="206"/>
      <c r="BE132" s="206"/>
      <c r="BF132" s="206"/>
      <c r="BG132" s="206"/>
      <c r="BH132" s="206"/>
      <c r="BI132" s="206"/>
    </row>
    <row r="133" spans="20:61" x14ac:dyDescent="0.25">
      <c r="T133" s="201"/>
      <c r="AM133" s="201"/>
      <c r="AP133" s="127" t="str">
        <f t="array" ref="AP133">IFERROR(INDEX(Employees!$B$6:$B$1005,SMALL(IF(LEN(Employees!$B$6:$B$1005)&gt;0,ROW(Employees!$B$6:$B$1005)-ROW(INDEX(Employees!$B$6:$B$1005,1,1))+1),ROW(Employees!A132)-ROW(Employees!$A$5))),"")</f>
        <v/>
      </c>
      <c r="AQ133" s="298"/>
      <c r="AR133" s="151"/>
      <c r="AS133" s="206"/>
      <c r="AU133" s="206"/>
      <c r="AV133" s="206"/>
      <c r="AW133" s="206"/>
      <c r="AX133" s="206"/>
      <c r="AY133" s="206"/>
      <c r="AZ133" s="206"/>
      <c r="BA133" s="206"/>
      <c r="BB133" s="206"/>
      <c r="BC133" s="206"/>
      <c r="BD133" s="206"/>
      <c r="BE133" s="206"/>
      <c r="BF133" s="206"/>
      <c r="BG133" s="206"/>
      <c r="BH133" s="206"/>
      <c r="BI133" s="206"/>
    </row>
    <row r="134" spans="20:61" x14ac:dyDescent="0.25">
      <c r="T134" s="201"/>
      <c r="AM134" s="201"/>
      <c r="AP134" s="127" t="str">
        <f t="array" ref="AP134">IFERROR(INDEX(Employees!$B$6:$B$1005,SMALL(IF(LEN(Employees!$B$6:$B$1005)&gt;0,ROW(Employees!$B$6:$B$1005)-ROW(INDEX(Employees!$B$6:$B$1005,1,1))+1),ROW(Employees!A133)-ROW(Employees!$A$5))),"")</f>
        <v/>
      </c>
      <c r="AQ134" s="298"/>
      <c r="AR134" s="151"/>
      <c r="AS134" s="206"/>
      <c r="AU134" s="206"/>
      <c r="AV134" s="206"/>
      <c r="AW134" s="206"/>
      <c r="AX134" s="206"/>
      <c r="AY134" s="206"/>
      <c r="AZ134" s="206"/>
      <c r="BA134" s="206"/>
      <c r="BB134" s="206"/>
      <c r="BC134" s="206"/>
      <c r="BD134" s="206"/>
      <c r="BE134" s="206"/>
      <c r="BF134" s="206"/>
      <c r="BG134" s="206"/>
      <c r="BH134" s="206"/>
      <c r="BI134" s="206"/>
    </row>
    <row r="135" spans="20:61" x14ac:dyDescent="0.25">
      <c r="T135" s="201"/>
      <c r="AM135" s="201"/>
      <c r="AP135" s="127" t="str">
        <f t="array" ref="AP135">IFERROR(INDEX(Employees!$B$6:$B$1005,SMALL(IF(LEN(Employees!$B$6:$B$1005)&gt;0,ROW(Employees!$B$6:$B$1005)-ROW(INDEX(Employees!$B$6:$B$1005,1,1))+1),ROW(Employees!A134)-ROW(Employees!$A$5))),"")</f>
        <v/>
      </c>
      <c r="AQ135" s="298"/>
      <c r="AR135" s="151"/>
      <c r="AS135" s="206"/>
      <c r="AU135" s="206"/>
      <c r="AV135" s="206"/>
      <c r="AW135" s="206"/>
      <c r="AX135" s="206"/>
      <c r="AY135" s="206"/>
      <c r="AZ135" s="206"/>
      <c r="BA135" s="206"/>
      <c r="BB135" s="206"/>
      <c r="BC135" s="206"/>
      <c r="BD135" s="206"/>
      <c r="BE135" s="206"/>
      <c r="BF135" s="206"/>
      <c r="BG135" s="206"/>
      <c r="BH135" s="206"/>
      <c r="BI135" s="206"/>
    </row>
    <row r="136" spans="20:61" x14ac:dyDescent="0.25">
      <c r="T136" s="201"/>
      <c r="AM136" s="201"/>
      <c r="AP136" s="127" t="str">
        <f t="array" ref="AP136">IFERROR(INDEX(Employees!$B$6:$B$1005,SMALL(IF(LEN(Employees!$B$6:$B$1005)&gt;0,ROW(Employees!$B$6:$B$1005)-ROW(INDEX(Employees!$B$6:$B$1005,1,1))+1),ROW(Employees!A135)-ROW(Employees!$A$5))),"")</f>
        <v/>
      </c>
      <c r="AQ136" s="298"/>
      <c r="AR136" s="151"/>
      <c r="AS136" s="206"/>
      <c r="AU136" s="206"/>
      <c r="AV136" s="206"/>
      <c r="AW136" s="206"/>
      <c r="AX136" s="206"/>
      <c r="AY136" s="206"/>
      <c r="AZ136" s="206"/>
      <c r="BA136" s="206"/>
      <c r="BB136" s="206"/>
      <c r="BC136" s="206"/>
      <c r="BD136" s="206"/>
      <c r="BE136" s="206"/>
      <c r="BF136" s="206"/>
      <c r="BG136" s="206"/>
      <c r="BH136" s="206"/>
      <c r="BI136" s="206"/>
    </row>
    <row r="137" spans="20:61" x14ac:dyDescent="0.25">
      <c r="T137" s="201"/>
      <c r="AM137" s="201"/>
      <c r="AP137" s="127" t="str">
        <f t="array" ref="AP137">IFERROR(INDEX(Employees!$B$6:$B$1005,SMALL(IF(LEN(Employees!$B$6:$B$1005)&gt;0,ROW(Employees!$B$6:$B$1005)-ROW(INDEX(Employees!$B$6:$B$1005,1,1))+1),ROW(Employees!A136)-ROW(Employees!$A$5))),"")</f>
        <v/>
      </c>
      <c r="AQ137" s="298"/>
      <c r="AR137" s="151"/>
      <c r="AS137" s="206"/>
      <c r="AU137" s="206"/>
      <c r="AV137" s="206"/>
      <c r="AW137" s="206"/>
      <c r="AX137" s="206"/>
      <c r="AY137" s="206"/>
      <c r="AZ137" s="206"/>
      <c r="BA137" s="206"/>
      <c r="BB137" s="206"/>
      <c r="BC137" s="206"/>
      <c r="BD137" s="206"/>
      <c r="BE137" s="206"/>
      <c r="BF137" s="206"/>
      <c r="BG137" s="206"/>
      <c r="BH137" s="206"/>
      <c r="BI137" s="206"/>
    </row>
    <row r="138" spans="20:61" x14ac:dyDescent="0.25">
      <c r="T138" s="201"/>
      <c r="AM138" s="201"/>
      <c r="AP138" s="127" t="str">
        <f t="array" ref="AP138">IFERROR(INDEX(Employees!$B$6:$B$1005,SMALL(IF(LEN(Employees!$B$6:$B$1005)&gt;0,ROW(Employees!$B$6:$B$1005)-ROW(INDEX(Employees!$B$6:$B$1005,1,1))+1),ROW(Employees!A137)-ROW(Employees!$A$5))),"")</f>
        <v/>
      </c>
      <c r="AQ138" s="298"/>
      <c r="AR138" s="151"/>
      <c r="AS138" s="206"/>
      <c r="AU138" s="206"/>
      <c r="AV138" s="206"/>
      <c r="AW138" s="206"/>
      <c r="AX138" s="206"/>
      <c r="AY138" s="206"/>
      <c r="AZ138" s="206"/>
      <c r="BA138" s="206"/>
      <c r="BB138" s="206"/>
      <c r="BC138" s="206"/>
      <c r="BD138" s="206"/>
      <c r="BE138" s="206"/>
      <c r="BF138" s="206"/>
      <c r="BG138" s="206"/>
      <c r="BH138" s="206"/>
      <c r="BI138" s="206"/>
    </row>
    <row r="139" spans="20:61" x14ac:dyDescent="0.25">
      <c r="T139" s="201"/>
      <c r="AM139" s="201"/>
      <c r="AP139" s="127" t="str">
        <f t="array" ref="AP139">IFERROR(INDEX(Employees!$B$6:$B$1005,SMALL(IF(LEN(Employees!$B$6:$B$1005)&gt;0,ROW(Employees!$B$6:$B$1005)-ROW(INDEX(Employees!$B$6:$B$1005,1,1))+1),ROW(Employees!A138)-ROW(Employees!$A$5))),"")</f>
        <v/>
      </c>
      <c r="AQ139" s="298"/>
      <c r="AR139" s="151"/>
      <c r="AS139" s="206"/>
      <c r="AU139" s="206"/>
      <c r="AV139" s="206"/>
      <c r="AW139" s="206"/>
      <c r="AX139" s="206"/>
      <c r="AY139" s="206"/>
      <c r="AZ139" s="206"/>
      <c r="BA139" s="206"/>
      <c r="BB139" s="206"/>
      <c r="BC139" s="206"/>
      <c r="BD139" s="206"/>
      <c r="BE139" s="206"/>
      <c r="BF139" s="206"/>
      <c r="BG139" s="206"/>
      <c r="BH139" s="206"/>
      <c r="BI139" s="206"/>
    </row>
    <row r="140" spans="20:61" x14ac:dyDescent="0.25">
      <c r="T140" s="201"/>
      <c r="AM140" s="201"/>
      <c r="AP140" s="127" t="str">
        <f t="array" ref="AP140">IFERROR(INDEX(Employees!$B$6:$B$1005,SMALL(IF(LEN(Employees!$B$6:$B$1005)&gt;0,ROW(Employees!$B$6:$B$1005)-ROW(INDEX(Employees!$B$6:$B$1005,1,1))+1),ROW(Employees!A139)-ROW(Employees!$A$5))),"")</f>
        <v/>
      </c>
      <c r="AQ140" s="298"/>
      <c r="AR140" s="151"/>
      <c r="AS140" s="206"/>
      <c r="AU140" s="206"/>
      <c r="AV140" s="206"/>
      <c r="AW140" s="206"/>
      <c r="AX140" s="206"/>
      <c r="AY140" s="206"/>
      <c r="AZ140" s="206"/>
      <c r="BA140" s="206"/>
      <c r="BB140" s="206"/>
      <c r="BC140" s="206"/>
      <c r="BD140" s="206"/>
      <c r="BE140" s="206"/>
      <c r="BF140" s="206"/>
      <c r="BG140" s="206"/>
      <c r="BH140" s="206"/>
      <c r="BI140" s="206"/>
    </row>
    <row r="141" spans="20:61" x14ac:dyDescent="0.25">
      <c r="T141" s="201"/>
      <c r="AM141" s="201"/>
      <c r="AP141" s="127" t="str">
        <f t="array" ref="AP141">IFERROR(INDEX(Employees!$B$6:$B$1005,SMALL(IF(LEN(Employees!$B$6:$B$1005)&gt;0,ROW(Employees!$B$6:$B$1005)-ROW(INDEX(Employees!$B$6:$B$1005,1,1))+1),ROW(Employees!A140)-ROW(Employees!$A$5))),"")</f>
        <v/>
      </c>
      <c r="AQ141" s="298"/>
      <c r="AR141" s="151"/>
      <c r="AS141" s="206"/>
      <c r="AU141" s="206"/>
      <c r="AV141" s="206"/>
      <c r="AW141" s="206"/>
      <c r="AX141" s="206"/>
      <c r="AY141" s="206"/>
      <c r="AZ141" s="206"/>
      <c r="BA141" s="206"/>
      <c r="BB141" s="206"/>
      <c r="BC141" s="206"/>
      <c r="BD141" s="206"/>
      <c r="BE141" s="206"/>
      <c r="BF141" s="206"/>
      <c r="BG141" s="206"/>
      <c r="BH141" s="206"/>
      <c r="BI141" s="206"/>
    </row>
    <row r="142" spans="20:61" x14ac:dyDescent="0.25">
      <c r="T142" s="201"/>
      <c r="AM142" s="201"/>
      <c r="AP142" s="127" t="str">
        <f t="array" ref="AP142">IFERROR(INDEX(Employees!$B$6:$B$1005,SMALL(IF(LEN(Employees!$B$6:$B$1005)&gt;0,ROW(Employees!$B$6:$B$1005)-ROW(INDEX(Employees!$B$6:$B$1005,1,1))+1),ROW(Employees!A141)-ROW(Employees!$A$5))),"")</f>
        <v/>
      </c>
      <c r="AQ142" s="298"/>
      <c r="AR142" s="151"/>
      <c r="AS142" s="206"/>
      <c r="AU142" s="206"/>
      <c r="AV142" s="206"/>
      <c r="AW142" s="206"/>
      <c r="AX142" s="206"/>
      <c r="AY142" s="206"/>
      <c r="AZ142" s="206"/>
      <c r="BA142" s="206"/>
      <c r="BB142" s="206"/>
      <c r="BC142" s="206"/>
      <c r="BD142" s="206"/>
      <c r="BE142" s="206"/>
      <c r="BF142" s="206"/>
      <c r="BG142" s="206"/>
      <c r="BH142" s="206"/>
      <c r="BI142" s="206"/>
    </row>
    <row r="143" spans="20:61" x14ac:dyDescent="0.25">
      <c r="T143" s="201"/>
      <c r="AM143" s="201"/>
      <c r="AP143" s="127" t="str">
        <f t="array" ref="AP143">IFERROR(INDEX(Employees!$B$6:$B$1005,SMALL(IF(LEN(Employees!$B$6:$B$1005)&gt;0,ROW(Employees!$B$6:$B$1005)-ROW(INDEX(Employees!$B$6:$B$1005,1,1))+1),ROW(Employees!A142)-ROW(Employees!$A$5))),"")</f>
        <v/>
      </c>
      <c r="AQ143" s="298"/>
      <c r="AR143" s="151"/>
      <c r="AS143" s="206"/>
      <c r="AU143" s="206"/>
      <c r="AV143" s="206"/>
      <c r="AW143" s="206"/>
      <c r="AX143" s="206"/>
      <c r="AY143" s="206"/>
      <c r="AZ143" s="206"/>
      <c r="BA143" s="206"/>
      <c r="BB143" s="206"/>
      <c r="BC143" s="206"/>
      <c r="BD143" s="206"/>
      <c r="BE143" s="206"/>
      <c r="BF143" s="206"/>
      <c r="BG143" s="206"/>
      <c r="BH143" s="206"/>
      <c r="BI143" s="206"/>
    </row>
    <row r="144" spans="20:61" x14ac:dyDescent="0.25">
      <c r="T144" s="201"/>
      <c r="AM144" s="201"/>
      <c r="AP144" s="127" t="str">
        <f t="array" ref="AP144">IFERROR(INDEX(Employees!$B$6:$B$1005,SMALL(IF(LEN(Employees!$B$6:$B$1005)&gt;0,ROW(Employees!$B$6:$B$1005)-ROW(INDEX(Employees!$B$6:$B$1005,1,1))+1),ROW(Employees!A143)-ROW(Employees!$A$5))),"")</f>
        <v/>
      </c>
      <c r="AQ144" s="298"/>
      <c r="AR144" s="151"/>
      <c r="AS144" s="206"/>
      <c r="AU144" s="206"/>
      <c r="AV144" s="206"/>
      <c r="AW144" s="206"/>
      <c r="AX144" s="206"/>
      <c r="AY144" s="206"/>
      <c r="AZ144" s="206"/>
      <c r="BA144" s="206"/>
      <c r="BB144" s="206"/>
      <c r="BC144" s="206"/>
      <c r="BD144" s="206"/>
      <c r="BE144" s="206"/>
      <c r="BF144" s="206"/>
      <c r="BG144" s="206"/>
      <c r="BH144" s="206"/>
      <c r="BI144" s="206"/>
    </row>
    <row r="145" spans="20:61" x14ac:dyDescent="0.25">
      <c r="T145" s="201"/>
      <c r="AM145" s="201"/>
      <c r="AP145" s="127" t="str">
        <f t="array" ref="AP145">IFERROR(INDEX(Employees!$B$6:$B$1005,SMALL(IF(LEN(Employees!$B$6:$B$1005)&gt;0,ROW(Employees!$B$6:$B$1005)-ROW(INDEX(Employees!$B$6:$B$1005,1,1))+1),ROW(Employees!A144)-ROW(Employees!$A$5))),"")</f>
        <v/>
      </c>
      <c r="AQ145" s="298"/>
      <c r="AR145" s="151"/>
      <c r="AS145" s="206"/>
      <c r="AU145" s="206"/>
      <c r="AV145" s="206"/>
      <c r="AW145" s="206"/>
      <c r="AX145" s="206"/>
      <c r="AY145" s="206"/>
      <c r="AZ145" s="206"/>
      <c r="BA145" s="206"/>
      <c r="BB145" s="206"/>
      <c r="BC145" s="206"/>
      <c r="BD145" s="206"/>
      <c r="BE145" s="206"/>
      <c r="BF145" s="206"/>
      <c r="BG145" s="206"/>
      <c r="BH145" s="206"/>
      <c r="BI145" s="206"/>
    </row>
    <row r="146" spans="20:61" x14ac:dyDescent="0.25">
      <c r="T146" s="201"/>
      <c r="AM146" s="201"/>
      <c r="AP146" s="127" t="str">
        <f t="array" ref="AP146">IFERROR(INDEX(Employees!$B$6:$B$1005,SMALL(IF(LEN(Employees!$B$6:$B$1005)&gt;0,ROW(Employees!$B$6:$B$1005)-ROW(INDEX(Employees!$B$6:$B$1005,1,1))+1),ROW(Employees!A145)-ROW(Employees!$A$5))),"")</f>
        <v/>
      </c>
      <c r="AQ146" s="298"/>
      <c r="AR146" s="151"/>
      <c r="AS146" s="206"/>
      <c r="AU146" s="206"/>
      <c r="AV146" s="206"/>
      <c r="AW146" s="206"/>
      <c r="AX146" s="206"/>
      <c r="AY146" s="206"/>
      <c r="AZ146" s="206"/>
      <c r="BA146" s="206"/>
      <c r="BB146" s="206"/>
      <c r="BC146" s="206"/>
      <c r="BD146" s="206"/>
      <c r="BE146" s="206"/>
      <c r="BF146" s="206"/>
      <c r="BG146" s="206"/>
      <c r="BH146" s="206"/>
      <c r="BI146" s="206"/>
    </row>
    <row r="147" spans="20:61" x14ac:dyDescent="0.25">
      <c r="T147" s="201"/>
      <c r="AM147" s="201"/>
      <c r="AP147" s="127" t="str">
        <f t="array" ref="AP147">IFERROR(INDEX(Employees!$B$6:$B$1005,SMALL(IF(LEN(Employees!$B$6:$B$1005)&gt;0,ROW(Employees!$B$6:$B$1005)-ROW(INDEX(Employees!$B$6:$B$1005,1,1))+1),ROW(Employees!A146)-ROW(Employees!$A$5))),"")</f>
        <v/>
      </c>
      <c r="AQ147" s="298"/>
      <c r="AR147" s="151"/>
      <c r="AS147" s="206"/>
      <c r="AU147" s="206"/>
      <c r="AV147" s="206"/>
      <c r="AW147" s="206"/>
      <c r="AX147" s="206"/>
      <c r="AY147" s="206"/>
      <c r="AZ147" s="206"/>
      <c r="BA147" s="206"/>
      <c r="BB147" s="206"/>
      <c r="BC147" s="206"/>
      <c r="BD147" s="206"/>
      <c r="BE147" s="206"/>
      <c r="BF147" s="206"/>
      <c r="BG147" s="206"/>
      <c r="BH147" s="206"/>
      <c r="BI147" s="206"/>
    </row>
    <row r="148" spans="20:61" x14ac:dyDescent="0.25">
      <c r="T148" s="201"/>
      <c r="AM148" s="201"/>
      <c r="AP148" s="127" t="str">
        <f t="array" ref="AP148">IFERROR(INDEX(Employees!$B$6:$B$1005,SMALL(IF(LEN(Employees!$B$6:$B$1005)&gt;0,ROW(Employees!$B$6:$B$1005)-ROW(INDEX(Employees!$B$6:$B$1005,1,1))+1),ROW(Employees!A147)-ROW(Employees!$A$5))),"")</f>
        <v/>
      </c>
      <c r="AQ148" s="298"/>
      <c r="AR148" s="151"/>
      <c r="AS148" s="206"/>
      <c r="AU148" s="206"/>
      <c r="AV148" s="206"/>
      <c r="AW148" s="206"/>
      <c r="AX148" s="206"/>
      <c r="AY148" s="206"/>
      <c r="AZ148" s="206"/>
      <c r="BA148" s="206"/>
      <c r="BB148" s="206"/>
      <c r="BC148" s="206"/>
      <c r="BD148" s="206"/>
      <c r="BE148" s="206"/>
      <c r="BF148" s="206"/>
      <c r="BG148" s="206"/>
      <c r="BH148" s="206"/>
      <c r="BI148" s="206"/>
    </row>
    <row r="149" spans="20:61" x14ac:dyDescent="0.25">
      <c r="T149" s="201"/>
      <c r="AM149" s="201"/>
      <c r="AP149" s="127" t="str">
        <f t="array" ref="AP149">IFERROR(INDEX(Employees!$B$6:$B$1005,SMALL(IF(LEN(Employees!$B$6:$B$1005)&gt;0,ROW(Employees!$B$6:$B$1005)-ROW(INDEX(Employees!$B$6:$B$1005,1,1))+1),ROW(Employees!A148)-ROW(Employees!$A$5))),"")</f>
        <v/>
      </c>
      <c r="AQ149" s="298"/>
      <c r="AR149" s="151"/>
      <c r="AS149" s="206"/>
      <c r="AU149" s="206"/>
      <c r="AV149" s="206"/>
      <c r="AW149" s="206"/>
      <c r="AX149" s="206"/>
      <c r="AY149" s="206"/>
      <c r="AZ149" s="206"/>
      <c r="BA149" s="206"/>
      <c r="BB149" s="206"/>
      <c r="BC149" s="206"/>
      <c r="BD149" s="206"/>
      <c r="BE149" s="206"/>
      <c r="BF149" s="206"/>
      <c r="BG149" s="206"/>
      <c r="BH149" s="206"/>
      <c r="BI149" s="206"/>
    </row>
    <row r="150" spans="20:61" x14ac:dyDescent="0.25">
      <c r="T150" s="201"/>
      <c r="AM150" s="201"/>
      <c r="AP150" s="127" t="str">
        <f t="array" ref="AP150">IFERROR(INDEX(Employees!$B$6:$B$1005,SMALL(IF(LEN(Employees!$B$6:$B$1005)&gt;0,ROW(Employees!$B$6:$B$1005)-ROW(INDEX(Employees!$B$6:$B$1005,1,1))+1),ROW(Employees!A149)-ROW(Employees!$A$5))),"")</f>
        <v/>
      </c>
      <c r="AQ150" s="298"/>
      <c r="AR150" s="151"/>
      <c r="AS150" s="206"/>
      <c r="AU150" s="206"/>
      <c r="AV150" s="206"/>
      <c r="AW150" s="206"/>
      <c r="AX150" s="206"/>
      <c r="AY150" s="206"/>
      <c r="AZ150" s="206"/>
      <c r="BA150" s="206"/>
      <c r="BB150" s="206"/>
      <c r="BC150" s="206"/>
      <c r="BD150" s="206"/>
      <c r="BE150" s="206"/>
      <c r="BF150" s="206"/>
      <c r="BG150" s="206"/>
      <c r="BH150" s="206"/>
      <c r="BI150" s="206"/>
    </row>
    <row r="151" spans="20:61" x14ac:dyDescent="0.25">
      <c r="T151" s="201"/>
      <c r="AM151" s="201"/>
      <c r="AP151" s="127" t="str">
        <f t="array" ref="AP151">IFERROR(INDEX(Employees!$B$6:$B$1005,SMALL(IF(LEN(Employees!$B$6:$B$1005)&gt;0,ROW(Employees!$B$6:$B$1005)-ROW(INDEX(Employees!$B$6:$B$1005,1,1))+1),ROW(Employees!A150)-ROW(Employees!$A$5))),"")</f>
        <v/>
      </c>
      <c r="AQ151" s="298"/>
      <c r="AR151" s="151"/>
      <c r="AS151" s="206"/>
      <c r="AU151" s="206"/>
      <c r="AV151" s="206"/>
      <c r="AW151" s="206"/>
      <c r="AX151" s="206"/>
      <c r="AY151" s="206"/>
      <c r="AZ151" s="206"/>
      <c r="BA151" s="206"/>
      <c r="BB151" s="206"/>
      <c r="BC151" s="206"/>
      <c r="BD151" s="206"/>
      <c r="BE151" s="206"/>
      <c r="BF151" s="206"/>
      <c r="BG151" s="206"/>
      <c r="BH151" s="206"/>
      <c r="BI151" s="206"/>
    </row>
    <row r="152" spans="20:61" x14ac:dyDescent="0.25">
      <c r="T152" s="201"/>
      <c r="AM152" s="201"/>
      <c r="AP152" s="127" t="str">
        <f t="array" ref="AP152">IFERROR(INDEX(Employees!$B$6:$B$1005,SMALL(IF(LEN(Employees!$B$6:$B$1005)&gt;0,ROW(Employees!$B$6:$B$1005)-ROW(INDEX(Employees!$B$6:$B$1005,1,1))+1),ROW(Employees!A151)-ROW(Employees!$A$5))),"")</f>
        <v/>
      </c>
      <c r="AQ152" s="298"/>
      <c r="AR152" s="151"/>
      <c r="AS152" s="206"/>
      <c r="AU152" s="206"/>
      <c r="AV152" s="206"/>
      <c r="AW152" s="206"/>
      <c r="AX152" s="206"/>
      <c r="AY152" s="206"/>
      <c r="AZ152" s="206"/>
      <c r="BA152" s="206"/>
      <c r="BB152" s="206"/>
      <c r="BC152" s="206"/>
      <c r="BD152" s="206"/>
      <c r="BE152" s="206"/>
      <c r="BF152" s="206"/>
      <c r="BG152" s="206"/>
      <c r="BH152" s="206"/>
      <c r="BI152" s="206"/>
    </row>
    <row r="153" spans="20:61" x14ac:dyDescent="0.25">
      <c r="T153" s="201"/>
      <c r="AM153" s="201"/>
      <c r="AP153" s="127" t="str">
        <f t="array" ref="AP153">IFERROR(INDEX(Employees!$B$6:$B$1005,SMALL(IF(LEN(Employees!$B$6:$B$1005)&gt;0,ROW(Employees!$B$6:$B$1005)-ROW(INDEX(Employees!$B$6:$B$1005,1,1))+1),ROW(Employees!A152)-ROW(Employees!$A$5))),"")</f>
        <v/>
      </c>
      <c r="AQ153" s="298"/>
      <c r="AR153" s="151"/>
      <c r="AS153" s="206"/>
      <c r="AU153" s="206"/>
      <c r="AV153" s="206"/>
      <c r="AW153" s="206"/>
      <c r="AX153" s="206"/>
      <c r="AY153" s="206"/>
      <c r="AZ153" s="206"/>
      <c r="BA153" s="206"/>
      <c r="BB153" s="206"/>
      <c r="BC153" s="206"/>
      <c r="BD153" s="206"/>
      <c r="BE153" s="206"/>
      <c r="BF153" s="206"/>
      <c r="BG153" s="206"/>
      <c r="BH153" s="206"/>
      <c r="BI153" s="206"/>
    </row>
    <row r="154" spans="20:61" x14ac:dyDescent="0.25">
      <c r="T154" s="201"/>
      <c r="AM154" s="201"/>
      <c r="AP154" s="127" t="str">
        <f t="array" ref="AP154">IFERROR(INDEX(Employees!$B$6:$B$1005,SMALL(IF(LEN(Employees!$B$6:$B$1005)&gt;0,ROW(Employees!$B$6:$B$1005)-ROW(INDEX(Employees!$B$6:$B$1005,1,1))+1),ROW(Employees!A153)-ROW(Employees!$A$5))),"")</f>
        <v/>
      </c>
      <c r="AQ154" s="298"/>
      <c r="AR154" s="151"/>
      <c r="AS154" s="206"/>
      <c r="AU154" s="206"/>
      <c r="AV154" s="206"/>
      <c r="AW154" s="206"/>
      <c r="AX154" s="206"/>
      <c r="AY154" s="206"/>
      <c r="AZ154" s="206"/>
      <c r="BA154" s="206"/>
      <c r="BB154" s="206"/>
      <c r="BC154" s="206"/>
      <c r="BD154" s="206"/>
      <c r="BE154" s="206"/>
      <c r="BF154" s="206"/>
      <c r="BG154" s="206"/>
      <c r="BH154" s="206"/>
      <c r="BI154" s="206"/>
    </row>
    <row r="155" spans="20:61" x14ac:dyDescent="0.25">
      <c r="T155" s="201"/>
      <c r="AM155" s="201"/>
      <c r="AP155" s="127" t="str">
        <f t="array" ref="AP155">IFERROR(INDEX(Employees!$B$6:$B$1005,SMALL(IF(LEN(Employees!$B$6:$B$1005)&gt;0,ROW(Employees!$B$6:$B$1005)-ROW(INDEX(Employees!$B$6:$B$1005,1,1))+1),ROW(Employees!A154)-ROW(Employees!$A$5))),"")</f>
        <v/>
      </c>
      <c r="AQ155" s="298"/>
      <c r="AR155" s="151"/>
      <c r="AS155" s="206"/>
      <c r="AU155" s="206"/>
      <c r="AV155" s="206"/>
      <c r="AW155" s="206"/>
      <c r="AX155" s="206"/>
      <c r="AY155" s="206"/>
      <c r="AZ155" s="206"/>
      <c r="BA155" s="206"/>
      <c r="BB155" s="206"/>
      <c r="BC155" s="206"/>
      <c r="BD155" s="206"/>
      <c r="BE155" s="206"/>
      <c r="BF155" s="206"/>
      <c r="BG155" s="206"/>
      <c r="BH155" s="206"/>
      <c r="BI155" s="206"/>
    </row>
    <row r="156" spans="20:61" x14ac:dyDescent="0.25">
      <c r="T156" s="201"/>
      <c r="AM156" s="201"/>
      <c r="AP156" s="127" t="str">
        <f t="array" ref="AP156">IFERROR(INDEX(Employees!$B$6:$B$1005,SMALL(IF(LEN(Employees!$B$6:$B$1005)&gt;0,ROW(Employees!$B$6:$B$1005)-ROW(INDEX(Employees!$B$6:$B$1005,1,1))+1),ROW(Employees!A155)-ROW(Employees!$A$5))),"")</f>
        <v/>
      </c>
      <c r="AQ156" s="298"/>
      <c r="AR156" s="151"/>
      <c r="AS156" s="206"/>
      <c r="AU156" s="206"/>
      <c r="AV156" s="206"/>
      <c r="AW156" s="206"/>
      <c r="AX156" s="206"/>
      <c r="AY156" s="206"/>
      <c r="AZ156" s="206"/>
      <c r="BA156" s="206"/>
      <c r="BB156" s="206"/>
      <c r="BC156" s="206"/>
      <c r="BD156" s="206"/>
      <c r="BE156" s="206"/>
      <c r="BF156" s="206"/>
      <c r="BG156" s="206"/>
      <c r="BH156" s="206"/>
      <c r="BI156" s="206"/>
    </row>
    <row r="157" spans="20:61" x14ac:dyDescent="0.25">
      <c r="T157" s="201"/>
      <c r="AM157" s="201"/>
      <c r="AP157" s="127" t="str">
        <f t="array" ref="AP157">IFERROR(INDEX(Employees!$B$6:$B$1005,SMALL(IF(LEN(Employees!$B$6:$B$1005)&gt;0,ROW(Employees!$B$6:$B$1005)-ROW(INDEX(Employees!$B$6:$B$1005,1,1))+1),ROW(Employees!A156)-ROW(Employees!$A$5))),"")</f>
        <v/>
      </c>
      <c r="AQ157" s="298"/>
      <c r="AR157" s="151"/>
      <c r="AS157" s="206"/>
      <c r="AU157" s="206"/>
      <c r="AV157" s="206"/>
      <c r="AW157" s="206"/>
      <c r="AX157" s="206"/>
      <c r="AY157" s="206"/>
      <c r="AZ157" s="206"/>
      <c r="BA157" s="206"/>
      <c r="BB157" s="206"/>
      <c r="BC157" s="206"/>
      <c r="BD157" s="206"/>
      <c r="BE157" s="206"/>
      <c r="BF157" s="206"/>
      <c r="BG157" s="206"/>
      <c r="BH157" s="206"/>
      <c r="BI157" s="206"/>
    </row>
    <row r="158" spans="20:61" x14ac:dyDescent="0.25">
      <c r="T158" s="201"/>
      <c r="AM158" s="201"/>
      <c r="AP158" s="127" t="str">
        <f t="array" ref="AP158">IFERROR(INDEX(Employees!$B$6:$B$1005,SMALL(IF(LEN(Employees!$B$6:$B$1005)&gt;0,ROW(Employees!$B$6:$B$1005)-ROW(INDEX(Employees!$B$6:$B$1005,1,1))+1),ROW(Employees!A157)-ROW(Employees!$A$5))),"")</f>
        <v/>
      </c>
      <c r="AQ158" s="298"/>
      <c r="AR158" s="151"/>
      <c r="AS158" s="206"/>
      <c r="AU158" s="206"/>
      <c r="AV158" s="206"/>
      <c r="AW158" s="206"/>
      <c r="AX158" s="206"/>
      <c r="AY158" s="206"/>
      <c r="AZ158" s="206"/>
      <c r="BA158" s="206"/>
      <c r="BB158" s="206"/>
      <c r="BC158" s="206"/>
      <c r="BD158" s="206"/>
      <c r="BE158" s="206"/>
      <c r="BF158" s="206"/>
      <c r="BG158" s="206"/>
      <c r="BH158" s="206"/>
      <c r="BI158" s="206"/>
    </row>
    <row r="159" spans="20:61" x14ac:dyDescent="0.25">
      <c r="T159" s="201"/>
      <c r="AM159" s="201"/>
      <c r="AP159" s="127" t="str">
        <f t="array" ref="AP159">IFERROR(INDEX(Employees!$B$6:$B$1005,SMALL(IF(LEN(Employees!$B$6:$B$1005)&gt;0,ROW(Employees!$B$6:$B$1005)-ROW(INDEX(Employees!$B$6:$B$1005,1,1))+1),ROW(Employees!A158)-ROW(Employees!$A$5))),"")</f>
        <v/>
      </c>
      <c r="AQ159" s="298"/>
      <c r="AR159" s="151"/>
      <c r="AS159" s="206"/>
      <c r="AU159" s="206"/>
      <c r="AV159" s="206"/>
      <c r="AW159" s="206"/>
      <c r="AX159" s="206"/>
      <c r="AY159" s="206"/>
      <c r="AZ159" s="206"/>
      <c r="BA159" s="206"/>
      <c r="BB159" s="206"/>
      <c r="BC159" s="206"/>
      <c r="BD159" s="206"/>
      <c r="BE159" s="206"/>
      <c r="BF159" s="206"/>
      <c r="BG159" s="206"/>
      <c r="BH159" s="206"/>
      <c r="BI159" s="206"/>
    </row>
    <row r="160" spans="20:61" x14ac:dyDescent="0.25">
      <c r="T160" s="201"/>
      <c r="AM160" s="201"/>
      <c r="AP160" s="127" t="str">
        <f t="array" ref="AP160">IFERROR(INDEX(Employees!$B$6:$B$1005,SMALL(IF(LEN(Employees!$B$6:$B$1005)&gt;0,ROW(Employees!$B$6:$B$1005)-ROW(INDEX(Employees!$B$6:$B$1005,1,1))+1),ROW(Employees!A159)-ROW(Employees!$A$5))),"")</f>
        <v/>
      </c>
      <c r="AQ160" s="298"/>
      <c r="AR160" s="151"/>
      <c r="AS160" s="206"/>
      <c r="AU160" s="206"/>
      <c r="AV160" s="206"/>
      <c r="AW160" s="206"/>
      <c r="AX160" s="206"/>
      <c r="AY160" s="206"/>
      <c r="AZ160" s="206"/>
      <c r="BA160" s="206"/>
      <c r="BB160" s="206"/>
      <c r="BC160" s="206"/>
      <c r="BD160" s="206"/>
      <c r="BE160" s="206"/>
      <c r="BF160" s="206"/>
      <c r="BG160" s="206"/>
      <c r="BH160" s="206"/>
      <c r="BI160" s="206"/>
    </row>
    <row r="161" spans="20:61" x14ac:dyDescent="0.25">
      <c r="T161" s="201"/>
      <c r="AM161" s="201"/>
      <c r="AP161" s="127" t="str">
        <f t="array" ref="AP161">IFERROR(INDEX(Employees!$B$6:$B$1005,SMALL(IF(LEN(Employees!$B$6:$B$1005)&gt;0,ROW(Employees!$B$6:$B$1005)-ROW(INDEX(Employees!$B$6:$B$1005,1,1))+1),ROW(Employees!A160)-ROW(Employees!$A$5))),"")</f>
        <v/>
      </c>
      <c r="AQ161" s="298"/>
      <c r="AR161" s="151"/>
      <c r="AS161" s="206"/>
      <c r="AU161" s="206"/>
      <c r="AV161" s="206"/>
      <c r="AW161" s="206"/>
      <c r="AX161" s="206"/>
      <c r="AY161" s="206"/>
      <c r="AZ161" s="206"/>
      <c r="BA161" s="206"/>
      <c r="BB161" s="206"/>
      <c r="BC161" s="206"/>
      <c r="BD161" s="206"/>
      <c r="BE161" s="206"/>
      <c r="BF161" s="206"/>
      <c r="BG161" s="206"/>
      <c r="BH161" s="206"/>
      <c r="BI161" s="206"/>
    </row>
    <row r="162" spans="20:61" x14ac:dyDescent="0.25">
      <c r="T162" s="201"/>
      <c r="AM162" s="201"/>
      <c r="AP162" s="127" t="str">
        <f t="array" ref="AP162">IFERROR(INDEX(Employees!$B$6:$B$1005,SMALL(IF(LEN(Employees!$B$6:$B$1005)&gt;0,ROW(Employees!$B$6:$B$1005)-ROW(INDEX(Employees!$B$6:$B$1005,1,1))+1),ROW(Employees!A161)-ROW(Employees!$A$5))),"")</f>
        <v/>
      </c>
      <c r="AQ162" s="298"/>
      <c r="AR162" s="151"/>
      <c r="AS162" s="206"/>
      <c r="AU162" s="206"/>
      <c r="AV162" s="206"/>
      <c r="AW162" s="206"/>
      <c r="AX162" s="206"/>
      <c r="AY162" s="206"/>
      <c r="AZ162" s="206"/>
      <c r="BA162" s="206"/>
      <c r="BB162" s="206"/>
      <c r="BC162" s="206"/>
      <c r="BD162" s="206"/>
      <c r="BE162" s="206"/>
      <c r="BF162" s="206"/>
      <c r="BG162" s="206"/>
      <c r="BH162" s="206"/>
      <c r="BI162" s="206"/>
    </row>
    <row r="163" spans="20:61" x14ac:dyDescent="0.25">
      <c r="T163" s="201"/>
      <c r="AM163" s="201"/>
      <c r="AP163" s="127" t="str">
        <f t="array" ref="AP163">IFERROR(INDEX(Employees!$B$6:$B$1005,SMALL(IF(LEN(Employees!$B$6:$B$1005)&gt;0,ROW(Employees!$B$6:$B$1005)-ROW(INDEX(Employees!$B$6:$B$1005,1,1))+1),ROW(Employees!A162)-ROW(Employees!$A$5))),"")</f>
        <v/>
      </c>
      <c r="AQ163" s="298"/>
      <c r="AR163" s="151"/>
      <c r="AS163" s="206"/>
      <c r="AU163" s="206"/>
      <c r="AV163" s="206"/>
      <c r="AW163" s="206"/>
      <c r="AX163" s="206"/>
      <c r="AY163" s="206"/>
      <c r="AZ163" s="206"/>
      <c r="BA163" s="206"/>
      <c r="BB163" s="206"/>
      <c r="BC163" s="206"/>
      <c r="BD163" s="206"/>
      <c r="BE163" s="206"/>
      <c r="BF163" s="206"/>
      <c r="BG163" s="206"/>
      <c r="BH163" s="206"/>
      <c r="BI163" s="206"/>
    </row>
    <row r="164" spans="20:61" x14ac:dyDescent="0.25">
      <c r="T164" s="201"/>
      <c r="AM164" s="201"/>
      <c r="AP164" s="127" t="str">
        <f t="array" ref="AP164">IFERROR(INDEX(Employees!$B$6:$B$1005,SMALL(IF(LEN(Employees!$B$6:$B$1005)&gt;0,ROW(Employees!$B$6:$B$1005)-ROW(INDEX(Employees!$B$6:$B$1005,1,1))+1),ROW(Employees!A163)-ROW(Employees!$A$5))),"")</f>
        <v/>
      </c>
      <c r="AQ164" s="298"/>
      <c r="AR164" s="151"/>
      <c r="AS164" s="206"/>
      <c r="AU164" s="206"/>
      <c r="AV164" s="206"/>
      <c r="AW164" s="206"/>
      <c r="AX164" s="206"/>
      <c r="AY164" s="206"/>
      <c r="AZ164" s="206"/>
      <c r="BA164" s="206"/>
      <c r="BB164" s="206"/>
      <c r="BC164" s="206"/>
      <c r="BD164" s="206"/>
      <c r="BE164" s="206"/>
      <c r="BF164" s="206"/>
      <c r="BG164" s="206"/>
      <c r="BH164" s="206"/>
      <c r="BI164" s="206"/>
    </row>
    <row r="165" spans="20:61" x14ac:dyDescent="0.25">
      <c r="T165" s="201"/>
      <c r="AM165" s="201"/>
      <c r="AP165" s="127" t="str">
        <f t="array" ref="AP165">IFERROR(INDEX(Employees!$B$6:$B$1005,SMALL(IF(LEN(Employees!$B$6:$B$1005)&gt;0,ROW(Employees!$B$6:$B$1005)-ROW(INDEX(Employees!$B$6:$B$1005,1,1))+1),ROW(Employees!A164)-ROW(Employees!$A$5))),"")</f>
        <v/>
      </c>
      <c r="AQ165" s="298"/>
      <c r="AR165" s="151"/>
      <c r="AS165" s="206"/>
      <c r="AU165" s="206"/>
      <c r="AV165" s="206"/>
      <c r="AW165" s="206"/>
      <c r="AX165" s="206"/>
      <c r="AY165" s="206"/>
      <c r="AZ165" s="206"/>
      <c r="BA165" s="206"/>
      <c r="BB165" s="206"/>
      <c r="BC165" s="206"/>
      <c r="BD165" s="206"/>
      <c r="BE165" s="206"/>
      <c r="BF165" s="206"/>
      <c r="BG165" s="206"/>
      <c r="BH165" s="206"/>
      <c r="BI165" s="206"/>
    </row>
    <row r="166" spans="20:61" x14ac:dyDescent="0.25">
      <c r="T166" s="201"/>
      <c r="AM166" s="201"/>
      <c r="AP166" s="127" t="str">
        <f t="array" ref="AP166">IFERROR(INDEX(Employees!$B$6:$B$1005,SMALL(IF(LEN(Employees!$B$6:$B$1005)&gt;0,ROW(Employees!$B$6:$B$1005)-ROW(INDEX(Employees!$B$6:$B$1005,1,1))+1),ROW(Employees!A165)-ROW(Employees!$A$5))),"")</f>
        <v/>
      </c>
      <c r="AQ166" s="298"/>
      <c r="AR166" s="151"/>
      <c r="AS166" s="206"/>
      <c r="AU166" s="206"/>
      <c r="AV166" s="206"/>
      <c r="AW166" s="206"/>
      <c r="AX166" s="206"/>
      <c r="AY166" s="206"/>
      <c r="AZ166" s="206"/>
      <c r="BA166" s="206"/>
      <c r="BB166" s="206"/>
      <c r="BC166" s="206"/>
      <c r="BD166" s="206"/>
      <c r="BE166" s="206"/>
      <c r="BF166" s="206"/>
      <c r="BG166" s="206"/>
      <c r="BH166" s="206"/>
      <c r="BI166" s="206"/>
    </row>
    <row r="167" spans="20:61" x14ac:dyDescent="0.25">
      <c r="T167" s="201"/>
      <c r="AM167" s="201"/>
      <c r="AP167" s="127" t="str">
        <f t="array" ref="AP167">IFERROR(INDEX(Employees!$B$6:$B$1005,SMALL(IF(LEN(Employees!$B$6:$B$1005)&gt;0,ROW(Employees!$B$6:$B$1005)-ROW(INDEX(Employees!$B$6:$B$1005,1,1))+1),ROW(Employees!A166)-ROW(Employees!$A$5))),"")</f>
        <v/>
      </c>
      <c r="AQ167" s="298"/>
      <c r="AR167" s="151"/>
      <c r="AS167" s="206"/>
      <c r="AU167" s="206"/>
      <c r="AV167" s="206"/>
      <c r="AW167" s="206"/>
      <c r="AX167" s="206"/>
      <c r="AY167" s="206"/>
      <c r="AZ167" s="206"/>
      <c r="BA167" s="206"/>
      <c r="BB167" s="206"/>
      <c r="BC167" s="206"/>
      <c r="BD167" s="206"/>
      <c r="BE167" s="206"/>
      <c r="BF167" s="206"/>
      <c r="BG167" s="206"/>
      <c r="BH167" s="206"/>
      <c r="BI167" s="206"/>
    </row>
    <row r="168" spans="20:61" x14ac:dyDescent="0.25">
      <c r="T168" s="201"/>
      <c r="AM168" s="201"/>
      <c r="AP168" s="127" t="str">
        <f t="array" ref="AP168">IFERROR(INDEX(Employees!$B$6:$B$1005,SMALL(IF(LEN(Employees!$B$6:$B$1005)&gt;0,ROW(Employees!$B$6:$B$1005)-ROW(INDEX(Employees!$B$6:$B$1005,1,1))+1),ROW(Employees!A167)-ROW(Employees!$A$5))),"")</f>
        <v/>
      </c>
      <c r="AQ168" s="298"/>
      <c r="AR168" s="151"/>
      <c r="AS168" s="206"/>
      <c r="AU168" s="206"/>
      <c r="AV168" s="206"/>
      <c r="AW168" s="206"/>
      <c r="AX168" s="206"/>
      <c r="AY168" s="206"/>
      <c r="AZ168" s="206"/>
      <c r="BA168" s="206"/>
      <c r="BB168" s="206"/>
      <c r="BC168" s="206"/>
      <c r="BD168" s="206"/>
      <c r="BE168" s="206"/>
      <c r="BF168" s="206"/>
      <c r="BG168" s="206"/>
      <c r="BH168" s="206"/>
      <c r="BI168" s="206"/>
    </row>
    <row r="169" spans="20:61" x14ac:dyDescent="0.25">
      <c r="T169" s="201"/>
      <c r="AM169" s="201"/>
      <c r="AP169" s="127" t="str">
        <f t="array" ref="AP169">IFERROR(INDEX(Employees!$B$6:$B$1005,SMALL(IF(LEN(Employees!$B$6:$B$1005)&gt;0,ROW(Employees!$B$6:$B$1005)-ROW(INDEX(Employees!$B$6:$B$1005,1,1))+1),ROW(Employees!A168)-ROW(Employees!$A$5))),"")</f>
        <v/>
      </c>
      <c r="AQ169" s="298"/>
      <c r="AR169" s="151"/>
      <c r="AS169" s="206"/>
      <c r="AU169" s="206"/>
      <c r="AV169" s="206"/>
      <c r="AW169" s="206"/>
      <c r="AX169" s="206"/>
      <c r="AY169" s="206"/>
      <c r="AZ169" s="206"/>
      <c r="BA169" s="206"/>
      <c r="BB169" s="206"/>
      <c r="BC169" s="206"/>
      <c r="BD169" s="206"/>
      <c r="BE169" s="206"/>
      <c r="BF169" s="206"/>
      <c r="BG169" s="206"/>
      <c r="BH169" s="206"/>
      <c r="BI169" s="206"/>
    </row>
    <row r="170" spans="20:61" x14ac:dyDescent="0.25">
      <c r="T170" s="201"/>
      <c r="AM170" s="201"/>
      <c r="AP170" s="127" t="str">
        <f t="array" ref="AP170">IFERROR(INDEX(Employees!$B$6:$B$1005,SMALL(IF(LEN(Employees!$B$6:$B$1005)&gt;0,ROW(Employees!$B$6:$B$1005)-ROW(INDEX(Employees!$B$6:$B$1005,1,1))+1),ROW(Employees!A169)-ROW(Employees!$A$5))),"")</f>
        <v/>
      </c>
      <c r="AQ170" s="298"/>
      <c r="AR170" s="151"/>
      <c r="AS170" s="206"/>
      <c r="AU170" s="206"/>
      <c r="AV170" s="206"/>
      <c r="AW170" s="206"/>
      <c r="AX170" s="206"/>
      <c r="AY170" s="206"/>
      <c r="AZ170" s="206"/>
      <c r="BA170" s="206"/>
      <c r="BB170" s="206"/>
      <c r="BC170" s="206"/>
      <c r="BD170" s="206"/>
      <c r="BE170" s="206"/>
      <c r="BF170" s="206"/>
      <c r="BG170" s="206"/>
      <c r="BH170" s="206"/>
      <c r="BI170" s="206"/>
    </row>
    <row r="171" spans="20:61" x14ac:dyDescent="0.25">
      <c r="T171" s="201"/>
      <c r="AM171" s="201"/>
      <c r="AP171" s="127" t="str">
        <f t="array" ref="AP171">IFERROR(INDEX(Employees!$B$6:$B$1005,SMALL(IF(LEN(Employees!$B$6:$B$1005)&gt;0,ROW(Employees!$B$6:$B$1005)-ROW(INDEX(Employees!$B$6:$B$1005,1,1))+1),ROW(Employees!A170)-ROW(Employees!$A$5))),"")</f>
        <v/>
      </c>
      <c r="AQ171" s="298"/>
      <c r="AR171" s="151"/>
      <c r="AS171" s="206"/>
      <c r="AU171" s="206"/>
      <c r="AV171" s="206"/>
      <c r="AW171" s="206"/>
      <c r="AX171" s="206"/>
      <c r="AY171" s="206"/>
      <c r="AZ171" s="206"/>
      <c r="BA171" s="206"/>
      <c r="BB171" s="206"/>
      <c r="BC171" s="206"/>
      <c r="BD171" s="206"/>
      <c r="BE171" s="206"/>
      <c r="BF171" s="206"/>
      <c r="BG171" s="206"/>
      <c r="BH171" s="206"/>
      <c r="BI171" s="206"/>
    </row>
    <row r="172" spans="20:61" x14ac:dyDescent="0.25">
      <c r="T172" s="201"/>
      <c r="AM172" s="201"/>
      <c r="AP172" s="127" t="str">
        <f t="array" ref="AP172">IFERROR(INDEX(Employees!$B$6:$B$1005,SMALL(IF(LEN(Employees!$B$6:$B$1005)&gt;0,ROW(Employees!$B$6:$B$1005)-ROW(INDEX(Employees!$B$6:$B$1005,1,1))+1),ROW(Employees!A171)-ROW(Employees!$A$5))),"")</f>
        <v/>
      </c>
      <c r="AQ172" s="298"/>
      <c r="AR172" s="151"/>
      <c r="AS172" s="206"/>
      <c r="AU172" s="206"/>
      <c r="AV172" s="206"/>
      <c r="AW172" s="206"/>
      <c r="AX172" s="206"/>
      <c r="AY172" s="206"/>
      <c r="AZ172" s="206"/>
      <c r="BA172" s="206"/>
      <c r="BB172" s="206"/>
      <c r="BC172" s="206"/>
      <c r="BD172" s="206"/>
      <c r="BE172" s="206"/>
      <c r="BF172" s="206"/>
      <c r="BG172" s="206"/>
      <c r="BH172" s="206"/>
      <c r="BI172" s="206"/>
    </row>
    <row r="173" spans="20:61" x14ac:dyDescent="0.25">
      <c r="T173" s="201"/>
      <c r="AM173" s="201"/>
      <c r="AP173" s="127" t="str">
        <f t="array" ref="AP173">IFERROR(INDEX(Employees!$B$6:$B$1005,SMALL(IF(LEN(Employees!$B$6:$B$1005)&gt;0,ROW(Employees!$B$6:$B$1005)-ROW(INDEX(Employees!$B$6:$B$1005,1,1))+1),ROW(Employees!A172)-ROW(Employees!$A$5))),"")</f>
        <v/>
      </c>
      <c r="AQ173" s="298"/>
      <c r="AR173" s="151"/>
      <c r="AS173" s="206"/>
      <c r="AU173" s="206"/>
      <c r="AV173" s="206"/>
      <c r="AW173" s="206"/>
      <c r="AX173" s="206"/>
      <c r="AY173" s="206"/>
      <c r="AZ173" s="206"/>
      <c r="BA173" s="206"/>
      <c r="BB173" s="206"/>
      <c r="BC173" s="206"/>
      <c r="BD173" s="206"/>
      <c r="BE173" s="206"/>
      <c r="BF173" s="206"/>
      <c r="BG173" s="206"/>
      <c r="BH173" s="206"/>
      <c r="BI173" s="206"/>
    </row>
    <row r="174" spans="20:61" x14ac:dyDescent="0.25">
      <c r="T174" s="201"/>
      <c r="AM174" s="201"/>
      <c r="AP174" s="127" t="str">
        <f t="array" ref="AP174">IFERROR(INDEX(Employees!$B$6:$B$1005,SMALL(IF(LEN(Employees!$B$6:$B$1005)&gt;0,ROW(Employees!$B$6:$B$1005)-ROW(INDEX(Employees!$B$6:$B$1005,1,1))+1),ROW(Employees!A173)-ROW(Employees!$A$5))),"")</f>
        <v/>
      </c>
      <c r="AQ174" s="298"/>
      <c r="AR174" s="151"/>
      <c r="AS174" s="206"/>
      <c r="AU174" s="206"/>
      <c r="AV174" s="206"/>
      <c r="AW174" s="206"/>
      <c r="AX174" s="206"/>
      <c r="AY174" s="206"/>
      <c r="AZ174" s="206"/>
      <c r="BA174" s="206"/>
      <c r="BB174" s="206"/>
      <c r="BC174" s="206"/>
      <c r="BD174" s="206"/>
      <c r="BE174" s="206"/>
      <c r="BF174" s="206"/>
      <c r="BG174" s="206"/>
      <c r="BH174" s="206"/>
      <c r="BI174" s="206"/>
    </row>
    <row r="175" spans="20:61" x14ac:dyDescent="0.25">
      <c r="T175" s="201"/>
      <c r="AM175" s="201"/>
      <c r="AP175" s="127" t="str">
        <f t="array" ref="AP175">IFERROR(INDEX(Employees!$B$6:$B$1005,SMALL(IF(LEN(Employees!$B$6:$B$1005)&gt;0,ROW(Employees!$B$6:$B$1005)-ROW(INDEX(Employees!$B$6:$B$1005,1,1))+1),ROW(Employees!A174)-ROW(Employees!$A$5))),"")</f>
        <v/>
      </c>
      <c r="AQ175" s="298"/>
      <c r="AR175" s="151"/>
      <c r="AS175" s="206"/>
      <c r="AU175" s="206"/>
      <c r="AV175" s="206"/>
      <c r="AW175" s="206"/>
      <c r="AX175" s="206"/>
      <c r="AY175" s="206"/>
      <c r="AZ175" s="206"/>
      <c r="BA175" s="206"/>
      <c r="BB175" s="206"/>
      <c r="BC175" s="206"/>
      <c r="BD175" s="206"/>
      <c r="BE175" s="206"/>
      <c r="BF175" s="206"/>
      <c r="BG175" s="206"/>
      <c r="BH175" s="206"/>
      <c r="BI175" s="206"/>
    </row>
    <row r="176" spans="20:61" x14ac:dyDescent="0.25">
      <c r="T176" s="201"/>
      <c r="AM176" s="201"/>
      <c r="AP176" s="127" t="str">
        <f t="array" ref="AP176">IFERROR(INDEX(Employees!$B$6:$B$1005,SMALL(IF(LEN(Employees!$B$6:$B$1005)&gt;0,ROW(Employees!$B$6:$B$1005)-ROW(INDEX(Employees!$B$6:$B$1005,1,1))+1),ROW(Employees!A175)-ROW(Employees!$A$5))),"")</f>
        <v/>
      </c>
      <c r="AQ176" s="298"/>
      <c r="AR176" s="151"/>
      <c r="AS176" s="206"/>
      <c r="AU176" s="206"/>
      <c r="AV176" s="206"/>
      <c r="AW176" s="206"/>
      <c r="AX176" s="206"/>
      <c r="AY176" s="206"/>
      <c r="AZ176" s="206"/>
      <c r="BA176" s="206"/>
      <c r="BB176" s="206"/>
      <c r="BC176" s="206"/>
      <c r="BD176" s="206"/>
      <c r="BE176" s="206"/>
      <c r="BF176" s="206"/>
      <c r="BG176" s="206"/>
      <c r="BH176" s="206"/>
      <c r="BI176" s="206"/>
    </row>
    <row r="177" spans="20:61" x14ac:dyDescent="0.25">
      <c r="T177" s="201"/>
      <c r="AM177" s="201"/>
      <c r="AP177" s="127" t="str">
        <f t="array" ref="AP177">IFERROR(INDEX(Employees!$B$6:$B$1005,SMALL(IF(LEN(Employees!$B$6:$B$1005)&gt;0,ROW(Employees!$B$6:$B$1005)-ROW(INDEX(Employees!$B$6:$B$1005,1,1))+1),ROW(Employees!A176)-ROW(Employees!$A$5))),"")</f>
        <v/>
      </c>
      <c r="AQ177" s="298"/>
      <c r="AR177" s="151"/>
      <c r="AS177" s="206"/>
      <c r="AU177" s="206"/>
      <c r="AV177" s="206"/>
      <c r="AW177" s="206"/>
      <c r="AX177" s="206"/>
      <c r="AY177" s="206"/>
      <c r="AZ177" s="206"/>
      <c r="BA177" s="206"/>
      <c r="BB177" s="206"/>
      <c r="BC177" s="206"/>
      <c r="BD177" s="206"/>
      <c r="BE177" s="206"/>
      <c r="BF177" s="206"/>
      <c r="BG177" s="206"/>
      <c r="BH177" s="206"/>
      <c r="BI177" s="206"/>
    </row>
    <row r="178" spans="20:61" x14ac:dyDescent="0.25">
      <c r="T178" s="201"/>
      <c r="AM178" s="201"/>
      <c r="AP178" s="127" t="str">
        <f t="array" ref="AP178">IFERROR(INDEX(Employees!$B$6:$B$1005,SMALL(IF(LEN(Employees!$B$6:$B$1005)&gt;0,ROW(Employees!$B$6:$B$1005)-ROW(INDEX(Employees!$B$6:$B$1005,1,1))+1),ROW(Employees!A177)-ROW(Employees!$A$5))),"")</f>
        <v/>
      </c>
      <c r="AQ178" s="298"/>
      <c r="AR178" s="151"/>
      <c r="AS178" s="206"/>
      <c r="AU178" s="206"/>
      <c r="AV178" s="206"/>
      <c r="AW178" s="206"/>
      <c r="AX178" s="206"/>
      <c r="AY178" s="206"/>
      <c r="AZ178" s="206"/>
      <c r="BA178" s="206"/>
      <c r="BB178" s="206"/>
      <c r="BC178" s="206"/>
      <c r="BD178" s="206"/>
      <c r="BE178" s="206"/>
      <c r="BF178" s="206"/>
      <c r="BG178" s="206"/>
      <c r="BH178" s="206"/>
      <c r="BI178" s="206"/>
    </row>
    <row r="179" spans="20:61" x14ac:dyDescent="0.25">
      <c r="T179" s="201"/>
      <c r="AM179" s="201"/>
      <c r="AP179" s="127" t="str">
        <f t="array" ref="AP179">IFERROR(INDEX(Employees!$B$6:$B$1005,SMALL(IF(LEN(Employees!$B$6:$B$1005)&gt;0,ROW(Employees!$B$6:$B$1005)-ROW(INDEX(Employees!$B$6:$B$1005,1,1))+1),ROW(Employees!A178)-ROW(Employees!$A$5))),"")</f>
        <v/>
      </c>
      <c r="AQ179" s="298"/>
      <c r="AR179" s="151"/>
      <c r="AS179" s="206"/>
      <c r="AU179" s="206"/>
      <c r="AV179" s="206"/>
      <c r="AW179" s="206"/>
      <c r="AX179" s="206"/>
      <c r="AY179" s="206"/>
      <c r="AZ179" s="206"/>
      <c r="BA179" s="206"/>
      <c r="BB179" s="206"/>
      <c r="BC179" s="206"/>
      <c r="BD179" s="206"/>
      <c r="BE179" s="206"/>
      <c r="BF179" s="206"/>
      <c r="BG179" s="206"/>
      <c r="BH179" s="206"/>
      <c r="BI179" s="206"/>
    </row>
    <row r="180" spans="20:61" x14ac:dyDescent="0.25">
      <c r="T180" s="201"/>
      <c r="AM180" s="201"/>
      <c r="AP180" s="127" t="str">
        <f t="array" ref="AP180">IFERROR(INDEX(Employees!$B$6:$B$1005,SMALL(IF(LEN(Employees!$B$6:$B$1005)&gt;0,ROW(Employees!$B$6:$B$1005)-ROW(INDEX(Employees!$B$6:$B$1005,1,1))+1),ROW(Employees!A179)-ROW(Employees!$A$5))),"")</f>
        <v/>
      </c>
      <c r="AQ180" s="298"/>
      <c r="AR180" s="151"/>
      <c r="AS180" s="206"/>
      <c r="AU180" s="206"/>
      <c r="AV180" s="206"/>
      <c r="AW180" s="206"/>
      <c r="AX180" s="206"/>
      <c r="AY180" s="206"/>
      <c r="AZ180" s="206"/>
      <c r="BA180" s="206"/>
      <c r="BB180" s="206"/>
      <c r="BC180" s="206"/>
      <c r="BD180" s="206"/>
      <c r="BE180" s="206"/>
      <c r="BF180" s="206"/>
      <c r="BG180" s="206"/>
      <c r="BH180" s="206"/>
      <c r="BI180" s="206"/>
    </row>
    <row r="181" spans="20:61" x14ac:dyDescent="0.25">
      <c r="T181" s="201"/>
      <c r="AM181" s="201"/>
      <c r="AP181" s="127" t="str">
        <f t="array" ref="AP181">IFERROR(INDEX(Employees!$B$6:$B$1005,SMALL(IF(LEN(Employees!$B$6:$B$1005)&gt;0,ROW(Employees!$B$6:$B$1005)-ROW(INDEX(Employees!$B$6:$B$1005,1,1))+1),ROW(Employees!A180)-ROW(Employees!$A$5))),"")</f>
        <v/>
      </c>
      <c r="AQ181" s="298"/>
      <c r="AR181" s="151"/>
      <c r="AS181" s="206"/>
      <c r="AU181" s="206"/>
      <c r="AV181" s="206"/>
      <c r="AW181" s="206"/>
      <c r="AX181" s="206"/>
      <c r="AY181" s="206"/>
      <c r="AZ181" s="206"/>
      <c r="BA181" s="206"/>
      <c r="BB181" s="206"/>
      <c r="BC181" s="206"/>
      <c r="BD181" s="206"/>
      <c r="BE181" s="206"/>
      <c r="BF181" s="206"/>
      <c r="BG181" s="206"/>
      <c r="BH181" s="206"/>
      <c r="BI181" s="206"/>
    </row>
    <row r="182" spans="20:61" x14ac:dyDescent="0.25">
      <c r="T182" s="201"/>
      <c r="AM182" s="201"/>
      <c r="AP182" s="127" t="str">
        <f t="array" ref="AP182">IFERROR(INDEX(Employees!$B$6:$B$1005,SMALL(IF(LEN(Employees!$B$6:$B$1005)&gt;0,ROW(Employees!$B$6:$B$1005)-ROW(INDEX(Employees!$B$6:$B$1005,1,1))+1),ROW(Employees!A181)-ROW(Employees!$A$5))),"")</f>
        <v/>
      </c>
      <c r="AQ182" s="298"/>
      <c r="AR182" s="151"/>
      <c r="AS182" s="206"/>
      <c r="AU182" s="206"/>
      <c r="AV182" s="206"/>
      <c r="AW182" s="206"/>
      <c r="AX182" s="206"/>
      <c r="AY182" s="206"/>
      <c r="AZ182" s="206"/>
      <c r="BA182" s="206"/>
      <c r="BB182" s="206"/>
      <c r="BC182" s="206"/>
      <c r="BD182" s="206"/>
      <c r="BE182" s="206"/>
      <c r="BF182" s="206"/>
      <c r="BG182" s="206"/>
      <c r="BH182" s="206"/>
      <c r="BI182" s="206"/>
    </row>
    <row r="183" spans="20:61" x14ac:dyDescent="0.25">
      <c r="T183" s="201"/>
      <c r="AM183" s="201"/>
      <c r="AP183" s="127" t="str">
        <f t="array" ref="AP183">IFERROR(INDEX(Employees!$B$6:$B$1005,SMALL(IF(LEN(Employees!$B$6:$B$1005)&gt;0,ROW(Employees!$B$6:$B$1005)-ROW(INDEX(Employees!$B$6:$B$1005,1,1))+1),ROW(Employees!A182)-ROW(Employees!$A$5))),"")</f>
        <v/>
      </c>
      <c r="AQ183" s="298"/>
      <c r="AR183" s="151"/>
      <c r="AS183" s="206"/>
      <c r="AU183" s="206"/>
      <c r="AV183" s="206"/>
      <c r="AW183" s="206"/>
      <c r="AX183" s="206"/>
      <c r="AY183" s="206"/>
      <c r="AZ183" s="206"/>
      <c r="BA183" s="206"/>
      <c r="BB183" s="206"/>
      <c r="BC183" s="206"/>
      <c r="BD183" s="206"/>
      <c r="BE183" s="206"/>
      <c r="BF183" s="206"/>
      <c r="BG183" s="206"/>
      <c r="BH183" s="206"/>
      <c r="BI183" s="206"/>
    </row>
    <row r="184" spans="20:61" x14ac:dyDescent="0.25">
      <c r="T184" s="201"/>
      <c r="AM184" s="201"/>
      <c r="AP184" s="127" t="str">
        <f t="array" ref="AP184">IFERROR(INDEX(Employees!$B$6:$B$1005,SMALL(IF(LEN(Employees!$B$6:$B$1005)&gt;0,ROW(Employees!$B$6:$B$1005)-ROW(INDEX(Employees!$B$6:$B$1005,1,1))+1),ROW(Employees!A183)-ROW(Employees!$A$5))),"")</f>
        <v/>
      </c>
      <c r="AQ184" s="298"/>
      <c r="AR184" s="151"/>
      <c r="AS184" s="206"/>
      <c r="AU184" s="206"/>
      <c r="AV184" s="206"/>
      <c r="AW184" s="206"/>
      <c r="AX184" s="206"/>
      <c r="AY184" s="206"/>
      <c r="AZ184" s="206"/>
      <c r="BA184" s="206"/>
      <c r="BB184" s="206"/>
      <c r="BC184" s="206"/>
      <c r="BD184" s="206"/>
      <c r="BE184" s="206"/>
      <c r="BF184" s="206"/>
      <c r="BG184" s="206"/>
      <c r="BH184" s="206"/>
      <c r="BI184" s="206"/>
    </row>
    <row r="185" spans="20:61" x14ac:dyDescent="0.25">
      <c r="T185" s="201"/>
      <c r="AM185" s="201"/>
      <c r="AP185" s="127" t="str">
        <f t="array" ref="AP185">IFERROR(INDEX(Employees!$B$6:$B$1005,SMALL(IF(LEN(Employees!$B$6:$B$1005)&gt;0,ROW(Employees!$B$6:$B$1005)-ROW(INDEX(Employees!$B$6:$B$1005,1,1))+1),ROW(Employees!A184)-ROW(Employees!$A$5))),"")</f>
        <v/>
      </c>
      <c r="AQ185" s="298"/>
      <c r="AR185" s="151"/>
      <c r="AS185" s="206"/>
      <c r="AU185" s="206"/>
      <c r="AV185" s="206"/>
      <c r="AW185" s="206"/>
      <c r="AX185" s="206"/>
      <c r="AY185" s="206"/>
      <c r="AZ185" s="206"/>
      <c r="BA185" s="206"/>
      <c r="BB185" s="206"/>
      <c r="BC185" s="206"/>
      <c r="BD185" s="206"/>
      <c r="BE185" s="206"/>
      <c r="BF185" s="206"/>
      <c r="BG185" s="206"/>
      <c r="BH185" s="206"/>
      <c r="BI185" s="206"/>
    </row>
    <row r="186" spans="20:61" x14ac:dyDescent="0.25">
      <c r="T186" s="201"/>
      <c r="AM186" s="201"/>
      <c r="AP186" s="127" t="str">
        <f t="array" ref="AP186">IFERROR(INDEX(Employees!$B$6:$B$1005,SMALL(IF(LEN(Employees!$B$6:$B$1005)&gt;0,ROW(Employees!$B$6:$B$1005)-ROW(INDEX(Employees!$B$6:$B$1005,1,1))+1),ROW(Employees!A185)-ROW(Employees!$A$5))),"")</f>
        <v/>
      </c>
      <c r="AQ186" s="298"/>
      <c r="AR186" s="151"/>
      <c r="AS186" s="206"/>
      <c r="AU186" s="206"/>
      <c r="AV186" s="206"/>
      <c r="AW186" s="206"/>
      <c r="AX186" s="206"/>
      <c r="AY186" s="206"/>
      <c r="AZ186" s="206"/>
      <c r="BA186" s="206"/>
      <c r="BB186" s="206"/>
      <c r="BC186" s="206"/>
      <c r="BD186" s="206"/>
      <c r="BE186" s="206"/>
      <c r="BF186" s="206"/>
      <c r="BG186" s="206"/>
      <c r="BH186" s="206"/>
      <c r="BI186" s="206"/>
    </row>
    <row r="187" spans="20:61" x14ac:dyDescent="0.25">
      <c r="T187" s="201"/>
      <c r="AM187" s="201"/>
      <c r="AP187" s="127" t="str">
        <f t="array" ref="AP187">IFERROR(INDEX(Employees!$B$6:$B$1005,SMALL(IF(LEN(Employees!$B$6:$B$1005)&gt;0,ROW(Employees!$B$6:$B$1005)-ROW(INDEX(Employees!$B$6:$B$1005,1,1))+1),ROW(Employees!A186)-ROW(Employees!$A$5))),"")</f>
        <v/>
      </c>
      <c r="AQ187" s="298"/>
      <c r="AR187" s="151"/>
      <c r="AS187" s="206"/>
      <c r="AU187" s="206"/>
      <c r="AV187" s="206"/>
      <c r="AW187" s="206"/>
      <c r="AX187" s="206"/>
      <c r="AY187" s="206"/>
      <c r="AZ187" s="206"/>
      <c r="BA187" s="206"/>
      <c r="BB187" s="206"/>
      <c r="BC187" s="206"/>
      <c r="BD187" s="206"/>
      <c r="BE187" s="206"/>
      <c r="BF187" s="206"/>
      <c r="BG187" s="206"/>
      <c r="BH187" s="206"/>
      <c r="BI187" s="206"/>
    </row>
    <row r="188" spans="20:61" x14ac:dyDescent="0.25">
      <c r="T188" s="201"/>
      <c r="AM188" s="201"/>
      <c r="AP188" s="127" t="str">
        <f t="array" ref="AP188">IFERROR(INDEX(Employees!$B$6:$B$1005,SMALL(IF(LEN(Employees!$B$6:$B$1005)&gt;0,ROW(Employees!$B$6:$B$1005)-ROW(INDEX(Employees!$B$6:$B$1005,1,1))+1),ROW(Employees!A187)-ROW(Employees!$A$5))),"")</f>
        <v/>
      </c>
      <c r="AQ188" s="298"/>
      <c r="AR188" s="151"/>
      <c r="AS188" s="206"/>
      <c r="AU188" s="206"/>
      <c r="AV188" s="206"/>
      <c r="AW188" s="206"/>
      <c r="AX188" s="206"/>
      <c r="AY188" s="206"/>
      <c r="AZ188" s="206"/>
      <c r="BA188" s="206"/>
      <c r="BB188" s="206"/>
      <c r="BC188" s="206"/>
      <c r="BD188" s="206"/>
      <c r="BE188" s="206"/>
      <c r="BF188" s="206"/>
      <c r="BG188" s="206"/>
      <c r="BH188" s="206"/>
      <c r="BI188" s="206"/>
    </row>
    <row r="189" spans="20:61" x14ac:dyDescent="0.25">
      <c r="T189" s="201"/>
      <c r="AM189" s="201"/>
      <c r="AP189" s="127" t="str">
        <f t="array" ref="AP189">IFERROR(INDEX(Employees!$B$6:$B$1005,SMALL(IF(LEN(Employees!$B$6:$B$1005)&gt;0,ROW(Employees!$B$6:$B$1005)-ROW(INDEX(Employees!$B$6:$B$1005,1,1))+1),ROW(Employees!A188)-ROW(Employees!$A$5))),"")</f>
        <v/>
      </c>
      <c r="AQ189" s="298"/>
      <c r="AR189" s="151"/>
      <c r="AS189" s="206"/>
      <c r="AU189" s="206"/>
      <c r="AV189" s="206"/>
      <c r="AW189" s="206"/>
      <c r="AX189" s="206"/>
      <c r="AY189" s="206"/>
      <c r="AZ189" s="206"/>
      <c r="BA189" s="206"/>
      <c r="BB189" s="206"/>
      <c r="BC189" s="206"/>
      <c r="BD189" s="206"/>
      <c r="BE189" s="206"/>
      <c r="BF189" s="206"/>
      <c r="BG189" s="206"/>
      <c r="BH189" s="206"/>
      <c r="BI189" s="206"/>
    </row>
    <row r="190" spans="20:61" x14ac:dyDescent="0.25">
      <c r="T190" s="201"/>
      <c r="AM190" s="201"/>
      <c r="AP190" s="127" t="str">
        <f t="array" ref="AP190">IFERROR(INDEX(Employees!$B$6:$B$1005,SMALL(IF(LEN(Employees!$B$6:$B$1005)&gt;0,ROW(Employees!$B$6:$B$1005)-ROW(INDEX(Employees!$B$6:$B$1005,1,1))+1),ROW(Employees!A189)-ROW(Employees!$A$5))),"")</f>
        <v/>
      </c>
      <c r="AQ190" s="298"/>
      <c r="AR190" s="151"/>
      <c r="AS190" s="206"/>
      <c r="AU190" s="206"/>
      <c r="AV190" s="206"/>
      <c r="AW190" s="206"/>
      <c r="AX190" s="206"/>
      <c r="AY190" s="206"/>
      <c r="AZ190" s="206"/>
      <c r="BA190" s="206"/>
      <c r="BB190" s="206"/>
      <c r="BC190" s="206"/>
      <c r="BD190" s="206"/>
      <c r="BE190" s="206"/>
      <c r="BF190" s="206"/>
      <c r="BG190" s="206"/>
      <c r="BH190" s="206"/>
      <c r="BI190" s="206"/>
    </row>
    <row r="191" spans="20:61" x14ac:dyDescent="0.25">
      <c r="T191" s="201"/>
      <c r="AM191" s="201"/>
      <c r="AP191" s="127" t="str">
        <f t="array" ref="AP191">IFERROR(INDEX(Employees!$B$6:$B$1005,SMALL(IF(LEN(Employees!$B$6:$B$1005)&gt;0,ROW(Employees!$B$6:$B$1005)-ROW(INDEX(Employees!$B$6:$B$1005,1,1))+1),ROW(Employees!A190)-ROW(Employees!$A$5))),"")</f>
        <v/>
      </c>
      <c r="AQ191" s="298"/>
      <c r="AR191" s="151"/>
      <c r="AS191" s="206"/>
      <c r="AU191" s="206"/>
      <c r="AV191" s="206"/>
      <c r="AW191" s="206"/>
      <c r="AX191" s="206"/>
      <c r="AY191" s="206"/>
      <c r="AZ191" s="206"/>
      <c r="BA191" s="206"/>
      <c r="BB191" s="206"/>
      <c r="BC191" s="206"/>
      <c r="BD191" s="206"/>
      <c r="BE191" s="206"/>
      <c r="BF191" s="206"/>
      <c r="BG191" s="206"/>
      <c r="BH191" s="206"/>
      <c r="BI191" s="206"/>
    </row>
    <row r="192" spans="20:61" x14ac:dyDescent="0.25">
      <c r="T192" s="201"/>
      <c r="AM192" s="201"/>
      <c r="AP192" s="127" t="str">
        <f t="array" ref="AP192">IFERROR(INDEX(Employees!$B$6:$B$1005,SMALL(IF(LEN(Employees!$B$6:$B$1005)&gt;0,ROW(Employees!$B$6:$B$1005)-ROW(INDEX(Employees!$B$6:$B$1005,1,1))+1),ROW(Employees!A191)-ROW(Employees!$A$5))),"")</f>
        <v/>
      </c>
      <c r="AQ192" s="298"/>
      <c r="AR192" s="151"/>
      <c r="AS192" s="206"/>
      <c r="AU192" s="206"/>
      <c r="AV192" s="206"/>
      <c r="AW192" s="206"/>
      <c r="AX192" s="206"/>
      <c r="AY192" s="206"/>
      <c r="AZ192" s="206"/>
      <c r="BA192" s="206"/>
      <c r="BB192" s="206"/>
      <c r="BC192" s="206"/>
      <c r="BD192" s="206"/>
      <c r="BE192" s="206"/>
      <c r="BF192" s="206"/>
      <c r="BG192" s="206"/>
      <c r="BH192" s="206"/>
      <c r="BI192" s="206"/>
    </row>
    <row r="193" spans="20:61" x14ac:dyDescent="0.25">
      <c r="T193" s="201"/>
      <c r="AM193" s="201"/>
      <c r="AP193" s="127" t="str">
        <f t="array" ref="AP193">IFERROR(INDEX(Employees!$B$6:$B$1005,SMALL(IF(LEN(Employees!$B$6:$B$1005)&gt;0,ROW(Employees!$B$6:$B$1005)-ROW(INDEX(Employees!$B$6:$B$1005,1,1))+1),ROW(Employees!A192)-ROW(Employees!$A$5))),"")</f>
        <v/>
      </c>
      <c r="AQ193" s="298"/>
      <c r="AR193" s="151"/>
      <c r="AS193" s="206"/>
      <c r="AU193" s="206"/>
      <c r="AV193" s="206"/>
      <c r="AW193" s="206"/>
      <c r="AX193" s="206"/>
      <c r="AY193" s="206"/>
      <c r="AZ193" s="206"/>
      <c r="BA193" s="206"/>
      <c r="BB193" s="206"/>
      <c r="BC193" s="206"/>
      <c r="BD193" s="206"/>
      <c r="BE193" s="206"/>
      <c r="BF193" s="206"/>
      <c r="BG193" s="206"/>
      <c r="BH193" s="206"/>
      <c r="BI193" s="206"/>
    </row>
    <row r="194" spans="20:61" x14ac:dyDescent="0.25">
      <c r="T194" s="201"/>
      <c r="AM194" s="201"/>
      <c r="AP194" s="127" t="str">
        <f t="array" ref="AP194">IFERROR(INDEX(Employees!$B$6:$B$1005,SMALL(IF(LEN(Employees!$B$6:$B$1005)&gt;0,ROW(Employees!$B$6:$B$1005)-ROW(INDEX(Employees!$B$6:$B$1005,1,1))+1),ROW(Employees!A193)-ROW(Employees!$A$5))),"")</f>
        <v/>
      </c>
      <c r="AQ194" s="298"/>
      <c r="AR194" s="151"/>
      <c r="AS194" s="206"/>
      <c r="AU194" s="206"/>
      <c r="AV194" s="206"/>
      <c r="AW194" s="206"/>
      <c r="AX194" s="206"/>
      <c r="AY194" s="206"/>
      <c r="AZ194" s="206"/>
      <c r="BA194" s="206"/>
      <c r="BB194" s="206"/>
      <c r="BC194" s="206"/>
      <c r="BD194" s="206"/>
      <c r="BE194" s="206"/>
      <c r="BF194" s="206"/>
      <c r="BG194" s="206"/>
      <c r="BH194" s="206"/>
      <c r="BI194" s="206"/>
    </row>
    <row r="195" spans="20:61" x14ac:dyDescent="0.25">
      <c r="T195" s="201"/>
      <c r="AM195" s="201"/>
      <c r="AP195" s="127" t="str">
        <f t="array" ref="AP195">IFERROR(INDEX(Employees!$B$6:$B$1005,SMALL(IF(LEN(Employees!$B$6:$B$1005)&gt;0,ROW(Employees!$B$6:$B$1005)-ROW(INDEX(Employees!$B$6:$B$1005,1,1))+1),ROW(Employees!A194)-ROW(Employees!$A$5))),"")</f>
        <v/>
      </c>
      <c r="AQ195" s="298"/>
      <c r="AR195" s="151"/>
      <c r="AS195" s="206"/>
      <c r="AU195" s="206"/>
      <c r="AV195" s="206"/>
      <c r="AW195" s="206"/>
      <c r="AX195" s="206"/>
      <c r="AY195" s="206"/>
      <c r="AZ195" s="206"/>
      <c r="BA195" s="206"/>
      <c r="BB195" s="206"/>
      <c r="BC195" s="206"/>
      <c r="BD195" s="206"/>
      <c r="BE195" s="206"/>
      <c r="BF195" s="206"/>
      <c r="BG195" s="206"/>
      <c r="BH195" s="206"/>
      <c r="BI195" s="206"/>
    </row>
    <row r="196" spans="20:61" x14ac:dyDescent="0.25">
      <c r="T196" s="201"/>
      <c r="AM196" s="201"/>
      <c r="AP196" s="127" t="str">
        <f t="array" ref="AP196">IFERROR(INDEX(Employees!$B$6:$B$1005,SMALL(IF(LEN(Employees!$B$6:$B$1005)&gt;0,ROW(Employees!$B$6:$B$1005)-ROW(INDEX(Employees!$B$6:$B$1005,1,1))+1),ROW(Employees!A195)-ROW(Employees!$A$5))),"")</f>
        <v/>
      </c>
      <c r="AQ196" s="298"/>
      <c r="AR196" s="151"/>
      <c r="AS196" s="206"/>
      <c r="AU196" s="206"/>
      <c r="AV196" s="206"/>
      <c r="AW196" s="206"/>
      <c r="AX196" s="206"/>
      <c r="AY196" s="206"/>
      <c r="AZ196" s="206"/>
      <c r="BA196" s="206"/>
      <c r="BB196" s="206"/>
      <c r="BC196" s="206"/>
      <c r="BD196" s="206"/>
      <c r="BE196" s="206"/>
      <c r="BF196" s="206"/>
      <c r="BG196" s="206"/>
      <c r="BH196" s="206"/>
      <c r="BI196" s="206"/>
    </row>
    <row r="197" spans="20:61" x14ac:dyDescent="0.25">
      <c r="T197" s="201"/>
      <c r="AM197" s="201"/>
      <c r="AP197" s="127" t="str">
        <f t="array" ref="AP197">IFERROR(INDEX(Employees!$B$6:$B$1005,SMALL(IF(LEN(Employees!$B$6:$B$1005)&gt;0,ROW(Employees!$B$6:$B$1005)-ROW(INDEX(Employees!$B$6:$B$1005,1,1))+1),ROW(Employees!A196)-ROW(Employees!$A$5))),"")</f>
        <v/>
      </c>
      <c r="AQ197" s="298"/>
      <c r="AR197" s="151"/>
      <c r="AS197" s="206"/>
      <c r="AU197" s="206"/>
      <c r="AV197" s="206"/>
      <c r="AW197" s="206"/>
      <c r="AX197" s="206"/>
      <c r="AY197" s="206"/>
      <c r="AZ197" s="206"/>
      <c r="BA197" s="206"/>
      <c r="BB197" s="206"/>
      <c r="BC197" s="206"/>
      <c r="BD197" s="206"/>
      <c r="BE197" s="206"/>
      <c r="BF197" s="206"/>
      <c r="BG197" s="206"/>
      <c r="BH197" s="206"/>
      <c r="BI197" s="206"/>
    </row>
    <row r="198" spans="20:61" x14ac:dyDescent="0.25">
      <c r="T198" s="201"/>
      <c r="AM198" s="201"/>
      <c r="AP198" s="127" t="str">
        <f t="array" ref="AP198">IFERROR(INDEX(Employees!$B$6:$B$1005,SMALL(IF(LEN(Employees!$B$6:$B$1005)&gt;0,ROW(Employees!$B$6:$B$1005)-ROW(INDEX(Employees!$B$6:$B$1005,1,1))+1),ROW(Employees!A197)-ROW(Employees!$A$5))),"")</f>
        <v/>
      </c>
      <c r="AQ198" s="298"/>
      <c r="AR198" s="151"/>
      <c r="AS198" s="206"/>
      <c r="AU198" s="206"/>
      <c r="AV198" s="206"/>
      <c r="AW198" s="206"/>
      <c r="AX198" s="206"/>
      <c r="AY198" s="206"/>
      <c r="AZ198" s="206"/>
      <c r="BA198" s="206"/>
      <c r="BB198" s="206"/>
      <c r="BC198" s="206"/>
      <c r="BD198" s="206"/>
      <c r="BE198" s="206"/>
      <c r="BF198" s="206"/>
      <c r="BG198" s="206"/>
      <c r="BH198" s="206"/>
      <c r="BI198" s="206"/>
    </row>
    <row r="199" spans="20:61" x14ac:dyDescent="0.25">
      <c r="T199" s="201"/>
      <c r="AM199" s="201"/>
      <c r="AP199" s="127" t="str">
        <f t="array" ref="AP199">IFERROR(INDEX(Employees!$B$6:$B$1005,SMALL(IF(LEN(Employees!$B$6:$B$1005)&gt;0,ROW(Employees!$B$6:$B$1005)-ROW(INDEX(Employees!$B$6:$B$1005,1,1))+1),ROW(Employees!A198)-ROW(Employees!$A$5))),"")</f>
        <v/>
      </c>
      <c r="AQ199" s="298"/>
      <c r="AR199" s="151"/>
      <c r="AS199" s="206"/>
      <c r="AU199" s="206"/>
      <c r="AV199" s="206"/>
      <c r="AW199" s="206"/>
      <c r="AX199" s="206"/>
      <c r="AY199" s="206"/>
      <c r="AZ199" s="206"/>
      <c r="BA199" s="206"/>
      <c r="BB199" s="206"/>
      <c r="BC199" s="206"/>
      <c r="BD199" s="206"/>
      <c r="BE199" s="206"/>
      <c r="BF199" s="206"/>
      <c r="BG199" s="206"/>
      <c r="BH199" s="206"/>
      <c r="BI199" s="206"/>
    </row>
    <row r="200" spans="20:61" x14ac:dyDescent="0.25">
      <c r="T200" s="201"/>
      <c r="AM200" s="201"/>
      <c r="AP200" s="127" t="str">
        <f t="array" ref="AP200">IFERROR(INDEX(Employees!$B$6:$B$1005,SMALL(IF(LEN(Employees!$B$6:$B$1005)&gt;0,ROW(Employees!$B$6:$B$1005)-ROW(INDEX(Employees!$B$6:$B$1005,1,1))+1),ROW(Employees!A199)-ROW(Employees!$A$5))),"")</f>
        <v/>
      </c>
      <c r="AQ200" s="298"/>
      <c r="AR200" s="151"/>
      <c r="AS200" s="206"/>
      <c r="AU200" s="206"/>
      <c r="AV200" s="206"/>
      <c r="AW200" s="206"/>
      <c r="AX200" s="206"/>
      <c r="AY200" s="206"/>
      <c r="AZ200" s="206"/>
      <c r="BA200" s="206"/>
      <c r="BB200" s="206"/>
      <c r="BC200" s="206"/>
      <c r="BD200" s="206"/>
      <c r="BE200" s="206"/>
      <c r="BF200" s="206"/>
      <c r="BG200" s="206"/>
      <c r="BH200" s="206"/>
      <c r="BI200" s="206"/>
    </row>
    <row r="201" spans="20:61" x14ac:dyDescent="0.25">
      <c r="T201" s="201"/>
      <c r="AM201" s="201"/>
      <c r="AP201" s="127" t="str">
        <f t="array" ref="AP201">IFERROR(INDEX(Employees!$B$6:$B$1005,SMALL(IF(LEN(Employees!$B$6:$B$1005)&gt;0,ROW(Employees!$B$6:$B$1005)-ROW(INDEX(Employees!$B$6:$B$1005,1,1))+1),ROW(Employees!A200)-ROW(Employees!$A$5))),"")</f>
        <v/>
      </c>
      <c r="AQ201" s="298"/>
      <c r="AR201" s="151"/>
      <c r="AS201" s="206"/>
      <c r="AU201" s="206"/>
      <c r="AV201" s="206"/>
      <c r="AW201" s="206"/>
      <c r="AX201" s="206"/>
      <c r="AY201" s="206"/>
      <c r="AZ201" s="206"/>
      <c r="BA201" s="206"/>
      <c r="BB201" s="206"/>
      <c r="BC201" s="206"/>
      <c r="BD201" s="206"/>
      <c r="BE201" s="206"/>
      <c r="BF201" s="206"/>
      <c r="BG201" s="206"/>
      <c r="BH201" s="206"/>
      <c r="BI201" s="206"/>
    </row>
    <row r="202" spans="20:61" x14ac:dyDescent="0.25">
      <c r="T202" s="201"/>
      <c r="AP202" s="127" t="str">
        <f t="array" ref="AP202">IFERROR(INDEX(Employees!$B$6:$B$1005,SMALL(IF(LEN(Employees!$B$6:$B$1005)&gt;0,ROW(Employees!$B$6:$B$1005)-ROW(INDEX(Employees!$B$6:$B$1005,1,1))+1),ROW(Employees!A201)-ROW(Employees!$A$5))),"")</f>
        <v/>
      </c>
      <c r="AQ202" s="298"/>
      <c r="AR202" s="151"/>
      <c r="AS202" s="206"/>
      <c r="AU202" s="206"/>
      <c r="AV202" s="206"/>
      <c r="AW202" s="206"/>
      <c r="AX202" s="206"/>
      <c r="AY202" s="206"/>
      <c r="AZ202" s="206"/>
      <c r="BA202" s="206"/>
      <c r="BB202" s="206"/>
      <c r="BC202" s="206"/>
      <c r="BD202" s="206"/>
      <c r="BE202" s="206"/>
      <c r="BF202" s="206"/>
      <c r="BG202" s="206"/>
      <c r="BH202" s="206"/>
      <c r="BI202" s="206"/>
    </row>
    <row r="203" spans="20:61" x14ac:dyDescent="0.25">
      <c r="T203" s="201"/>
      <c r="AP203" s="127" t="str">
        <f t="array" ref="AP203">IFERROR(INDEX(Employees!$B$6:$B$1005,SMALL(IF(LEN(Employees!$B$6:$B$1005)&gt;0,ROW(Employees!$B$6:$B$1005)-ROW(INDEX(Employees!$B$6:$B$1005,1,1))+1),ROW(Employees!A202)-ROW(Employees!$A$5))),"")</f>
        <v/>
      </c>
      <c r="AQ203" s="298"/>
      <c r="AR203" s="151"/>
      <c r="AS203" s="206"/>
      <c r="AU203" s="206"/>
      <c r="AV203" s="206"/>
      <c r="AW203" s="206"/>
      <c r="AX203" s="206"/>
      <c r="AY203" s="206"/>
      <c r="AZ203" s="206"/>
      <c r="BA203" s="206"/>
      <c r="BB203" s="206"/>
      <c r="BC203" s="206"/>
      <c r="BD203" s="206"/>
      <c r="BE203" s="206"/>
      <c r="BF203" s="206"/>
      <c r="BG203" s="206"/>
      <c r="BH203" s="206"/>
      <c r="BI203" s="206"/>
    </row>
    <row r="204" spans="20:61" x14ac:dyDescent="0.25">
      <c r="T204" s="201"/>
      <c r="AP204" s="127" t="str">
        <f t="array" ref="AP204">IFERROR(INDEX(Employees!$B$6:$B$1005,SMALL(IF(LEN(Employees!$B$6:$B$1005)&gt;0,ROW(Employees!$B$6:$B$1005)-ROW(INDEX(Employees!$B$6:$B$1005,1,1))+1),ROW(Employees!A203)-ROW(Employees!$A$5))),"")</f>
        <v/>
      </c>
      <c r="AQ204" s="298"/>
      <c r="AR204" s="151"/>
      <c r="AS204" s="206"/>
      <c r="AU204" s="206"/>
      <c r="AV204" s="206"/>
      <c r="AW204" s="206"/>
      <c r="AX204" s="206"/>
      <c r="AY204" s="206"/>
      <c r="AZ204" s="206"/>
      <c r="BA204" s="206"/>
      <c r="BB204" s="206"/>
      <c r="BC204" s="206"/>
      <c r="BD204" s="206"/>
      <c r="BE204" s="206"/>
      <c r="BF204" s="206"/>
      <c r="BG204" s="206"/>
      <c r="BH204" s="206"/>
      <c r="BI204" s="206"/>
    </row>
    <row r="205" spans="20:61" x14ac:dyDescent="0.25">
      <c r="T205" s="201"/>
      <c r="AP205" s="127" t="str">
        <f t="array" ref="AP205">IFERROR(INDEX(Employees!$B$6:$B$1005,SMALL(IF(LEN(Employees!$B$6:$B$1005)&gt;0,ROW(Employees!$B$6:$B$1005)-ROW(INDEX(Employees!$B$6:$B$1005,1,1))+1),ROW(Employees!A204)-ROW(Employees!$A$5))),"")</f>
        <v/>
      </c>
      <c r="AQ205" s="298"/>
      <c r="AR205" s="151"/>
      <c r="AS205" s="206"/>
      <c r="AU205" s="206"/>
      <c r="AV205" s="206"/>
      <c r="AW205" s="206"/>
      <c r="AX205" s="206"/>
      <c r="AY205" s="206"/>
      <c r="AZ205" s="206"/>
      <c r="BA205" s="206"/>
      <c r="BB205" s="206"/>
      <c r="BC205" s="206"/>
      <c r="BD205" s="206"/>
      <c r="BE205" s="206"/>
      <c r="BF205" s="206"/>
      <c r="BG205" s="206"/>
      <c r="BH205" s="206"/>
      <c r="BI205" s="206"/>
    </row>
    <row r="206" spans="20:61" x14ac:dyDescent="0.25">
      <c r="AP206" s="121" t="str">
        <f t="array" ref="AP206">IFERROR(INDEX(Employees!$B$6:$B$1005,SMALL(IF(LEN(Employees!$B$6:$B$1005)&gt;0,ROW(Employees!$B$6:$B$1005)-ROW(INDEX(Employees!$B$6:$B$1005,1,1))+1),ROW(Employees!A205)-ROW(Employees!$A$5))),"")</f>
        <v/>
      </c>
      <c r="AQ206" s="299"/>
      <c r="AR206" s="217"/>
      <c r="AS206" s="227"/>
      <c r="AT206" s="151"/>
    </row>
    <row r="207" spans="20:61" x14ac:dyDescent="0.25">
      <c r="AP207" s="121" t="str">
        <f t="array" ref="AP207">IFERROR(INDEX(Employees!$B$6:$B$1005,SMALL(IF(LEN(Employees!$B$6:$B$1005)&gt;0,ROW(Employees!$B$6:$B$1005)-ROW(INDEX(Employees!$B$6:$B$1005,1,1))+1),ROW(Employees!A206)-ROW(Employees!$A$5))),"")</f>
        <v/>
      </c>
      <c r="AQ207" s="299"/>
      <c r="AR207" s="217"/>
      <c r="AS207" s="227"/>
      <c r="AT207" s="151"/>
    </row>
    <row r="208" spans="20:61" x14ac:dyDescent="0.25">
      <c r="AP208" s="121" t="str">
        <f t="array" ref="AP208">IFERROR(INDEX(Employees!$B$6:$B$1005,SMALL(IF(LEN(Employees!$B$6:$B$1005)&gt;0,ROW(Employees!$B$6:$B$1005)-ROW(INDEX(Employees!$B$6:$B$1005,1,1))+1),ROW(Employees!A207)-ROW(Employees!$A$5))),"")</f>
        <v/>
      </c>
      <c r="AQ208" s="299"/>
      <c r="AR208" s="217"/>
      <c r="AS208" s="227"/>
      <c r="AT208" s="151"/>
    </row>
    <row r="209" spans="42:46" x14ac:dyDescent="0.25">
      <c r="AP209" s="121" t="str">
        <f t="array" ref="AP209">IFERROR(INDEX(Employees!$B$6:$B$1005,SMALL(IF(LEN(Employees!$B$6:$B$1005)&gt;0,ROW(Employees!$B$6:$B$1005)-ROW(INDEX(Employees!$B$6:$B$1005,1,1))+1),ROW(Employees!A208)-ROW(Employees!$A$5))),"")</f>
        <v/>
      </c>
      <c r="AQ209" s="299"/>
      <c r="AR209" s="217"/>
      <c r="AS209" s="227"/>
      <c r="AT209" s="151"/>
    </row>
    <row r="210" spans="42:46" x14ac:dyDescent="0.25">
      <c r="AP210" s="121" t="str">
        <f t="array" ref="AP210">IFERROR(INDEX(Employees!$B$6:$B$1005,SMALL(IF(LEN(Employees!$B$6:$B$1005)&gt;0,ROW(Employees!$B$6:$B$1005)-ROW(INDEX(Employees!$B$6:$B$1005,1,1))+1),ROW(Employees!A209)-ROW(Employees!$A$5))),"")</f>
        <v/>
      </c>
      <c r="AQ210" s="299"/>
      <c r="AR210" s="217"/>
      <c r="AS210" s="227"/>
      <c r="AT210" s="151"/>
    </row>
    <row r="211" spans="42:46" x14ac:dyDescent="0.25">
      <c r="AP211" s="121" t="str">
        <f t="array" ref="AP211">IFERROR(INDEX(Employees!$B$6:$B$1005,SMALL(IF(LEN(Employees!$B$6:$B$1005)&gt;0,ROW(Employees!$B$6:$B$1005)-ROW(INDEX(Employees!$B$6:$B$1005,1,1))+1),ROW(Employees!A210)-ROW(Employees!$A$5))),"")</f>
        <v/>
      </c>
      <c r="AQ211" s="299"/>
      <c r="AR211" s="217"/>
      <c r="AS211" s="227"/>
      <c r="AT211" s="151"/>
    </row>
    <row r="212" spans="42:46" x14ac:dyDescent="0.25">
      <c r="AP212" s="121" t="str">
        <f t="array" ref="AP212">IFERROR(INDEX(Employees!$B$6:$B$1005,SMALL(IF(LEN(Employees!$B$6:$B$1005)&gt;0,ROW(Employees!$B$6:$B$1005)-ROW(INDEX(Employees!$B$6:$B$1005,1,1))+1),ROW(Employees!A211)-ROW(Employees!$A$5))),"")</f>
        <v/>
      </c>
      <c r="AQ212" s="299"/>
      <c r="AR212" s="217"/>
      <c r="AS212" s="227"/>
      <c r="AT212" s="151"/>
    </row>
    <row r="213" spans="42:46" x14ac:dyDescent="0.25">
      <c r="AP213" s="121" t="str">
        <f t="array" ref="AP213">IFERROR(INDEX(Employees!$B$6:$B$1005,SMALL(IF(LEN(Employees!$B$6:$B$1005)&gt;0,ROW(Employees!$B$6:$B$1005)-ROW(INDEX(Employees!$B$6:$B$1005,1,1))+1),ROW(Employees!A212)-ROW(Employees!$A$5))),"")</f>
        <v/>
      </c>
      <c r="AQ213" s="299"/>
      <c r="AR213" s="217"/>
      <c r="AS213" s="227"/>
      <c r="AT213" s="151"/>
    </row>
    <row r="214" spans="42:46" x14ac:dyDescent="0.25">
      <c r="AP214" s="121" t="str">
        <f t="array" ref="AP214">IFERROR(INDEX(Employees!$B$6:$B$1005,SMALL(IF(LEN(Employees!$B$6:$B$1005)&gt;0,ROW(Employees!$B$6:$B$1005)-ROW(INDEX(Employees!$B$6:$B$1005,1,1))+1),ROW(Employees!A213)-ROW(Employees!$A$5))),"")</f>
        <v/>
      </c>
      <c r="AQ214" s="299"/>
      <c r="AR214" s="217"/>
      <c r="AS214" s="227"/>
      <c r="AT214" s="151"/>
    </row>
    <row r="215" spans="42:46" x14ac:dyDescent="0.25">
      <c r="AP215" s="121" t="str">
        <f t="array" ref="AP215">IFERROR(INDEX(Employees!$B$6:$B$1005,SMALL(IF(LEN(Employees!$B$6:$B$1005)&gt;0,ROW(Employees!$B$6:$B$1005)-ROW(INDEX(Employees!$B$6:$B$1005,1,1))+1),ROW(Employees!A214)-ROW(Employees!$A$5))),"")</f>
        <v/>
      </c>
      <c r="AQ215" s="299"/>
      <c r="AR215" s="217"/>
      <c r="AS215" s="227"/>
      <c r="AT215" s="151"/>
    </row>
    <row r="216" spans="42:46" x14ac:dyDescent="0.25">
      <c r="AP216" s="121" t="str">
        <f t="array" ref="AP216">IFERROR(INDEX(Employees!$B$6:$B$1005,SMALL(IF(LEN(Employees!$B$6:$B$1005)&gt;0,ROW(Employees!$B$6:$B$1005)-ROW(INDEX(Employees!$B$6:$B$1005,1,1))+1),ROW(Employees!A215)-ROW(Employees!$A$5))),"")</f>
        <v/>
      </c>
      <c r="AQ216" s="299"/>
      <c r="AR216" s="217"/>
      <c r="AS216" s="227"/>
      <c r="AT216" s="151"/>
    </row>
    <row r="217" spans="42:46" x14ac:dyDescent="0.25">
      <c r="AP217" s="121" t="str">
        <f t="array" ref="AP217">IFERROR(INDEX(Employees!$B$6:$B$1005,SMALL(IF(LEN(Employees!$B$6:$B$1005)&gt;0,ROW(Employees!$B$6:$B$1005)-ROW(INDEX(Employees!$B$6:$B$1005,1,1))+1),ROW(Employees!A216)-ROW(Employees!$A$5))),"")</f>
        <v/>
      </c>
      <c r="AQ217" s="299"/>
      <c r="AR217" s="217"/>
      <c r="AS217" s="227"/>
      <c r="AT217" s="151"/>
    </row>
    <row r="218" spans="42:46" x14ac:dyDescent="0.25">
      <c r="AP218" s="121" t="str">
        <f t="array" ref="AP218">IFERROR(INDEX(Employees!$B$6:$B$1005,SMALL(IF(LEN(Employees!$B$6:$B$1005)&gt;0,ROW(Employees!$B$6:$B$1005)-ROW(INDEX(Employees!$B$6:$B$1005,1,1))+1),ROW(Employees!A217)-ROW(Employees!$A$5))),"")</f>
        <v/>
      </c>
      <c r="AQ218" s="299"/>
      <c r="AR218" s="217"/>
      <c r="AS218" s="227"/>
      <c r="AT218" s="151"/>
    </row>
    <row r="219" spans="42:46" x14ac:dyDescent="0.25">
      <c r="AP219" s="121" t="str">
        <f t="array" ref="AP219">IFERROR(INDEX(Employees!$B$6:$B$1005,SMALL(IF(LEN(Employees!$B$6:$B$1005)&gt;0,ROW(Employees!$B$6:$B$1005)-ROW(INDEX(Employees!$B$6:$B$1005,1,1))+1),ROW(Employees!A218)-ROW(Employees!$A$5))),"")</f>
        <v/>
      </c>
      <c r="AQ219" s="299"/>
      <c r="AR219" s="217"/>
      <c r="AS219" s="227"/>
      <c r="AT219" s="151"/>
    </row>
    <row r="220" spans="42:46" x14ac:dyDescent="0.25">
      <c r="AP220" s="121" t="str">
        <f t="array" ref="AP220">IFERROR(INDEX(Employees!$B$6:$B$1005,SMALL(IF(LEN(Employees!$B$6:$B$1005)&gt;0,ROW(Employees!$B$6:$B$1005)-ROW(INDEX(Employees!$B$6:$B$1005,1,1))+1),ROW(Employees!A219)-ROW(Employees!$A$5))),"")</f>
        <v/>
      </c>
      <c r="AQ220" s="299"/>
      <c r="AR220" s="217"/>
      <c r="AS220" s="227"/>
      <c r="AT220" s="151"/>
    </row>
    <row r="221" spans="42:46" x14ac:dyDescent="0.25">
      <c r="AP221" s="121" t="str">
        <f t="array" ref="AP221">IFERROR(INDEX(Employees!$B$6:$B$1005,SMALL(IF(LEN(Employees!$B$6:$B$1005)&gt;0,ROW(Employees!$B$6:$B$1005)-ROW(INDEX(Employees!$B$6:$B$1005,1,1))+1),ROW(Employees!A220)-ROW(Employees!$A$5))),"")</f>
        <v/>
      </c>
      <c r="AQ221" s="299"/>
      <c r="AR221" s="217"/>
      <c r="AS221" s="227"/>
      <c r="AT221" s="151"/>
    </row>
    <row r="222" spans="42:46" x14ac:dyDescent="0.25">
      <c r="AP222" s="121" t="str">
        <f t="array" ref="AP222">IFERROR(INDEX(Employees!$B$6:$B$1005,SMALL(IF(LEN(Employees!$B$6:$B$1005)&gt;0,ROW(Employees!$B$6:$B$1005)-ROW(INDEX(Employees!$B$6:$B$1005,1,1))+1),ROW(Employees!A221)-ROW(Employees!$A$5))),"")</f>
        <v/>
      </c>
      <c r="AQ222" s="299"/>
      <c r="AR222" s="217"/>
      <c r="AS222" s="227"/>
      <c r="AT222" s="151"/>
    </row>
    <row r="223" spans="42:46" x14ac:dyDescent="0.25">
      <c r="AP223" s="121" t="str">
        <f t="array" ref="AP223">IFERROR(INDEX(Employees!$B$6:$B$1005,SMALL(IF(LEN(Employees!$B$6:$B$1005)&gt;0,ROW(Employees!$B$6:$B$1005)-ROW(INDEX(Employees!$B$6:$B$1005,1,1))+1),ROW(Employees!A222)-ROW(Employees!$A$5))),"")</f>
        <v/>
      </c>
      <c r="AQ223" s="299"/>
      <c r="AR223" s="217"/>
      <c r="AS223" s="227"/>
      <c r="AT223" s="151"/>
    </row>
    <row r="224" spans="42:46" x14ac:dyDescent="0.25">
      <c r="AP224" s="121" t="str">
        <f t="array" ref="AP224">IFERROR(INDEX(Employees!$B$6:$B$1005,SMALL(IF(LEN(Employees!$B$6:$B$1005)&gt;0,ROW(Employees!$B$6:$B$1005)-ROW(INDEX(Employees!$B$6:$B$1005,1,1))+1),ROW(Employees!A223)-ROW(Employees!$A$5))),"")</f>
        <v/>
      </c>
      <c r="AQ224" s="299"/>
      <c r="AR224" s="217"/>
      <c r="AS224" s="227"/>
      <c r="AT224" s="151"/>
    </row>
    <row r="225" spans="42:46" x14ac:dyDescent="0.25">
      <c r="AP225" s="121" t="str">
        <f t="array" ref="AP225">IFERROR(INDEX(Employees!$B$6:$B$1005,SMALL(IF(LEN(Employees!$B$6:$B$1005)&gt;0,ROW(Employees!$B$6:$B$1005)-ROW(INDEX(Employees!$B$6:$B$1005,1,1))+1),ROW(Employees!A224)-ROW(Employees!$A$5))),"")</f>
        <v/>
      </c>
      <c r="AQ225" s="299"/>
      <c r="AR225" s="217"/>
      <c r="AS225" s="227"/>
      <c r="AT225" s="151"/>
    </row>
    <row r="226" spans="42:46" x14ac:dyDescent="0.25">
      <c r="AP226" s="121" t="str">
        <f t="array" ref="AP226">IFERROR(INDEX(Employees!$B$6:$B$1005,SMALL(IF(LEN(Employees!$B$6:$B$1005)&gt;0,ROW(Employees!$B$6:$B$1005)-ROW(INDEX(Employees!$B$6:$B$1005,1,1))+1),ROW(Employees!A225)-ROW(Employees!$A$5))),"")</f>
        <v/>
      </c>
      <c r="AQ226" s="299"/>
      <c r="AR226" s="217"/>
      <c r="AS226" s="227"/>
      <c r="AT226" s="151"/>
    </row>
    <row r="227" spans="42:46" x14ac:dyDescent="0.25">
      <c r="AP227" s="121" t="str">
        <f t="array" ref="AP227">IFERROR(INDEX(Employees!$B$6:$B$1005,SMALL(IF(LEN(Employees!$B$6:$B$1005)&gt;0,ROW(Employees!$B$6:$B$1005)-ROW(INDEX(Employees!$B$6:$B$1005,1,1))+1),ROW(Employees!A226)-ROW(Employees!$A$5))),"")</f>
        <v/>
      </c>
      <c r="AQ227" s="299"/>
      <c r="AR227" s="217"/>
      <c r="AS227" s="227"/>
      <c r="AT227" s="151"/>
    </row>
    <row r="228" spans="42:46" x14ac:dyDescent="0.25">
      <c r="AP228" s="121" t="str">
        <f t="array" ref="AP228">IFERROR(INDEX(Employees!$B$6:$B$1005,SMALL(IF(LEN(Employees!$B$6:$B$1005)&gt;0,ROW(Employees!$B$6:$B$1005)-ROW(INDEX(Employees!$B$6:$B$1005,1,1))+1),ROW(Employees!A227)-ROW(Employees!$A$5))),"")</f>
        <v/>
      </c>
      <c r="AQ228" s="299"/>
      <c r="AR228" s="217"/>
      <c r="AS228" s="227"/>
      <c r="AT228" s="151"/>
    </row>
    <row r="229" spans="42:46" x14ac:dyDescent="0.25">
      <c r="AP229" s="121" t="str">
        <f t="array" ref="AP229">IFERROR(INDEX(Employees!$B$6:$B$1005,SMALL(IF(LEN(Employees!$B$6:$B$1005)&gt;0,ROW(Employees!$B$6:$B$1005)-ROW(INDEX(Employees!$B$6:$B$1005,1,1))+1),ROW(Employees!A228)-ROW(Employees!$A$5))),"")</f>
        <v/>
      </c>
      <c r="AQ229" s="299"/>
      <c r="AR229" s="217"/>
      <c r="AS229" s="227"/>
      <c r="AT229" s="151"/>
    </row>
    <row r="230" spans="42:46" x14ac:dyDescent="0.25">
      <c r="AP230" s="121" t="str">
        <f t="array" ref="AP230">IFERROR(INDEX(Employees!$B$6:$B$1005,SMALL(IF(LEN(Employees!$B$6:$B$1005)&gt;0,ROW(Employees!$B$6:$B$1005)-ROW(INDEX(Employees!$B$6:$B$1005,1,1))+1),ROW(Employees!A229)-ROW(Employees!$A$5))),"")</f>
        <v/>
      </c>
      <c r="AQ230" s="299"/>
      <c r="AR230" s="217"/>
      <c r="AS230" s="227"/>
      <c r="AT230" s="151"/>
    </row>
    <row r="231" spans="42:46" x14ac:dyDescent="0.25">
      <c r="AP231" s="121" t="str">
        <f t="array" ref="AP231">IFERROR(INDEX(Employees!$B$6:$B$1005,SMALL(IF(LEN(Employees!$B$6:$B$1005)&gt;0,ROW(Employees!$B$6:$B$1005)-ROW(INDEX(Employees!$B$6:$B$1005,1,1))+1),ROW(Employees!A230)-ROW(Employees!$A$5))),"")</f>
        <v/>
      </c>
      <c r="AQ231" s="299"/>
      <c r="AR231" s="217"/>
      <c r="AS231" s="227"/>
      <c r="AT231" s="151"/>
    </row>
    <row r="232" spans="42:46" x14ac:dyDescent="0.25">
      <c r="AP232" s="121" t="str">
        <f t="array" ref="AP232">IFERROR(INDEX(Employees!$B$6:$B$1005,SMALL(IF(LEN(Employees!$B$6:$B$1005)&gt;0,ROW(Employees!$B$6:$B$1005)-ROW(INDEX(Employees!$B$6:$B$1005,1,1))+1),ROW(Employees!A231)-ROW(Employees!$A$5))),"")</f>
        <v/>
      </c>
      <c r="AQ232" s="299"/>
      <c r="AR232" s="217"/>
      <c r="AS232" s="227"/>
      <c r="AT232" s="151"/>
    </row>
    <row r="233" spans="42:46" x14ac:dyDescent="0.25">
      <c r="AP233" s="121" t="str">
        <f t="array" ref="AP233">IFERROR(INDEX(Employees!$B$6:$B$1005,SMALL(IF(LEN(Employees!$B$6:$B$1005)&gt;0,ROW(Employees!$B$6:$B$1005)-ROW(INDEX(Employees!$B$6:$B$1005,1,1))+1),ROW(Employees!A232)-ROW(Employees!$A$5))),"")</f>
        <v/>
      </c>
      <c r="AQ233" s="299"/>
      <c r="AR233" s="217"/>
      <c r="AS233" s="227"/>
      <c r="AT233" s="151"/>
    </row>
    <row r="234" spans="42:46" x14ac:dyDescent="0.25">
      <c r="AP234" s="121" t="str">
        <f t="array" ref="AP234">IFERROR(INDEX(Employees!$B$6:$B$1005,SMALL(IF(LEN(Employees!$B$6:$B$1005)&gt;0,ROW(Employees!$B$6:$B$1005)-ROW(INDEX(Employees!$B$6:$B$1005,1,1))+1),ROW(Employees!A233)-ROW(Employees!$A$5))),"")</f>
        <v/>
      </c>
      <c r="AQ234" s="299"/>
      <c r="AR234" s="217"/>
      <c r="AS234" s="227"/>
      <c r="AT234" s="151"/>
    </row>
    <row r="235" spans="42:46" x14ac:dyDescent="0.25">
      <c r="AP235" s="121" t="str">
        <f t="array" ref="AP235">IFERROR(INDEX(Employees!$B$6:$B$1005,SMALL(IF(LEN(Employees!$B$6:$B$1005)&gt;0,ROW(Employees!$B$6:$B$1005)-ROW(INDEX(Employees!$B$6:$B$1005,1,1))+1),ROW(Employees!A234)-ROW(Employees!$A$5))),"")</f>
        <v/>
      </c>
      <c r="AQ235" s="299"/>
      <c r="AR235" s="217"/>
      <c r="AS235" s="227"/>
      <c r="AT235" s="151"/>
    </row>
    <row r="236" spans="42:46" x14ac:dyDescent="0.25">
      <c r="AP236" s="121" t="str">
        <f t="array" ref="AP236">IFERROR(INDEX(Employees!$B$6:$B$1005,SMALL(IF(LEN(Employees!$B$6:$B$1005)&gt;0,ROW(Employees!$B$6:$B$1005)-ROW(INDEX(Employees!$B$6:$B$1005,1,1))+1),ROW(Employees!A235)-ROW(Employees!$A$5))),"")</f>
        <v/>
      </c>
      <c r="AQ236" s="299"/>
      <c r="AR236" s="217"/>
      <c r="AS236" s="227"/>
      <c r="AT236" s="151"/>
    </row>
    <row r="237" spans="42:46" x14ac:dyDescent="0.25">
      <c r="AP237" s="121" t="str">
        <f t="array" ref="AP237">IFERROR(INDEX(Employees!$B$6:$B$1005,SMALL(IF(LEN(Employees!$B$6:$B$1005)&gt;0,ROW(Employees!$B$6:$B$1005)-ROW(INDEX(Employees!$B$6:$B$1005,1,1))+1),ROW(Employees!A236)-ROW(Employees!$A$5))),"")</f>
        <v/>
      </c>
      <c r="AQ237" s="299"/>
      <c r="AR237" s="217"/>
      <c r="AS237" s="227"/>
      <c r="AT237" s="151"/>
    </row>
    <row r="238" spans="42:46" x14ac:dyDescent="0.25">
      <c r="AP238" s="121" t="str">
        <f t="array" ref="AP238">IFERROR(INDEX(Employees!$B$6:$B$1005,SMALL(IF(LEN(Employees!$B$6:$B$1005)&gt;0,ROW(Employees!$B$6:$B$1005)-ROW(INDEX(Employees!$B$6:$B$1005,1,1))+1),ROW(Employees!A237)-ROW(Employees!$A$5))),"")</f>
        <v/>
      </c>
      <c r="AQ238" s="299"/>
      <c r="AR238" s="217"/>
      <c r="AS238" s="227"/>
      <c r="AT238" s="151"/>
    </row>
    <row r="239" spans="42:46" x14ac:dyDescent="0.25">
      <c r="AP239" s="121" t="str">
        <f t="array" ref="AP239">IFERROR(INDEX(Employees!$B$6:$B$1005,SMALL(IF(LEN(Employees!$B$6:$B$1005)&gt;0,ROW(Employees!$B$6:$B$1005)-ROW(INDEX(Employees!$B$6:$B$1005,1,1))+1),ROW(Employees!A238)-ROW(Employees!$A$5))),"")</f>
        <v/>
      </c>
      <c r="AQ239" s="299"/>
      <c r="AR239" s="217"/>
      <c r="AS239" s="227"/>
      <c r="AT239" s="151"/>
    </row>
    <row r="240" spans="42:46" x14ac:dyDescent="0.25">
      <c r="AP240" s="121" t="str">
        <f t="array" ref="AP240">IFERROR(INDEX(Employees!$B$6:$B$1005,SMALL(IF(LEN(Employees!$B$6:$B$1005)&gt;0,ROW(Employees!$B$6:$B$1005)-ROW(INDEX(Employees!$B$6:$B$1005,1,1))+1),ROW(Employees!A239)-ROW(Employees!$A$5))),"")</f>
        <v/>
      </c>
      <c r="AQ240" s="299"/>
      <c r="AR240" s="217"/>
      <c r="AS240" s="227"/>
      <c r="AT240" s="151"/>
    </row>
    <row r="241" spans="42:46" x14ac:dyDescent="0.25">
      <c r="AP241" s="121" t="str">
        <f t="array" ref="AP241">IFERROR(INDEX(Employees!$B$6:$B$1005,SMALL(IF(LEN(Employees!$B$6:$B$1005)&gt;0,ROW(Employees!$B$6:$B$1005)-ROW(INDEX(Employees!$B$6:$B$1005,1,1))+1),ROW(Employees!A240)-ROW(Employees!$A$5))),"")</f>
        <v/>
      </c>
      <c r="AQ241" s="299"/>
      <c r="AR241" s="217"/>
      <c r="AS241" s="227"/>
      <c r="AT241" s="151"/>
    </row>
    <row r="242" spans="42:46" x14ac:dyDescent="0.25">
      <c r="AP242" s="121" t="str">
        <f t="array" ref="AP242">IFERROR(INDEX(Employees!$B$6:$B$1005,SMALL(IF(LEN(Employees!$B$6:$B$1005)&gt;0,ROW(Employees!$B$6:$B$1005)-ROW(INDEX(Employees!$B$6:$B$1005,1,1))+1),ROW(Employees!A241)-ROW(Employees!$A$5))),"")</f>
        <v/>
      </c>
      <c r="AQ242" s="299"/>
      <c r="AR242" s="217"/>
      <c r="AS242" s="227"/>
      <c r="AT242" s="151"/>
    </row>
    <row r="243" spans="42:46" x14ac:dyDescent="0.25">
      <c r="AP243" s="121" t="str">
        <f t="array" ref="AP243">IFERROR(INDEX(Employees!$B$6:$B$1005,SMALL(IF(LEN(Employees!$B$6:$B$1005)&gt;0,ROW(Employees!$B$6:$B$1005)-ROW(INDEX(Employees!$B$6:$B$1005,1,1))+1),ROW(Employees!A242)-ROW(Employees!$A$5))),"")</f>
        <v/>
      </c>
      <c r="AQ243" s="299"/>
      <c r="AR243" s="217"/>
      <c r="AS243" s="227"/>
      <c r="AT243" s="151"/>
    </row>
    <row r="244" spans="42:46" x14ac:dyDescent="0.25">
      <c r="AP244" s="121" t="str">
        <f t="array" ref="AP244">IFERROR(INDEX(Employees!$B$6:$B$1005,SMALL(IF(LEN(Employees!$B$6:$B$1005)&gt;0,ROW(Employees!$B$6:$B$1005)-ROW(INDEX(Employees!$B$6:$B$1005,1,1))+1),ROW(Employees!A243)-ROW(Employees!$A$5))),"")</f>
        <v/>
      </c>
      <c r="AQ244" s="299"/>
      <c r="AR244" s="217"/>
      <c r="AS244" s="227"/>
      <c r="AT244" s="151"/>
    </row>
    <row r="245" spans="42:46" x14ac:dyDescent="0.25">
      <c r="AP245" s="121" t="str">
        <f t="array" ref="AP245">IFERROR(INDEX(Employees!$B$6:$B$1005,SMALL(IF(LEN(Employees!$B$6:$B$1005)&gt;0,ROW(Employees!$B$6:$B$1005)-ROW(INDEX(Employees!$B$6:$B$1005,1,1))+1),ROW(Employees!A244)-ROW(Employees!$A$5))),"")</f>
        <v/>
      </c>
      <c r="AQ245" s="299"/>
      <c r="AR245" s="217"/>
      <c r="AS245" s="227"/>
      <c r="AT245" s="151"/>
    </row>
    <row r="246" spans="42:46" x14ac:dyDescent="0.25">
      <c r="AP246" s="121" t="str">
        <f t="array" ref="AP246">IFERROR(INDEX(Employees!$B$6:$B$1005,SMALL(IF(LEN(Employees!$B$6:$B$1005)&gt;0,ROW(Employees!$B$6:$B$1005)-ROW(INDEX(Employees!$B$6:$B$1005,1,1))+1),ROW(Employees!A245)-ROW(Employees!$A$5))),"")</f>
        <v/>
      </c>
      <c r="AQ246" s="299"/>
      <c r="AR246" s="217"/>
      <c r="AS246" s="227"/>
      <c r="AT246" s="151"/>
    </row>
    <row r="247" spans="42:46" x14ac:dyDescent="0.25">
      <c r="AP247" s="121" t="str">
        <f t="array" ref="AP247">IFERROR(INDEX(Employees!$B$6:$B$1005,SMALL(IF(LEN(Employees!$B$6:$B$1005)&gt;0,ROW(Employees!$B$6:$B$1005)-ROW(INDEX(Employees!$B$6:$B$1005,1,1))+1),ROW(Employees!A246)-ROW(Employees!$A$5))),"")</f>
        <v/>
      </c>
      <c r="AQ247" s="299"/>
      <c r="AR247" s="217"/>
      <c r="AS247" s="227"/>
      <c r="AT247" s="151"/>
    </row>
    <row r="248" spans="42:46" x14ac:dyDescent="0.25">
      <c r="AP248" s="121" t="str">
        <f t="array" ref="AP248">IFERROR(INDEX(Employees!$B$6:$B$1005,SMALL(IF(LEN(Employees!$B$6:$B$1005)&gt;0,ROW(Employees!$B$6:$B$1005)-ROW(INDEX(Employees!$B$6:$B$1005,1,1))+1),ROW(Employees!A247)-ROW(Employees!$A$5))),"")</f>
        <v/>
      </c>
      <c r="AQ248" s="299"/>
      <c r="AR248" s="217"/>
      <c r="AS248" s="227"/>
      <c r="AT248" s="151"/>
    </row>
    <row r="249" spans="42:46" x14ac:dyDescent="0.25">
      <c r="AP249" s="121" t="str">
        <f t="array" ref="AP249">IFERROR(INDEX(Employees!$B$6:$B$1005,SMALL(IF(LEN(Employees!$B$6:$B$1005)&gt;0,ROW(Employees!$B$6:$B$1005)-ROW(INDEX(Employees!$B$6:$B$1005,1,1))+1),ROW(Employees!A248)-ROW(Employees!$A$5))),"")</f>
        <v/>
      </c>
      <c r="AQ249" s="299"/>
      <c r="AR249" s="217"/>
      <c r="AS249" s="227"/>
      <c r="AT249" s="151"/>
    </row>
    <row r="250" spans="42:46" x14ac:dyDescent="0.25">
      <c r="AP250" s="121" t="str">
        <f t="array" ref="AP250">IFERROR(INDEX(Employees!$B$6:$B$1005,SMALL(IF(LEN(Employees!$B$6:$B$1005)&gt;0,ROW(Employees!$B$6:$B$1005)-ROW(INDEX(Employees!$B$6:$B$1005,1,1))+1),ROW(Employees!A249)-ROW(Employees!$A$5))),"")</f>
        <v/>
      </c>
      <c r="AQ250" s="299"/>
      <c r="AR250" s="217"/>
      <c r="AS250" s="227"/>
      <c r="AT250" s="151"/>
    </row>
    <row r="251" spans="42:46" x14ac:dyDescent="0.25">
      <c r="AP251" s="121" t="str">
        <f t="array" ref="AP251">IFERROR(INDEX(Employees!$B$6:$B$1005,SMALL(IF(LEN(Employees!$B$6:$B$1005)&gt;0,ROW(Employees!$B$6:$B$1005)-ROW(INDEX(Employees!$B$6:$B$1005,1,1))+1),ROW(Employees!A250)-ROW(Employees!$A$5))),"")</f>
        <v/>
      </c>
      <c r="AQ251" s="299"/>
      <c r="AR251" s="217"/>
      <c r="AS251" s="227"/>
      <c r="AT251" s="151"/>
    </row>
    <row r="252" spans="42:46" x14ac:dyDescent="0.25">
      <c r="AP252" s="121" t="str">
        <f t="array" ref="AP252">IFERROR(INDEX(Employees!$B$6:$B$1005,SMALL(IF(LEN(Employees!$B$6:$B$1005)&gt;0,ROW(Employees!$B$6:$B$1005)-ROW(INDEX(Employees!$B$6:$B$1005,1,1))+1),ROW(Employees!A251)-ROW(Employees!$A$5))),"")</f>
        <v/>
      </c>
      <c r="AQ252" s="299"/>
      <c r="AR252" s="217"/>
      <c r="AS252" s="227"/>
      <c r="AT252" s="151"/>
    </row>
    <row r="253" spans="42:46" x14ac:dyDescent="0.25">
      <c r="AP253" s="121" t="str">
        <f t="array" ref="AP253">IFERROR(INDEX(Employees!$B$6:$B$1005,SMALL(IF(LEN(Employees!$B$6:$B$1005)&gt;0,ROW(Employees!$B$6:$B$1005)-ROW(INDEX(Employees!$B$6:$B$1005,1,1))+1),ROW(Employees!A252)-ROW(Employees!$A$5))),"")</f>
        <v/>
      </c>
      <c r="AQ253" s="299"/>
      <c r="AR253" s="217"/>
      <c r="AS253" s="227"/>
      <c r="AT253" s="151"/>
    </row>
    <row r="254" spans="42:46" x14ac:dyDescent="0.25">
      <c r="AP254" s="121" t="str">
        <f t="array" ref="AP254">IFERROR(INDEX(Employees!$B$6:$B$1005,SMALL(IF(LEN(Employees!$B$6:$B$1005)&gt;0,ROW(Employees!$B$6:$B$1005)-ROW(INDEX(Employees!$B$6:$B$1005,1,1))+1),ROW(Employees!A253)-ROW(Employees!$A$5))),"")</f>
        <v/>
      </c>
      <c r="AQ254" s="299"/>
      <c r="AR254" s="217"/>
      <c r="AS254" s="227"/>
      <c r="AT254" s="151"/>
    </row>
    <row r="255" spans="42:46" x14ac:dyDescent="0.25">
      <c r="AP255" s="121" t="str">
        <f t="array" ref="AP255">IFERROR(INDEX(Employees!$B$6:$B$1005,SMALL(IF(LEN(Employees!$B$6:$B$1005)&gt;0,ROW(Employees!$B$6:$B$1005)-ROW(INDEX(Employees!$B$6:$B$1005,1,1))+1),ROW(Employees!A254)-ROW(Employees!$A$5))),"")</f>
        <v/>
      </c>
      <c r="AQ255" s="299"/>
      <c r="AR255" s="217"/>
      <c r="AS255" s="227"/>
      <c r="AT255" s="151"/>
    </row>
    <row r="256" spans="42:46" x14ac:dyDescent="0.25">
      <c r="AP256" s="121" t="str">
        <f t="array" ref="AP256">IFERROR(INDEX(Employees!$B$6:$B$1005,SMALL(IF(LEN(Employees!$B$6:$B$1005)&gt;0,ROW(Employees!$B$6:$B$1005)-ROW(INDEX(Employees!$B$6:$B$1005,1,1))+1),ROW(Employees!A255)-ROW(Employees!$A$5))),"")</f>
        <v/>
      </c>
      <c r="AQ256" s="299"/>
      <c r="AR256" s="217"/>
      <c r="AS256" s="227"/>
      <c r="AT256" s="151"/>
    </row>
    <row r="257" spans="42:46" x14ac:dyDescent="0.25">
      <c r="AP257" s="121" t="str">
        <f t="array" ref="AP257">IFERROR(INDEX(Employees!$B$6:$B$1005,SMALL(IF(LEN(Employees!$B$6:$B$1005)&gt;0,ROW(Employees!$B$6:$B$1005)-ROW(INDEX(Employees!$B$6:$B$1005,1,1))+1),ROW(Employees!A256)-ROW(Employees!$A$5))),"")</f>
        <v/>
      </c>
      <c r="AQ257" s="299"/>
      <c r="AR257" s="217"/>
      <c r="AS257" s="227"/>
      <c r="AT257" s="151"/>
    </row>
    <row r="258" spans="42:46" x14ac:dyDescent="0.25">
      <c r="AP258" s="121" t="str">
        <f t="array" ref="AP258">IFERROR(INDEX(Employees!$B$6:$B$1005,SMALL(IF(LEN(Employees!$B$6:$B$1005)&gt;0,ROW(Employees!$B$6:$B$1005)-ROW(INDEX(Employees!$B$6:$B$1005,1,1))+1),ROW(Employees!A257)-ROW(Employees!$A$5))),"")</f>
        <v/>
      </c>
      <c r="AQ258" s="299"/>
      <c r="AR258" s="217"/>
      <c r="AS258" s="227"/>
      <c r="AT258" s="151"/>
    </row>
    <row r="259" spans="42:46" x14ac:dyDescent="0.25">
      <c r="AP259" s="121" t="str">
        <f t="array" ref="AP259">IFERROR(INDEX(Employees!$B$6:$B$1005,SMALL(IF(LEN(Employees!$B$6:$B$1005)&gt;0,ROW(Employees!$B$6:$B$1005)-ROW(INDEX(Employees!$B$6:$B$1005,1,1))+1),ROW(Employees!A258)-ROW(Employees!$A$5))),"")</f>
        <v/>
      </c>
      <c r="AQ259" s="299"/>
      <c r="AR259" s="217"/>
      <c r="AS259" s="227"/>
      <c r="AT259" s="151"/>
    </row>
    <row r="260" spans="42:46" x14ac:dyDescent="0.25">
      <c r="AP260" s="121" t="str">
        <f t="array" ref="AP260">IFERROR(INDEX(Employees!$B$6:$B$1005,SMALL(IF(LEN(Employees!$B$6:$B$1005)&gt;0,ROW(Employees!$B$6:$B$1005)-ROW(INDEX(Employees!$B$6:$B$1005,1,1))+1),ROW(Employees!A259)-ROW(Employees!$A$5))),"")</f>
        <v/>
      </c>
      <c r="AQ260" s="299"/>
      <c r="AR260" s="217"/>
      <c r="AS260" s="227"/>
      <c r="AT260" s="151"/>
    </row>
    <row r="261" spans="42:46" x14ac:dyDescent="0.25">
      <c r="AP261" s="121" t="str">
        <f t="array" ref="AP261">IFERROR(INDEX(Employees!$B$6:$B$1005,SMALL(IF(LEN(Employees!$B$6:$B$1005)&gt;0,ROW(Employees!$B$6:$B$1005)-ROW(INDEX(Employees!$B$6:$B$1005,1,1))+1),ROW(Employees!A260)-ROW(Employees!$A$5))),"")</f>
        <v/>
      </c>
      <c r="AQ261" s="299"/>
      <c r="AR261" s="217"/>
      <c r="AS261" s="227"/>
      <c r="AT261" s="151"/>
    </row>
    <row r="262" spans="42:46" x14ac:dyDescent="0.25">
      <c r="AP262" s="121" t="str">
        <f t="array" ref="AP262">IFERROR(INDEX(Employees!$B$6:$B$1005,SMALL(IF(LEN(Employees!$B$6:$B$1005)&gt;0,ROW(Employees!$B$6:$B$1005)-ROW(INDEX(Employees!$B$6:$B$1005,1,1))+1),ROW(Employees!A261)-ROW(Employees!$A$5))),"")</f>
        <v/>
      </c>
      <c r="AQ262" s="299"/>
      <c r="AR262" s="217"/>
      <c r="AS262" s="227"/>
      <c r="AT262" s="151"/>
    </row>
    <row r="263" spans="42:46" x14ac:dyDescent="0.25">
      <c r="AP263" s="121" t="str">
        <f t="array" ref="AP263">IFERROR(INDEX(Employees!$B$6:$B$1005,SMALL(IF(LEN(Employees!$B$6:$B$1005)&gt;0,ROW(Employees!$B$6:$B$1005)-ROW(INDEX(Employees!$B$6:$B$1005,1,1))+1),ROW(Employees!A262)-ROW(Employees!$A$5))),"")</f>
        <v/>
      </c>
      <c r="AQ263" s="299"/>
      <c r="AR263" s="217"/>
      <c r="AS263" s="227"/>
      <c r="AT263" s="151"/>
    </row>
    <row r="264" spans="42:46" x14ac:dyDescent="0.25">
      <c r="AP264" s="121" t="str">
        <f t="array" ref="AP264">IFERROR(INDEX(Employees!$B$6:$B$1005,SMALL(IF(LEN(Employees!$B$6:$B$1005)&gt;0,ROW(Employees!$B$6:$B$1005)-ROW(INDEX(Employees!$B$6:$B$1005,1,1))+1),ROW(Employees!A263)-ROW(Employees!$A$5))),"")</f>
        <v/>
      </c>
      <c r="AQ264" s="299"/>
      <c r="AR264" s="217"/>
      <c r="AS264" s="227"/>
      <c r="AT264" s="151"/>
    </row>
    <row r="265" spans="42:46" x14ac:dyDescent="0.25">
      <c r="AP265" s="121" t="str">
        <f t="array" ref="AP265">IFERROR(INDEX(Employees!$B$6:$B$1005,SMALL(IF(LEN(Employees!$B$6:$B$1005)&gt;0,ROW(Employees!$B$6:$B$1005)-ROW(INDEX(Employees!$B$6:$B$1005,1,1))+1),ROW(Employees!A264)-ROW(Employees!$A$5))),"")</f>
        <v/>
      </c>
      <c r="AQ265" s="299"/>
      <c r="AR265" s="217"/>
      <c r="AS265" s="227"/>
      <c r="AT265" s="151"/>
    </row>
    <row r="266" spans="42:46" x14ac:dyDescent="0.25">
      <c r="AP266" s="121" t="str">
        <f t="array" ref="AP266">IFERROR(INDEX(Employees!$B$6:$B$1005,SMALL(IF(LEN(Employees!$B$6:$B$1005)&gt;0,ROW(Employees!$B$6:$B$1005)-ROW(INDEX(Employees!$B$6:$B$1005,1,1))+1),ROW(Employees!A265)-ROW(Employees!$A$5))),"")</f>
        <v/>
      </c>
      <c r="AQ266" s="299"/>
      <c r="AR266" s="217"/>
      <c r="AS266" s="227"/>
      <c r="AT266" s="151"/>
    </row>
    <row r="267" spans="42:46" x14ac:dyDescent="0.25">
      <c r="AP267" s="121" t="str">
        <f t="array" ref="AP267">IFERROR(INDEX(Employees!$B$6:$B$1005,SMALL(IF(LEN(Employees!$B$6:$B$1005)&gt;0,ROW(Employees!$B$6:$B$1005)-ROW(INDEX(Employees!$B$6:$B$1005,1,1))+1),ROW(Employees!A266)-ROW(Employees!$A$5))),"")</f>
        <v/>
      </c>
      <c r="AQ267" s="299"/>
      <c r="AR267" s="217"/>
      <c r="AS267" s="227"/>
      <c r="AT267" s="151"/>
    </row>
    <row r="268" spans="42:46" x14ac:dyDescent="0.25">
      <c r="AP268" s="121" t="str">
        <f t="array" ref="AP268">IFERROR(INDEX(Employees!$B$6:$B$1005,SMALL(IF(LEN(Employees!$B$6:$B$1005)&gt;0,ROW(Employees!$B$6:$B$1005)-ROW(INDEX(Employees!$B$6:$B$1005,1,1))+1),ROW(Employees!A267)-ROW(Employees!$A$5))),"")</f>
        <v/>
      </c>
      <c r="AQ268" s="299"/>
      <c r="AR268" s="217"/>
      <c r="AS268" s="227"/>
      <c r="AT268" s="151"/>
    </row>
    <row r="269" spans="42:46" x14ac:dyDescent="0.25">
      <c r="AP269" s="121" t="str">
        <f t="array" ref="AP269">IFERROR(INDEX(Employees!$B$6:$B$1005,SMALL(IF(LEN(Employees!$B$6:$B$1005)&gt;0,ROW(Employees!$B$6:$B$1005)-ROW(INDEX(Employees!$B$6:$B$1005,1,1))+1),ROW(Employees!A268)-ROW(Employees!$A$5))),"")</f>
        <v/>
      </c>
      <c r="AQ269" s="299"/>
      <c r="AR269" s="217"/>
      <c r="AS269" s="227"/>
      <c r="AT269" s="151"/>
    </row>
    <row r="270" spans="42:46" x14ac:dyDescent="0.25">
      <c r="AP270" s="121" t="str">
        <f t="array" ref="AP270">IFERROR(INDEX(Employees!$B$6:$B$1005,SMALL(IF(LEN(Employees!$B$6:$B$1005)&gt;0,ROW(Employees!$B$6:$B$1005)-ROW(INDEX(Employees!$B$6:$B$1005,1,1))+1),ROW(Employees!A269)-ROW(Employees!$A$5))),"")</f>
        <v/>
      </c>
      <c r="AQ270" s="299"/>
      <c r="AR270" s="217"/>
      <c r="AS270" s="227"/>
      <c r="AT270" s="151"/>
    </row>
    <row r="271" spans="42:46" x14ac:dyDescent="0.25">
      <c r="AP271" s="121" t="str">
        <f t="array" ref="AP271">IFERROR(INDEX(Employees!$B$6:$B$1005,SMALL(IF(LEN(Employees!$B$6:$B$1005)&gt;0,ROW(Employees!$B$6:$B$1005)-ROW(INDEX(Employees!$B$6:$B$1005,1,1))+1),ROW(Employees!A270)-ROW(Employees!$A$5))),"")</f>
        <v/>
      </c>
      <c r="AQ271" s="299"/>
      <c r="AR271" s="217"/>
      <c r="AS271" s="227"/>
      <c r="AT271" s="151"/>
    </row>
    <row r="272" spans="42:46" x14ac:dyDescent="0.25">
      <c r="AP272" s="121" t="str">
        <f t="array" ref="AP272">IFERROR(INDEX(Employees!$B$6:$B$1005,SMALL(IF(LEN(Employees!$B$6:$B$1005)&gt;0,ROW(Employees!$B$6:$B$1005)-ROW(INDEX(Employees!$B$6:$B$1005,1,1))+1),ROW(Employees!A271)-ROW(Employees!$A$5))),"")</f>
        <v/>
      </c>
      <c r="AQ272" s="299"/>
      <c r="AR272" s="217"/>
      <c r="AS272" s="227"/>
      <c r="AT272" s="151"/>
    </row>
    <row r="273" spans="42:46" x14ac:dyDescent="0.25">
      <c r="AP273" s="121" t="str">
        <f t="array" ref="AP273">IFERROR(INDEX(Employees!$B$6:$B$1005,SMALL(IF(LEN(Employees!$B$6:$B$1005)&gt;0,ROW(Employees!$B$6:$B$1005)-ROW(INDEX(Employees!$B$6:$B$1005,1,1))+1),ROW(Employees!A272)-ROW(Employees!$A$5))),"")</f>
        <v/>
      </c>
      <c r="AQ273" s="299"/>
      <c r="AR273" s="217"/>
      <c r="AS273" s="227"/>
      <c r="AT273" s="151"/>
    </row>
    <row r="274" spans="42:46" x14ac:dyDescent="0.25">
      <c r="AP274" s="121" t="str">
        <f t="array" ref="AP274">IFERROR(INDEX(Employees!$B$6:$B$1005,SMALL(IF(LEN(Employees!$B$6:$B$1005)&gt;0,ROW(Employees!$B$6:$B$1005)-ROW(INDEX(Employees!$B$6:$B$1005,1,1))+1),ROW(Employees!A273)-ROW(Employees!$A$5))),"")</f>
        <v/>
      </c>
      <c r="AQ274" s="299"/>
      <c r="AR274" s="217"/>
      <c r="AS274" s="227"/>
      <c r="AT274" s="151"/>
    </row>
    <row r="275" spans="42:46" x14ac:dyDescent="0.25">
      <c r="AP275" s="121" t="str">
        <f t="array" ref="AP275">IFERROR(INDEX(Employees!$B$6:$B$1005,SMALL(IF(LEN(Employees!$B$6:$B$1005)&gt;0,ROW(Employees!$B$6:$B$1005)-ROW(INDEX(Employees!$B$6:$B$1005,1,1))+1),ROW(Employees!A274)-ROW(Employees!$A$5))),"")</f>
        <v/>
      </c>
      <c r="AQ275" s="299"/>
      <c r="AR275" s="217"/>
      <c r="AS275" s="227"/>
      <c r="AT275" s="151"/>
    </row>
    <row r="276" spans="42:46" x14ac:dyDescent="0.25">
      <c r="AP276" s="121" t="str">
        <f t="array" ref="AP276">IFERROR(INDEX(Employees!$B$6:$B$1005,SMALL(IF(LEN(Employees!$B$6:$B$1005)&gt;0,ROW(Employees!$B$6:$B$1005)-ROW(INDEX(Employees!$B$6:$B$1005,1,1))+1),ROW(Employees!A275)-ROW(Employees!$A$5))),"")</f>
        <v/>
      </c>
      <c r="AQ276" s="299"/>
      <c r="AR276" s="217"/>
      <c r="AS276" s="227"/>
      <c r="AT276" s="151"/>
    </row>
    <row r="277" spans="42:46" x14ac:dyDescent="0.25">
      <c r="AP277" s="121" t="str">
        <f t="array" ref="AP277">IFERROR(INDEX(Employees!$B$6:$B$1005,SMALL(IF(LEN(Employees!$B$6:$B$1005)&gt;0,ROW(Employees!$B$6:$B$1005)-ROW(INDEX(Employees!$B$6:$B$1005,1,1))+1),ROW(Employees!A276)-ROW(Employees!$A$5))),"")</f>
        <v/>
      </c>
      <c r="AQ277" s="299"/>
      <c r="AR277" s="217"/>
      <c r="AS277" s="227"/>
      <c r="AT277" s="151"/>
    </row>
    <row r="278" spans="42:46" x14ac:dyDescent="0.25">
      <c r="AP278" s="121" t="str">
        <f t="array" ref="AP278">IFERROR(INDEX(Employees!$B$6:$B$1005,SMALL(IF(LEN(Employees!$B$6:$B$1005)&gt;0,ROW(Employees!$B$6:$B$1005)-ROW(INDEX(Employees!$B$6:$B$1005,1,1))+1),ROW(Employees!A277)-ROW(Employees!$A$5))),"")</f>
        <v/>
      </c>
      <c r="AQ278" s="299"/>
      <c r="AR278" s="217"/>
      <c r="AS278" s="227"/>
      <c r="AT278" s="151"/>
    </row>
    <row r="279" spans="42:46" x14ac:dyDescent="0.25">
      <c r="AP279" s="121" t="str">
        <f t="array" ref="AP279">IFERROR(INDEX(Employees!$B$6:$B$1005,SMALL(IF(LEN(Employees!$B$6:$B$1005)&gt;0,ROW(Employees!$B$6:$B$1005)-ROW(INDEX(Employees!$B$6:$B$1005,1,1))+1),ROW(Employees!A278)-ROW(Employees!$A$5))),"")</f>
        <v/>
      </c>
      <c r="AQ279" s="299"/>
      <c r="AR279" s="217"/>
      <c r="AS279" s="227"/>
      <c r="AT279" s="151"/>
    </row>
    <row r="280" spans="42:46" x14ac:dyDescent="0.25">
      <c r="AP280" s="121" t="str">
        <f t="array" ref="AP280">IFERROR(INDEX(Employees!$B$6:$B$1005,SMALL(IF(LEN(Employees!$B$6:$B$1005)&gt;0,ROW(Employees!$B$6:$B$1005)-ROW(INDEX(Employees!$B$6:$B$1005,1,1))+1),ROW(Employees!A279)-ROW(Employees!$A$5))),"")</f>
        <v/>
      </c>
      <c r="AQ280" s="299"/>
      <c r="AR280" s="217"/>
      <c r="AS280" s="227"/>
      <c r="AT280" s="151"/>
    </row>
    <row r="281" spans="42:46" x14ac:dyDescent="0.25">
      <c r="AP281" s="121" t="str">
        <f t="array" ref="AP281">IFERROR(INDEX(Employees!$B$6:$B$1005,SMALL(IF(LEN(Employees!$B$6:$B$1005)&gt;0,ROW(Employees!$B$6:$B$1005)-ROW(INDEX(Employees!$B$6:$B$1005,1,1))+1),ROW(Employees!A280)-ROW(Employees!$A$5))),"")</f>
        <v/>
      </c>
      <c r="AQ281" s="299"/>
      <c r="AR281" s="217"/>
      <c r="AS281" s="227"/>
      <c r="AT281" s="151"/>
    </row>
    <row r="282" spans="42:46" x14ac:dyDescent="0.25">
      <c r="AP282" s="121" t="str">
        <f t="array" ref="AP282">IFERROR(INDEX(Employees!$B$6:$B$1005,SMALL(IF(LEN(Employees!$B$6:$B$1005)&gt;0,ROW(Employees!$B$6:$B$1005)-ROW(INDEX(Employees!$B$6:$B$1005,1,1))+1),ROW(Employees!A281)-ROW(Employees!$A$5))),"")</f>
        <v/>
      </c>
      <c r="AQ282" s="299"/>
      <c r="AR282" s="217"/>
      <c r="AS282" s="227"/>
      <c r="AT282" s="151"/>
    </row>
    <row r="283" spans="42:46" x14ac:dyDescent="0.25">
      <c r="AP283" s="121" t="str">
        <f t="array" ref="AP283">IFERROR(INDEX(Employees!$B$6:$B$1005,SMALL(IF(LEN(Employees!$B$6:$B$1005)&gt;0,ROW(Employees!$B$6:$B$1005)-ROW(INDEX(Employees!$B$6:$B$1005,1,1))+1),ROW(Employees!A282)-ROW(Employees!$A$5))),"")</f>
        <v/>
      </c>
      <c r="AQ283" s="299"/>
      <c r="AR283" s="217"/>
      <c r="AS283" s="227"/>
      <c r="AT283" s="151"/>
    </row>
    <row r="284" spans="42:46" x14ac:dyDescent="0.25">
      <c r="AP284" s="121" t="str">
        <f t="array" ref="AP284">IFERROR(INDEX(Employees!$B$6:$B$1005,SMALL(IF(LEN(Employees!$B$6:$B$1005)&gt;0,ROW(Employees!$B$6:$B$1005)-ROW(INDEX(Employees!$B$6:$B$1005,1,1))+1),ROW(Employees!A283)-ROW(Employees!$A$5))),"")</f>
        <v/>
      </c>
      <c r="AQ284" s="299"/>
      <c r="AR284" s="217"/>
      <c r="AS284" s="227"/>
      <c r="AT284" s="151"/>
    </row>
    <row r="285" spans="42:46" x14ac:dyDescent="0.25">
      <c r="AP285" s="121" t="str">
        <f t="array" ref="AP285">IFERROR(INDEX(Employees!$B$6:$B$1005,SMALL(IF(LEN(Employees!$B$6:$B$1005)&gt;0,ROW(Employees!$B$6:$B$1005)-ROW(INDEX(Employees!$B$6:$B$1005,1,1))+1),ROW(Employees!A284)-ROW(Employees!$A$5))),"")</f>
        <v/>
      </c>
      <c r="AQ285" s="299"/>
      <c r="AR285" s="217"/>
      <c r="AS285" s="227"/>
      <c r="AT285" s="151"/>
    </row>
    <row r="286" spans="42:46" x14ac:dyDescent="0.25">
      <c r="AP286" s="121" t="str">
        <f t="array" ref="AP286">IFERROR(INDEX(Employees!$B$6:$B$1005,SMALL(IF(LEN(Employees!$B$6:$B$1005)&gt;0,ROW(Employees!$B$6:$B$1005)-ROW(INDEX(Employees!$B$6:$B$1005,1,1))+1),ROW(Employees!A285)-ROW(Employees!$A$5))),"")</f>
        <v/>
      </c>
      <c r="AQ286" s="299"/>
      <c r="AR286" s="217"/>
      <c r="AS286" s="227"/>
      <c r="AT286" s="151"/>
    </row>
    <row r="287" spans="42:46" x14ac:dyDescent="0.25">
      <c r="AP287" s="121" t="str">
        <f t="array" ref="AP287">IFERROR(INDEX(Employees!$B$6:$B$1005,SMALL(IF(LEN(Employees!$B$6:$B$1005)&gt;0,ROW(Employees!$B$6:$B$1005)-ROW(INDEX(Employees!$B$6:$B$1005,1,1))+1),ROW(Employees!A286)-ROW(Employees!$A$5))),"")</f>
        <v/>
      </c>
      <c r="AQ287" s="299"/>
      <c r="AR287" s="217"/>
      <c r="AS287" s="227"/>
      <c r="AT287" s="151"/>
    </row>
    <row r="288" spans="42:46" x14ac:dyDescent="0.25">
      <c r="AP288" s="121" t="str">
        <f t="array" ref="AP288">IFERROR(INDEX(Employees!$B$6:$B$1005,SMALL(IF(LEN(Employees!$B$6:$B$1005)&gt;0,ROW(Employees!$B$6:$B$1005)-ROW(INDEX(Employees!$B$6:$B$1005,1,1))+1),ROW(Employees!A287)-ROW(Employees!$A$5))),"")</f>
        <v/>
      </c>
      <c r="AQ288" s="299"/>
      <c r="AR288" s="217"/>
      <c r="AS288" s="227"/>
      <c r="AT288" s="151"/>
    </row>
    <row r="289" spans="42:46" x14ac:dyDescent="0.25">
      <c r="AP289" s="121" t="str">
        <f t="array" ref="AP289">IFERROR(INDEX(Employees!$B$6:$B$1005,SMALL(IF(LEN(Employees!$B$6:$B$1005)&gt;0,ROW(Employees!$B$6:$B$1005)-ROW(INDEX(Employees!$B$6:$B$1005,1,1))+1),ROW(Employees!A288)-ROW(Employees!$A$5))),"")</f>
        <v/>
      </c>
      <c r="AQ289" s="299"/>
      <c r="AR289" s="217"/>
      <c r="AS289" s="227"/>
      <c r="AT289" s="151"/>
    </row>
    <row r="290" spans="42:46" x14ac:dyDescent="0.25">
      <c r="AP290" s="121" t="str">
        <f t="array" ref="AP290">IFERROR(INDEX(Employees!$B$6:$B$1005,SMALL(IF(LEN(Employees!$B$6:$B$1005)&gt;0,ROW(Employees!$B$6:$B$1005)-ROW(INDEX(Employees!$B$6:$B$1005,1,1))+1),ROW(Employees!A289)-ROW(Employees!$A$5))),"")</f>
        <v/>
      </c>
      <c r="AQ290" s="299"/>
      <c r="AR290" s="217"/>
      <c r="AS290" s="227"/>
      <c r="AT290" s="151"/>
    </row>
    <row r="291" spans="42:46" x14ac:dyDescent="0.25">
      <c r="AP291" s="121" t="str">
        <f t="array" ref="AP291">IFERROR(INDEX(Employees!$B$6:$B$1005,SMALL(IF(LEN(Employees!$B$6:$B$1005)&gt;0,ROW(Employees!$B$6:$B$1005)-ROW(INDEX(Employees!$B$6:$B$1005,1,1))+1),ROW(Employees!A290)-ROW(Employees!$A$5))),"")</f>
        <v/>
      </c>
      <c r="AQ291" s="299"/>
      <c r="AR291" s="217"/>
      <c r="AS291" s="227"/>
      <c r="AT291" s="151"/>
    </row>
    <row r="292" spans="42:46" x14ac:dyDescent="0.25">
      <c r="AP292" s="121" t="str">
        <f t="array" ref="AP292">IFERROR(INDEX(Employees!$B$6:$B$1005,SMALL(IF(LEN(Employees!$B$6:$B$1005)&gt;0,ROW(Employees!$B$6:$B$1005)-ROW(INDEX(Employees!$B$6:$B$1005,1,1))+1),ROW(Employees!A291)-ROW(Employees!$A$5))),"")</f>
        <v/>
      </c>
      <c r="AQ292" s="299"/>
      <c r="AR292" s="217"/>
      <c r="AS292" s="227"/>
      <c r="AT292" s="151"/>
    </row>
    <row r="293" spans="42:46" x14ac:dyDescent="0.25">
      <c r="AP293" s="121" t="str">
        <f t="array" ref="AP293">IFERROR(INDEX(Employees!$B$6:$B$1005,SMALL(IF(LEN(Employees!$B$6:$B$1005)&gt;0,ROW(Employees!$B$6:$B$1005)-ROW(INDEX(Employees!$B$6:$B$1005,1,1))+1),ROW(Employees!A292)-ROW(Employees!$A$5))),"")</f>
        <v/>
      </c>
      <c r="AQ293" s="299"/>
      <c r="AR293" s="217"/>
      <c r="AS293" s="227"/>
      <c r="AT293" s="151"/>
    </row>
    <row r="294" spans="42:46" x14ac:dyDescent="0.25">
      <c r="AP294" s="121" t="str">
        <f t="array" ref="AP294">IFERROR(INDEX(Employees!$B$6:$B$1005,SMALL(IF(LEN(Employees!$B$6:$B$1005)&gt;0,ROW(Employees!$B$6:$B$1005)-ROW(INDEX(Employees!$B$6:$B$1005,1,1))+1),ROW(Employees!A293)-ROW(Employees!$A$5))),"")</f>
        <v/>
      </c>
      <c r="AQ294" s="299"/>
      <c r="AR294" s="217"/>
      <c r="AS294" s="227"/>
      <c r="AT294" s="151"/>
    </row>
    <row r="295" spans="42:46" x14ac:dyDescent="0.25">
      <c r="AP295" s="121" t="str">
        <f t="array" ref="AP295">IFERROR(INDEX(Employees!$B$6:$B$1005,SMALL(IF(LEN(Employees!$B$6:$B$1005)&gt;0,ROW(Employees!$B$6:$B$1005)-ROW(INDEX(Employees!$B$6:$B$1005,1,1))+1),ROW(Employees!A294)-ROW(Employees!$A$5))),"")</f>
        <v/>
      </c>
      <c r="AQ295" s="299"/>
      <c r="AR295" s="217"/>
      <c r="AS295" s="227"/>
      <c r="AT295" s="151"/>
    </row>
    <row r="296" spans="42:46" x14ac:dyDescent="0.25">
      <c r="AP296" s="121" t="str">
        <f t="array" ref="AP296">IFERROR(INDEX(Employees!$B$6:$B$1005,SMALL(IF(LEN(Employees!$B$6:$B$1005)&gt;0,ROW(Employees!$B$6:$B$1005)-ROW(INDEX(Employees!$B$6:$B$1005,1,1))+1),ROW(Employees!A295)-ROW(Employees!$A$5))),"")</f>
        <v/>
      </c>
      <c r="AQ296" s="299"/>
      <c r="AR296" s="217"/>
      <c r="AS296" s="227"/>
      <c r="AT296" s="151"/>
    </row>
    <row r="297" spans="42:46" x14ac:dyDescent="0.25">
      <c r="AP297" s="121" t="str">
        <f t="array" ref="AP297">IFERROR(INDEX(Employees!$B$6:$B$1005,SMALL(IF(LEN(Employees!$B$6:$B$1005)&gt;0,ROW(Employees!$B$6:$B$1005)-ROW(INDEX(Employees!$B$6:$B$1005,1,1))+1),ROW(Employees!A296)-ROW(Employees!$A$5))),"")</f>
        <v/>
      </c>
      <c r="AQ297" s="299"/>
      <c r="AR297" s="217"/>
      <c r="AS297" s="227"/>
      <c r="AT297" s="151"/>
    </row>
    <row r="298" spans="42:46" x14ac:dyDescent="0.25">
      <c r="AP298" s="121" t="str">
        <f t="array" ref="AP298">IFERROR(INDEX(Employees!$B$6:$B$1005,SMALL(IF(LEN(Employees!$B$6:$B$1005)&gt;0,ROW(Employees!$B$6:$B$1005)-ROW(INDEX(Employees!$B$6:$B$1005,1,1))+1),ROW(Employees!A297)-ROW(Employees!$A$5))),"")</f>
        <v/>
      </c>
      <c r="AQ298" s="299"/>
      <c r="AR298" s="217"/>
      <c r="AS298" s="227"/>
      <c r="AT298" s="151"/>
    </row>
    <row r="299" spans="42:46" x14ac:dyDescent="0.25">
      <c r="AP299" s="121" t="str">
        <f t="array" ref="AP299">IFERROR(INDEX(Employees!$B$6:$B$1005,SMALL(IF(LEN(Employees!$B$6:$B$1005)&gt;0,ROW(Employees!$B$6:$B$1005)-ROW(INDEX(Employees!$B$6:$B$1005,1,1))+1),ROW(Employees!A298)-ROW(Employees!$A$5))),"")</f>
        <v/>
      </c>
      <c r="AQ299" s="299"/>
      <c r="AR299" s="217"/>
      <c r="AS299" s="227"/>
      <c r="AT299" s="151"/>
    </row>
    <row r="300" spans="42:46" x14ac:dyDescent="0.25">
      <c r="AP300" s="121" t="str">
        <f t="array" ref="AP300">IFERROR(INDEX(Employees!$B$6:$B$1005,SMALL(IF(LEN(Employees!$B$6:$B$1005)&gt;0,ROW(Employees!$B$6:$B$1005)-ROW(INDEX(Employees!$B$6:$B$1005,1,1))+1),ROW(Employees!A299)-ROW(Employees!$A$5))),"")</f>
        <v/>
      </c>
      <c r="AQ300" s="299"/>
      <c r="AR300" s="217"/>
      <c r="AS300" s="227"/>
      <c r="AT300" s="151"/>
    </row>
    <row r="301" spans="42:46" x14ac:dyDescent="0.25">
      <c r="AP301" s="121" t="str">
        <f t="array" ref="AP301">IFERROR(INDEX(Employees!$B$6:$B$1005,SMALL(IF(LEN(Employees!$B$6:$B$1005)&gt;0,ROW(Employees!$B$6:$B$1005)-ROW(INDEX(Employees!$B$6:$B$1005,1,1))+1),ROW(Employees!A300)-ROW(Employees!$A$5))),"")</f>
        <v/>
      </c>
      <c r="AQ301" s="299"/>
      <c r="AR301" s="217"/>
      <c r="AS301" s="227"/>
      <c r="AT301" s="151"/>
    </row>
    <row r="302" spans="42:46" x14ac:dyDescent="0.25">
      <c r="AP302" s="121" t="str">
        <f t="array" ref="AP302">IFERROR(INDEX(Employees!$B$6:$B$1005,SMALL(IF(LEN(Employees!$B$6:$B$1005)&gt;0,ROW(Employees!$B$6:$B$1005)-ROW(INDEX(Employees!$B$6:$B$1005,1,1))+1),ROW(Employees!A301)-ROW(Employees!$A$5))),"")</f>
        <v/>
      </c>
      <c r="AQ302" s="299"/>
      <c r="AR302" s="217"/>
      <c r="AS302" s="227"/>
      <c r="AT302" s="151"/>
    </row>
    <row r="303" spans="42:46" x14ac:dyDescent="0.25">
      <c r="AP303" s="121" t="str">
        <f t="array" ref="AP303">IFERROR(INDEX(Employees!$B$6:$B$1005,SMALL(IF(LEN(Employees!$B$6:$B$1005)&gt;0,ROW(Employees!$B$6:$B$1005)-ROW(INDEX(Employees!$B$6:$B$1005,1,1))+1),ROW(Employees!A302)-ROW(Employees!$A$5))),"")</f>
        <v/>
      </c>
      <c r="AQ303" s="299"/>
      <c r="AR303" s="217"/>
      <c r="AS303" s="227"/>
      <c r="AT303" s="151"/>
    </row>
    <row r="304" spans="42:46" x14ac:dyDescent="0.25">
      <c r="AP304" s="121" t="str">
        <f t="array" ref="AP304">IFERROR(INDEX(Employees!$B$6:$B$1005,SMALL(IF(LEN(Employees!$B$6:$B$1005)&gt;0,ROW(Employees!$B$6:$B$1005)-ROW(INDEX(Employees!$B$6:$B$1005,1,1))+1),ROW(Employees!A303)-ROW(Employees!$A$5))),"")</f>
        <v/>
      </c>
      <c r="AQ304" s="299"/>
      <c r="AR304" s="217"/>
      <c r="AS304" s="227"/>
      <c r="AT304" s="151"/>
    </row>
    <row r="305" spans="42:46" x14ac:dyDescent="0.25">
      <c r="AP305" s="121" t="str">
        <f t="array" ref="AP305">IFERROR(INDEX(Employees!$B$6:$B$1005,SMALL(IF(LEN(Employees!$B$6:$B$1005)&gt;0,ROW(Employees!$B$6:$B$1005)-ROW(INDEX(Employees!$B$6:$B$1005,1,1))+1),ROW(Employees!A304)-ROW(Employees!$A$5))),"")</f>
        <v/>
      </c>
      <c r="AQ305" s="299"/>
      <c r="AR305" s="217"/>
      <c r="AS305" s="227"/>
      <c r="AT305" s="151"/>
    </row>
    <row r="306" spans="42:46" x14ac:dyDescent="0.25">
      <c r="AP306" s="121" t="str">
        <f t="array" ref="AP306">IFERROR(INDEX(Employees!$B$6:$B$1005,SMALL(IF(LEN(Employees!$B$6:$B$1005)&gt;0,ROW(Employees!$B$6:$B$1005)-ROW(INDEX(Employees!$B$6:$B$1005,1,1))+1),ROW(Employees!A305)-ROW(Employees!$A$5))),"")</f>
        <v/>
      </c>
      <c r="AQ306" s="299"/>
      <c r="AR306" s="217"/>
      <c r="AS306" s="227"/>
      <c r="AT306" s="151"/>
    </row>
    <row r="307" spans="42:46" x14ac:dyDescent="0.25">
      <c r="AP307" s="121" t="str">
        <f t="array" ref="AP307">IFERROR(INDEX(Employees!$B$6:$B$1005,SMALL(IF(LEN(Employees!$B$6:$B$1005)&gt;0,ROW(Employees!$B$6:$B$1005)-ROW(INDEX(Employees!$B$6:$B$1005,1,1))+1),ROW(Employees!A306)-ROW(Employees!$A$5))),"")</f>
        <v/>
      </c>
      <c r="AQ307" s="299"/>
      <c r="AR307" s="217"/>
      <c r="AS307" s="227"/>
      <c r="AT307" s="151"/>
    </row>
    <row r="308" spans="42:46" x14ac:dyDescent="0.25">
      <c r="AP308" s="121" t="str">
        <f t="array" ref="AP308">IFERROR(INDEX(Employees!$B$6:$B$1005,SMALL(IF(LEN(Employees!$B$6:$B$1005)&gt;0,ROW(Employees!$B$6:$B$1005)-ROW(INDEX(Employees!$B$6:$B$1005,1,1))+1),ROW(Employees!A307)-ROW(Employees!$A$5))),"")</f>
        <v/>
      </c>
      <c r="AQ308" s="299"/>
      <c r="AR308" s="217"/>
      <c r="AS308" s="227"/>
      <c r="AT308" s="151"/>
    </row>
    <row r="309" spans="42:46" x14ac:dyDescent="0.25">
      <c r="AP309" s="121" t="str">
        <f t="array" ref="AP309">IFERROR(INDEX(Employees!$B$6:$B$1005,SMALL(IF(LEN(Employees!$B$6:$B$1005)&gt;0,ROW(Employees!$B$6:$B$1005)-ROW(INDEX(Employees!$B$6:$B$1005,1,1))+1),ROW(Employees!A308)-ROW(Employees!$A$5))),"")</f>
        <v/>
      </c>
      <c r="AQ309" s="299"/>
      <c r="AR309" s="217"/>
      <c r="AS309" s="227"/>
      <c r="AT309" s="151"/>
    </row>
    <row r="310" spans="42:46" x14ac:dyDescent="0.25">
      <c r="AP310" s="121" t="str">
        <f t="array" ref="AP310">IFERROR(INDEX(Employees!$B$6:$B$1005,SMALL(IF(LEN(Employees!$B$6:$B$1005)&gt;0,ROW(Employees!$B$6:$B$1005)-ROW(INDEX(Employees!$B$6:$B$1005,1,1))+1),ROW(Employees!A309)-ROW(Employees!$A$5))),"")</f>
        <v/>
      </c>
      <c r="AQ310" s="299"/>
      <c r="AR310" s="217"/>
      <c r="AS310" s="227"/>
      <c r="AT310" s="151"/>
    </row>
    <row r="311" spans="42:46" x14ac:dyDescent="0.25">
      <c r="AP311" s="121" t="str">
        <f t="array" ref="AP311">IFERROR(INDEX(Employees!$B$6:$B$1005,SMALL(IF(LEN(Employees!$B$6:$B$1005)&gt;0,ROW(Employees!$B$6:$B$1005)-ROW(INDEX(Employees!$B$6:$B$1005,1,1))+1),ROW(Employees!A310)-ROW(Employees!$A$5))),"")</f>
        <v/>
      </c>
      <c r="AQ311" s="299"/>
      <c r="AR311" s="217"/>
      <c r="AS311" s="227"/>
      <c r="AT311" s="151"/>
    </row>
    <row r="312" spans="42:46" x14ac:dyDescent="0.25">
      <c r="AP312" s="121" t="str">
        <f t="array" ref="AP312">IFERROR(INDEX(Employees!$B$6:$B$1005,SMALL(IF(LEN(Employees!$B$6:$B$1005)&gt;0,ROW(Employees!$B$6:$B$1005)-ROW(INDEX(Employees!$B$6:$B$1005,1,1))+1),ROW(Employees!A311)-ROW(Employees!$A$5))),"")</f>
        <v/>
      </c>
      <c r="AQ312" s="299"/>
      <c r="AR312" s="217"/>
      <c r="AS312" s="227"/>
      <c r="AT312" s="151"/>
    </row>
    <row r="313" spans="42:46" x14ac:dyDescent="0.25">
      <c r="AP313" s="121" t="str">
        <f t="array" ref="AP313">IFERROR(INDEX(Employees!$B$6:$B$1005,SMALL(IF(LEN(Employees!$B$6:$B$1005)&gt;0,ROW(Employees!$B$6:$B$1005)-ROW(INDEX(Employees!$B$6:$B$1005,1,1))+1),ROW(Employees!A312)-ROW(Employees!$A$5))),"")</f>
        <v/>
      </c>
      <c r="AQ313" s="299"/>
      <c r="AR313" s="217"/>
      <c r="AS313" s="227"/>
      <c r="AT313" s="151"/>
    </row>
    <row r="314" spans="42:46" x14ac:dyDescent="0.25">
      <c r="AP314" s="121" t="str">
        <f t="array" ref="AP314">IFERROR(INDEX(Employees!$B$6:$B$1005,SMALL(IF(LEN(Employees!$B$6:$B$1005)&gt;0,ROW(Employees!$B$6:$B$1005)-ROW(INDEX(Employees!$B$6:$B$1005,1,1))+1),ROW(Employees!A313)-ROW(Employees!$A$5))),"")</f>
        <v/>
      </c>
      <c r="AQ314" s="299"/>
      <c r="AR314" s="217"/>
      <c r="AS314" s="227"/>
      <c r="AT314" s="151"/>
    </row>
    <row r="315" spans="42:46" x14ac:dyDescent="0.25">
      <c r="AP315" s="121" t="str">
        <f t="array" ref="AP315">IFERROR(INDEX(Employees!$B$6:$B$1005,SMALL(IF(LEN(Employees!$B$6:$B$1005)&gt;0,ROW(Employees!$B$6:$B$1005)-ROW(INDEX(Employees!$B$6:$B$1005,1,1))+1),ROW(Employees!A314)-ROW(Employees!$A$5))),"")</f>
        <v/>
      </c>
      <c r="AQ315" s="299"/>
      <c r="AR315" s="217"/>
      <c r="AS315" s="227"/>
      <c r="AT315" s="151"/>
    </row>
    <row r="316" spans="42:46" x14ac:dyDescent="0.25">
      <c r="AP316" s="121" t="str">
        <f t="array" ref="AP316">IFERROR(INDEX(Employees!$B$6:$B$1005,SMALL(IF(LEN(Employees!$B$6:$B$1005)&gt;0,ROW(Employees!$B$6:$B$1005)-ROW(INDEX(Employees!$B$6:$B$1005,1,1))+1),ROW(Employees!A315)-ROW(Employees!$A$5))),"")</f>
        <v/>
      </c>
      <c r="AQ316" s="299"/>
      <c r="AR316" s="217"/>
      <c r="AS316" s="227"/>
      <c r="AT316" s="151"/>
    </row>
    <row r="317" spans="42:46" x14ac:dyDescent="0.25">
      <c r="AP317" s="121" t="str">
        <f t="array" ref="AP317">IFERROR(INDEX(Employees!$B$6:$B$1005,SMALL(IF(LEN(Employees!$B$6:$B$1005)&gt;0,ROW(Employees!$B$6:$B$1005)-ROW(INDEX(Employees!$B$6:$B$1005,1,1))+1),ROW(Employees!A316)-ROW(Employees!$A$5))),"")</f>
        <v/>
      </c>
      <c r="AQ317" s="299"/>
      <c r="AR317" s="217"/>
      <c r="AS317" s="227"/>
      <c r="AT317" s="151"/>
    </row>
    <row r="318" spans="42:46" x14ac:dyDescent="0.25">
      <c r="AP318" s="121" t="str">
        <f t="array" ref="AP318">IFERROR(INDEX(Employees!$B$6:$B$1005,SMALL(IF(LEN(Employees!$B$6:$B$1005)&gt;0,ROW(Employees!$B$6:$B$1005)-ROW(INDEX(Employees!$B$6:$B$1005,1,1))+1),ROW(Employees!A317)-ROW(Employees!$A$5))),"")</f>
        <v/>
      </c>
      <c r="AQ318" s="299"/>
      <c r="AR318" s="217"/>
      <c r="AS318" s="227"/>
      <c r="AT318" s="151"/>
    </row>
    <row r="319" spans="42:46" x14ac:dyDescent="0.25">
      <c r="AP319" s="121" t="str">
        <f t="array" ref="AP319">IFERROR(INDEX(Employees!$B$6:$B$1005,SMALL(IF(LEN(Employees!$B$6:$B$1005)&gt;0,ROW(Employees!$B$6:$B$1005)-ROW(INDEX(Employees!$B$6:$B$1005,1,1))+1),ROW(Employees!A318)-ROW(Employees!$A$5))),"")</f>
        <v/>
      </c>
      <c r="AQ319" s="299"/>
      <c r="AR319" s="217"/>
      <c r="AS319" s="227"/>
      <c r="AT319" s="151"/>
    </row>
    <row r="320" spans="42:46" x14ac:dyDescent="0.25">
      <c r="AP320" s="121" t="str">
        <f t="array" ref="AP320">IFERROR(INDEX(Employees!$B$6:$B$1005,SMALL(IF(LEN(Employees!$B$6:$B$1005)&gt;0,ROW(Employees!$B$6:$B$1005)-ROW(INDEX(Employees!$B$6:$B$1005,1,1))+1),ROW(Employees!A319)-ROW(Employees!$A$5))),"")</f>
        <v/>
      </c>
      <c r="AQ320" s="299"/>
      <c r="AR320" s="217"/>
      <c r="AS320" s="227"/>
      <c r="AT320" s="151"/>
    </row>
    <row r="321" spans="42:46" x14ac:dyDescent="0.25">
      <c r="AP321" s="121" t="str">
        <f t="array" ref="AP321">IFERROR(INDEX(Employees!$B$6:$B$1005,SMALL(IF(LEN(Employees!$B$6:$B$1005)&gt;0,ROW(Employees!$B$6:$B$1005)-ROW(INDEX(Employees!$B$6:$B$1005,1,1))+1),ROW(Employees!A320)-ROW(Employees!$A$5))),"")</f>
        <v/>
      </c>
      <c r="AQ321" s="299"/>
      <c r="AR321" s="217"/>
      <c r="AS321" s="227"/>
      <c r="AT321" s="151"/>
    </row>
    <row r="322" spans="42:46" x14ac:dyDescent="0.25">
      <c r="AP322" s="121" t="str">
        <f t="array" ref="AP322">IFERROR(INDEX(Employees!$B$6:$B$1005,SMALL(IF(LEN(Employees!$B$6:$B$1005)&gt;0,ROW(Employees!$B$6:$B$1005)-ROW(INDEX(Employees!$B$6:$B$1005,1,1))+1),ROW(Employees!A321)-ROW(Employees!$A$5))),"")</f>
        <v/>
      </c>
      <c r="AQ322" s="299"/>
      <c r="AR322" s="217"/>
      <c r="AS322" s="227"/>
      <c r="AT322" s="151"/>
    </row>
    <row r="323" spans="42:46" x14ac:dyDescent="0.25">
      <c r="AP323" s="121" t="str">
        <f t="array" ref="AP323">IFERROR(INDEX(Employees!$B$6:$B$1005,SMALL(IF(LEN(Employees!$B$6:$B$1005)&gt;0,ROW(Employees!$B$6:$B$1005)-ROW(INDEX(Employees!$B$6:$B$1005,1,1))+1),ROW(Employees!A322)-ROW(Employees!$A$5))),"")</f>
        <v/>
      </c>
      <c r="AQ323" s="299"/>
      <c r="AR323" s="217"/>
      <c r="AS323" s="227"/>
      <c r="AT323" s="151"/>
    </row>
    <row r="324" spans="42:46" x14ac:dyDescent="0.25">
      <c r="AP324" s="121" t="str">
        <f t="array" ref="AP324">IFERROR(INDEX(Employees!$B$6:$B$1005,SMALL(IF(LEN(Employees!$B$6:$B$1005)&gt;0,ROW(Employees!$B$6:$B$1005)-ROW(INDEX(Employees!$B$6:$B$1005,1,1))+1),ROW(Employees!A323)-ROW(Employees!$A$5))),"")</f>
        <v/>
      </c>
      <c r="AQ324" s="299"/>
      <c r="AR324" s="217"/>
      <c r="AS324" s="227"/>
      <c r="AT324" s="151"/>
    </row>
    <row r="325" spans="42:46" x14ac:dyDescent="0.25">
      <c r="AP325" s="121" t="str">
        <f t="array" ref="AP325">IFERROR(INDEX(Employees!$B$6:$B$1005,SMALL(IF(LEN(Employees!$B$6:$B$1005)&gt;0,ROW(Employees!$B$6:$B$1005)-ROW(INDEX(Employees!$B$6:$B$1005,1,1))+1),ROW(Employees!A324)-ROW(Employees!$A$5))),"")</f>
        <v/>
      </c>
      <c r="AQ325" s="299"/>
      <c r="AR325" s="217"/>
      <c r="AS325" s="227"/>
      <c r="AT325" s="151"/>
    </row>
    <row r="326" spans="42:46" x14ac:dyDescent="0.25">
      <c r="AP326" s="121" t="str">
        <f t="array" ref="AP326">IFERROR(INDEX(Employees!$B$6:$B$1005,SMALL(IF(LEN(Employees!$B$6:$B$1005)&gt;0,ROW(Employees!$B$6:$B$1005)-ROW(INDEX(Employees!$B$6:$B$1005,1,1))+1),ROW(Employees!A325)-ROW(Employees!$A$5))),"")</f>
        <v/>
      </c>
      <c r="AQ326" s="299"/>
      <c r="AR326" s="217"/>
      <c r="AS326" s="227"/>
      <c r="AT326" s="151"/>
    </row>
    <row r="327" spans="42:46" x14ac:dyDescent="0.25">
      <c r="AP327" s="121" t="str">
        <f t="array" ref="AP327">IFERROR(INDEX(Employees!$B$6:$B$1005,SMALL(IF(LEN(Employees!$B$6:$B$1005)&gt;0,ROW(Employees!$B$6:$B$1005)-ROW(INDEX(Employees!$B$6:$B$1005,1,1))+1),ROW(Employees!A326)-ROW(Employees!$A$5))),"")</f>
        <v/>
      </c>
      <c r="AQ327" s="299"/>
      <c r="AR327" s="217"/>
      <c r="AS327" s="227"/>
      <c r="AT327" s="151"/>
    </row>
    <row r="328" spans="42:46" x14ac:dyDescent="0.25">
      <c r="AP328" s="121" t="str">
        <f t="array" ref="AP328">IFERROR(INDEX(Employees!$B$6:$B$1005,SMALL(IF(LEN(Employees!$B$6:$B$1005)&gt;0,ROW(Employees!$B$6:$B$1005)-ROW(INDEX(Employees!$B$6:$B$1005,1,1))+1),ROW(Employees!A327)-ROW(Employees!$A$5))),"")</f>
        <v/>
      </c>
      <c r="AQ328" s="299"/>
      <c r="AR328" s="217"/>
      <c r="AS328" s="227"/>
      <c r="AT328" s="151"/>
    </row>
    <row r="329" spans="42:46" x14ac:dyDescent="0.25">
      <c r="AP329" s="121" t="str">
        <f t="array" ref="AP329">IFERROR(INDEX(Employees!$B$6:$B$1005,SMALL(IF(LEN(Employees!$B$6:$B$1005)&gt;0,ROW(Employees!$B$6:$B$1005)-ROW(INDEX(Employees!$B$6:$B$1005,1,1))+1),ROW(Employees!A328)-ROW(Employees!$A$5))),"")</f>
        <v/>
      </c>
      <c r="AQ329" s="299"/>
      <c r="AR329" s="217"/>
      <c r="AS329" s="227"/>
      <c r="AT329" s="151"/>
    </row>
    <row r="330" spans="42:46" x14ac:dyDescent="0.25">
      <c r="AP330" s="121" t="str">
        <f t="array" ref="AP330">IFERROR(INDEX(Employees!$B$6:$B$1005,SMALL(IF(LEN(Employees!$B$6:$B$1005)&gt;0,ROW(Employees!$B$6:$B$1005)-ROW(INDEX(Employees!$B$6:$B$1005,1,1))+1),ROW(Employees!A329)-ROW(Employees!$A$5))),"")</f>
        <v/>
      </c>
      <c r="AQ330" s="299"/>
      <c r="AR330" s="217"/>
      <c r="AS330" s="227"/>
      <c r="AT330" s="151"/>
    </row>
    <row r="331" spans="42:46" x14ac:dyDescent="0.25">
      <c r="AP331" s="121" t="str">
        <f t="array" ref="AP331">IFERROR(INDEX(Employees!$B$6:$B$1005,SMALL(IF(LEN(Employees!$B$6:$B$1005)&gt;0,ROW(Employees!$B$6:$B$1005)-ROW(INDEX(Employees!$B$6:$B$1005,1,1))+1),ROW(Employees!A330)-ROW(Employees!$A$5))),"")</f>
        <v/>
      </c>
      <c r="AQ331" s="299"/>
      <c r="AR331" s="217"/>
      <c r="AS331" s="227"/>
      <c r="AT331" s="151"/>
    </row>
    <row r="332" spans="42:46" x14ac:dyDescent="0.25">
      <c r="AP332" s="121" t="str">
        <f t="array" ref="AP332">IFERROR(INDEX(Employees!$B$6:$B$1005,SMALL(IF(LEN(Employees!$B$6:$B$1005)&gt;0,ROW(Employees!$B$6:$B$1005)-ROW(INDEX(Employees!$B$6:$B$1005,1,1))+1),ROW(Employees!A331)-ROW(Employees!$A$5))),"")</f>
        <v/>
      </c>
      <c r="AQ332" s="299"/>
      <c r="AR332" s="217"/>
      <c r="AS332" s="227"/>
      <c r="AT332" s="151"/>
    </row>
    <row r="333" spans="42:46" x14ac:dyDescent="0.25">
      <c r="AP333" s="121" t="str">
        <f t="array" ref="AP333">IFERROR(INDEX(Employees!$B$6:$B$1005,SMALL(IF(LEN(Employees!$B$6:$B$1005)&gt;0,ROW(Employees!$B$6:$B$1005)-ROW(INDEX(Employees!$B$6:$B$1005,1,1))+1),ROW(Employees!A332)-ROW(Employees!$A$5))),"")</f>
        <v/>
      </c>
      <c r="AQ333" s="299"/>
      <c r="AR333" s="217"/>
      <c r="AS333" s="227"/>
      <c r="AT333" s="151"/>
    </row>
    <row r="334" spans="42:46" x14ac:dyDescent="0.25">
      <c r="AP334" s="121" t="str">
        <f t="array" ref="AP334">IFERROR(INDEX(Employees!$B$6:$B$1005,SMALL(IF(LEN(Employees!$B$6:$B$1005)&gt;0,ROW(Employees!$B$6:$B$1005)-ROW(INDEX(Employees!$B$6:$B$1005,1,1))+1),ROW(Employees!A333)-ROW(Employees!$A$5))),"")</f>
        <v/>
      </c>
      <c r="AQ334" s="299"/>
      <c r="AR334" s="217"/>
      <c r="AS334" s="227"/>
      <c r="AT334" s="151"/>
    </row>
    <row r="335" spans="42:46" x14ac:dyDescent="0.25">
      <c r="AP335" s="121" t="str">
        <f t="array" ref="AP335">IFERROR(INDEX(Employees!$B$6:$B$1005,SMALL(IF(LEN(Employees!$B$6:$B$1005)&gt;0,ROW(Employees!$B$6:$B$1005)-ROW(INDEX(Employees!$B$6:$B$1005,1,1))+1),ROW(Employees!A334)-ROW(Employees!$A$5))),"")</f>
        <v/>
      </c>
      <c r="AQ335" s="299"/>
      <c r="AR335" s="217"/>
      <c r="AS335" s="227"/>
      <c r="AT335" s="151"/>
    </row>
    <row r="336" spans="42:46" x14ac:dyDescent="0.25">
      <c r="AP336" s="121" t="str">
        <f t="array" ref="AP336">IFERROR(INDEX(Employees!$B$6:$B$1005,SMALL(IF(LEN(Employees!$B$6:$B$1005)&gt;0,ROW(Employees!$B$6:$B$1005)-ROW(INDEX(Employees!$B$6:$B$1005,1,1))+1),ROW(Employees!A335)-ROW(Employees!$A$5))),"")</f>
        <v/>
      </c>
      <c r="AQ336" s="299"/>
      <c r="AR336" s="217"/>
      <c r="AS336" s="227"/>
      <c r="AT336" s="151"/>
    </row>
    <row r="337" spans="42:46" x14ac:dyDescent="0.25">
      <c r="AP337" s="121" t="str">
        <f t="array" ref="AP337">IFERROR(INDEX(Employees!$B$6:$B$1005,SMALL(IF(LEN(Employees!$B$6:$B$1005)&gt;0,ROW(Employees!$B$6:$B$1005)-ROW(INDEX(Employees!$B$6:$B$1005,1,1))+1),ROW(Employees!A336)-ROW(Employees!$A$5))),"")</f>
        <v/>
      </c>
      <c r="AQ337" s="299"/>
      <c r="AR337" s="217"/>
      <c r="AS337" s="227"/>
      <c r="AT337" s="151"/>
    </row>
    <row r="338" spans="42:46" x14ac:dyDescent="0.25">
      <c r="AP338" s="121" t="str">
        <f t="array" ref="AP338">IFERROR(INDEX(Employees!$B$6:$B$1005,SMALL(IF(LEN(Employees!$B$6:$B$1005)&gt;0,ROW(Employees!$B$6:$B$1005)-ROW(INDEX(Employees!$B$6:$B$1005,1,1))+1),ROW(Employees!A337)-ROW(Employees!$A$5))),"")</f>
        <v/>
      </c>
      <c r="AQ338" s="299"/>
      <c r="AR338" s="217"/>
      <c r="AS338" s="227"/>
      <c r="AT338" s="151"/>
    </row>
    <row r="339" spans="42:46" x14ac:dyDescent="0.25">
      <c r="AP339" s="121" t="str">
        <f t="array" ref="AP339">IFERROR(INDEX(Employees!$B$6:$B$1005,SMALL(IF(LEN(Employees!$B$6:$B$1005)&gt;0,ROW(Employees!$B$6:$B$1005)-ROW(INDEX(Employees!$B$6:$B$1005,1,1))+1),ROW(Employees!A338)-ROW(Employees!$A$5))),"")</f>
        <v/>
      </c>
      <c r="AQ339" s="299"/>
      <c r="AR339" s="217"/>
      <c r="AS339" s="227"/>
      <c r="AT339" s="151"/>
    </row>
    <row r="340" spans="42:46" x14ac:dyDescent="0.25">
      <c r="AP340" s="121" t="str">
        <f t="array" ref="AP340">IFERROR(INDEX(Employees!$B$6:$B$1005,SMALL(IF(LEN(Employees!$B$6:$B$1005)&gt;0,ROW(Employees!$B$6:$B$1005)-ROW(INDEX(Employees!$B$6:$B$1005,1,1))+1),ROW(Employees!A339)-ROW(Employees!$A$5))),"")</f>
        <v/>
      </c>
      <c r="AQ340" s="299"/>
      <c r="AR340" s="217"/>
      <c r="AS340" s="227"/>
      <c r="AT340" s="151"/>
    </row>
    <row r="341" spans="42:46" x14ac:dyDescent="0.25">
      <c r="AP341" s="121" t="str">
        <f t="array" ref="AP341">IFERROR(INDEX(Employees!$B$6:$B$1005,SMALL(IF(LEN(Employees!$B$6:$B$1005)&gt;0,ROW(Employees!$B$6:$B$1005)-ROW(INDEX(Employees!$B$6:$B$1005,1,1))+1),ROW(Employees!A340)-ROW(Employees!$A$5))),"")</f>
        <v/>
      </c>
      <c r="AQ341" s="299"/>
      <c r="AR341" s="217"/>
      <c r="AS341" s="227"/>
      <c r="AT341" s="151"/>
    </row>
    <row r="342" spans="42:46" x14ac:dyDescent="0.25">
      <c r="AP342" s="121" t="str">
        <f t="array" ref="AP342">IFERROR(INDEX(Employees!$B$6:$B$1005,SMALL(IF(LEN(Employees!$B$6:$B$1005)&gt;0,ROW(Employees!$B$6:$B$1005)-ROW(INDEX(Employees!$B$6:$B$1005,1,1))+1),ROW(Employees!A341)-ROW(Employees!$A$5))),"")</f>
        <v/>
      </c>
      <c r="AQ342" s="299"/>
      <c r="AR342" s="217"/>
      <c r="AS342" s="227"/>
      <c r="AT342" s="151"/>
    </row>
    <row r="343" spans="42:46" x14ac:dyDescent="0.25">
      <c r="AP343" s="121" t="str">
        <f t="array" ref="AP343">IFERROR(INDEX(Employees!$B$6:$B$1005,SMALL(IF(LEN(Employees!$B$6:$B$1005)&gt;0,ROW(Employees!$B$6:$B$1005)-ROW(INDEX(Employees!$B$6:$B$1005,1,1))+1),ROW(Employees!A342)-ROW(Employees!$A$5))),"")</f>
        <v/>
      </c>
      <c r="AQ343" s="299"/>
      <c r="AR343" s="217"/>
      <c r="AS343" s="227"/>
      <c r="AT343" s="151"/>
    </row>
    <row r="344" spans="42:46" x14ac:dyDescent="0.25">
      <c r="AP344" s="121" t="str">
        <f t="array" ref="AP344">IFERROR(INDEX(Employees!$B$6:$B$1005,SMALL(IF(LEN(Employees!$B$6:$B$1005)&gt;0,ROW(Employees!$B$6:$B$1005)-ROW(INDEX(Employees!$B$6:$B$1005,1,1))+1),ROW(Employees!A343)-ROW(Employees!$A$5))),"")</f>
        <v/>
      </c>
      <c r="AQ344" s="299"/>
      <c r="AR344" s="217"/>
      <c r="AS344" s="227"/>
      <c r="AT344" s="151"/>
    </row>
    <row r="345" spans="42:46" x14ac:dyDescent="0.25">
      <c r="AP345" s="121" t="str">
        <f t="array" ref="AP345">IFERROR(INDEX(Employees!$B$6:$B$1005,SMALL(IF(LEN(Employees!$B$6:$B$1005)&gt;0,ROW(Employees!$B$6:$B$1005)-ROW(INDEX(Employees!$B$6:$B$1005,1,1))+1),ROW(Employees!A344)-ROW(Employees!$A$5))),"")</f>
        <v/>
      </c>
      <c r="AQ345" s="299"/>
      <c r="AR345" s="217"/>
      <c r="AS345" s="227"/>
      <c r="AT345" s="151"/>
    </row>
    <row r="346" spans="42:46" x14ac:dyDescent="0.25">
      <c r="AP346" s="121" t="str">
        <f t="array" ref="AP346">IFERROR(INDEX(Employees!$B$6:$B$1005,SMALL(IF(LEN(Employees!$B$6:$B$1005)&gt;0,ROW(Employees!$B$6:$B$1005)-ROW(INDEX(Employees!$B$6:$B$1005,1,1))+1),ROW(Employees!A345)-ROW(Employees!$A$5))),"")</f>
        <v/>
      </c>
      <c r="AQ346" s="299"/>
      <c r="AR346" s="217"/>
      <c r="AS346" s="227"/>
      <c r="AT346" s="151"/>
    </row>
    <row r="347" spans="42:46" x14ac:dyDescent="0.25">
      <c r="AP347" s="121" t="str">
        <f t="array" ref="AP347">IFERROR(INDEX(Employees!$B$6:$B$1005,SMALL(IF(LEN(Employees!$B$6:$B$1005)&gt;0,ROW(Employees!$B$6:$B$1005)-ROW(INDEX(Employees!$B$6:$B$1005,1,1))+1),ROW(Employees!A346)-ROW(Employees!$A$5))),"")</f>
        <v/>
      </c>
      <c r="AQ347" s="299"/>
      <c r="AR347" s="217"/>
      <c r="AS347" s="227"/>
      <c r="AT347" s="151"/>
    </row>
    <row r="348" spans="42:46" x14ac:dyDescent="0.25">
      <c r="AP348" s="121" t="str">
        <f t="array" ref="AP348">IFERROR(INDEX(Employees!$B$6:$B$1005,SMALL(IF(LEN(Employees!$B$6:$B$1005)&gt;0,ROW(Employees!$B$6:$B$1005)-ROW(INDEX(Employees!$B$6:$B$1005,1,1))+1),ROW(Employees!A347)-ROW(Employees!$A$5))),"")</f>
        <v/>
      </c>
      <c r="AQ348" s="299"/>
      <c r="AR348" s="217"/>
      <c r="AS348" s="227"/>
      <c r="AT348" s="151"/>
    </row>
    <row r="349" spans="42:46" x14ac:dyDescent="0.25">
      <c r="AP349" s="121" t="str">
        <f t="array" ref="AP349">IFERROR(INDEX(Employees!$B$6:$B$1005,SMALL(IF(LEN(Employees!$B$6:$B$1005)&gt;0,ROW(Employees!$B$6:$B$1005)-ROW(INDEX(Employees!$B$6:$B$1005,1,1))+1),ROW(Employees!A348)-ROW(Employees!$A$5))),"")</f>
        <v/>
      </c>
      <c r="AQ349" s="299"/>
      <c r="AR349" s="217"/>
      <c r="AS349" s="227"/>
      <c r="AT349" s="151"/>
    </row>
    <row r="350" spans="42:46" x14ac:dyDescent="0.25">
      <c r="AP350" s="121" t="str">
        <f t="array" ref="AP350">IFERROR(INDEX(Employees!$B$6:$B$1005,SMALL(IF(LEN(Employees!$B$6:$B$1005)&gt;0,ROW(Employees!$B$6:$B$1005)-ROW(INDEX(Employees!$B$6:$B$1005,1,1))+1),ROW(Employees!A349)-ROW(Employees!$A$5))),"")</f>
        <v/>
      </c>
      <c r="AQ350" s="299"/>
      <c r="AR350" s="217"/>
      <c r="AS350" s="227"/>
      <c r="AT350" s="151"/>
    </row>
    <row r="351" spans="42:46" x14ac:dyDescent="0.25">
      <c r="AP351" s="121" t="str">
        <f t="array" ref="AP351">IFERROR(INDEX(Employees!$B$6:$B$1005,SMALL(IF(LEN(Employees!$B$6:$B$1005)&gt;0,ROW(Employees!$B$6:$B$1005)-ROW(INDEX(Employees!$B$6:$B$1005,1,1))+1),ROW(Employees!A350)-ROW(Employees!$A$5))),"")</f>
        <v/>
      </c>
      <c r="AQ351" s="299"/>
      <c r="AR351" s="217"/>
      <c r="AS351" s="227"/>
      <c r="AT351" s="151"/>
    </row>
    <row r="352" spans="42:46" x14ac:dyDescent="0.25">
      <c r="AP352" s="121" t="str">
        <f t="array" ref="AP352">IFERROR(INDEX(Employees!$B$6:$B$1005,SMALL(IF(LEN(Employees!$B$6:$B$1005)&gt;0,ROW(Employees!$B$6:$B$1005)-ROW(INDEX(Employees!$B$6:$B$1005,1,1))+1),ROW(Employees!A351)-ROW(Employees!$A$5))),"")</f>
        <v/>
      </c>
      <c r="AQ352" s="299"/>
      <c r="AR352" s="217"/>
      <c r="AS352" s="227"/>
      <c r="AT352" s="151"/>
    </row>
    <row r="353" spans="42:46" x14ac:dyDescent="0.25">
      <c r="AP353" s="121" t="str">
        <f t="array" ref="AP353">IFERROR(INDEX(Employees!$B$6:$B$1005,SMALL(IF(LEN(Employees!$B$6:$B$1005)&gt;0,ROW(Employees!$B$6:$B$1005)-ROW(INDEX(Employees!$B$6:$B$1005,1,1))+1),ROW(Employees!A352)-ROW(Employees!$A$5))),"")</f>
        <v/>
      </c>
      <c r="AQ353" s="299"/>
      <c r="AR353" s="217"/>
      <c r="AS353" s="227"/>
      <c r="AT353" s="151"/>
    </row>
    <row r="354" spans="42:46" x14ac:dyDescent="0.25">
      <c r="AP354" s="121" t="str">
        <f t="array" ref="AP354">IFERROR(INDEX(Employees!$B$6:$B$1005,SMALL(IF(LEN(Employees!$B$6:$B$1005)&gt;0,ROW(Employees!$B$6:$B$1005)-ROW(INDEX(Employees!$B$6:$B$1005,1,1))+1),ROW(Employees!A353)-ROW(Employees!$A$5))),"")</f>
        <v/>
      </c>
      <c r="AQ354" s="299"/>
      <c r="AR354" s="217"/>
      <c r="AS354" s="227"/>
      <c r="AT354" s="151"/>
    </row>
    <row r="355" spans="42:46" x14ac:dyDescent="0.25">
      <c r="AP355" s="121" t="str">
        <f t="array" ref="AP355">IFERROR(INDEX(Employees!$B$6:$B$1005,SMALL(IF(LEN(Employees!$B$6:$B$1005)&gt;0,ROW(Employees!$B$6:$B$1005)-ROW(INDEX(Employees!$B$6:$B$1005,1,1))+1),ROW(Employees!A354)-ROW(Employees!$A$5))),"")</f>
        <v/>
      </c>
      <c r="AQ355" s="299"/>
      <c r="AR355" s="217"/>
      <c r="AS355" s="227"/>
      <c r="AT355" s="151"/>
    </row>
    <row r="356" spans="42:46" x14ac:dyDescent="0.25">
      <c r="AP356" s="121" t="str">
        <f t="array" ref="AP356">IFERROR(INDEX(Employees!$B$6:$B$1005,SMALL(IF(LEN(Employees!$B$6:$B$1005)&gt;0,ROW(Employees!$B$6:$B$1005)-ROW(INDEX(Employees!$B$6:$B$1005,1,1))+1),ROW(Employees!A355)-ROW(Employees!$A$5))),"")</f>
        <v/>
      </c>
      <c r="AQ356" s="299"/>
      <c r="AR356" s="217"/>
      <c r="AS356" s="227"/>
      <c r="AT356" s="151"/>
    </row>
    <row r="357" spans="42:46" x14ac:dyDescent="0.25">
      <c r="AP357" s="121" t="str">
        <f t="array" ref="AP357">IFERROR(INDEX(Employees!$B$6:$B$1005,SMALL(IF(LEN(Employees!$B$6:$B$1005)&gt;0,ROW(Employees!$B$6:$B$1005)-ROW(INDEX(Employees!$B$6:$B$1005,1,1))+1),ROW(Employees!A356)-ROW(Employees!$A$5))),"")</f>
        <v/>
      </c>
      <c r="AQ357" s="299"/>
      <c r="AR357" s="217"/>
      <c r="AS357" s="227"/>
      <c r="AT357" s="151"/>
    </row>
    <row r="358" spans="42:46" x14ac:dyDescent="0.25">
      <c r="AP358" s="121" t="str">
        <f t="array" ref="AP358">IFERROR(INDEX(Employees!$B$6:$B$1005,SMALL(IF(LEN(Employees!$B$6:$B$1005)&gt;0,ROW(Employees!$B$6:$B$1005)-ROW(INDEX(Employees!$B$6:$B$1005,1,1))+1),ROW(Employees!A357)-ROW(Employees!$A$5))),"")</f>
        <v/>
      </c>
      <c r="AQ358" s="299"/>
      <c r="AR358" s="217"/>
      <c r="AS358" s="227"/>
      <c r="AT358" s="151"/>
    </row>
    <row r="359" spans="42:46" x14ac:dyDescent="0.25">
      <c r="AP359" s="121" t="str">
        <f t="array" ref="AP359">IFERROR(INDEX(Employees!$B$6:$B$1005,SMALL(IF(LEN(Employees!$B$6:$B$1005)&gt;0,ROW(Employees!$B$6:$B$1005)-ROW(INDEX(Employees!$B$6:$B$1005,1,1))+1),ROW(Employees!A358)-ROW(Employees!$A$5))),"")</f>
        <v/>
      </c>
      <c r="AQ359" s="299"/>
      <c r="AR359" s="217"/>
      <c r="AS359" s="227"/>
      <c r="AT359" s="151"/>
    </row>
    <row r="360" spans="42:46" x14ac:dyDescent="0.25">
      <c r="AP360" s="121" t="str">
        <f t="array" ref="AP360">IFERROR(INDEX(Employees!$B$6:$B$1005,SMALL(IF(LEN(Employees!$B$6:$B$1005)&gt;0,ROW(Employees!$B$6:$B$1005)-ROW(INDEX(Employees!$B$6:$B$1005,1,1))+1),ROW(Employees!A359)-ROW(Employees!$A$5))),"")</f>
        <v/>
      </c>
      <c r="AQ360" s="299"/>
      <c r="AR360" s="217"/>
      <c r="AS360" s="227"/>
      <c r="AT360" s="151"/>
    </row>
    <row r="361" spans="42:46" x14ac:dyDescent="0.25">
      <c r="AP361" s="121" t="str">
        <f t="array" ref="AP361">IFERROR(INDEX(Employees!$B$6:$B$1005,SMALL(IF(LEN(Employees!$B$6:$B$1005)&gt;0,ROW(Employees!$B$6:$B$1005)-ROW(INDEX(Employees!$B$6:$B$1005,1,1))+1),ROW(Employees!A360)-ROW(Employees!$A$5))),"")</f>
        <v/>
      </c>
      <c r="AQ361" s="299"/>
      <c r="AR361" s="217"/>
      <c r="AS361" s="227"/>
      <c r="AT361" s="151"/>
    </row>
    <row r="362" spans="42:46" x14ac:dyDescent="0.25">
      <c r="AP362" s="121" t="str">
        <f t="array" ref="AP362">IFERROR(INDEX(Employees!$B$6:$B$1005,SMALL(IF(LEN(Employees!$B$6:$B$1005)&gt;0,ROW(Employees!$B$6:$B$1005)-ROW(INDEX(Employees!$B$6:$B$1005,1,1))+1),ROW(Employees!A361)-ROW(Employees!$A$5))),"")</f>
        <v/>
      </c>
      <c r="AS362" s="227"/>
      <c r="AT362" s="151"/>
    </row>
    <row r="363" spans="42:46" x14ac:dyDescent="0.25">
      <c r="AP363" s="121" t="str">
        <f t="array" ref="AP363">IFERROR(INDEX(Employees!$B$6:$B$1005,SMALL(IF(LEN(Employees!$B$6:$B$1005)&gt;0,ROW(Employees!$B$6:$B$1005)-ROW(INDEX(Employees!$B$6:$B$1005,1,1))+1),ROW(Employees!A362)-ROW(Employees!$A$5))),"")</f>
        <v/>
      </c>
      <c r="AS363" s="227"/>
      <c r="AT363" s="151"/>
    </row>
    <row r="364" spans="42:46" x14ac:dyDescent="0.25">
      <c r="AP364" s="121" t="str">
        <f t="array" ref="AP364">IFERROR(INDEX(Employees!$B$6:$B$1005,SMALL(IF(LEN(Employees!$B$6:$B$1005)&gt;0,ROW(Employees!$B$6:$B$1005)-ROW(INDEX(Employees!$B$6:$B$1005,1,1))+1),ROW(Employees!A363)-ROW(Employees!$A$5))),"")</f>
        <v/>
      </c>
      <c r="AS364" s="227"/>
      <c r="AT364" s="151"/>
    </row>
    <row r="365" spans="42:46" x14ac:dyDescent="0.25">
      <c r="AP365" s="121" t="str">
        <f t="array" ref="AP365">IFERROR(INDEX(Employees!$B$6:$B$1005,SMALL(IF(LEN(Employees!$B$6:$B$1005)&gt;0,ROW(Employees!$B$6:$B$1005)-ROW(INDEX(Employees!$B$6:$B$1005,1,1))+1),ROW(Employees!A364)-ROW(Employees!$A$5))),"")</f>
        <v/>
      </c>
      <c r="AS365" s="227"/>
      <c r="AT365" s="151"/>
    </row>
    <row r="366" spans="42:46" x14ac:dyDescent="0.25">
      <c r="AP366" s="121" t="str">
        <f t="array" ref="AP366">IFERROR(INDEX(Employees!$B$6:$B$1005,SMALL(IF(LEN(Employees!$B$6:$B$1005)&gt;0,ROW(Employees!$B$6:$B$1005)-ROW(INDEX(Employees!$B$6:$B$1005,1,1))+1),ROW(Employees!A365)-ROW(Employees!$A$5))),"")</f>
        <v/>
      </c>
      <c r="AS366" s="227"/>
      <c r="AT366" s="151"/>
    </row>
    <row r="367" spans="42:46" x14ac:dyDescent="0.25">
      <c r="AP367" s="121" t="str">
        <f t="array" ref="AP367">IFERROR(INDEX(Employees!$B$6:$B$1005,SMALL(IF(LEN(Employees!$B$6:$B$1005)&gt;0,ROW(Employees!$B$6:$B$1005)-ROW(INDEX(Employees!$B$6:$B$1005,1,1))+1),ROW(Employees!A366)-ROW(Employees!$A$5))),"")</f>
        <v/>
      </c>
      <c r="AS367" s="227"/>
      <c r="AT367" s="151"/>
    </row>
    <row r="368" spans="42:46" x14ac:dyDescent="0.25">
      <c r="AP368" s="121" t="str">
        <f t="array" ref="AP368">IFERROR(INDEX(Employees!$B$6:$B$1005,SMALL(IF(LEN(Employees!$B$6:$B$1005)&gt;0,ROW(Employees!$B$6:$B$1005)-ROW(INDEX(Employees!$B$6:$B$1005,1,1))+1),ROW(Employees!A367)-ROW(Employees!$A$5))),"")</f>
        <v/>
      </c>
      <c r="AS368" s="227"/>
      <c r="AT368" s="151"/>
    </row>
    <row r="369" spans="42:46" x14ac:dyDescent="0.25">
      <c r="AP369" s="121" t="str">
        <f t="array" ref="AP369">IFERROR(INDEX(Employees!$B$6:$B$1005,SMALL(IF(LEN(Employees!$B$6:$B$1005)&gt;0,ROW(Employees!$B$6:$B$1005)-ROW(INDEX(Employees!$B$6:$B$1005,1,1))+1),ROW(Employees!A368)-ROW(Employees!$A$5))),"")</f>
        <v/>
      </c>
      <c r="AS369" s="227"/>
      <c r="AT369" s="151"/>
    </row>
    <row r="370" spans="42:46" x14ac:dyDescent="0.25">
      <c r="AP370" s="121" t="str">
        <f t="array" ref="AP370">IFERROR(INDEX(Employees!$B$6:$B$1005,SMALL(IF(LEN(Employees!$B$6:$B$1005)&gt;0,ROW(Employees!$B$6:$B$1005)-ROW(INDEX(Employees!$B$6:$B$1005,1,1))+1),ROW(Employees!A369)-ROW(Employees!$A$5))),"")</f>
        <v/>
      </c>
      <c r="AS370" s="227"/>
      <c r="AT370" s="151"/>
    </row>
    <row r="371" spans="42:46" x14ac:dyDescent="0.25">
      <c r="AP371" s="121" t="str">
        <f t="array" ref="AP371">IFERROR(INDEX(Employees!$B$6:$B$1005,SMALL(IF(LEN(Employees!$B$6:$B$1005)&gt;0,ROW(Employees!$B$6:$B$1005)-ROW(INDEX(Employees!$B$6:$B$1005,1,1))+1),ROW(Employees!A370)-ROW(Employees!$A$5))),"")</f>
        <v/>
      </c>
      <c r="AS371" s="227"/>
      <c r="AT371" s="151"/>
    </row>
    <row r="372" spans="42:46" x14ac:dyDescent="0.25">
      <c r="AP372" s="121" t="str">
        <f t="array" ref="AP372">IFERROR(INDEX(Employees!$B$6:$B$1005,SMALL(IF(LEN(Employees!$B$6:$B$1005)&gt;0,ROW(Employees!$B$6:$B$1005)-ROW(INDEX(Employees!$B$6:$B$1005,1,1))+1),ROW(Employees!A371)-ROW(Employees!$A$5))),"")</f>
        <v/>
      </c>
      <c r="AS372" s="227"/>
      <c r="AT372" s="151"/>
    </row>
    <row r="373" spans="42:46" x14ac:dyDescent="0.25">
      <c r="AP373" s="121" t="str">
        <f t="array" ref="AP373">IFERROR(INDEX(Employees!$B$6:$B$1005,SMALL(IF(LEN(Employees!$B$6:$B$1005)&gt;0,ROW(Employees!$B$6:$B$1005)-ROW(INDEX(Employees!$B$6:$B$1005,1,1))+1),ROW(Employees!A372)-ROW(Employees!$A$5))),"")</f>
        <v/>
      </c>
      <c r="AS373" s="227"/>
      <c r="AT373" s="151"/>
    </row>
    <row r="374" spans="42:46" x14ac:dyDescent="0.25">
      <c r="AP374" s="121" t="str">
        <f t="array" ref="AP374">IFERROR(INDEX(Employees!$B$6:$B$1005,SMALL(IF(LEN(Employees!$B$6:$B$1005)&gt;0,ROW(Employees!$B$6:$B$1005)-ROW(INDEX(Employees!$B$6:$B$1005,1,1))+1),ROW(Employees!A373)-ROW(Employees!$A$5))),"")</f>
        <v/>
      </c>
      <c r="AS374" s="227"/>
      <c r="AT374" s="151"/>
    </row>
    <row r="375" spans="42:46" x14ac:dyDescent="0.25">
      <c r="AP375" s="121" t="str">
        <f t="array" ref="AP375">IFERROR(INDEX(Employees!$B$6:$B$1005,SMALL(IF(LEN(Employees!$B$6:$B$1005)&gt;0,ROW(Employees!$B$6:$B$1005)-ROW(INDEX(Employees!$B$6:$B$1005,1,1))+1),ROW(Employees!A374)-ROW(Employees!$A$5))),"")</f>
        <v/>
      </c>
      <c r="AS375" s="227"/>
      <c r="AT375" s="151"/>
    </row>
    <row r="376" spans="42:46" x14ac:dyDescent="0.25">
      <c r="AP376" s="121" t="str">
        <f t="array" ref="AP376">IFERROR(INDEX(Employees!$B$6:$B$1005,SMALL(IF(LEN(Employees!$B$6:$B$1005)&gt;0,ROW(Employees!$B$6:$B$1005)-ROW(INDEX(Employees!$B$6:$B$1005,1,1))+1),ROW(Employees!A375)-ROW(Employees!$A$5))),"")</f>
        <v/>
      </c>
      <c r="AS376" s="227"/>
      <c r="AT376" s="151"/>
    </row>
    <row r="377" spans="42:46" x14ac:dyDescent="0.25">
      <c r="AP377" s="121" t="str">
        <f t="array" ref="AP377">IFERROR(INDEX(Employees!$B$6:$B$1005,SMALL(IF(LEN(Employees!$B$6:$B$1005)&gt;0,ROW(Employees!$B$6:$B$1005)-ROW(INDEX(Employees!$B$6:$B$1005,1,1))+1),ROW(Employees!A376)-ROW(Employees!$A$5))),"")</f>
        <v/>
      </c>
      <c r="AS377" s="227"/>
      <c r="AT377" s="151"/>
    </row>
    <row r="378" spans="42:46" x14ac:dyDescent="0.25">
      <c r="AP378" s="121" t="str">
        <f t="array" ref="AP378">IFERROR(INDEX(Employees!$B$6:$B$1005,SMALL(IF(LEN(Employees!$B$6:$B$1005)&gt;0,ROW(Employees!$B$6:$B$1005)-ROW(INDEX(Employees!$B$6:$B$1005,1,1))+1),ROW(Employees!A377)-ROW(Employees!$A$5))),"")</f>
        <v/>
      </c>
      <c r="AS378" s="227"/>
      <c r="AT378" s="151"/>
    </row>
    <row r="379" spans="42:46" x14ac:dyDescent="0.25">
      <c r="AP379" s="121" t="str">
        <f t="array" ref="AP379">IFERROR(INDEX(Employees!$B$6:$B$1005,SMALL(IF(LEN(Employees!$B$6:$B$1005)&gt;0,ROW(Employees!$B$6:$B$1005)-ROW(INDEX(Employees!$B$6:$B$1005,1,1))+1),ROW(Employees!A378)-ROW(Employees!$A$5))),"")</f>
        <v/>
      </c>
      <c r="AS379" s="227"/>
      <c r="AT379" s="151"/>
    </row>
    <row r="380" spans="42:46" x14ac:dyDescent="0.25">
      <c r="AP380" s="121" t="str">
        <f t="array" ref="AP380">IFERROR(INDEX(Employees!$B$6:$B$1005,SMALL(IF(LEN(Employees!$B$6:$B$1005)&gt;0,ROW(Employees!$B$6:$B$1005)-ROW(INDEX(Employees!$B$6:$B$1005,1,1))+1),ROW(Employees!A379)-ROW(Employees!$A$5))),"")</f>
        <v/>
      </c>
      <c r="AS380" s="227"/>
      <c r="AT380" s="151"/>
    </row>
    <row r="381" spans="42:46" x14ac:dyDescent="0.25">
      <c r="AP381" s="121" t="str">
        <f t="array" ref="AP381">IFERROR(INDEX(Employees!$B$6:$B$1005,SMALL(IF(LEN(Employees!$B$6:$B$1005)&gt;0,ROW(Employees!$B$6:$B$1005)-ROW(INDEX(Employees!$B$6:$B$1005,1,1))+1),ROW(Employees!A380)-ROW(Employees!$A$5))),"")</f>
        <v/>
      </c>
      <c r="AS381" s="227"/>
      <c r="AT381" s="151"/>
    </row>
    <row r="382" spans="42:46" x14ac:dyDescent="0.25">
      <c r="AP382" s="121" t="str">
        <f t="array" ref="AP382">IFERROR(INDEX(Employees!$B$6:$B$1005,SMALL(IF(LEN(Employees!$B$6:$B$1005)&gt;0,ROW(Employees!$B$6:$B$1005)-ROW(INDEX(Employees!$B$6:$B$1005,1,1))+1),ROW(Employees!A381)-ROW(Employees!$A$5))),"")</f>
        <v/>
      </c>
      <c r="AS382" s="227"/>
      <c r="AT382" s="151"/>
    </row>
    <row r="383" spans="42:46" x14ac:dyDescent="0.25">
      <c r="AP383" s="121" t="str">
        <f t="array" ref="AP383">IFERROR(INDEX(Employees!$B$6:$B$1005,SMALL(IF(LEN(Employees!$B$6:$B$1005)&gt;0,ROW(Employees!$B$6:$B$1005)-ROW(INDEX(Employees!$B$6:$B$1005,1,1))+1),ROW(Employees!A382)-ROW(Employees!$A$5))),"")</f>
        <v/>
      </c>
      <c r="AS383" s="227"/>
      <c r="AT383" s="151"/>
    </row>
    <row r="384" spans="42:46" x14ac:dyDescent="0.25">
      <c r="AP384" s="121" t="str">
        <f t="array" ref="AP384">IFERROR(INDEX(Employees!$B$6:$B$1005,SMALL(IF(LEN(Employees!$B$6:$B$1005)&gt;0,ROW(Employees!$B$6:$B$1005)-ROW(INDEX(Employees!$B$6:$B$1005,1,1))+1),ROW(Employees!A383)-ROW(Employees!$A$5))),"")</f>
        <v/>
      </c>
      <c r="AS384" s="227"/>
      <c r="AT384" s="151"/>
    </row>
    <row r="385" spans="42:46" x14ac:dyDescent="0.25">
      <c r="AP385" s="121" t="str">
        <f t="array" ref="AP385">IFERROR(INDEX(Employees!$B$6:$B$1005,SMALL(IF(LEN(Employees!$B$6:$B$1005)&gt;0,ROW(Employees!$B$6:$B$1005)-ROW(INDEX(Employees!$B$6:$B$1005,1,1))+1),ROW(Employees!A384)-ROW(Employees!$A$5))),"")</f>
        <v/>
      </c>
      <c r="AS385" s="227"/>
      <c r="AT385" s="151"/>
    </row>
    <row r="386" spans="42:46" x14ac:dyDescent="0.25">
      <c r="AP386" s="121" t="str">
        <f t="array" ref="AP386">IFERROR(INDEX(Employees!$B$6:$B$1005,SMALL(IF(LEN(Employees!$B$6:$B$1005)&gt;0,ROW(Employees!$B$6:$B$1005)-ROW(INDEX(Employees!$B$6:$B$1005,1,1))+1),ROW(Employees!A385)-ROW(Employees!$A$5))),"")</f>
        <v/>
      </c>
      <c r="AS386" s="227"/>
      <c r="AT386" s="151"/>
    </row>
    <row r="387" spans="42:46" x14ac:dyDescent="0.25">
      <c r="AP387" s="121" t="str">
        <f t="array" ref="AP387">IFERROR(INDEX(Employees!$B$6:$B$1005,SMALL(IF(LEN(Employees!$B$6:$B$1005)&gt;0,ROW(Employees!$B$6:$B$1005)-ROW(INDEX(Employees!$B$6:$B$1005,1,1))+1),ROW(Employees!A386)-ROW(Employees!$A$5))),"")</f>
        <v/>
      </c>
      <c r="AS387" s="227"/>
      <c r="AT387" s="151"/>
    </row>
    <row r="388" spans="42:46" x14ac:dyDescent="0.25">
      <c r="AP388" s="121" t="str">
        <f t="array" ref="AP388">IFERROR(INDEX(Employees!$B$6:$B$1005,SMALL(IF(LEN(Employees!$B$6:$B$1005)&gt;0,ROW(Employees!$B$6:$B$1005)-ROW(INDEX(Employees!$B$6:$B$1005,1,1))+1),ROW(Employees!A387)-ROW(Employees!$A$5))),"")</f>
        <v/>
      </c>
      <c r="AS388" s="227"/>
      <c r="AT388" s="151"/>
    </row>
    <row r="389" spans="42:46" x14ac:dyDescent="0.25">
      <c r="AP389" s="121" t="str">
        <f t="array" ref="AP389">IFERROR(INDEX(Employees!$B$6:$B$1005,SMALL(IF(LEN(Employees!$B$6:$B$1005)&gt;0,ROW(Employees!$B$6:$B$1005)-ROW(INDEX(Employees!$B$6:$B$1005,1,1))+1),ROW(Employees!A388)-ROW(Employees!$A$5))),"")</f>
        <v/>
      </c>
      <c r="AS389" s="227"/>
      <c r="AT389" s="151"/>
    </row>
    <row r="390" spans="42:46" x14ac:dyDescent="0.25">
      <c r="AP390" s="121" t="str">
        <f t="array" ref="AP390">IFERROR(INDEX(Employees!$B$6:$B$1005,SMALL(IF(LEN(Employees!$B$6:$B$1005)&gt;0,ROW(Employees!$B$6:$B$1005)-ROW(INDEX(Employees!$B$6:$B$1005,1,1))+1),ROW(Employees!A389)-ROW(Employees!$A$5))),"")</f>
        <v/>
      </c>
      <c r="AS390" s="227"/>
      <c r="AT390" s="151"/>
    </row>
    <row r="391" spans="42:46" x14ac:dyDescent="0.25">
      <c r="AP391" s="121" t="str">
        <f t="array" ref="AP391">IFERROR(INDEX(Employees!$B$6:$B$1005,SMALL(IF(LEN(Employees!$B$6:$B$1005)&gt;0,ROW(Employees!$B$6:$B$1005)-ROW(INDEX(Employees!$B$6:$B$1005,1,1))+1),ROW(Employees!A390)-ROW(Employees!$A$5))),"")</f>
        <v/>
      </c>
      <c r="AS391" s="227"/>
      <c r="AT391" s="151"/>
    </row>
    <row r="392" spans="42:46" x14ac:dyDescent="0.25">
      <c r="AP392" s="121" t="str">
        <f t="array" ref="AP392">IFERROR(INDEX(Employees!$B$6:$B$1005,SMALL(IF(LEN(Employees!$B$6:$B$1005)&gt;0,ROW(Employees!$B$6:$B$1005)-ROW(INDEX(Employees!$B$6:$B$1005,1,1))+1),ROW(Employees!A391)-ROW(Employees!$A$5))),"")</f>
        <v/>
      </c>
      <c r="AS392" s="227"/>
      <c r="AT392" s="151"/>
    </row>
    <row r="393" spans="42:46" x14ac:dyDescent="0.25">
      <c r="AP393" s="121" t="str">
        <f t="array" ref="AP393">IFERROR(INDEX(Employees!$B$6:$B$1005,SMALL(IF(LEN(Employees!$B$6:$B$1005)&gt;0,ROW(Employees!$B$6:$B$1005)-ROW(INDEX(Employees!$B$6:$B$1005,1,1))+1),ROW(Employees!A392)-ROW(Employees!$A$5))),"")</f>
        <v/>
      </c>
      <c r="AS393" s="227"/>
      <c r="AT393" s="151"/>
    </row>
    <row r="394" spans="42:46" x14ac:dyDescent="0.25">
      <c r="AP394" s="121" t="str">
        <f t="array" ref="AP394">IFERROR(INDEX(Employees!$B$6:$B$1005,SMALL(IF(LEN(Employees!$B$6:$B$1005)&gt;0,ROW(Employees!$B$6:$B$1005)-ROW(INDEX(Employees!$B$6:$B$1005,1,1))+1),ROW(Employees!A393)-ROW(Employees!$A$5))),"")</f>
        <v/>
      </c>
      <c r="AS394" s="227"/>
      <c r="AT394" s="151"/>
    </row>
    <row r="395" spans="42:46" x14ac:dyDescent="0.25">
      <c r="AP395" s="121" t="str">
        <f t="array" ref="AP395">IFERROR(INDEX(Employees!$B$6:$B$1005,SMALL(IF(LEN(Employees!$B$6:$B$1005)&gt;0,ROW(Employees!$B$6:$B$1005)-ROW(INDEX(Employees!$B$6:$B$1005,1,1))+1),ROW(Employees!A394)-ROW(Employees!$A$5))),"")</f>
        <v/>
      </c>
      <c r="AS395" s="227"/>
      <c r="AT395" s="151"/>
    </row>
    <row r="396" spans="42:46" x14ac:dyDescent="0.25">
      <c r="AP396" s="121" t="str">
        <f t="array" ref="AP396">IFERROR(INDEX(Employees!$B$6:$B$1005,SMALL(IF(LEN(Employees!$B$6:$B$1005)&gt;0,ROW(Employees!$B$6:$B$1005)-ROW(INDEX(Employees!$B$6:$B$1005,1,1))+1),ROW(Employees!A395)-ROW(Employees!$A$5))),"")</f>
        <v/>
      </c>
      <c r="AS396" s="227"/>
      <c r="AT396" s="151"/>
    </row>
    <row r="397" spans="42:46" x14ac:dyDescent="0.25">
      <c r="AP397" s="121" t="str">
        <f t="array" ref="AP397">IFERROR(INDEX(Employees!$B$6:$B$1005,SMALL(IF(LEN(Employees!$B$6:$B$1005)&gt;0,ROW(Employees!$B$6:$B$1005)-ROW(INDEX(Employees!$B$6:$B$1005,1,1))+1),ROW(Employees!A396)-ROW(Employees!$A$5))),"")</f>
        <v/>
      </c>
      <c r="AS397" s="227"/>
      <c r="AT397" s="151"/>
    </row>
    <row r="398" spans="42:46" x14ac:dyDescent="0.25">
      <c r="AP398" s="121" t="str">
        <f t="array" ref="AP398">IFERROR(INDEX(Employees!$B$6:$B$1005,SMALL(IF(LEN(Employees!$B$6:$B$1005)&gt;0,ROW(Employees!$B$6:$B$1005)-ROW(INDEX(Employees!$B$6:$B$1005,1,1))+1),ROW(Employees!A397)-ROW(Employees!$A$5))),"")</f>
        <v/>
      </c>
      <c r="AS398" s="227"/>
      <c r="AT398" s="151"/>
    </row>
    <row r="399" spans="42:46" x14ac:dyDescent="0.25">
      <c r="AP399" s="121" t="str">
        <f t="array" ref="AP399">IFERROR(INDEX(Employees!$B$6:$B$1005,SMALL(IF(LEN(Employees!$B$6:$B$1005)&gt;0,ROW(Employees!$B$6:$B$1005)-ROW(INDEX(Employees!$B$6:$B$1005,1,1))+1),ROW(Employees!A398)-ROW(Employees!$A$5))),"")</f>
        <v/>
      </c>
      <c r="AS399" s="227"/>
      <c r="AT399" s="151"/>
    </row>
    <row r="400" spans="42:46" x14ac:dyDescent="0.25">
      <c r="AP400" s="121" t="str">
        <f t="array" ref="AP400">IFERROR(INDEX(Employees!$B$6:$B$1005,SMALL(IF(LEN(Employees!$B$6:$B$1005)&gt;0,ROW(Employees!$B$6:$B$1005)-ROW(INDEX(Employees!$B$6:$B$1005,1,1))+1),ROW(Employees!A399)-ROW(Employees!$A$5))),"")</f>
        <v/>
      </c>
      <c r="AS400" s="227"/>
      <c r="AT400" s="151"/>
    </row>
    <row r="401" spans="42:46" x14ac:dyDescent="0.25">
      <c r="AP401" s="121" t="str">
        <f t="array" ref="AP401">IFERROR(INDEX(Employees!$B$6:$B$1005,SMALL(IF(LEN(Employees!$B$6:$B$1005)&gt;0,ROW(Employees!$B$6:$B$1005)-ROW(INDEX(Employees!$B$6:$B$1005,1,1))+1),ROW(Employees!A400)-ROW(Employees!$A$5))),"")</f>
        <v/>
      </c>
      <c r="AS401" s="227"/>
      <c r="AT401" s="151"/>
    </row>
    <row r="402" spans="42:46" x14ac:dyDescent="0.25">
      <c r="AP402" s="121" t="str">
        <f t="array" ref="AP402">IFERROR(INDEX(Employees!$B$6:$B$1005,SMALL(IF(LEN(Employees!$B$6:$B$1005)&gt;0,ROW(Employees!$B$6:$B$1005)-ROW(INDEX(Employees!$B$6:$B$1005,1,1))+1),ROW(Employees!A401)-ROW(Employees!$A$5))),"")</f>
        <v/>
      </c>
      <c r="AS402" s="227"/>
      <c r="AT402" s="151"/>
    </row>
    <row r="403" spans="42:46" x14ac:dyDescent="0.25">
      <c r="AP403" s="121" t="str">
        <f t="array" ref="AP403">IFERROR(INDEX(Employees!$B$6:$B$1005,SMALL(IF(LEN(Employees!$B$6:$B$1005)&gt;0,ROW(Employees!$B$6:$B$1005)-ROW(INDEX(Employees!$B$6:$B$1005,1,1))+1),ROW(Employees!A402)-ROW(Employees!$A$5))),"")</f>
        <v/>
      </c>
      <c r="AS403" s="227"/>
      <c r="AT403" s="151"/>
    </row>
    <row r="404" spans="42:46" x14ac:dyDescent="0.25">
      <c r="AP404" s="121" t="str">
        <f t="array" ref="AP404">IFERROR(INDEX(Employees!$B$6:$B$1005,SMALL(IF(LEN(Employees!$B$6:$B$1005)&gt;0,ROW(Employees!$B$6:$B$1005)-ROW(INDEX(Employees!$B$6:$B$1005,1,1))+1),ROW(Employees!A403)-ROW(Employees!$A$5))),"")</f>
        <v/>
      </c>
      <c r="AS404" s="227"/>
      <c r="AT404" s="151"/>
    </row>
    <row r="405" spans="42:46" x14ac:dyDescent="0.25">
      <c r="AP405" s="121" t="str">
        <f t="array" ref="AP405">IFERROR(INDEX(Employees!$B$6:$B$1005,SMALL(IF(LEN(Employees!$B$6:$B$1005)&gt;0,ROW(Employees!$B$6:$B$1005)-ROW(INDEX(Employees!$B$6:$B$1005,1,1))+1),ROW(Employees!A404)-ROW(Employees!$A$5))),"")</f>
        <v/>
      </c>
      <c r="AS405" s="227"/>
      <c r="AT405" s="151"/>
    </row>
    <row r="406" spans="42:46" x14ac:dyDescent="0.25">
      <c r="AP406" s="121" t="str">
        <f t="array" ref="AP406">IFERROR(INDEX(Employees!$B$6:$B$1005,SMALL(IF(LEN(Employees!$B$6:$B$1005)&gt;0,ROW(Employees!$B$6:$B$1005)-ROW(INDEX(Employees!$B$6:$B$1005,1,1))+1),ROW(Employees!A405)-ROW(Employees!$A$5))),"")</f>
        <v/>
      </c>
      <c r="AS406" s="227"/>
      <c r="AT406" s="151"/>
    </row>
    <row r="407" spans="42:46" x14ac:dyDescent="0.25">
      <c r="AP407" s="121" t="str">
        <f t="array" ref="AP407">IFERROR(INDEX(Employees!$B$6:$B$1005,SMALL(IF(LEN(Employees!$B$6:$B$1005)&gt;0,ROW(Employees!$B$6:$B$1005)-ROW(INDEX(Employees!$B$6:$B$1005,1,1))+1),ROW(Employees!A406)-ROW(Employees!$A$5))),"")</f>
        <v/>
      </c>
      <c r="AS407" s="227"/>
      <c r="AT407" s="151"/>
    </row>
    <row r="408" spans="42:46" x14ac:dyDescent="0.25">
      <c r="AP408" s="121" t="str">
        <f t="array" ref="AP408">IFERROR(INDEX(Employees!$B$6:$B$1005,SMALL(IF(LEN(Employees!$B$6:$B$1005)&gt;0,ROW(Employees!$B$6:$B$1005)-ROW(INDEX(Employees!$B$6:$B$1005,1,1))+1),ROW(Employees!A407)-ROW(Employees!$A$5))),"")</f>
        <v/>
      </c>
      <c r="AS408" s="227"/>
      <c r="AT408" s="151"/>
    </row>
    <row r="409" spans="42:46" x14ac:dyDescent="0.25">
      <c r="AP409" s="121" t="str">
        <f t="array" ref="AP409">IFERROR(INDEX(Employees!$B$6:$B$1005,SMALL(IF(LEN(Employees!$B$6:$B$1005)&gt;0,ROW(Employees!$B$6:$B$1005)-ROW(INDEX(Employees!$B$6:$B$1005,1,1))+1),ROW(Employees!A408)-ROW(Employees!$A$5))),"")</f>
        <v/>
      </c>
      <c r="AS409" s="227"/>
      <c r="AT409" s="151"/>
    </row>
    <row r="410" spans="42:46" x14ac:dyDescent="0.25">
      <c r="AP410" s="121" t="str">
        <f t="array" ref="AP410">IFERROR(INDEX(Employees!$B$6:$B$1005,SMALL(IF(LEN(Employees!$B$6:$B$1005)&gt;0,ROW(Employees!$B$6:$B$1005)-ROW(INDEX(Employees!$B$6:$B$1005,1,1))+1),ROW(Employees!A409)-ROW(Employees!$A$5))),"")</f>
        <v/>
      </c>
      <c r="AS410" s="227"/>
      <c r="AT410" s="151"/>
    </row>
    <row r="411" spans="42:46" x14ac:dyDescent="0.25">
      <c r="AP411" s="121" t="str">
        <f t="array" ref="AP411">IFERROR(INDEX(Employees!$B$6:$B$1005,SMALL(IF(LEN(Employees!$B$6:$B$1005)&gt;0,ROW(Employees!$B$6:$B$1005)-ROW(INDEX(Employees!$B$6:$B$1005,1,1))+1),ROW(Employees!A410)-ROW(Employees!$A$5))),"")</f>
        <v/>
      </c>
      <c r="AS411" s="227"/>
      <c r="AT411" s="151"/>
    </row>
    <row r="412" spans="42:46" x14ac:dyDescent="0.25">
      <c r="AP412" s="121" t="str">
        <f t="array" ref="AP412">IFERROR(INDEX(Employees!$B$6:$B$1005,SMALL(IF(LEN(Employees!$B$6:$B$1005)&gt;0,ROW(Employees!$B$6:$B$1005)-ROW(INDEX(Employees!$B$6:$B$1005,1,1))+1),ROW(Employees!A411)-ROW(Employees!$A$5))),"")</f>
        <v/>
      </c>
      <c r="AS412" s="227"/>
      <c r="AT412" s="151"/>
    </row>
    <row r="413" spans="42:46" x14ac:dyDescent="0.25">
      <c r="AP413" s="121" t="str">
        <f t="array" ref="AP413">IFERROR(INDEX(Employees!$B$6:$B$1005,SMALL(IF(LEN(Employees!$B$6:$B$1005)&gt;0,ROW(Employees!$B$6:$B$1005)-ROW(INDEX(Employees!$B$6:$B$1005,1,1))+1),ROW(Employees!A412)-ROW(Employees!$A$5))),"")</f>
        <v/>
      </c>
      <c r="AS413" s="227"/>
      <c r="AT413" s="151"/>
    </row>
    <row r="414" spans="42:46" x14ac:dyDescent="0.25">
      <c r="AP414" s="121" t="str">
        <f t="array" ref="AP414">IFERROR(INDEX(Employees!$B$6:$B$1005,SMALL(IF(LEN(Employees!$B$6:$B$1005)&gt;0,ROW(Employees!$B$6:$B$1005)-ROW(INDEX(Employees!$B$6:$B$1005,1,1))+1),ROW(Employees!A413)-ROW(Employees!$A$5))),"")</f>
        <v/>
      </c>
      <c r="AS414" s="227"/>
      <c r="AT414" s="151"/>
    </row>
    <row r="415" spans="42:46" x14ac:dyDescent="0.25">
      <c r="AP415" s="121" t="str">
        <f t="array" ref="AP415">IFERROR(INDEX(Employees!$B$6:$B$1005,SMALL(IF(LEN(Employees!$B$6:$B$1005)&gt;0,ROW(Employees!$B$6:$B$1005)-ROW(INDEX(Employees!$B$6:$B$1005,1,1))+1),ROW(Employees!A414)-ROW(Employees!$A$5))),"")</f>
        <v/>
      </c>
      <c r="AS415" s="227"/>
      <c r="AT415" s="151"/>
    </row>
    <row r="416" spans="42:46" x14ac:dyDescent="0.25">
      <c r="AP416" s="121" t="str">
        <f t="array" ref="AP416">IFERROR(INDEX(Employees!$B$6:$B$1005,SMALL(IF(LEN(Employees!$B$6:$B$1005)&gt;0,ROW(Employees!$B$6:$B$1005)-ROW(INDEX(Employees!$B$6:$B$1005,1,1))+1),ROW(Employees!A415)-ROW(Employees!$A$5))),"")</f>
        <v/>
      </c>
      <c r="AS416" s="227"/>
      <c r="AT416" s="151"/>
    </row>
    <row r="417" spans="42:46" x14ac:dyDescent="0.25">
      <c r="AP417" s="121" t="str">
        <f t="array" ref="AP417">IFERROR(INDEX(Employees!$B$6:$B$1005,SMALL(IF(LEN(Employees!$B$6:$B$1005)&gt;0,ROW(Employees!$B$6:$B$1005)-ROW(INDEX(Employees!$B$6:$B$1005,1,1))+1),ROW(Employees!A416)-ROW(Employees!$A$5))),"")</f>
        <v/>
      </c>
      <c r="AS417" s="227"/>
      <c r="AT417" s="151"/>
    </row>
    <row r="418" spans="42:46" x14ac:dyDescent="0.25">
      <c r="AP418" s="121" t="str">
        <f t="array" ref="AP418">IFERROR(INDEX(Employees!$B$6:$B$1005,SMALL(IF(LEN(Employees!$B$6:$B$1005)&gt;0,ROW(Employees!$B$6:$B$1005)-ROW(INDEX(Employees!$B$6:$B$1005,1,1))+1),ROW(Employees!A417)-ROW(Employees!$A$5))),"")</f>
        <v/>
      </c>
      <c r="AS418" s="227"/>
      <c r="AT418" s="151"/>
    </row>
    <row r="419" spans="42:46" x14ac:dyDescent="0.25">
      <c r="AP419" s="121" t="str">
        <f t="array" ref="AP419">IFERROR(INDEX(Employees!$B$6:$B$1005,SMALL(IF(LEN(Employees!$B$6:$B$1005)&gt;0,ROW(Employees!$B$6:$B$1005)-ROW(INDEX(Employees!$B$6:$B$1005,1,1))+1),ROW(Employees!A418)-ROW(Employees!$A$5))),"")</f>
        <v/>
      </c>
      <c r="AS419" s="227"/>
      <c r="AT419" s="151"/>
    </row>
    <row r="420" spans="42:46" x14ac:dyDescent="0.25">
      <c r="AP420" s="121" t="str">
        <f t="array" ref="AP420">IFERROR(INDEX(Employees!$B$6:$B$1005,SMALL(IF(LEN(Employees!$B$6:$B$1005)&gt;0,ROW(Employees!$B$6:$B$1005)-ROW(INDEX(Employees!$B$6:$B$1005,1,1))+1),ROW(Employees!A419)-ROW(Employees!$A$5))),"")</f>
        <v/>
      </c>
      <c r="AS420" s="227"/>
      <c r="AT420" s="151"/>
    </row>
    <row r="421" spans="42:46" x14ac:dyDescent="0.25">
      <c r="AP421" s="121" t="str">
        <f t="array" ref="AP421">IFERROR(INDEX(Employees!$B$6:$B$1005,SMALL(IF(LEN(Employees!$B$6:$B$1005)&gt;0,ROW(Employees!$B$6:$B$1005)-ROW(INDEX(Employees!$B$6:$B$1005,1,1))+1),ROW(Employees!A420)-ROW(Employees!$A$5))),"")</f>
        <v/>
      </c>
      <c r="AS421" s="227"/>
      <c r="AT421" s="151"/>
    </row>
    <row r="422" spans="42:46" x14ac:dyDescent="0.25">
      <c r="AP422" s="121" t="str">
        <f t="array" ref="AP422">IFERROR(INDEX(Employees!$B$6:$B$1005,SMALL(IF(LEN(Employees!$B$6:$B$1005)&gt;0,ROW(Employees!$B$6:$B$1005)-ROW(INDEX(Employees!$B$6:$B$1005,1,1))+1),ROW(Employees!A421)-ROW(Employees!$A$5))),"")</f>
        <v/>
      </c>
      <c r="AS422" s="227"/>
      <c r="AT422" s="151"/>
    </row>
    <row r="423" spans="42:46" x14ac:dyDescent="0.25">
      <c r="AP423" s="121" t="str">
        <f t="array" ref="AP423">IFERROR(INDEX(Employees!$B$6:$B$1005,SMALL(IF(LEN(Employees!$B$6:$B$1005)&gt;0,ROW(Employees!$B$6:$B$1005)-ROW(INDEX(Employees!$B$6:$B$1005,1,1))+1),ROW(Employees!A422)-ROW(Employees!$A$5))),"")</f>
        <v/>
      </c>
      <c r="AS423" s="227"/>
      <c r="AT423" s="151"/>
    </row>
    <row r="424" spans="42:46" x14ac:dyDescent="0.25">
      <c r="AP424" s="121" t="str">
        <f t="array" ref="AP424">IFERROR(INDEX(Employees!$B$6:$B$1005,SMALL(IF(LEN(Employees!$B$6:$B$1005)&gt;0,ROW(Employees!$B$6:$B$1005)-ROW(INDEX(Employees!$B$6:$B$1005,1,1))+1),ROW(Employees!A423)-ROW(Employees!$A$5))),"")</f>
        <v/>
      </c>
      <c r="AS424" s="227"/>
      <c r="AT424" s="151"/>
    </row>
    <row r="425" spans="42:46" x14ac:dyDescent="0.25">
      <c r="AP425" s="121" t="str">
        <f t="array" ref="AP425">IFERROR(INDEX(Employees!$B$6:$B$1005,SMALL(IF(LEN(Employees!$B$6:$B$1005)&gt;0,ROW(Employees!$B$6:$B$1005)-ROW(INDEX(Employees!$B$6:$B$1005,1,1))+1),ROW(Employees!A424)-ROW(Employees!$A$5))),"")</f>
        <v/>
      </c>
      <c r="AS425" s="227"/>
      <c r="AT425" s="151"/>
    </row>
    <row r="426" spans="42:46" x14ac:dyDescent="0.25">
      <c r="AP426" s="121" t="str">
        <f t="array" ref="AP426">IFERROR(INDEX(Employees!$B$6:$B$1005,SMALL(IF(LEN(Employees!$B$6:$B$1005)&gt;0,ROW(Employees!$B$6:$B$1005)-ROW(INDEX(Employees!$B$6:$B$1005,1,1))+1),ROW(Employees!A425)-ROW(Employees!$A$5))),"")</f>
        <v/>
      </c>
      <c r="AS426" s="227"/>
      <c r="AT426" s="151"/>
    </row>
    <row r="427" spans="42:46" x14ac:dyDescent="0.25">
      <c r="AP427" s="121" t="str">
        <f t="array" ref="AP427">IFERROR(INDEX(Employees!$B$6:$B$1005,SMALL(IF(LEN(Employees!$B$6:$B$1005)&gt;0,ROW(Employees!$B$6:$B$1005)-ROW(INDEX(Employees!$B$6:$B$1005,1,1))+1),ROW(Employees!A426)-ROW(Employees!$A$5))),"")</f>
        <v/>
      </c>
      <c r="AS427" s="227"/>
      <c r="AT427" s="151"/>
    </row>
    <row r="428" spans="42:46" x14ac:dyDescent="0.25">
      <c r="AP428" s="121" t="str">
        <f t="array" ref="AP428">IFERROR(INDEX(Employees!$B$6:$B$1005,SMALL(IF(LEN(Employees!$B$6:$B$1005)&gt;0,ROW(Employees!$B$6:$B$1005)-ROW(INDEX(Employees!$B$6:$B$1005,1,1))+1),ROW(Employees!A427)-ROW(Employees!$A$5))),"")</f>
        <v/>
      </c>
      <c r="AS428" s="227"/>
      <c r="AT428" s="151"/>
    </row>
    <row r="429" spans="42:46" x14ac:dyDescent="0.25">
      <c r="AP429" s="121" t="str">
        <f t="array" ref="AP429">IFERROR(INDEX(Employees!$B$6:$B$1005,SMALL(IF(LEN(Employees!$B$6:$B$1005)&gt;0,ROW(Employees!$B$6:$B$1005)-ROW(INDEX(Employees!$B$6:$B$1005,1,1))+1),ROW(Employees!A428)-ROW(Employees!$A$5))),"")</f>
        <v/>
      </c>
      <c r="AS429" s="227"/>
      <c r="AT429" s="151"/>
    </row>
    <row r="430" spans="42:46" x14ac:dyDescent="0.25">
      <c r="AP430" s="121" t="str">
        <f t="array" ref="AP430">IFERROR(INDEX(Employees!$B$6:$B$1005,SMALL(IF(LEN(Employees!$B$6:$B$1005)&gt;0,ROW(Employees!$B$6:$B$1005)-ROW(INDEX(Employees!$B$6:$B$1005,1,1))+1),ROW(Employees!A429)-ROW(Employees!$A$5))),"")</f>
        <v/>
      </c>
      <c r="AS430" s="227"/>
      <c r="AT430" s="151"/>
    </row>
    <row r="431" spans="42:46" x14ac:dyDescent="0.25">
      <c r="AP431" s="121" t="str">
        <f t="array" ref="AP431">IFERROR(INDEX(Employees!$B$6:$B$1005,SMALL(IF(LEN(Employees!$B$6:$B$1005)&gt;0,ROW(Employees!$B$6:$B$1005)-ROW(INDEX(Employees!$B$6:$B$1005,1,1))+1),ROW(Employees!A430)-ROW(Employees!$A$5))),"")</f>
        <v/>
      </c>
      <c r="AS431" s="227"/>
      <c r="AT431" s="151"/>
    </row>
    <row r="432" spans="42:46" x14ac:dyDescent="0.25">
      <c r="AP432" s="121" t="str">
        <f t="array" ref="AP432">IFERROR(INDEX(Employees!$B$6:$B$1005,SMALL(IF(LEN(Employees!$B$6:$B$1005)&gt;0,ROW(Employees!$B$6:$B$1005)-ROW(INDEX(Employees!$B$6:$B$1005,1,1))+1),ROW(Employees!A431)-ROW(Employees!$A$5))),"")</f>
        <v/>
      </c>
      <c r="AS432" s="227"/>
      <c r="AT432" s="151"/>
    </row>
    <row r="433" spans="42:46" x14ac:dyDescent="0.25">
      <c r="AP433" s="121" t="str">
        <f t="array" ref="AP433">IFERROR(INDEX(Employees!$B$6:$B$1005,SMALL(IF(LEN(Employees!$B$6:$B$1005)&gt;0,ROW(Employees!$B$6:$B$1005)-ROW(INDEX(Employees!$B$6:$B$1005,1,1))+1),ROW(Employees!A432)-ROW(Employees!$A$5))),"")</f>
        <v/>
      </c>
      <c r="AS433" s="227"/>
      <c r="AT433" s="151"/>
    </row>
    <row r="434" spans="42:46" x14ac:dyDescent="0.25">
      <c r="AP434" s="121" t="str">
        <f t="array" ref="AP434">IFERROR(INDEX(Employees!$B$6:$B$1005,SMALL(IF(LEN(Employees!$B$6:$B$1005)&gt;0,ROW(Employees!$B$6:$B$1005)-ROW(INDEX(Employees!$B$6:$B$1005,1,1))+1),ROW(Employees!A433)-ROW(Employees!$A$5))),"")</f>
        <v/>
      </c>
      <c r="AS434" s="227"/>
      <c r="AT434" s="151"/>
    </row>
    <row r="435" spans="42:46" x14ac:dyDescent="0.25">
      <c r="AP435" s="121" t="str">
        <f t="array" ref="AP435">IFERROR(INDEX(Employees!$B$6:$B$1005,SMALL(IF(LEN(Employees!$B$6:$B$1005)&gt;0,ROW(Employees!$B$6:$B$1005)-ROW(INDEX(Employees!$B$6:$B$1005,1,1))+1),ROW(Employees!A434)-ROW(Employees!$A$5))),"")</f>
        <v/>
      </c>
      <c r="AS435" s="227"/>
      <c r="AT435" s="151"/>
    </row>
    <row r="436" spans="42:46" x14ac:dyDescent="0.25">
      <c r="AP436" s="121" t="str">
        <f t="array" ref="AP436">IFERROR(INDEX(Employees!$B$6:$B$1005,SMALL(IF(LEN(Employees!$B$6:$B$1005)&gt;0,ROW(Employees!$B$6:$B$1005)-ROW(INDEX(Employees!$B$6:$B$1005,1,1))+1),ROW(Employees!A435)-ROW(Employees!$A$5))),"")</f>
        <v/>
      </c>
      <c r="AS436" s="227"/>
      <c r="AT436" s="151"/>
    </row>
    <row r="437" spans="42:46" x14ac:dyDescent="0.25">
      <c r="AP437" s="121" t="str">
        <f t="array" ref="AP437">IFERROR(INDEX(Employees!$B$6:$B$1005,SMALL(IF(LEN(Employees!$B$6:$B$1005)&gt;0,ROW(Employees!$B$6:$B$1005)-ROW(INDEX(Employees!$B$6:$B$1005,1,1))+1),ROW(Employees!A436)-ROW(Employees!$A$5))),"")</f>
        <v/>
      </c>
      <c r="AS437" s="227"/>
      <c r="AT437" s="151"/>
    </row>
    <row r="438" spans="42:46" x14ac:dyDescent="0.25">
      <c r="AP438" s="121" t="str">
        <f t="array" ref="AP438">IFERROR(INDEX(Employees!$B$6:$B$1005,SMALL(IF(LEN(Employees!$B$6:$B$1005)&gt;0,ROW(Employees!$B$6:$B$1005)-ROW(INDEX(Employees!$B$6:$B$1005,1,1))+1),ROW(Employees!A437)-ROW(Employees!$A$5))),"")</f>
        <v/>
      </c>
      <c r="AS438" s="227"/>
      <c r="AT438" s="151"/>
    </row>
    <row r="439" spans="42:46" x14ac:dyDescent="0.25">
      <c r="AP439" s="121" t="str">
        <f t="array" ref="AP439">IFERROR(INDEX(Employees!$B$6:$B$1005,SMALL(IF(LEN(Employees!$B$6:$B$1005)&gt;0,ROW(Employees!$B$6:$B$1005)-ROW(INDEX(Employees!$B$6:$B$1005,1,1))+1),ROW(Employees!A438)-ROW(Employees!$A$5))),"")</f>
        <v/>
      </c>
      <c r="AS439" s="227"/>
      <c r="AT439" s="151"/>
    </row>
    <row r="440" spans="42:46" x14ac:dyDescent="0.25">
      <c r="AP440" s="121" t="str">
        <f t="array" ref="AP440">IFERROR(INDEX(Employees!$B$6:$B$1005,SMALL(IF(LEN(Employees!$B$6:$B$1005)&gt;0,ROW(Employees!$B$6:$B$1005)-ROW(INDEX(Employees!$B$6:$B$1005,1,1))+1),ROW(Employees!A439)-ROW(Employees!$A$5))),"")</f>
        <v/>
      </c>
      <c r="AS440" s="227"/>
      <c r="AT440" s="151"/>
    </row>
    <row r="441" spans="42:46" x14ac:dyDescent="0.25">
      <c r="AP441" s="121" t="str">
        <f t="array" ref="AP441">IFERROR(INDEX(Employees!$B$6:$B$1005,SMALL(IF(LEN(Employees!$B$6:$B$1005)&gt;0,ROW(Employees!$B$6:$B$1005)-ROW(INDEX(Employees!$B$6:$B$1005,1,1))+1),ROW(Employees!A440)-ROW(Employees!$A$5))),"")</f>
        <v/>
      </c>
      <c r="AS441" s="227"/>
      <c r="AT441" s="151"/>
    </row>
    <row r="442" spans="42:46" x14ac:dyDescent="0.25">
      <c r="AP442" s="121" t="str">
        <f t="array" ref="AP442">IFERROR(INDEX(Employees!$B$6:$B$1005,SMALL(IF(LEN(Employees!$B$6:$B$1005)&gt;0,ROW(Employees!$B$6:$B$1005)-ROW(INDEX(Employees!$B$6:$B$1005,1,1))+1),ROW(Employees!A441)-ROW(Employees!$A$5))),"")</f>
        <v/>
      </c>
      <c r="AS442" s="227"/>
      <c r="AT442" s="151"/>
    </row>
    <row r="443" spans="42:46" x14ac:dyDescent="0.25">
      <c r="AP443" s="121" t="str">
        <f t="array" ref="AP443">IFERROR(INDEX(Employees!$B$6:$B$1005,SMALL(IF(LEN(Employees!$B$6:$B$1005)&gt;0,ROW(Employees!$B$6:$B$1005)-ROW(INDEX(Employees!$B$6:$B$1005,1,1))+1),ROW(Employees!A442)-ROW(Employees!$A$5))),"")</f>
        <v/>
      </c>
      <c r="AS443" s="227"/>
      <c r="AT443" s="151"/>
    </row>
    <row r="444" spans="42:46" x14ac:dyDescent="0.25">
      <c r="AP444" s="121" t="str">
        <f t="array" ref="AP444">IFERROR(INDEX(Employees!$B$6:$B$1005,SMALL(IF(LEN(Employees!$B$6:$B$1005)&gt;0,ROW(Employees!$B$6:$B$1005)-ROW(INDEX(Employees!$B$6:$B$1005,1,1))+1),ROW(Employees!A443)-ROW(Employees!$A$5))),"")</f>
        <v/>
      </c>
      <c r="AS444" s="227"/>
      <c r="AT444" s="151"/>
    </row>
    <row r="445" spans="42:46" x14ac:dyDescent="0.25">
      <c r="AP445" s="121" t="str">
        <f t="array" ref="AP445">IFERROR(INDEX(Employees!$B$6:$B$1005,SMALL(IF(LEN(Employees!$B$6:$B$1005)&gt;0,ROW(Employees!$B$6:$B$1005)-ROW(INDEX(Employees!$B$6:$B$1005,1,1))+1),ROW(Employees!A444)-ROW(Employees!$A$5))),"")</f>
        <v/>
      </c>
      <c r="AS445" s="227"/>
      <c r="AT445" s="151"/>
    </row>
    <row r="446" spans="42:46" x14ac:dyDescent="0.25">
      <c r="AP446" s="121" t="str">
        <f t="array" ref="AP446">IFERROR(INDEX(Employees!$B$6:$B$1005,SMALL(IF(LEN(Employees!$B$6:$B$1005)&gt;0,ROW(Employees!$B$6:$B$1005)-ROW(INDEX(Employees!$B$6:$B$1005,1,1))+1),ROW(Employees!A445)-ROW(Employees!$A$5))),"")</f>
        <v/>
      </c>
      <c r="AS446" s="227"/>
      <c r="AT446" s="151"/>
    </row>
    <row r="447" spans="42:46" x14ac:dyDescent="0.25">
      <c r="AP447" s="121" t="str">
        <f t="array" ref="AP447">IFERROR(INDEX(Employees!$B$6:$B$1005,SMALL(IF(LEN(Employees!$B$6:$B$1005)&gt;0,ROW(Employees!$B$6:$B$1005)-ROW(INDEX(Employees!$B$6:$B$1005,1,1))+1),ROW(Employees!A446)-ROW(Employees!$A$5))),"")</f>
        <v/>
      </c>
      <c r="AS447" s="227"/>
      <c r="AT447" s="151"/>
    </row>
    <row r="448" spans="42:46" x14ac:dyDescent="0.25">
      <c r="AP448" s="121" t="str">
        <f t="array" ref="AP448">IFERROR(INDEX(Employees!$B$6:$B$1005,SMALL(IF(LEN(Employees!$B$6:$B$1005)&gt;0,ROW(Employees!$B$6:$B$1005)-ROW(INDEX(Employees!$B$6:$B$1005,1,1))+1),ROW(Employees!A447)-ROW(Employees!$A$5))),"")</f>
        <v/>
      </c>
      <c r="AS448" s="227"/>
      <c r="AT448" s="151"/>
    </row>
    <row r="449" spans="42:46" x14ac:dyDescent="0.25">
      <c r="AP449" s="121" t="str">
        <f t="array" ref="AP449">IFERROR(INDEX(Employees!$B$6:$B$1005,SMALL(IF(LEN(Employees!$B$6:$B$1005)&gt;0,ROW(Employees!$B$6:$B$1005)-ROW(INDEX(Employees!$B$6:$B$1005,1,1))+1),ROW(Employees!A448)-ROW(Employees!$A$5))),"")</f>
        <v/>
      </c>
      <c r="AS449" s="227"/>
      <c r="AT449" s="151"/>
    </row>
    <row r="450" spans="42:46" x14ac:dyDescent="0.25">
      <c r="AP450" s="121" t="str">
        <f t="array" ref="AP450">IFERROR(INDEX(Employees!$B$6:$B$1005,SMALL(IF(LEN(Employees!$B$6:$B$1005)&gt;0,ROW(Employees!$B$6:$B$1005)-ROW(INDEX(Employees!$B$6:$B$1005,1,1))+1),ROW(Employees!A449)-ROW(Employees!$A$5))),"")</f>
        <v/>
      </c>
      <c r="AS450" s="227"/>
      <c r="AT450" s="151"/>
    </row>
    <row r="451" spans="42:46" x14ac:dyDescent="0.25">
      <c r="AP451" s="121" t="str">
        <f t="array" ref="AP451">IFERROR(INDEX(Employees!$B$6:$B$1005,SMALL(IF(LEN(Employees!$B$6:$B$1005)&gt;0,ROW(Employees!$B$6:$B$1005)-ROW(INDEX(Employees!$B$6:$B$1005,1,1))+1),ROW(Employees!A450)-ROW(Employees!$A$5))),"")</f>
        <v/>
      </c>
      <c r="AS451" s="227"/>
      <c r="AT451" s="151"/>
    </row>
    <row r="452" spans="42:46" x14ac:dyDescent="0.25">
      <c r="AP452" s="121" t="str">
        <f t="array" ref="AP452">IFERROR(INDEX(Employees!$B$6:$B$1005,SMALL(IF(LEN(Employees!$B$6:$B$1005)&gt;0,ROW(Employees!$B$6:$B$1005)-ROW(INDEX(Employees!$B$6:$B$1005,1,1))+1),ROW(Employees!A451)-ROW(Employees!$A$5))),"")</f>
        <v/>
      </c>
      <c r="AS452" s="227"/>
      <c r="AT452" s="151"/>
    </row>
    <row r="453" spans="42:46" x14ac:dyDescent="0.25">
      <c r="AP453" s="121" t="str">
        <f t="array" ref="AP453">IFERROR(INDEX(Employees!$B$6:$B$1005,SMALL(IF(LEN(Employees!$B$6:$B$1005)&gt;0,ROW(Employees!$B$6:$B$1005)-ROW(INDEX(Employees!$B$6:$B$1005,1,1))+1),ROW(Employees!A452)-ROW(Employees!$A$5))),"")</f>
        <v/>
      </c>
      <c r="AS453" s="227"/>
      <c r="AT453" s="151"/>
    </row>
    <row r="454" spans="42:46" x14ac:dyDescent="0.25">
      <c r="AP454" s="121" t="str">
        <f t="array" ref="AP454">IFERROR(INDEX(Employees!$B$6:$B$1005,SMALL(IF(LEN(Employees!$B$6:$B$1005)&gt;0,ROW(Employees!$B$6:$B$1005)-ROW(INDEX(Employees!$B$6:$B$1005,1,1))+1),ROW(Employees!A453)-ROW(Employees!$A$5))),"")</f>
        <v/>
      </c>
      <c r="AS454" s="227"/>
      <c r="AT454" s="151"/>
    </row>
    <row r="455" spans="42:46" x14ac:dyDescent="0.25">
      <c r="AP455" s="121" t="str">
        <f t="array" ref="AP455">IFERROR(INDEX(Employees!$B$6:$B$1005,SMALL(IF(LEN(Employees!$B$6:$B$1005)&gt;0,ROW(Employees!$B$6:$B$1005)-ROW(INDEX(Employees!$B$6:$B$1005,1,1))+1),ROW(Employees!A454)-ROW(Employees!$A$5))),"")</f>
        <v/>
      </c>
      <c r="AS455" s="227"/>
      <c r="AT455" s="151"/>
    </row>
    <row r="456" spans="42:46" x14ac:dyDescent="0.25">
      <c r="AP456" s="121" t="str">
        <f t="array" ref="AP456">IFERROR(INDEX(Employees!$B$6:$B$1005,SMALL(IF(LEN(Employees!$B$6:$B$1005)&gt;0,ROW(Employees!$B$6:$B$1005)-ROW(INDEX(Employees!$B$6:$B$1005,1,1))+1),ROW(Employees!A455)-ROW(Employees!$A$5))),"")</f>
        <v/>
      </c>
      <c r="AS456" s="227"/>
      <c r="AT456" s="151"/>
    </row>
    <row r="457" spans="42:46" x14ac:dyDescent="0.25">
      <c r="AP457" s="121" t="str">
        <f t="array" ref="AP457">IFERROR(INDEX(Employees!$B$6:$B$1005,SMALL(IF(LEN(Employees!$B$6:$B$1005)&gt;0,ROW(Employees!$B$6:$B$1005)-ROW(INDEX(Employees!$B$6:$B$1005,1,1))+1),ROW(Employees!A456)-ROW(Employees!$A$5))),"")</f>
        <v/>
      </c>
      <c r="AS457" s="227"/>
      <c r="AT457" s="151"/>
    </row>
    <row r="458" spans="42:46" x14ac:dyDescent="0.25">
      <c r="AP458" s="121" t="str">
        <f t="array" ref="AP458">IFERROR(INDEX(Employees!$B$6:$B$1005,SMALL(IF(LEN(Employees!$B$6:$B$1005)&gt;0,ROW(Employees!$B$6:$B$1005)-ROW(INDEX(Employees!$B$6:$B$1005,1,1))+1),ROW(Employees!A457)-ROW(Employees!$A$5))),"")</f>
        <v/>
      </c>
      <c r="AS458" s="227"/>
      <c r="AT458" s="151"/>
    </row>
    <row r="459" spans="42:46" x14ac:dyDescent="0.25">
      <c r="AP459" s="121" t="str">
        <f t="array" ref="AP459">IFERROR(INDEX(Employees!$B$6:$B$1005,SMALL(IF(LEN(Employees!$B$6:$B$1005)&gt;0,ROW(Employees!$B$6:$B$1005)-ROW(INDEX(Employees!$B$6:$B$1005,1,1))+1),ROW(Employees!A458)-ROW(Employees!$A$5))),"")</f>
        <v/>
      </c>
      <c r="AS459" s="227"/>
      <c r="AT459" s="151"/>
    </row>
    <row r="460" spans="42:46" x14ac:dyDescent="0.25">
      <c r="AP460" s="121" t="str">
        <f t="array" ref="AP460">IFERROR(INDEX(Employees!$B$6:$B$1005,SMALL(IF(LEN(Employees!$B$6:$B$1005)&gt;0,ROW(Employees!$B$6:$B$1005)-ROW(INDEX(Employees!$B$6:$B$1005,1,1))+1),ROW(Employees!A459)-ROW(Employees!$A$5))),"")</f>
        <v/>
      </c>
      <c r="AS460" s="227"/>
      <c r="AT460" s="151"/>
    </row>
    <row r="461" spans="42:46" x14ac:dyDescent="0.25">
      <c r="AP461" s="121" t="str">
        <f t="array" ref="AP461">IFERROR(INDEX(Employees!$B$6:$B$1005,SMALL(IF(LEN(Employees!$B$6:$B$1005)&gt;0,ROW(Employees!$B$6:$B$1005)-ROW(INDEX(Employees!$B$6:$B$1005,1,1))+1),ROW(Employees!A460)-ROW(Employees!$A$5))),"")</f>
        <v/>
      </c>
      <c r="AS461" s="227"/>
      <c r="AT461" s="151"/>
    </row>
    <row r="462" spans="42:46" x14ac:dyDescent="0.25">
      <c r="AP462" s="121" t="str">
        <f t="array" ref="AP462">IFERROR(INDEX(Employees!$B$6:$B$1005,SMALL(IF(LEN(Employees!$B$6:$B$1005)&gt;0,ROW(Employees!$B$6:$B$1005)-ROW(INDEX(Employees!$B$6:$B$1005,1,1))+1),ROW(Employees!A461)-ROW(Employees!$A$5))),"")</f>
        <v/>
      </c>
      <c r="AS462" s="227"/>
      <c r="AT462" s="151"/>
    </row>
    <row r="463" spans="42:46" x14ac:dyDescent="0.25">
      <c r="AP463" s="121" t="str">
        <f t="array" ref="AP463">IFERROR(INDEX(Employees!$B$6:$B$1005,SMALL(IF(LEN(Employees!$B$6:$B$1005)&gt;0,ROW(Employees!$B$6:$B$1005)-ROW(INDEX(Employees!$B$6:$B$1005,1,1))+1),ROW(Employees!A462)-ROW(Employees!$A$5))),"")</f>
        <v/>
      </c>
      <c r="AS463" s="227"/>
      <c r="AT463" s="151"/>
    </row>
    <row r="464" spans="42:46" x14ac:dyDescent="0.25">
      <c r="AP464" s="121" t="str">
        <f t="array" ref="AP464">IFERROR(INDEX(Employees!$B$6:$B$1005,SMALL(IF(LEN(Employees!$B$6:$B$1005)&gt;0,ROW(Employees!$B$6:$B$1005)-ROW(INDEX(Employees!$B$6:$B$1005,1,1))+1),ROW(Employees!A463)-ROW(Employees!$A$5))),"")</f>
        <v/>
      </c>
      <c r="AS464" s="227"/>
      <c r="AT464" s="151"/>
    </row>
    <row r="465" spans="42:46" x14ac:dyDescent="0.25">
      <c r="AP465" s="121" t="str">
        <f t="array" ref="AP465">IFERROR(INDEX(Employees!$B$6:$B$1005,SMALL(IF(LEN(Employees!$B$6:$B$1005)&gt;0,ROW(Employees!$B$6:$B$1005)-ROW(INDEX(Employees!$B$6:$B$1005,1,1))+1),ROW(Employees!A464)-ROW(Employees!$A$5))),"")</f>
        <v/>
      </c>
      <c r="AS465" s="227"/>
      <c r="AT465" s="151"/>
    </row>
    <row r="466" spans="42:46" x14ac:dyDescent="0.25">
      <c r="AP466" s="121" t="str">
        <f t="array" ref="AP466">IFERROR(INDEX(Employees!$B$6:$B$1005,SMALL(IF(LEN(Employees!$B$6:$B$1005)&gt;0,ROW(Employees!$B$6:$B$1005)-ROW(INDEX(Employees!$B$6:$B$1005,1,1))+1),ROW(Employees!A465)-ROW(Employees!$A$5))),"")</f>
        <v/>
      </c>
      <c r="AS466" s="227"/>
      <c r="AT466" s="151"/>
    </row>
    <row r="467" spans="42:46" x14ac:dyDescent="0.25">
      <c r="AP467" s="121" t="str">
        <f t="array" ref="AP467">IFERROR(INDEX(Employees!$B$6:$B$1005,SMALL(IF(LEN(Employees!$B$6:$B$1005)&gt;0,ROW(Employees!$B$6:$B$1005)-ROW(INDEX(Employees!$B$6:$B$1005,1,1))+1),ROW(Employees!A466)-ROW(Employees!$A$5))),"")</f>
        <v/>
      </c>
      <c r="AS467" s="227"/>
      <c r="AT467" s="151"/>
    </row>
    <row r="468" spans="42:46" x14ac:dyDescent="0.25">
      <c r="AP468" s="121" t="str">
        <f t="array" ref="AP468">IFERROR(INDEX(Employees!$B$6:$B$1005,SMALL(IF(LEN(Employees!$B$6:$B$1005)&gt;0,ROW(Employees!$B$6:$B$1005)-ROW(INDEX(Employees!$B$6:$B$1005,1,1))+1),ROW(Employees!A467)-ROW(Employees!$A$5))),"")</f>
        <v/>
      </c>
      <c r="AS468" s="227"/>
      <c r="AT468" s="151"/>
    </row>
    <row r="469" spans="42:46" x14ac:dyDescent="0.25">
      <c r="AP469" s="121" t="str">
        <f t="array" ref="AP469">IFERROR(INDEX(Employees!$B$6:$B$1005,SMALL(IF(LEN(Employees!$B$6:$B$1005)&gt;0,ROW(Employees!$B$6:$B$1005)-ROW(INDEX(Employees!$B$6:$B$1005,1,1))+1),ROW(Employees!A468)-ROW(Employees!$A$5))),"")</f>
        <v/>
      </c>
      <c r="AS469" s="227"/>
      <c r="AT469" s="151"/>
    </row>
    <row r="470" spans="42:46" x14ac:dyDescent="0.25">
      <c r="AP470" s="121" t="str">
        <f t="array" ref="AP470">IFERROR(INDEX(Employees!$B$6:$B$1005,SMALL(IF(LEN(Employees!$B$6:$B$1005)&gt;0,ROW(Employees!$B$6:$B$1005)-ROW(INDEX(Employees!$B$6:$B$1005,1,1))+1),ROW(Employees!A469)-ROW(Employees!$A$5))),"")</f>
        <v/>
      </c>
      <c r="AS470" s="227"/>
      <c r="AT470" s="151"/>
    </row>
    <row r="471" spans="42:46" x14ac:dyDescent="0.25">
      <c r="AP471" s="121" t="str">
        <f t="array" ref="AP471">IFERROR(INDEX(Employees!$B$6:$B$1005,SMALL(IF(LEN(Employees!$B$6:$B$1005)&gt;0,ROW(Employees!$B$6:$B$1005)-ROW(INDEX(Employees!$B$6:$B$1005,1,1))+1),ROW(Employees!A470)-ROW(Employees!$A$5))),"")</f>
        <v/>
      </c>
      <c r="AS471" s="227"/>
      <c r="AT471" s="151"/>
    </row>
    <row r="472" spans="42:46" x14ac:dyDescent="0.25">
      <c r="AP472" s="121" t="str">
        <f t="array" ref="AP472">IFERROR(INDEX(Employees!$B$6:$B$1005,SMALL(IF(LEN(Employees!$B$6:$B$1005)&gt;0,ROW(Employees!$B$6:$B$1005)-ROW(INDEX(Employees!$B$6:$B$1005,1,1))+1),ROW(Employees!A471)-ROW(Employees!$A$5))),"")</f>
        <v/>
      </c>
      <c r="AS472" s="227"/>
      <c r="AT472" s="151"/>
    </row>
    <row r="473" spans="42:46" x14ac:dyDescent="0.25">
      <c r="AP473" s="121" t="str">
        <f t="array" ref="AP473">IFERROR(INDEX(Employees!$B$6:$B$1005,SMALL(IF(LEN(Employees!$B$6:$B$1005)&gt;0,ROW(Employees!$B$6:$B$1005)-ROW(INDEX(Employees!$B$6:$B$1005,1,1))+1),ROW(Employees!A472)-ROW(Employees!$A$5))),"")</f>
        <v/>
      </c>
      <c r="AS473" s="227"/>
      <c r="AT473" s="151"/>
    </row>
    <row r="474" spans="42:46" x14ac:dyDescent="0.25">
      <c r="AP474" s="121" t="str">
        <f t="array" ref="AP474">IFERROR(INDEX(Employees!$B$6:$B$1005,SMALL(IF(LEN(Employees!$B$6:$B$1005)&gt;0,ROW(Employees!$B$6:$B$1005)-ROW(INDEX(Employees!$B$6:$B$1005,1,1))+1),ROW(Employees!A473)-ROW(Employees!$A$5))),"")</f>
        <v/>
      </c>
      <c r="AS474" s="227"/>
      <c r="AT474" s="151"/>
    </row>
    <row r="475" spans="42:46" x14ac:dyDescent="0.25">
      <c r="AP475" s="121" t="str">
        <f t="array" ref="AP475">IFERROR(INDEX(Employees!$B$6:$B$1005,SMALL(IF(LEN(Employees!$B$6:$B$1005)&gt;0,ROW(Employees!$B$6:$B$1005)-ROW(INDEX(Employees!$B$6:$B$1005,1,1))+1),ROW(Employees!A474)-ROW(Employees!$A$5))),"")</f>
        <v/>
      </c>
      <c r="AS475" s="227"/>
      <c r="AT475" s="151"/>
    </row>
    <row r="476" spans="42:46" x14ac:dyDescent="0.25">
      <c r="AP476" s="121" t="str">
        <f t="array" ref="AP476">IFERROR(INDEX(Employees!$B$6:$B$1005,SMALL(IF(LEN(Employees!$B$6:$B$1005)&gt;0,ROW(Employees!$B$6:$B$1005)-ROW(INDEX(Employees!$B$6:$B$1005,1,1))+1),ROW(Employees!A475)-ROW(Employees!$A$5))),"")</f>
        <v/>
      </c>
      <c r="AS476" s="227"/>
      <c r="AT476" s="151"/>
    </row>
    <row r="477" spans="42:46" x14ac:dyDescent="0.25">
      <c r="AP477" s="121" t="str">
        <f t="array" ref="AP477">IFERROR(INDEX(Employees!$B$6:$B$1005,SMALL(IF(LEN(Employees!$B$6:$B$1005)&gt;0,ROW(Employees!$B$6:$B$1005)-ROW(INDEX(Employees!$B$6:$B$1005,1,1))+1),ROW(Employees!A476)-ROW(Employees!$A$5))),"")</f>
        <v/>
      </c>
      <c r="AS477" s="227"/>
      <c r="AT477" s="151"/>
    </row>
    <row r="478" spans="42:46" x14ac:dyDescent="0.25">
      <c r="AP478" s="121" t="str">
        <f t="array" ref="AP478">IFERROR(INDEX(Employees!$B$6:$B$1005,SMALL(IF(LEN(Employees!$B$6:$B$1005)&gt;0,ROW(Employees!$B$6:$B$1005)-ROW(INDEX(Employees!$B$6:$B$1005,1,1))+1),ROW(Employees!A477)-ROW(Employees!$A$5))),"")</f>
        <v/>
      </c>
      <c r="AS478" s="227"/>
      <c r="AT478" s="151"/>
    </row>
    <row r="479" spans="42:46" x14ac:dyDescent="0.25">
      <c r="AP479" s="121" t="str">
        <f t="array" ref="AP479">IFERROR(INDEX(Employees!$B$6:$B$1005,SMALL(IF(LEN(Employees!$B$6:$B$1005)&gt;0,ROW(Employees!$B$6:$B$1005)-ROW(INDEX(Employees!$B$6:$B$1005,1,1))+1),ROW(Employees!A478)-ROW(Employees!$A$5))),"")</f>
        <v/>
      </c>
      <c r="AS479" s="227"/>
      <c r="AT479" s="151"/>
    </row>
    <row r="480" spans="42:46" x14ac:dyDescent="0.25">
      <c r="AP480" s="121" t="str">
        <f t="array" ref="AP480">IFERROR(INDEX(Employees!$B$6:$B$1005,SMALL(IF(LEN(Employees!$B$6:$B$1005)&gt;0,ROW(Employees!$B$6:$B$1005)-ROW(INDEX(Employees!$B$6:$B$1005,1,1))+1),ROW(Employees!A479)-ROW(Employees!$A$5))),"")</f>
        <v/>
      </c>
      <c r="AS480" s="227"/>
      <c r="AT480" s="151"/>
    </row>
    <row r="481" spans="42:46" x14ac:dyDescent="0.25">
      <c r="AP481" s="121" t="str">
        <f t="array" ref="AP481">IFERROR(INDEX(Employees!$B$6:$B$1005,SMALL(IF(LEN(Employees!$B$6:$B$1005)&gt;0,ROW(Employees!$B$6:$B$1005)-ROW(INDEX(Employees!$B$6:$B$1005,1,1))+1),ROW(Employees!A480)-ROW(Employees!$A$5))),"")</f>
        <v/>
      </c>
      <c r="AS481" s="227"/>
      <c r="AT481" s="151"/>
    </row>
    <row r="482" spans="42:46" x14ac:dyDescent="0.25">
      <c r="AP482" s="121" t="str">
        <f t="array" ref="AP482">IFERROR(INDEX(Employees!$B$6:$B$1005,SMALL(IF(LEN(Employees!$B$6:$B$1005)&gt;0,ROW(Employees!$B$6:$B$1005)-ROW(INDEX(Employees!$B$6:$B$1005,1,1))+1),ROW(Employees!A481)-ROW(Employees!$A$5))),"")</f>
        <v/>
      </c>
      <c r="AS482" s="227"/>
      <c r="AT482" s="151"/>
    </row>
    <row r="483" spans="42:46" x14ac:dyDescent="0.25">
      <c r="AP483" s="121" t="str">
        <f t="array" ref="AP483">IFERROR(INDEX(Employees!$B$6:$B$1005,SMALL(IF(LEN(Employees!$B$6:$B$1005)&gt;0,ROW(Employees!$B$6:$B$1005)-ROW(INDEX(Employees!$B$6:$B$1005,1,1))+1),ROW(Employees!A482)-ROW(Employees!$A$5))),"")</f>
        <v/>
      </c>
      <c r="AS483" s="227"/>
      <c r="AT483" s="151"/>
    </row>
    <row r="484" spans="42:46" x14ac:dyDescent="0.25">
      <c r="AP484" s="121" t="str">
        <f t="array" ref="AP484">IFERROR(INDEX(Employees!$B$6:$B$1005,SMALL(IF(LEN(Employees!$B$6:$B$1005)&gt;0,ROW(Employees!$B$6:$B$1005)-ROW(INDEX(Employees!$B$6:$B$1005,1,1))+1),ROW(Employees!A483)-ROW(Employees!$A$5))),"")</f>
        <v/>
      </c>
      <c r="AS484" s="227"/>
      <c r="AT484" s="151"/>
    </row>
    <row r="485" spans="42:46" x14ac:dyDescent="0.25">
      <c r="AP485" s="121" t="str">
        <f t="array" ref="AP485">IFERROR(INDEX(Employees!$B$6:$B$1005,SMALL(IF(LEN(Employees!$B$6:$B$1005)&gt;0,ROW(Employees!$B$6:$B$1005)-ROW(INDEX(Employees!$B$6:$B$1005,1,1))+1),ROW(Employees!A484)-ROW(Employees!$A$5))),"")</f>
        <v/>
      </c>
      <c r="AS485" s="227"/>
      <c r="AT485" s="151"/>
    </row>
    <row r="486" spans="42:46" x14ac:dyDescent="0.25">
      <c r="AP486" s="121" t="str">
        <f t="array" ref="AP486">IFERROR(INDEX(Employees!$B$6:$B$1005,SMALL(IF(LEN(Employees!$B$6:$B$1005)&gt;0,ROW(Employees!$B$6:$B$1005)-ROW(INDEX(Employees!$B$6:$B$1005,1,1))+1),ROW(Employees!A485)-ROW(Employees!$A$5))),"")</f>
        <v/>
      </c>
      <c r="AS486" s="227"/>
      <c r="AT486" s="151"/>
    </row>
    <row r="487" spans="42:46" x14ac:dyDescent="0.25">
      <c r="AP487" s="121" t="str">
        <f t="array" ref="AP487">IFERROR(INDEX(Employees!$B$6:$B$1005,SMALL(IF(LEN(Employees!$B$6:$B$1005)&gt;0,ROW(Employees!$B$6:$B$1005)-ROW(INDEX(Employees!$B$6:$B$1005,1,1))+1),ROW(Employees!A486)-ROW(Employees!$A$5))),"")</f>
        <v/>
      </c>
      <c r="AS487" s="227"/>
      <c r="AT487" s="151"/>
    </row>
    <row r="488" spans="42:46" x14ac:dyDescent="0.25">
      <c r="AP488" s="121" t="str">
        <f t="array" ref="AP488">IFERROR(INDEX(Employees!$B$6:$B$1005,SMALL(IF(LEN(Employees!$B$6:$B$1005)&gt;0,ROW(Employees!$B$6:$B$1005)-ROW(INDEX(Employees!$B$6:$B$1005,1,1))+1),ROW(Employees!A487)-ROW(Employees!$A$5))),"")</f>
        <v/>
      </c>
      <c r="AS488" s="227"/>
      <c r="AT488" s="151"/>
    </row>
    <row r="489" spans="42:46" x14ac:dyDescent="0.25">
      <c r="AP489" s="121" t="str">
        <f t="array" ref="AP489">IFERROR(INDEX(Employees!$B$6:$B$1005,SMALL(IF(LEN(Employees!$B$6:$B$1005)&gt;0,ROW(Employees!$B$6:$B$1005)-ROW(INDEX(Employees!$B$6:$B$1005,1,1))+1),ROW(Employees!A488)-ROW(Employees!$A$5))),"")</f>
        <v/>
      </c>
      <c r="AS489" s="227"/>
      <c r="AT489" s="151"/>
    </row>
    <row r="490" spans="42:46" x14ac:dyDescent="0.25">
      <c r="AP490" s="121" t="str">
        <f t="array" ref="AP490">IFERROR(INDEX(Employees!$B$6:$B$1005,SMALL(IF(LEN(Employees!$B$6:$B$1005)&gt;0,ROW(Employees!$B$6:$B$1005)-ROW(INDEX(Employees!$B$6:$B$1005,1,1))+1),ROW(Employees!A489)-ROW(Employees!$A$5))),"")</f>
        <v/>
      </c>
      <c r="AS490" s="227"/>
      <c r="AT490" s="151"/>
    </row>
    <row r="491" spans="42:46" x14ac:dyDescent="0.25">
      <c r="AP491" s="121" t="str">
        <f t="array" ref="AP491">IFERROR(INDEX(Employees!$B$6:$B$1005,SMALL(IF(LEN(Employees!$B$6:$B$1005)&gt;0,ROW(Employees!$B$6:$B$1005)-ROW(INDEX(Employees!$B$6:$B$1005,1,1))+1),ROW(Employees!A490)-ROW(Employees!$A$5))),"")</f>
        <v/>
      </c>
      <c r="AS491" s="227"/>
      <c r="AT491" s="151"/>
    </row>
    <row r="492" spans="42:46" x14ac:dyDescent="0.25">
      <c r="AP492" s="121" t="str">
        <f t="array" ref="AP492">IFERROR(INDEX(Employees!$B$6:$B$1005,SMALL(IF(LEN(Employees!$B$6:$B$1005)&gt;0,ROW(Employees!$B$6:$B$1005)-ROW(INDEX(Employees!$B$6:$B$1005,1,1))+1),ROW(Employees!A491)-ROW(Employees!$A$5))),"")</f>
        <v/>
      </c>
      <c r="AS492" s="227"/>
      <c r="AT492" s="151"/>
    </row>
    <row r="493" spans="42:46" x14ac:dyDescent="0.25">
      <c r="AP493" s="121" t="str">
        <f t="array" ref="AP493">IFERROR(INDEX(Employees!$B$6:$B$1005,SMALL(IF(LEN(Employees!$B$6:$B$1005)&gt;0,ROW(Employees!$B$6:$B$1005)-ROW(INDEX(Employees!$B$6:$B$1005,1,1))+1),ROW(Employees!A492)-ROW(Employees!$A$5))),"")</f>
        <v/>
      </c>
      <c r="AS493" s="227"/>
      <c r="AT493" s="151"/>
    </row>
    <row r="494" spans="42:46" x14ac:dyDescent="0.25">
      <c r="AP494" s="121" t="str">
        <f t="array" ref="AP494">IFERROR(INDEX(Employees!$B$6:$B$1005,SMALL(IF(LEN(Employees!$B$6:$B$1005)&gt;0,ROW(Employees!$B$6:$B$1005)-ROW(INDEX(Employees!$B$6:$B$1005,1,1))+1),ROW(Employees!A493)-ROW(Employees!$A$5))),"")</f>
        <v/>
      </c>
      <c r="AS494" s="227"/>
      <c r="AT494" s="151"/>
    </row>
    <row r="495" spans="42:46" x14ac:dyDescent="0.25">
      <c r="AP495" s="121" t="str">
        <f t="array" ref="AP495">IFERROR(INDEX(Employees!$B$6:$B$1005,SMALL(IF(LEN(Employees!$B$6:$B$1005)&gt;0,ROW(Employees!$B$6:$B$1005)-ROW(INDEX(Employees!$B$6:$B$1005,1,1))+1),ROW(Employees!A494)-ROW(Employees!$A$5))),"")</f>
        <v/>
      </c>
      <c r="AS495" s="227"/>
      <c r="AT495" s="151"/>
    </row>
    <row r="496" spans="42:46" x14ac:dyDescent="0.25">
      <c r="AP496" s="121" t="str">
        <f t="array" ref="AP496">IFERROR(INDEX(Employees!$B$6:$B$1005,SMALL(IF(LEN(Employees!$B$6:$B$1005)&gt;0,ROW(Employees!$B$6:$B$1005)-ROW(INDEX(Employees!$B$6:$B$1005,1,1))+1),ROW(Employees!A495)-ROW(Employees!$A$5))),"")</f>
        <v/>
      </c>
      <c r="AS496" s="227"/>
      <c r="AT496" s="151"/>
    </row>
    <row r="497" spans="42:46" x14ac:dyDescent="0.25">
      <c r="AP497" s="121" t="str">
        <f t="array" ref="AP497">IFERROR(INDEX(Employees!$B$6:$B$1005,SMALL(IF(LEN(Employees!$B$6:$B$1005)&gt;0,ROW(Employees!$B$6:$B$1005)-ROW(INDEX(Employees!$B$6:$B$1005,1,1))+1),ROW(Employees!A496)-ROW(Employees!$A$5))),"")</f>
        <v/>
      </c>
      <c r="AS497" s="227"/>
      <c r="AT497" s="151"/>
    </row>
    <row r="498" spans="42:46" x14ac:dyDescent="0.25">
      <c r="AP498" s="121" t="str">
        <f t="array" ref="AP498">IFERROR(INDEX(Employees!$B$6:$B$1005,SMALL(IF(LEN(Employees!$B$6:$B$1005)&gt;0,ROW(Employees!$B$6:$B$1005)-ROW(INDEX(Employees!$B$6:$B$1005,1,1))+1),ROW(Employees!A497)-ROW(Employees!$A$5))),"")</f>
        <v/>
      </c>
      <c r="AS498" s="227"/>
      <c r="AT498" s="151"/>
    </row>
    <row r="499" spans="42:46" x14ac:dyDescent="0.25">
      <c r="AP499" s="121" t="str">
        <f t="array" ref="AP499">IFERROR(INDEX(Employees!$B$6:$B$1005,SMALL(IF(LEN(Employees!$B$6:$B$1005)&gt;0,ROW(Employees!$B$6:$B$1005)-ROW(INDEX(Employees!$B$6:$B$1005,1,1))+1),ROW(Employees!A498)-ROW(Employees!$A$5))),"")</f>
        <v/>
      </c>
      <c r="AS499" s="227"/>
      <c r="AT499" s="151"/>
    </row>
    <row r="500" spans="42:46" x14ac:dyDescent="0.25">
      <c r="AP500" s="121" t="str">
        <f t="array" ref="AP500">IFERROR(INDEX(Employees!$B$6:$B$1005,SMALL(IF(LEN(Employees!$B$6:$B$1005)&gt;0,ROW(Employees!$B$6:$B$1005)-ROW(INDEX(Employees!$B$6:$B$1005,1,1))+1),ROW(Employees!A499)-ROW(Employees!$A$5))),"")</f>
        <v/>
      </c>
      <c r="AS500" s="227"/>
      <c r="AT500" s="151"/>
    </row>
    <row r="501" spans="42:46" x14ac:dyDescent="0.25">
      <c r="AP501" s="121" t="str">
        <f t="array" ref="AP501">IFERROR(INDEX(Employees!$B$6:$B$1005,SMALL(IF(LEN(Employees!$B$6:$B$1005)&gt;0,ROW(Employees!$B$6:$B$1005)-ROW(INDEX(Employees!$B$6:$B$1005,1,1))+1),ROW(Employees!A500)-ROW(Employees!$A$5))),"")</f>
        <v/>
      </c>
      <c r="AS501" s="227"/>
      <c r="AT501" s="151"/>
    </row>
    <row r="502" spans="42:46" x14ac:dyDescent="0.25">
      <c r="AP502" s="121" t="str">
        <f t="array" ref="AP502">IFERROR(INDEX(Employees!$B$6:$B$1005,SMALL(IF(LEN(Employees!$B$6:$B$1005)&gt;0,ROW(Employees!$B$6:$B$1005)-ROW(INDEX(Employees!$B$6:$B$1005,1,1))+1),ROW(Employees!A501)-ROW(Employees!$A$5))),"")</f>
        <v/>
      </c>
      <c r="AS502" s="227"/>
      <c r="AT502" s="151"/>
    </row>
    <row r="503" spans="42:46" x14ac:dyDescent="0.25">
      <c r="AP503" s="121" t="str">
        <f t="array" ref="AP503">IFERROR(INDEX(Employees!$B$6:$B$1005,SMALL(IF(LEN(Employees!$B$6:$B$1005)&gt;0,ROW(Employees!$B$6:$B$1005)-ROW(INDEX(Employees!$B$6:$B$1005,1,1))+1),ROW(Employees!A502)-ROW(Employees!$A$5))),"")</f>
        <v/>
      </c>
      <c r="AS503" s="227"/>
      <c r="AT503" s="151"/>
    </row>
    <row r="504" spans="42:46" x14ac:dyDescent="0.25">
      <c r="AP504" s="121" t="str">
        <f t="array" ref="AP504">IFERROR(INDEX(Employees!$B$6:$B$1005,SMALL(IF(LEN(Employees!$B$6:$B$1005)&gt;0,ROW(Employees!$B$6:$B$1005)-ROW(INDEX(Employees!$B$6:$B$1005,1,1))+1),ROW(Employees!A503)-ROW(Employees!$A$5))),"")</f>
        <v/>
      </c>
      <c r="AS504" s="227"/>
      <c r="AT504" s="151"/>
    </row>
    <row r="505" spans="42:46" x14ac:dyDescent="0.25">
      <c r="AP505" s="121" t="str">
        <f t="array" ref="AP505">IFERROR(INDEX(Employees!$B$6:$B$1005,SMALL(IF(LEN(Employees!$B$6:$B$1005)&gt;0,ROW(Employees!$B$6:$B$1005)-ROW(INDEX(Employees!$B$6:$B$1005,1,1))+1),ROW(Employees!A504)-ROW(Employees!$A$5))),"")</f>
        <v/>
      </c>
      <c r="AS505" s="227"/>
      <c r="AT505" s="151"/>
    </row>
    <row r="506" spans="42:46" x14ac:dyDescent="0.25">
      <c r="AP506" s="121" t="str">
        <f t="array" ref="AP506">IFERROR(INDEX(Employees!$B$6:$B$1005,SMALL(IF(LEN(Employees!$B$6:$B$1005)&gt;0,ROW(Employees!$B$6:$B$1005)-ROW(INDEX(Employees!$B$6:$B$1005,1,1))+1),ROW(Employees!A505)-ROW(Employees!$A$5))),"")</f>
        <v/>
      </c>
      <c r="AS506" s="227"/>
      <c r="AT506" s="151"/>
    </row>
    <row r="507" spans="42:46" x14ac:dyDescent="0.25">
      <c r="AP507" s="121" t="str">
        <f t="array" ref="AP507">IFERROR(INDEX(Employees!$B$6:$B$1005,SMALL(IF(LEN(Employees!$B$6:$B$1005)&gt;0,ROW(Employees!$B$6:$B$1005)-ROW(INDEX(Employees!$B$6:$B$1005,1,1))+1),ROW(Employees!A506)-ROW(Employees!$A$5))),"")</f>
        <v/>
      </c>
      <c r="AS507" s="227"/>
      <c r="AT507" s="151"/>
    </row>
    <row r="508" spans="42:46" x14ac:dyDescent="0.25">
      <c r="AP508" s="121" t="str">
        <f t="array" ref="AP508">IFERROR(INDEX(Employees!$B$6:$B$1005,SMALL(IF(LEN(Employees!$B$6:$B$1005)&gt;0,ROW(Employees!$B$6:$B$1005)-ROW(INDEX(Employees!$B$6:$B$1005,1,1))+1),ROW(Employees!A507)-ROW(Employees!$A$5))),"")</f>
        <v/>
      </c>
      <c r="AS508" s="227"/>
      <c r="AT508" s="151"/>
    </row>
    <row r="509" spans="42:46" x14ac:dyDescent="0.25">
      <c r="AP509" s="121" t="str">
        <f t="array" ref="AP509">IFERROR(INDEX(Employees!$B$6:$B$1005,SMALL(IF(LEN(Employees!$B$6:$B$1005)&gt;0,ROW(Employees!$B$6:$B$1005)-ROW(INDEX(Employees!$B$6:$B$1005,1,1))+1),ROW(Employees!A508)-ROW(Employees!$A$5))),"")</f>
        <v/>
      </c>
      <c r="AS509" s="227"/>
      <c r="AT509" s="151"/>
    </row>
    <row r="510" spans="42:46" x14ac:dyDescent="0.25">
      <c r="AP510" s="121" t="str">
        <f t="array" ref="AP510">IFERROR(INDEX(Employees!$B$6:$B$1005,SMALL(IF(LEN(Employees!$B$6:$B$1005)&gt;0,ROW(Employees!$B$6:$B$1005)-ROW(INDEX(Employees!$B$6:$B$1005,1,1))+1),ROW(Employees!A509)-ROW(Employees!$A$5))),"")</f>
        <v/>
      </c>
      <c r="AS510" s="227"/>
      <c r="AT510" s="151"/>
    </row>
    <row r="511" spans="42:46" x14ac:dyDescent="0.25">
      <c r="AP511" s="121" t="str">
        <f t="array" ref="AP511">IFERROR(INDEX(Employees!$B$6:$B$1005,SMALL(IF(LEN(Employees!$B$6:$B$1005)&gt;0,ROW(Employees!$B$6:$B$1005)-ROW(INDEX(Employees!$B$6:$B$1005,1,1))+1),ROW(Employees!A510)-ROW(Employees!$A$5))),"")</f>
        <v/>
      </c>
      <c r="AS511" s="227"/>
      <c r="AT511" s="151"/>
    </row>
    <row r="512" spans="42:46" x14ac:dyDescent="0.25">
      <c r="AP512" s="121" t="str">
        <f t="array" ref="AP512">IFERROR(INDEX(Employees!$B$6:$B$1005,SMALL(IF(LEN(Employees!$B$6:$B$1005)&gt;0,ROW(Employees!$B$6:$B$1005)-ROW(INDEX(Employees!$B$6:$B$1005,1,1))+1),ROW(Employees!A511)-ROW(Employees!$A$5))),"")</f>
        <v/>
      </c>
      <c r="AS512" s="227"/>
      <c r="AT512" s="151"/>
    </row>
    <row r="513" spans="42:46" x14ac:dyDescent="0.25">
      <c r="AP513" s="121" t="str">
        <f t="array" ref="AP513">IFERROR(INDEX(Employees!$B$6:$B$1005,SMALL(IF(LEN(Employees!$B$6:$B$1005)&gt;0,ROW(Employees!$B$6:$B$1005)-ROW(INDEX(Employees!$B$6:$B$1005,1,1))+1),ROW(Employees!A512)-ROW(Employees!$A$5))),"")</f>
        <v/>
      </c>
      <c r="AS513" s="227"/>
      <c r="AT513" s="151"/>
    </row>
    <row r="514" spans="42:46" x14ac:dyDescent="0.25">
      <c r="AP514" s="121" t="str">
        <f t="array" ref="AP514">IFERROR(INDEX(Employees!$B$6:$B$1005,SMALL(IF(LEN(Employees!$B$6:$B$1005)&gt;0,ROW(Employees!$B$6:$B$1005)-ROW(INDEX(Employees!$B$6:$B$1005,1,1))+1),ROW(Employees!A513)-ROW(Employees!$A$5))),"")</f>
        <v/>
      </c>
      <c r="AS514" s="227"/>
      <c r="AT514" s="151"/>
    </row>
    <row r="515" spans="42:46" x14ac:dyDescent="0.25">
      <c r="AP515" s="121" t="str">
        <f t="array" ref="AP515">IFERROR(INDEX(Employees!$B$6:$B$1005,SMALL(IF(LEN(Employees!$B$6:$B$1005)&gt;0,ROW(Employees!$B$6:$B$1005)-ROW(INDEX(Employees!$B$6:$B$1005,1,1))+1),ROW(Employees!A514)-ROW(Employees!$A$5))),"")</f>
        <v/>
      </c>
      <c r="AS515" s="227"/>
      <c r="AT515" s="151"/>
    </row>
    <row r="516" spans="42:46" x14ac:dyDescent="0.25">
      <c r="AP516" s="121" t="str">
        <f t="array" ref="AP516">IFERROR(INDEX(Employees!$B$6:$B$1005,SMALL(IF(LEN(Employees!$B$6:$B$1005)&gt;0,ROW(Employees!$B$6:$B$1005)-ROW(INDEX(Employees!$B$6:$B$1005,1,1))+1),ROW(Employees!A515)-ROW(Employees!$A$5))),"")</f>
        <v/>
      </c>
      <c r="AS516" s="227"/>
      <c r="AT516" s="151"/>
    </row>
    <row r="517" spans="42:46" x14ac:dyDescent="0.25">
      <c r="AP517" s="121" t="str">
        <f t="array" ref="AP517">IFERROR(INDEX(Employees!$B$6:$B$1005,SMALL(IF(LEN(Employees!$B$6:$B$1005)&gt;0,ROW(Employees!$B$6:$B$1005)-ROW(INDEX(Employees!$B$6:$B$1005,1,1))+1),ROW(Employees!A516)-ROW(Employees!$A$5))),"")</f>
        <v/>
      </c>
      <c r="AS517" s="227"/>
      <c r="AT517" s="151"/>
    </row>
    <row r="518" spans="42:46" x14ac:dyDescent="0.25">
      <c r="AP518" s="121" t="str">
        <f t="array" ref="AP518">IFERROR(INDEX(Employees!$B$6:$B$1005,SMALL(IF(LEN(Employees!$B$6:$B$1005)&gt;0,ROW(Employees!$B$6:$B$1005)-ROW(INDEX(Employees!$B$6:$B$1005,1,1))+1),ROW(Employees!A517)-ROW(Employees!$A$5))),"")</f>
        <v/>
      </c>
      <c r="AS518" s="227"/>
      <c r="AT518" s="151"/>
    </row>
    <row r="519" spans="42:46" x14ac:dyDescent="0.25">
      <c r="AP519" s="121" t="str">
        <f t="array" ref="AP519">IFERROR(INDEX(Employees!$B$6:$B$1005,SMALL(IF(LEN(Employees!$B$6:$B$1005)&gt;0,ROW(Employees!$B$6:$B$1005)-ROW(INDEX(Employees!$B$6:$B$1005,1,1))+1),ROW(Employees!A518)-ROW(Employees!$A$5))),"")</f>
        <v/>
      </c>
      <c r="AS519" s="227"/>
      <c r="AT519" s="151"/>
    </row>
    <row r="520" spans="42:46" x14ac:dyDescent="0.25">
      <c r="AP520" s="121" t="str">
        <f t="array" ref="AP520">IFERROR(INDEX(Employees!$B$6:$B$1005,SMALL(IF(LEN(Employees!$B$6:$B$1005)&gt;0,ROW(Employees!$B$6:$B$1005)-ROW(INDEX(Employees!$B$6:$B$1005,1,1))+1),ROW(Employees!A519)-ROW(Employees!$A$5))),"")</f>
        <v/>
      </c>
      <c r="AS520" s="227"/>
      <c r="AT520" s="151"/>
    </row>
    <row r="521" spans="42:46" x14ac:dyDescent="0.25">
      <c r="AP521" s="121" t="str">
        <f t="array" ref="AP521">IFERROR(INDEX(Employees!$B$6:$B$1005,SMALL(IF(LEN(Employees!$B$6:$B$1005)&gt;0,ROW(Employees!$B$6:$B$1005)-ROW(INDEX(Employees!$B$6:$B$1005,1,1))+1),ROW(Employees!A520)-ROW(Employees!$A$5))),"")</f>
        <v/>
      </c>
      <c r="AS521" s="227"/>
      <c r="AT521" s="151"/>
    </row>
    <row r="522" spans="42:46" x14ac:dyDescent="0.25">
      <c r="AP522" s="121" t="str">
        <f t="array" ref="AP522">IFERROR(INDEX(Employees!$B$6:$B$1005,SMALL(IF(LEN(Employees!$B$6:$B$1005)&gt;0,ROW(Employees!$B$6:$B$1005)-ROW(INDEX(Employees!$B$6:$B$1005,1,1))+1),ROW(Employees!A521)-ROW(Employees!$A$5))),"")</f>
        <v/>
      </c>
      <c r="AS522" s="227"/>
      <c r="AT522" s="151"/>
    </row>
    <row r="523" spans="42:46" x14ac:dyDescent="0.25">
      <c r="AP523" s="121" t="str">
        <f t="array" ref="AP523">IFERROR(INDEX(Employees!$B$6:$B$1005,SMALL(IF(LEN(Employees!$B$6:$B$1005)&gt;0,ROW(Employees!$B$6:$B$1005)-ROW(INDEX(Employees!$B$6:$B$1005,1,1))+1),ROW(Employees!A522)-ROW(Employees!$A$5))),"")</f>
        <v/>
      </c>
      <c r="AS523" s="227"/>
      <c r="AT523" s="151"/>
    </row>
    <row r="524" spans="42:46" x14ac:dyDescent="0.25">
      <c r="AP524" s="121" t="str">
        <f t="array" ref="AP524">IFERROR(INDEX(Employees!$B$6:$B$1005,SMALL(IF(LEN(Employees!$B$6:$B$1005)&gt;0,ROW(Employees!$B$6:$B$1005)-ROW(INDEX(Employees!$B$6:$B$1005,1,1))+1),ROW(Employees!A523)-ROW(Employees!$A$5))),"")</f>
        <v/>
      </c>
      <c r="AS524" s="227"/>
      <c r="AT524" s="151"/>
    </row>
    <row r="525" spans="42:46" x14ac:dyDescent="0.25">
      <c r="AP525" s="121" t="str">
        <f t="array" ref="AP525">IFERROR(INDEX(Employees!$B$6:$B$1005,SMALL(IF(LEN(Employees!$B$6:$B$1005)&gt;0,ROW(Employees!$B$6:$B$1005)-ROW(INDEX(Employees!$B$6:$B$1005,1,1))+1),ROW(Employees!A524)-ROW(Employees!$A$5))),"")</f>
        <v/>
      </c>
      <c r="AS525" s="227"/>
      <c r="AT525" s="151"/>
    </row>
    <row r="526" spans="42:46" x14ac:dyDescent="0.25">
      <c r="AP526" s="121" t="str">
        <f t="array" ref="AP526">IFERROR(INDEX(Employees!$B$6:$B$1005,SMALL(IF(LEN(Employees!$B$6:$B$1005)&gt;0,ROW(Employees!$B$6:$B$1005)-ROW(INDEX(Employees!$B$6:$B$1005,1,1))+1),ROW(Employees!A525)-ROW(Employees!$A$5))),"")</f>
        <v/>
      </c>
      <c r="AS526" s="227"/>
      <c r="AT526" s="151"/>
    </row>
    <row r="527" spans="42:46" x14ac:dyDescent="0.25">
      <c r="AP527" s="121" t="str">
        <f t="array" ref="AP527">IFERROR(INDEX(Employees!$B$6:$B$1005,SMALL(IF(LEN(Employees!$B$6:$B$1005)&gt;0,ROW(Employees!$B$6:$B$1005)-ROW(INDEX(Employees!$B$6:$B$1005,1,1))+1),ROW(Employees!A526)-ROW(Employees!$A$5))),"")</f>
        <v/>
      </c>
      <c r="AS527" s="227"/>
      <c r="AT527" s="151"/>
    </row>
    <row r="528" spans="42:46" x14ac:dyDescent="0.25">
      <c r="AP528" s="121" t="str">
        <f t="array" ref="AP528">IFERROR(INDEX(Employees!$B$6:$B$1005,SMALL(IF(LEN(Employees!$B$6:$B$1005)&gt;0,ROW(Employees!$B$6:$B$1005)-ROW(INDEX(Employees!$B$6:$B$1005,1,1))+1),ROW(Employees!A527)-ROW(Employees!$A$5))),"")</f>
        <v/>
      </c>
      <c r="AS528" s="227"/>
      <c r="AT528" s="151"/>
    </row>
    <row r="529" spans="42:46" x14ac:dyDescent="0.25">
      <c r="AP529" s="121" t="str">
        <f t="array" ref="AP529">IFERROR(INDEX(Employees!$B$6:$B$1005,SMALL(IF(LEN(Employees!$B$6:$B$1005)&gt;0,ROW(Employees!$B$6:$B$1005)-ROW(INDEX(Employees!$B$6:$B$1005,1,1))+1),ROW(Employees!A528)-ROW(Employees!$A$5))),"")</f>
        <v/>
      </c>
      <c r="AS529" s="227"/>
      <c r="AT529" s="151"/>
    </row>
    <row r="530" spans="42:46" x14ac:dyDescent="0.25">
      <c r="AP530" s="121" t="str">
        <f t="array" ref="AP530">IFERROR(INDEX(Employees!$B$6:$B$1005,SMALL(IF(LEN(Employees!$B$6:$B$1005)&gt;0,ROW(Employees!$B$6:$B$1005)-ROW(INDEX(Employees!$B$6:$B$1005,1,1))+1),ROW(Employees!A529)-ROW(Employees!$A$5))),"")</f>
        <v/>
      </c>
      <c r="AS530" s="227"/>
      <c r="AT530" s="151"/>
    </row>
    <row r="531" spans="42:46" x14ac:dyDescent="0.25">
      <c r="AP531" s="121" t="str">
        <f t="array" ref="AP531">IFERROR(INDEX(Employees!$B$6:$B$1005,SMALL(IF(LEN(Employees!$B$6:$B$1005)&gt;0,ROW(Employees!$B$6:$B$1005)-ROW(INDEX(Employees!$B$6:$B$1005,1,1))+1),ROW(Employees!A530)-ROW(Employees!$A$5))),"")</f>
        <v/>
      </c>
      <c r="AS531" s="227"/>
      <c r="AT531" s="151"/>
    </row>
    <row r="532" spans="42:46" x14ac:dyDescent="0.25">
      <c r="AP532" s="121" t="str">
        <f t="array" ref="AP532">IFERROR(INDEX(Employees!$B$6:$B$1005,SMALL(IF(LEN(Employees!$B$6:$B$1005)&gt;0,ROW(Employees!$B$6:$B$1005)-ROW(INDEX(Employees!$B$6:$B$1005,1,1))+1),ROW(Employees!A531)-ROW(Employees!$A$5))),"")</f>
        <v/>
      </c>
      <c r="AS532" s="227"/>
      <c r="AT532" s="151"/>
    </row>
    <row r="533" spans="42:46" x14ac:dyDescent="0.25">
      <c r="AP533" s="121" t="str">
        <f t="array" ref="AP533">IFERROR(INDEX(Employees!$B$6:$B$1005,SMALL(IF(LEN(Employees!$B$6:$B$1005)&gt;0,ROW(Employees!$B$6:$B$1005)-ROW(INDEX(Employees!$B$6:$B$1005,1,1))+1),ROW(Employees!A532)-ROW(Employees!$A$5))),"")</f>
        <v/>
      </c>
      <c r="AS533" s="227"/>
      <c r="AT533" s="151"/>
    </row>
    <row r="534" spans="42:46" x14ac:dyDescent="0.25">
      <c r="AP534" s="121" t="str">
        <f t="array" ref="AP534">IFERROR(INDEX(Employees!$B$6:$B$1005,SMALL(IF(LEN(Employees!$B$6:$B$1005)&gt;0,ROW(Employees!$B$6:$B$1005)-ROW(INDEX(Employees!$B$6:$B$1005,1,1))+1),ROW(Employees!A533)-ROW(Employees!$A$5))),"")</f>
        <v/>
      </c>
      <c r="AS534" s="227"/>
      <c r="AT534" s="151"/>
    </row>
    <row r="535" spans="42:46" x14ac:dyDescent="0.25">
      <c r="AP535" s="121" t="str">
        <f t="array" ref="AP535">IFERROR(INDEX(Employees!$B$6:$B$1005,SMALL(IF(LEN(Employees!$B$6:$B$1005)&gt;0,ROW(Employees!$B$6:$B$1005)-ROW(INDEX(Employees!$B$6:$B$1005,1,1))+1),ROW(Employees!A534)-ROW(Employees!$A$5))),"")</f>
        <v/>
      </c>
      <c r="AS535" s="227"/>
      <c r="AT535" s="151"/>
    </row>
    <row r="536" spans="42:46" x14ac:dyDescent="0.25">
      <c r="AP536" s="121" t="str">
        <f t="array" ref="AP536">IFERROR(INDEX(Employees!$B$6:$B$1005,SMALL(IF(LEN(Employees!$B$6:$B$1005)&gt;0,ROW(Employees!$B$6:$B$1005)-ROW(INDEX(Employees!$B$6:$B$1005,1,1))+1),ROW(Employees!A535)-ROW(Employees!$A$5))),"")</f>
        <v/>
      </c>
      <c r="AS536" s="227"/>
      <c r="AT536" s="151"/>
    </row>
    <row r="537" spans="42:46" x14ac:dyDescent="0.25">
      <c r="AP537" s="121" t="str">
        <f t="array" ref="AP537">IFERROR(INDEX(Employees!$B$6:$B$1005,SMALL(IF(LEN(Employees!$B$6:$B$1005)&gt;0,ROW(Employees!$B$6:$B$1005)-ROW(INDEX(Employees!$B$6:$B$1005,1,1))+1),ROW(Employees!A536)-ROW(Employees!$A$5))),"")</f>
        <v/>
      </c>
      <c r="AS537" s="227"/>
      <c r="AT537" s="151"/>
    </row>
    <row r="538" spans="42:46" x14ac:dyDescent="0.25">
      <c r="AP538" s="121" t="str">
        <f t="array" ref="AP538">IFERROR(INDEX(Employees!$B$6:$B$1005,SMALL(IF(LEN(Employees!$B$6:$B$1005)&gt;0,ROW(Employees!$B$6:$B$1005)-ROW(INDEX(Employees!$B$6:$B$1005,1,1))+1),ROW(Employees!A537)-ROW(Employees!$A$5))),"")</f>
        <v/>
      </c>
      <c r="AS538" s="227"/>
      <c r="AT538" s="151"/>
    </row>
    <row r="539" spans="42:46" x14ac:dyDescent="0.25">
      <c r="AP539" s="121" t="str">
        <f t="array" ref="AP539">IFERROR(INDEX(Employees!$B$6:$B$1005,SMALL(IF(LEN(Employees!$B$6:$B$1005)&gt;0,ROW(Employees!$B$6:$B$1005)-ROW(INDEX(Employees!$B$6:$B$1005,1,1))+1),ROW(Employees!A538)-ROW(Employees!$A$5))),"")</f>
        <v/>
      </c>
      <c r="AS539" s="227"/>
      <c r="AT539" s="151"/>
    </row>
    <row r="540" spans="42:46" x14ac:dyDescent="0.25">
      <c r="AP540" s="121" t="str">
        <f t="array" ref="AP540">IFERROR(INDEX(Employees!$B$6:$B$1005,SMALL(IF(LEN(Employees!$B$6:$B$1005)&gt;0,ROW(Employees!$B$6:$B$1005)-ROW(INDEX(Employees!$B$6:$B$1005,1,1))+1),ROW(Employees!A539)-ROW(Employees!$A$5))),"")</f>
        <v/>
      </c>
      <c r="AS540" s="227"/>
      <c r="AT540" s="151"/>
    </row>
    <row r="541" spans="42:46" x14ac:dyDescent="0.25">
      <c r="AP541" s="121" t="str">
        <f t="array" ref="AP541">IFERROR(INDEX(Employees!$B$6:$B$1005,SMALL(IF(LEN(Employees!$B$6:$B$1005)&gt;0,ROW(Employees!$B$6:$B$1005)-ROW(INDEX(Employees!$B$6:$B$1005,1,1))+1),ROW(Employees!A540)-ROW(Employees!$A$5))),"")</f>
        <v/>
      </c>
      <c r="AS541" s="227"/>
      <c r="AT541" s="151"/>
    </row>
    <row r="542" spans="42:46" x14ac:dyDescent="0.25">
      <c r="AP542" s="121" t="str">
        <f t="array" ref="AP542">IFERROR(INDEX(Employees!$B$6:$B$1005,SMALL(IF(LEN(Employees!$B$6:$B$1005)&gt;0,ROW(Employees!$B$6:$B$1005)-ROW(INDEX(Employees!$B$6:$B$1005,1,1))+1),ROW(Employees!A541)-ROW(Employees!$A$5))),"")</f>
        <v/>
      </c>
      <c r="AS542" s="227"/>
      <c r="AT542" s="151"/>
    </row>
    <row r="543" spans="42:46" x14ac:dyDescent="0.25">
      <c r="AP543" s="121" t="str">
        <f t="array" ref="AP543">IFERROR(INDEX(Employees!$B$6:$B$1005,SMALL(IF(LEN(Employees!$B$6:$B$1005)&gt;0,ROW(Employees!$B$6:$B$1005)-ROW(INDEX(Employees!$B$6:$B$1005,1,1))+1),ROW(Employees!A542)-ROW(Employees!$A$5))),"")</f>
        <v/>
      </c>
      <c r="AS543" s="227"/>
      <c r="AT543" s="151"/>
    </row>
    <row r="544" spans="42:46" x14ac:dyDescent="0.25">
      <c r="AP544" s="121" t="str">
        <f t="array" ref="AP544">IFERROR(INDEX(Employees!$B$6:$B$1005,SMALL(IF(LEN(Employees!$B$6:$B$1005)&gt;0,ROW(Employees!$B$6:$B$1005)-ROW(INDEX(Employees!$B$6:$B$1005,1,1))+1),ROW(Employees!A543)-ROW(Employees!$A$5))),"")</f>
        <v/>
      </c>
      <c r="AS544" s="227"/>
      <c r="AT544" s="151"/>
    </row>
    <row r="545" spans="42:46" x14ac:dyDescent="0.25">
      <c r="AP545" s="121" t="str">
        <f t="array" ref="AP545">IFERROR(INDEX(Employees!$B$6:$B$1005,SMALL(IF(LEN(Employees!$B$6:$B$1005)&gt;0,ROW(Employees!$B$6:$B$1005)-ROW(INDEX(Employees!$B$6:$B$1005,1,1))+1),ROW(Employees!A544)-ROW(Employees!$A$5))),"")</f>
        <v/>
      </c>
      <c r="AS545" s="227"/>
      <c r="AT545" s="151"/>
    </row>
    <row r="546" spans="42:46" x14ac:dyDescent="0.25">
      <c r="AP546" s="121" t="str">
        <f t="array" ref="AP546">IFERROR(INDEX(Employees!$B$6:$B$1005,SMALL(IF(LEN(Employees!$B$6:$B$1005)&gt;0,ROW(Employees!$B$6:$B$1005)-ROW(INDEX(Employees!$B$6:$B$1005,1,1))+1),ROW(Employees!A545)-ROW(Employees!$A$5))),"")</f>
        <v/>
      </c>
      <c r="AS546" s="227"/>
      <c r="AT546" s="151"/>
    </row>
    <row r="547" spans="42:46" x14ac:dyDescent="0.25">
      <c r="AP547" s="121" t="str">
        <f t="array" ref="AP547">IFERROR(INDEX(Employees!$B$6:$B$1005,SMALL(IF(LEN(Employees!$B$6:$B$1005)&gt;0,ROW(Employees!$B$6:$B$1005)-ROW(INDEX(Employees!$B$6:$B$1005,1,1))+1),ROW(Employees!A546)-ROW(Employees!$A$5))),"")</f>
        <v/>
      </c>
      <c r="AS547" s="227"/>
      <c r="AT547" s="151"/>
    </row>
    <row r="548" spans="42:46" x14ac:dyDescent="0.25">
      <c r="AP548" s="121" t="str">
        <f t="array" ref="AP548">IFERROR(INDEX(Employees!$B$6:$B$1005,SMALL(IF(LEN(Employees!$B$6:$B$1005)&gt;0,ROW(Employees!$B$6:$B$1005)-ROW(INDEX(Employees!$B$6:$B$1005,1,1))+1),ROW(Employees!A547)-ROW(Employees!$A$5))),"")</f>
        <v/>
      </c>
      <c r="AS548" s="227"/>
      <c r="AT548" s="151"/>
    </row>
    <row r="549" spans="42:46" x14ac:dyDescent="0.25">
      <c r="AP549" s="121" t="str">
        <f t="array" ref="AP549">IFERROR(INDEX(Employees!$B$6:$B$1005,SMALL(IF(LEN(Employees!$B$6:$B$1005)&gt;0,ROW(Employees!$B$6:$B$1005)-ROW(INDEX(Employees!$B$6:$B$1005,1,1))+1),ROW(Employees!A548)-ROW(Employees!$A$5))),"")</f>
        <v/>
      </c>
      <c r="AS549" s="227"/>
      <c r="AT549" s="151"/>
    </row>
    <row r="550" spans="42:46" x14ac:dyDescent="0.25">
      <c r="AP550" s="121" t="str">
        <f t="array" ref="AP550">IFERROR(INDEX(Employees!$B$6:$B$1005,SMALL(IF(LEN(Employees!$B$6:$B$1005)&gt;0,ROW(Employees!$B$6:$B$1005)-ROW(INDEX(Employees!$B$6:$B$1005,1,1))+1),ROW(Employees!A549)-ROW(Employees!$A$5))),"")</f>
        <v/>
      </c>
      <c r="AS550" s="227"/>
      <c r="AT550" s="151"/>
    </row>
    <row r="551" spans="42:46" x14ac:dyDescent="0.25">
      <c r="AP551" s="121" t="str">
        <f t="array" ref="AP551">IFERROR(INDEX(Employees!$B$6:$B$1005,SMALL(IF(LEN(Employees!$B$6:$B$1005)&gt;0,ROW(Employees!$B$6:$B$1005)-ROW(INDEX(Employees!$B$6:$B$1005,1,1))+1),ROW(Employees!A550)-ROW(Employees!$A$5))),"")</f>
        <v/>
      </c>
      <c r="AS551" s="227"/>
      <c r="AT551" s="151"/>
    </row>
    <row r="552" spans="42:46" x14ac:dyDescent="0.25">
      <c r="AP552" s="121" t="str">
        <f t="array" ref="AP552">IFERROR(INDEX(Employees!$B$6:$B$1005,SMALL(IF(LEN(Employees!$B$6:$B$1005)&gt;0,ROW(Employees!$B$6:$B$1005)-ROW(INDEX(Employees!$B$6:$B$1005,1,1))+1),ROW(Employees!A551)-ROW(Employees!$A$5))),"")</f>
        <v/>
      </c>
      <c r="AS552" s="227"/>
      <c r="AT552" s="151"/>
    </row>
    <row r="553" spans="42:46" x14ac:dyDescent="0.25">
      <c r="AP553" s="121" t="str">
        <f t="array" ref="AP553">IFERROR(INDEX(Employees!$B$6:$B$1005,SMALL(IF(LEN(Employees!$B$6:$B$1005)&gt;0,ROW(Employees!$B$6:$B$1005)-ROW(INDEX(Employees!$B$6:$B$1005,1,1))+1),ROW(Employees!A552)-ROW(Employees!$A$5))),"")</f>
        <v/>
      </c>
      <c r="AS553" s="227"/>
      <c r="AT553" s="151"/>
    </row>
    <row r="554" spans="42:46" x14ac:dyDescent="0.25">
      <c r="AP554" s="121" t="str">
        <f t="array" ref="AP554">IFERROR(INDEX(Employees!$B$6:$B$1005,SMALL(IF(LEN(Employees!$B$6:$B$1005)&gt;0,ROW(Employees!$B$6:$B$1005)-ROW(INDEX(Employees!$B$6:$B$1005,1,1))+1),ROW(Employees!A553)-ROW(Employees!$A$5))),"")</f>
        <v/>
      </c>
      <c r="AS554" s="227"/>
      <c r="AT554" s="151"/>
    </row>
    <row r="555" spans="42:46" x14ac:dyDescent="0.25">
      <c r="AP555" s="121" t="str">
        <f t="array" ref="AP555">IFERROR(INDEX(Employees!$B$6:$B$1005,SMALL(IF(LEN(Employees!$B$6:$B$1005)&gt;0,ROW(Employees!$B$6:$B$1005)-ROW(INDEX(Employees!$B$6:$B$1005,1,1))+1),ROW(Employees!A554)-ROW(Employees!$A$5))),"")</f>
        <v/>
      </c>
      <c r="AS555" s="227"/>
      <c r="AT555" s="151"/>
    </row>
    <row r="556" spans="42:46" x14ac:dyDescent="0.25">
      <c r="AP556" s="121" t="str">
        <f t="array" ref="AP556">IFERROR(INDEX(Employees!$B$6:$B$1005,SMALL(IF(LEN(Employees!$B$6:$B$1005)&gt;0,ROW(Employees!$B$6:$B$1005)-ROW(INDEX(Employees!$B$6:$B$1005,1,1))+1),ROW(Employees!A555)-ROW(Employees!$A$5))),"")</f>
        <v/>
      </c>
      <c r="AS556" s="227"/>
      <c r="AT556" s="151"/>
    </row>
    <row r="557" spans="42:46" x14ac:dyDescent="0.25">
      <c r="AP557" s="121" t="str">
        <f t="array" ref="AP557">IFERROR(INDEX(Employees!$B$6:$B$1005,SMALL(IF(LEN(Employees!$B$6:$B$1005)&gt;0,ROW(Employees!$B$6:$B$1005)-ROW(INDEX(Employees!$B$6:$B$1005,1,1))+1),ROW(Employees!A556)-ROW(Employees!$A$5))),"")</f>
        <v/>
      </c>
      <c r="AS557" s="227"/>
      <c r="AT557" s="151"/>
    </row>
    <row r="558" spans="42:46" x14ac:dyDescent="0.25">
      <c r="AP558" s="121" t="str">
        <f t="array" ref="AP558">IFERROR(INDEX(Employees!$B$6:$B$1005,SMALL(IF(LEN(Employees!$B$6:$B$1005)&gt;0,ROW(Employees!$B$6:$B$1005)-ROW(INDEX(Employees!$B$6:$B$1005,1,1))+1),ROW(Employees!A557)-ROW(Employees!$A$5))),"")</f>
        <v/>
      </c>
      <c r="AS558" s="227"/>
      <c r="AT558" s="151"/>
    </row>
    <row r="559" spans="42:46" x14ac:dyDescent="0.25">
      <c r="AP559" s="121" t="str">
        <f t="array" ref="AP559">IFERROR(INDEX(Employees!$B$6:$B$1005,SMALL(IF(LEN(Employees!$B$6:$B$1005)&gt;0,ROW(Employees!$B$6:$B$1005)-ROW(INDEX(Employees!$B$6:$B$1005,1,1))+1),ROW(Employees!A558)-ROW(Employees!$A$5))),"")</f>
        <v/>
      </c>
      <c r="AS559" s="227"/>
      <c r="AT559" s="151"/>
    </row>
    <row r="560" spans="42:46" x14ac:dyDescent="0.25">
      <c r="AP560" s="121" t="str">
        <f t="array" ref="AP560">IFERROR(INDEX(Employees!$B$6:$B$1005,SMALL(IF(LEN(Employees!$B$6:$B$1005)&gt;0,ROW(Employees!$B$6:$B$1005)-ROW(INDEX(Employees!$B$6:$B$1005,1,1))+1),ROW(Employees!A559)-ROW(Employees!$A$5))),"")</f>
        <v/>
      </c>
      <c r="AS560" s="227"/>
      <c r="AT560" s="151"/>
    </row>
    <row r="561" spans="42:46" x14ac:dyDescent="0.25">
      <c r="AP561" s="121" t="str">
        <f t="array" ref="AP561">IFERROR(INDEX(Employees!$B$6:$B$1005,SMALL(IF(LEN(Employees!$B$6:$B$1005)&gt;0,ROW(Employees!$B$6:$B$1005)-ROW(INDEX(Employees!$B$6:$B$1005,1,1))+1),ROW(Employees!A560)-ROW(Employees!$A$5))),"")</f>
        <v/>
      </c>
      <c r="AS561" s="227"/>
      <c r="AT561" s="151"/>
    </row>
    <row r="562" spans="42:46" x14ac:dyDescent="0.25">
      <c r="AP562" s="121" t="str">
        <f t="array" ref="AP562">IFERROR(INDEX(Employees!$B$6:$B$1005,SMALL(IF(LEN(Employees!$B$6:$B$1005)&gt;0,ROW(Employees!$B$6:$B$1005)-ROW(INDEX(Employees!$B$6:$B$1005,1,1))+1),ROW(Employees!A561)-ROW(Employees!$A$5))),"")</f>
        <v/>
      </c>
      <c r="AS562" s="227"/>
      <c r="AT562" s="151"/>
    </row>
    <row r="563" spans="42:46" x14ac:dyDescent="0.25">
      <c r="AP563" s="121" t="str">
        <f t="array" ref="AP563">IFERROR(INDEX(Employees!$B$6:$B$1005,SMALL(IF(LEN(Employees!$B$6:$B$1005)&gt;0,ROW(Employees!$B$6:$B$1005)-ROW(INDEX(Employees!$B$6:$B$1005,1,1))+1),ROW(Employees!A562)-ROW(Employees!$A$5))),"")</f>
        <v/>
      </c>
      <c r="AS563" s="227"/>
      <c r="AT563" s="151"/>
    </row>
    <row r="564" spans="42:46" x14ac:dyDescent="0.25">
      <c r="AP564" s="121" t="str">
        <f t="array" ref="AP564">IFERROR(INDEX(Employees!$B$6:$B$1005,SMALL(IF(LEN(Employees!$B$6:$B$1005)&gt;0,ROW(Employees!$B$6:$B$1005)-ROW(INDEX(Employees!$B$6:$B$1005,1,1))+1),ROW(Employees!A563)-ROW(Employees!$A$5))),"")</f>
        <v/>
      </c>
      <c r="AS564" s="227"/>
      <c r="AT564" s="151"/>
    </row>
    <row r="565" spans="42:46" x14ac:dyDescent="0.25">
      <c r="AP565" s="121" t="str">
        <f t="array" ref="AP565">IFERROR(INDEX(Employees!$B$6:$B$1005,SMALL(IF(LEN(Employees!$B$6:$B$1005)&gt;0,ROW(Employees!$B$6:$B$1005)-ROW(INDEX(Employees!$B$6:$B$1005,1,1))+1),ROW(Employees!A564)-ROW(Employees!$A$5))),"")</f>
        <v/>
      </c>
      <c r="AS565" s="227"/>
      <c r="AT565" s="151"/>
    </row>
    <row r="566" spans="42:46" x14ac:dyDescent="0.25">
      <c r="AP566" s="121" t="str">
        <f t="array" ref="AP566">IFERROR(INDEX(Employees!$B$6:$B$1005,SMALL(IF(LEN(Employees!$B$6:$B$1005)&gt;0,ROW(Employees!$B$6:$B$1005)-ROW(INDEX(Employees!$B$6:$B$1005,1,1))+1),ROW(Employees!A565)-ROW(Employees!$A$5))),"")</f>
        <v/>
      </c>
      <c r="AS566" s="227"/>
      <c r="AT566" s="151"/>
    </row>
    <row r="567" spans="42:46" x14ac:dyDescent="0.25">
      <c r="AP567" s="121" t="str">
        <f t="array" ref="AP567">IFERROR(INDEX(Employees!$B$6:$B$1005,SMALL(IF(LEN(Employees!$B$6:$B$1005)&gt;0,ROW(Employees!$B$6:$B$1005)-ROW(INDEX(Employees!$B$6:$B$1005,1,1))+1),ROW(Employees!A566)-ROW(Employees!$A$5))),"")</f>
        <v/>
      </c>
      <c r="AS567" s="227"/>
      <c r="AT567" s="151"/>
    </row>
    <row r="568" spans="42:46" x14ac:dyDescent="0.25">
      <c r="AP568" s="121" t="str">
        <f t="array" ref="AP568">IFERROR(INDEX(Employees!$B$6:$B$1005,SMALL(IF(LEN(Employees!$B$6:$B$1005)&gt;0,ROW(Employees!$B$6:$B$1005)-ROW(INDEX(Employees!$B$6:$B$1005,1,1))+1),ROW(Employees!A567)-ROW(Employees!$A$5))),"")</f>
        <v/>
      </c>
      <c r="AS568" s="227"/>
      <c r="AT568" s="151"/>
    </row>
    <row r="569" spans="42:46" x14ac:dyDescent="0.25">
      <c r="AP569" s="121" t="str">
        <f t="array" ref="AP569">IFERROR(INDEX(Employees!$B$6:$B$1005,SMALL(IF(LEN(Employees!$B$6:$B$1005)&gt;0,ROW(Employees!$B$6:$B$1005)-ROW(INDEX(Employees!$B$6:$B$1005,1,1))+1),ROW(Employees!A568)-ROW(Employees!$A$5))),"")</f>
        <v/>
      </c>
      <c r="AS569" s="227"/>
      <c r="AT569" s="151"/>
    </row>
    <row r="570" spans="42:46" x14ac:dyDescent="0.25">
      <c r="AP570" s="121" t="str">
        <f t="array" ref="AP570">IFERROR(INDEX(Employees!$B$6:$B$1005,SMALL(IF(LEN(Employees!$B$6:$B$1005)&gt;0,ROW(Employees!$B$6:$B$1005)-ROW(INDEX(Employees!$B$6:$B$1005,1,1))+1),ROW(Employees!A569)-ROW(Employees!$A$5))),"")</f>
        <v/>
      </c>
      <c r="AS570" s="227"/>
      <c r="AT570" s="151"/>
    </row>
    <row r="571" spans="42:46" x14ac:dyDescent="0.25">
      <c r="AP571" s="121" t="str">
        <f t="array" ref="AP571">IFERROR(INDEX(Employees!$B$6:$B$1005,SMALL(IF(LEN(Employees!$B$6:$B$1005)&gt;0,ROW(Employees!$B$6:$B$1005)-ROW(INDEX(Employees!$B$6:$B$1005,1,1))+1),ROW(Employees!A570)-ROW(Employees!$A$5))),"")</f>
        <v/>
      </c>
      <c r="AS571" s="227"/>
      <c r="AT571" s="151"/>
    </row>
    <row r="572" spans="42:46" x14ac:dyDescent="0.25">
      <c r="AP572" s="121" t="str">
        <f t="array" ref="AP572">IFERROR(INDEX(Employees!$B$6:$B$1005,SMALL(IF(LEN(Employees!$B$6:$B$1005)&gt;0,ROW(Employees!$B$6:$B$1005)-ROW(INDEX(Employees!$B$6:$B$1005,1,1))+1),ROW(Employees!A571)-ROW(Employees!$A$5))),"")</f>
        <v/>
      </c>
      <c r="AS572" s="227"/>
      <c r="AT572" s="151"/>
    </row>
    <row r="573" spans="42:46" x14ac:dyDescent="0.25">
      <c r="AP573" s="121" t="str">
        <f t="array" ref="AP573">IFERROR(INDEX(Employees!$B$6:$B$1005,SMALL(IF(LEN(Employees!$B$6:$B$1005)&gt;0,ROW(Employees!$B$6:$B$1005)-ROW(INDEX(Employees!$B$6:$B$1005,1,1))+1),ROW(Employees!A572)-ROW(Employees!$A$5))),"")</f>
        <v/>
      </c>
      <c r="AS573" s="227"/>
      <c r="AT573" s="151"/>
    </row>
    <row r="574" spans="42:46" x14ac:dyDescent="0.25">
      <c r="AP574" s="121" t="str">
        <f t="array" ref="AP574">IFERROR(INDEX(Employees!$B$6:$B$1005,SMALL(IF(LEN(Employees!$B$6:$B$1005)&gt;0,ROW(Employees!$B$6:$B$1005)-ROW(INDEX(Employees!$B$6:$B$1005,1,1))+1),ROW(Employees!A573)-ROW(Employees!$A$5))),"")</f>
        <v/>
      </c>
      <c r="AS574" s="227"/>
      <c r="AT574" s="151"/>
    </row>
    <row r="575" spans="42:46" x14ac:dyDescent="0.25">
      <c r="AP575" s="121" t="str">
        <f t="array" ref="AP575">IFERROR(INDEX(Employees!$B$6:$B$1005,SMALL(IF(LEN(Employees!$B$6:$B$1005)&gt;0,ROW(Employees!$B$6:$B$1005)-ROW(INDEX(Employees!$B$6:$B$1005,1,1))+1),ROW(Employees!A574)-ROW(Employees!$A$5))),"")</f>
        <v/>
      </c>
      <c r="AS575" s="227"/>
      <c r="AT575" s="151"/>
    </row>
    <row r="576" spans="42:46" x14ac:dyDescent="0.25">
      <c r="AP576" s="121" t="str">
        <f t="array" ref="AP576">IFERROR(INDEX(Employees!$B$6:$B$1005,SMALL(IF(LEN(Employees!$B$6:$B$1005)&gt;0,ROW(Employees!$B$6:$B$1005)-ROW(INDEX(Employees!$B$6:$B$1005,1,1))+1),ROW(Employees!A575)-ROW(Employees!$A$5))),"")</f>
        <v/>
      </c>
      <c r="AS576" s="227"/>
      <c r="AT576" s="151"/>
    </row>
    <row r="577" spans="42:46" x14ac:dyDescent="0.25">
      <c r="AP577" s="121" t="str">
        <f t="array" ref="AP577">IFERROR(INDEX(Employees!$B$6:$B$1005,SMALL(IF(LEN(Employees!$B$6:$B$1005)&gt;0,ROW(Employees!$B$6:$B$1005)-ROW(INDEX(Employees!$B$6:$B$1005,1,1))+1),ROW(Employees!A576)-ROW(Employees!$A$5))),"")</f>
        <v/>
      </c>
      <c r="AS577" s="227"/>
      <c r="AT577" s="151"/>
    </row>
    <row r="578" spans="42:46" x14ac:dyDescent="0.25">
      <c r="AP578" s="121" t="str">
        <f t="array" ref="AP578">IFERROR(INDEX(Employees!$B$6:$B$1005,SMALL(IF(LEN(Employees!$B$6:$B$1005)&gt;0,ROW(Employees!$B$6:$B$1005)-ROW(INDEX(Employees!$B$6:$B$1005,1,1))+1),ROW(Employees!A577)-ROW(Employees!$A$5))),"")</f>
        <v/>
      </c>
      <c r="AS578" s="227"/>
      <c r="AT578" s="151"/>
    </row>
    <row r="579" spans="42:46" x14ac:dyDescent="0.25">
      <c r="AP579" s="121" t="str">
        <f t="array" ref="AP579">IFERROR(INDEX(Employees!$B$6:$B$1005,SMALL(IF(LEN(Employees!$B$6:$B$1005)&gt;0,ROW(Employees!$B$6:$B$1005)-ROW(INDEX(Employees!$B$6:$B$1005,1,1))+1),ROW(Employees!A578)-ROW(Employees!$A$5))),"")</f>
        <v/>
      </c>
      <c r="AS579" s="227"/>
      <c r="AT579" s="151"/>
    </row>
    <row r="580" spans="42:46" x14ac:dyDescent="0.25">
      <c r="AP580" s="121" t="str">
        <f t="array" ref="AP580">IFERROR(INDEX(Employees!$B$6:$B$1005,SMALL(IF(LEN(Employees!$B$6:$B$1005)&gt;0,ROW(Employees!$B$6:$B$1005)-ROW(INDEX(Employees!$B$6:$B$1005,1,1))+1),ROW(Employees!A579)-ROW(Employees!$A$5))),"")</f>
        <v/>
      </c>
      <c r="AS580" s="227"/>
      <c r="AT580" s="151"/>
    </row>
    <row r="581" spans="42:46" x14ac:dyDescent="0.25">
      <c r="AP581" s="121" t="str">
        <f t="array" ref="AP581">IFERROR(INDEX(Employees!$B$6:$B$1005,SMALL(IF(LEN(Employees!$B$6:$B$1005)&gt;0,ROW(Employees!$B$6:$B$1005)-ROW(INDEX(Employees!$B$6:$B$1005,1,1))+1),ROW(Employees!A580)-ROW(Employees!$A$5))),"")</f>
        <v/>
      </c>
      <c r="AS581" s="227"/>
      <c r="AT581" s="151"/>
    </row>
    <row r="582" spans="42:46" x14ac:dyDescent="0.25">
      <c r="AP582" s="121" t="str">
        <f t="array" ref="AP582">IFERROR(INDEX(Employees!$B$6:$B$1005,SMALL(IF(LEN(Employees!$B$6:$B$1005)&gt;0,ROW(Employees!$B$6:$B$1005)-ROW(INDEX(Employees!$B$6:$B$1005,1,1))+1),ROW(Employees!A581)-ROW(Employees!$A$5))),"")</f>
        <v/>
      </c>
      <c r="AS582" s="227"/>
      <c r="AT582" s="151"/>
    </row>
    <row r="583" spans="42:46" x14ac:dyDescent="0.25">
      <c r="AP583" s="121" t="str">
        <f t="array" ref="AP583">IFERROR(INDEX(Employees!$B$6:$B$1005,SMALL(IF(LEN(Employees!$B$6:$B$1005)&gt;0,ROW(Employees!$B$6:$B$1005)-ROW(INDEX(Employees!$B$6:$B$1005,1,1))+1),ROW(Employees!A582)-ROW(Employees!$A$5))),"")</f>
        <v/>
      </c>
      <c r="AS583" s="227"/>
      <c r="AT583" s="151"/>
    </row>
    <row r="584" spans="42:46" x14ac:dyDescent="0.25">
      <c r="AP584" s="121" t="str">
        <f t="array" ref="AP584">IFERROR(INDEX(Employees!$B$6:$B$1005,SMALL(IF(LEN(Employees!$B$6:$B$1005)&gt;0,ROW(Employees!$B$6:$B$1005)-ROW(INDEX(Employees!$B$6:$B$1005,1,1))+1),ROW(Employees!A583)-ROW(Employees!$A$5))),"")</f>
        <v/>
      </c>
      <c r="AS584" s="227"/>
      <c r="AT584" s="151"/>
    </row>
    <row r="585" spans="42:46" x14ac:dyDescent="0.25">
      <c r="AP585" s="121" t="str">
        <f t="array" ref="AP585">IFERROR(INDEX(Employees!$B$6:$B$1005,SMALL(IF(LEN(Employees!$B$6:$B$1005)&gt;0,ROW(Employees!$B$6:$B$1005)-ROW(INDEX(Employees!$B$6:$B$1005,1,1))+1),ROW(Employees!A584)-ROW(Employees!$A$5))),"")</f>
        <v/>
      </c>
      <c r="AS585" s="227"/>
      <c r="AT585" s="151"/>
    </row>
    <row r="586" spans="42:46" x14ac:dyDescent="0.25">
      <c r="AP586" s="121" t="str">
        <f t="array" ref="AP586">IFERROR(INDEX(Employees!$B$6:$B$1005,SMALL(IF(LEN(Employees!$B$6:$B$1005)&gt;0,ROW(Employees!$B$6:$B$1005)-ROW(INDEX(Employees!$B$6:$B$1005,1,1))+1),ROW(Employees!A585)-ROW(Employees!$A$5))),"")</f>
        <v/>
      </c>
      <c r="AS586" s="227"/>
      <c r="AT586" s="151"/>
    </row>
    <row r="587" spans="42:46" x14ac:dyDescent="0.25">
      <c r="AP587" s="121" t="str">
        <f t="array" ref="AP587">IFERROR(INDEX(Employees!$B$6:$B$1005,SMALL(IF(LEN(Employees!$B$6:$B$1005)&gt;0,ROW(Employees!$B$6:$B$1005)-ROW(INDEX(Employees!$B$6:$B$1005,1,1))+1),ROW(Employees!A586)-ROW(Employees!$A$5))),"")</f>
        <v/>
      </c>
      <c r="AS587" s="227"/>
      <c r="AT587" s="151"/>
    </row>
    <row r="588" spans="42:46" x14ac:dyDescent="0.25">
      <c r="AP588" s="121" t="str">
        <f t="array" ref="AP588">IFERROR(INDEX(Employees!$B$6:$B$1005,SMALL(IF(LEN(Employees!$B$6:$B$1005)&gt;0,ROW(Employees!$B$6:$B$1005)-ROW(INDEX(Employees!$B$6:$B$1005,1,1))+1),ROW(Employees!A587)-ROW(Employees!$A$5))),"")</f>
        <v/>
      </c>
      <c r="AS588" s="227"/>
      <c r="AT588" s="151"/>
    </row>
    <row r="589" spans="42:46" x14ac:dyDescent="0.25">
      <c r="AP589" s="121" t="str">
        <f t="array" ref="AP589">IFERROR(INDEX(Employees!$B$6:$B$1005,SMALL(IF(LEN(Employees!$B$6:$B$1005)&gt;0,ROW(Employees!$B$6:$B$1005)-ROW(INDEX(Employees!$B$6:$B$1005,1,1))+1),ROW(Employees!A588)-ROW(Employees!$A$5))),"")</f>
        <v/>
      </c>
      <c r="AS589" s="227"/>
      <c r="AT589" s="151"/>
    </row>
    <row r="590" spans="42:46" x14ac:dyDescent="0.25">
      <c r="AP590" s="121" t="str">
        <f t="array" ref="AP590">IFERROR(INDEX(Employees!$B$6:$B$1005,SMALL(IF(LEN(Employees!$B$6:$B$1005)&gt;0,ROW(Employees!$B$6:$B$1005)-ROW(INDEX(Employees!$B$6:$B$1005,1,1))+1),ROW(Employees!A589)-ROW(Employees!$A$5))),"")</f>
        <v/>
      </c>
      <c r="AS590" s="227"/>
      <c r="AT590" s="151"/>
    </row>
    <row r="591" spans="42:46" x14ac:dyDescent="0.25">
      <c r="AP591" s="121" t="str">
        <f t="array" ref="AP591">IFERROR(INDEX(Employees!$B$6:$B$1005,SMALL(IF(LEN(Employees!$B$6:$B$1005)&gt;0,ROW(Employees!$B$6:$B$1005)-ROW(INDEX(Employees!$B$6:$B$1005,1,1))+1),ROW(Employees!A590)-ROW(Employees!$A$5))),"")</f>
        <v/>
      </c>
      <c r="AS591" s="227"/>
      <c r="AT591" s="151"/>
    </row>
    <row r="592" spans="42:46" x14ac:dyDescent="0.25">
      <c r="AP592" s="121" t="str">
        <f t="array" ref="AP592">IFERROR(INDEX(Employees!$B$6:$B$1005,SMALL(IF(LEN(Employees!$B$6:$B$1005)&gt;0,ROW(Employees!$B$6:$B$1005)-ROW(INDEX(Employees!$B$6:$B$1005,1,1))+1),ROW(Employees!A591)-ROW(Employees!$A$5))),"")</f>
        <v/>
      </c>
      <c r="AS592" s="227"/>
      <c r="AT592" s="151"/>
    </row>
    <row r="593" spans="42:46" x14ac:dyDescent="0.25">
      <c r="AP593" s="121" t="str">
        <f t="array" ref="AP593">IFERROR(INDEX(Employees!$B$6:$B$1005,SMALL(IF(LEN(Employees!$B$6:$B$1005)&gt;0,ROW(Employees!$B$6:$B$1005)-ROW(INDEX(Employees!$B$6:$B$1005,1,1))+1),ROW(Employees!A592)-ROW(Employees!$A$5))),"")</f>
        <v/>
      </c>
      <c r="AS593" s="227"/>
      <c r="AT593" s="151"/>
    </row>
    <row r="594" spans="42:46" x14ac:dyDescent="0.25">
      <c r="AP594" s="121" t="str">
        <f t="array" ref="AP594">IFERROR(INDEX(Employees!$B$6:$B$1005,SMALL(IF(LEN(Employees!$B$6:$B$1005)&gt;0,ROW(Employees!$B$6:$B$1005)-ROW(INDEX(Employees!$B$6:$B$1005,1,1))+1),ROW(Employees!A593)-ROW(Employees!$A$5))),"")</f>
        <v/>
      </c>
      <c r="AS594" s="227"/>
      <c r="AT594" s="151"/>
    </row>
    <row r="595" spans="42:46" x14ac:dyDescent="0.25">
      <c r="AP595" s="121" t="str">
        <f t="array" ref="AP595">IFERROR(INDEX(Employees!$B$6:$B$1005,SMALL(IF(LEN(Employees!$B$6:$B$1005)&gt;0,ROW(Employees!$B$6:$B$1005)-ROW(INDEX(Employees!$B$6:$B$1005,1,1))+1),ROW(Employees!A594)-ROW(Employees!$A$5))),"")</f>
        <v/>
      </c>
      <c r="AS595" s="227"/>
      <c r="AT595" s="151"/>
    </row>
    <row r="596" spans="42:46" x14ac:dyDescent="0.25">
      <c r="AP596" s="121" t="str">
        <f t="array" ref="AP596">IFERROR(INDEX(Employees!$B$6:$B$1005,SMALL(IF(LEN(Employees!$B$6:$B$1005)&gt;0,ROW(Employees!$B$6:$B$1005)-ROW(INDEX(Employees!$B$6:$B$1005,1,1))+1),ROW(Employees!A595)-ROW(Employees!$A$5))),"")</f>
        <v/>
      </c>
      <c r="AS596" s="227"/>
      <c r="AT596" s="151"/>
    </row>
    <row r="597" spans="42:46" x14ac:dyDescent="0.25">
      <c r="AP597" s="121" t="str">
        <f t="array" ref="AP597">IFERROR(INDEX(Employees!$B$6:$B$1005,SMALL(IF(LEN(Employees!$B$6:$B$1005)&gt;0,ROW(Employees!$B$6:$B$1005)-ROW(INDEX(Employees!$B$6:$B$1005,1,1))+1),ROW(Employees!A596)-ROW(Employees!$A$5))),"")</f>
        <v/>
      </c>
      <c r="AS597" s="227"/>
      <c r="AT597" s="151"/>
    </row>
    <row r="598" spans="42:46" x14ac:dyDescent="0.25">
      <c r="AP598" s="121" t="str">
        <f t="array" ref="AP598">IFERROR(INDEX(Employees!$B$6:$B$1005,SMALL(IF(LEN(Employees!$B$6:$B$1005)&gt;0,ROW(Employees!$B$6:$B$1005)-ROW(INDEX(Employees!$B$6:$B$1005,1,1))+1),ROW(Employees!A597)-ROW(Employees!$A$5))),"")</f>
        <v/>
      </c>
      <c r="AS598" s="227"/>
      <c r="AT598" s="151"/>
    </row>
    <row r="599" spans="42:46" x14ac:dyDescent="0.25">
      <c r="AP599" s="121" t="str">
        <f t="array" ref="AP599">IFERROR(INDEX(Employees!$B$6:$B$1005,SMALL(IF(LEN(Employees!$B$6:$B$1005)&gt;0,ROW(Employees!$B$6:$B$1005)-ROW(INDEX(Employees!$B$6:$B$1005,1,1))+1),ROW(Employees!A598)-ROW(Employees!$A$5))),"")</f>
        <v/>
      </c>
      <c r="AS599" s="227"/>
      <c r="AT599" s="151"/>
    </row>
    <row r="600" spans="42:46" x14ac:dyDescent="0.25">
      <c r="AP600" s="121" t="str">
        <f t="array" ref="AP600">IFERROR(INDEX(Employees!$B$6:$B$1005,SMALL(IF(LEN(Employees!$B$6:$B$1005)&gt;0,ROW(Employees!$B$6:$B$1005)-ROW(INDEX(Employees!$B$6:$B$1005,1,1))+1),ROW(Employees!A599)-ROW(Employees!$A$5))),"")</f>
        <v/>
      </c>
      <c r="AS600" s="227"/>
      <c r="AT600" s="151"/>
    </row>
    <row r="601" spans="42:46" x14ac:dyDescent="0.25">
      <c r="AP601" s="121" t="str">
        <f t="array" ref="AP601">IFERROR(INDEX(Employees!$B$6:$B$1005,SMALL(IF(LEN(Employees!$B$6:$B$1005)&gt;0,ROW(Employees!$B$6:$B$1005)-ROW(INDEX(Employees!$B$6:$B$1005,1,1))+1),ROW(Employees!A600)-ROW(Employees!$A$5))),"")</f>
        <v/>
      </c>
      <c r="AS601" s="227"/>
      <c r="AT601" s="151"/>
    </row>
    <row r="602" spans="42:46" x14ac:dyDescent="0.25">
      <c r="AP602" s="121" t="str">
        <f t="array" ref="AP602">IFERROR(INDEX(Employees!$B$6:$B$1005,SMALL(IF(LEN(Employees!$B$6:$B$1005)&gt;0,ROW(Employees!$B$6:$B$1005)-ROW(INDEX(Employees!$B$6:$B$1005,1,1))+1),ROW(Employees!A601)-ROW(Employees!$A$5))),"")</f>
        <v/>
      </c>
      <c r="AS602" s="227"/>
      <c r="AT602" s="151"/>
    </row>
    <row r="603" spans="42:46" x14ac:dyDescent="0.25">
      <c r="AP603" s="121" t="str">
        <f t="array" ref="AP603">IFERROR(INDEX(Employees!$B$6:$B$1005,SMALL(IF(LEN(Employees!$B$6:$B$1005)&gt;0,ROW(Employees!$B$6:$B$1005)-ROW(INDEX(Employees!$B$6:$B$1005,1,1))+1),ROW(Employees!A602)-ROW(Employees!$A$5))),"")</f>
        <v/>
      </c>
      <c r="AS603" s="227"/>
      <c r="AT603" s="151"/>
    </row>
    <row r="604" spans="42:46" x14ac:dyDescent="0.25">
      <c r="AP604" s="121" t="str">
        <f t="array" ref="AP604">IFERROR(INDEX(Employees!$B$6:$B$1005,SMALL(IF(LEN(Employees!$B$6:$B$1005)&gt;0,ROW(Employees!$B$6:$B$1005)-ROW(INDEX(Employees!$B$6:$B$1005,1,1))+1),ROW(Employees!A603)-ROW(Employees!$A$5))),"")</f>
        <v/>
      </c>
      <c r="AS604" s="227"/>
      <c r="AT604" s="151"/>
    </row>
    <row r="605" spans="42:46" x14ac:dyDescent="0.25">
      <c r="AP605" s="121" t="str">
        <f t="array" ref="AP605">IFERROR(INDEX(Employees!$B$6:$B$1005,SMALL(IF(LEN(Employees!$B$6:$B$1005)&gt;0,ROW(Employees!$B$6:$B$1005)-ROW(INDEX(Employees!$B$6:$B$1005,1,1))+1),ROW(Employees!A604)-ROW(Employees!$A$5))),"")</f>
        <v/>
      </c>
      <c r="AS605" s="227"/>
      <c r="AT605" s="151"/>
    </row>
    <row r="606" spans="42:46" x14ac:dyDescent="0.25">
      <c r="AP606" s="121" t="str">
        <f t="array" ref="AP606">IFERROR(INDEX(Employees!$B$6:$B$1005,SMALL(IF(LEN(Employees!$B$6:$B$1005)&gt;0,ROW(Employees!$B$6:$B$1005)-ROW(INDEX(Employees!$B$6:$B$1005,1,1))+1),ROW(Employees!A605)-ROW(Employees!$A$5))),"")</f>
        <v/>
      </c>
      <c r="AS606" s="227"/>
      <c r="AT606" s="151"/>
    </row>
    <row r="607" spans="42:46" x14ac:dyDescent="0.25">
      <c r="AP607" s="121" t="str">
        <f t="array" ref="AP607">IFERROR(INDEX(Employees!$B$6:$B$1005,SMALL(IF(LEN(Employees!$B$6:$B$1005)&gt;0,ROW(Employees!$B$6:$B$1005)-ROW(INDEX(Employees!$B$6:$B$1005,1,1))+1),ROW(Employees!A606)-ROW(Employees!$A$5))),"")</f>
        <v/>
      </c>
      <c r="AS607" s="227"/>
      <c r="AT607" s="151"/>
    </row>
    <row r="608" spans="42:46" x14ac:dyDescent="0.25">
      <c r="AP608" s="121" t="str">
        <f t="array" ref="AP608">IFERROR(INDEX(Employees!$B$6:$B$1005,SMALL(IF(LEN(Employees!$B$6:$B$1005)&gt;0,ROW(Employees!$B$6:$B$1005)-ROW(INDEX(Employees!$B$6:$B$1005,1,1))+1),ROW(Employees!A607)-ROW(Employees!$A$5))),"")</f>
        <v/>
      </c>
      <c r="AS608" s="227"/>
      <c r="AT608" s="151"/>
    </row>
    <row r="609" spans="42:46" x14ac:dyDescent="0.25">
      <c r="AP609" s="121" t="str">
        <f t="array" ref="AP609">IFERROR(INDEX(Employees!$B$6:$B$1005,SMALL(IF(LEN(Employees!$B$6:$B$1005)&gt;0,ROW(Employees!$B$6:$B$1005)-ROW(INDEX(Employees!$B$6:$B$1005,1,1))+1),ROW(Employees!A608)-ROW(Employees!$A$5))),"")</f>
        <v/>
      </c>
      <c r="AS609" s="227"/>
      <c r="AT609" s="151"/>
    </row>
    <row r="610" spans="42:46" x14ac:dyDescent="0.25">
      <c r="AP610" s="121" t="str">
        <f t="array" ref="AP610">IFERROR(INDEX(Employees!$B$6:$B$1005,SMALL(IF(LEN(Employees!$B$6:$B$1005)&gt;0,ROW(Employees!$B$6:$B$1005)-ROW(INDEX(Employees!$B$6:$B$1005,1,1))+1),ROW(Employees!A609)-ROW(Employees!$A$5))),"")</f>
        <v/>
      </c>
      <c r="AS610" s="227"/>
      <c r="AT610" s="151"/>
    </row>
    <row r="611" spans="42:46" x14ac:dyDescent="0.25">
      <c r="AP611" s="121" t="str">
        <f t="array" ref="AP611">IFERROR(INDEX(Employees!$B$6:$B$1005,SMALL(IF(LEN(Employees!$B$6:$B$1005)&gt;0,ROW(Employees!$B$6:$B$1005)-ROW(INDEX(Employees!$B$6:$B$1005,1,1))+1),ROW(Employees!A610)-ROW(Employees!$A$5))),"")</f>
        <v/>
      </c>
      <c r="AS611" s="227"/>
      <c r="AT611" s="151"/>
    </row>
    <row r="612" spans="42:46" x14ac:dyDescent="0.25">
      <c r="AP612" s="121" t="str">
        <f t="array" ref="AP612">IFERROR(INDEX(Employees!$B$6:$B$1005,SMALL(IF(LEN(Employees!$B$6:$B$1005)&gt;0,ROW(Employees!$B$6:$B$1005)-ROW(INDEX(Employees!$B$6:$B$1005,1,1))+1),ROW(Employees!A611)-ROW(Employees!$A$5))),"")</f>
        <v/>
      </c>
      <c r="AS612" s="227"/>
      <c r="AT612" s="151"/>
    </row>
    <row r="613" spans="42:46" x14ac:dyDescent="0.25">
      <c r="AP613" s="121" t="str">
        <f t="array" ref="AP613">IFERROR(INDEX(Employees!$B$6:$B$1005,SMALL(IF(LEN(Employees!$B$6:$B$1005)&gt;0,ROW(Employees!$B$6:$B$1005)-ROW(INDEX(Employees!$B$6:$B$1005,1,1))+1),ROW(Employees!A612)-ROW(Employees!$A$5))),"")</f>
        <v/>
      </c>
      <c r="AS613" s="227"/>
      <c r="AT613" s="151"/>
    </row>
    <row r="614" spans="42:46" x14ac:dyDescent="0.25">
      <c r="AP614" s="121" t="str">
        <f t="array" ref="AP614">IFERROR(INDEX(Employees!$B$6:$B$1005,SMALL(IF(LEN(Employees!$B$6:$B$1005)&gt;0,ROW(Employees!$B$6:$B$1005)-ROW(INDEX(Employees!$B$6:$B$1005,1,1))+1),ROW(Employees!A613)-ROW(Employees!$A$5))),"")</f>
        <v/>
      </c>
      <c r="AS614" s="227"/>
      <c r="AT614" s="151"/>
    </row>
    <row r="615" spans="42:46" x14ac:dyDescent="0.25">
      <c r="AP615" s="121" t="str">
        <f t="array" ref="AP615">IFERROR(INDEX(Employees!$B$6:$B$1005,SMALL(IF(LEN(Employees!$B$6:$B$1005)&gt;0,ROW(Employees!$B$6:$B$1005)-ROW(INDEX(Employees!$B$6:$B$1005,1,1))+1),ROW(Employees!A614)-ROW(Employees!$A$5))),"")</f>
        <v/>
      </c>
      <c r="AS615" s="227"/>
      <c r="AT615" s="151"/>
    </row>
    <row r="616" spans="42:46" x14ac:dyDescent="0.25">
      <c r="AP616" s="121" t="str">
        <f t="array" ref="AP616">IFERROR(INDEX(Employees!$B$6:$B$1005,SMALL(IF(LEN(Employees!$B$6:$B$1005)&gt;0,ROW(Employees!$B$6:$B$1005)-ROW(INDEX(Employees!$B$6:$B$1005,1,1))+1),ROW(Employees!A615)-ROW(Employees!$A$5))),"")</f>
        <v/>
      </c>
      <c r="AS616" s="227"/>
      <c r="AT616" s="151"/>
    </row>
    <row r="617" spans="42:46" x14ac:dyDescent="0.25">
      <c r="AP617" s="121" t="str">
        <f t="array" ref="AP617">IFERROR(INDEX(Employees!$B$6:$B$1005,SMALL(IF(LEN(Employees!$B$6:$B$1005)&gt;0,ROW(Employees!$B$6:$B$1005)-ROW(INDEX(Employees!$B$6:$B$1005,1,1))+1),ROW(Employees!A616)-ROW(Employees!$A$5))),"")</f>
        <v/>
      </c>
      <c r="AS617" s="227"/>
      <c r="AT617" s="151"/>
    </row>
    <row r="618" spans="42:46" x14ac:dyDescent="0.25">
      <c r="AP618" s="121" t="str">
        <f t="array" ref="AP618">IFERROR(INDEX(Employees!$B$6:$B$1005,SMALL(IF(LEN(Employees!$B$6:$B$1005)&gt;0,ROW(Employees!$B$6:$B$1005)-ROW(INDEX(Employees!$B$6:$B$1005,1,1))+1),ROW(Employees!A617)-ROW(Employees!$A$5))),"")</f>
        <v/>
      </c>
      <c r="AS618" s="227"/>
      <c r="AT618" s="151"/>
    </row>
    <row r="619" spans="42:46" x14ac:dyDescent="0.25">
      <c r="AP619" s="121" t="str">
        <f t="array" ref="AP619">IFERROR(INDEX(Employees!$B$6:$B$1005,SMALL(IF(LEN(Employees!$B$6:$B$1005)&gt;0,ROW(Employees!$B$6:$B$1005)-ROW(INDEX(Employees!$B$6:$B$1005,1,1))+1),ROW(Employees!A618)-ROW(Employees!$A$5))),"")</f>
        <v/>
      </c>
      <c r="AS619" s="227"/>
      <c r="AT619" s="151"/>
    </row>
    <row r="620" spans="42:46" x14ac:dyDescent="0.25">
      <c r="AP620" s="121" t="str">
        <f t="array" ref="AP620">IFERROR(INDEX(Employees!$B$6:$B$1005,SMALL(IF(LEN(Employees!$B$6:$B$1005)&gt;0,ROW(Employees!$B$6:$B$1005)-ROW(INDEX(Employees!$B$6:$B$1005,1,1))+1),ROW(Employees!A619)-ROW(Employees!$A$5))),"")</f>
        <v/>
      </c>
      <c r="AS620" s="227"/>
      <c r="AT620" s="151"/>
    </row>
    <row r="621" spans="42:46" x14ac:dyDescent="0.25">
      <c r="AP621" s="121" t="str">
        <f t="array" ref="AP621">IFERROR(INDEX(Employees!$B$6:$B$1005,SMALL(IF(LEN(Employees!$B$6:$B$1005)&gt;0,ROW(Employees!$B$6:$B$1005)-ROW(INDEX(Employees!$B$6:$B$1005,1,1))+1),ROW(Employees!A620)-ROW(Employees!$A$5))),"")</f>
        <v/>
      </c>
      <c r="AS621" s="227"/>
      <c r="AT621" s="151"/>
    </row>
    <row r="622" spans="42:46" x14ac:dyDescent="0.25">
      <c r="AP622" s="121" t="str">
        <f t="array" ref="AP622">IFERROR(INDEX(Employees!$B$6:$B$1005,SMALL(IF(LEN(Employees!$B$6:$B$1005)&gt;0,ROW(Employees!$B$6:$B$1005)-ROW(INDEX(Employees!$B$6:$B$1005,1,1))+1),ROW(Employees!A621)-ROW(Employees!$A$5))),"")</f>
        <v/>
      </c>
      <c r="AS622" s="227"/>
      <c r="AT622" s="151"/>
    </row>
    <row r="623" spans="42:46" x14ac:dyDescent="0.25">
      <c r="AP623" s="121" t="str">
        <f t="array" ref="AP623">IFERROR(INDEX(Employees!$B$6:$B$1005,SMALL(IF(LEN(Employees!$B$6:$B$1005)&gt;0,ROW(Employees!$B$6:$B$1005)-ROW(INDEX(Employees!$B$6:$B$1005,1,1))+1),ROW(Employees!A622)-ROW(Employees!$A$5))),"")</f>
        <v/>
      </c>
      <c r="AS623" s="227"/>
      <c r="AT623" s="151"/>
    </row>
    <row r="624" spans="42:46" x14ac:dyDescent="0.25">
      <c r="AP624" s="121" t="str">
        <f t="array" ref="AP624">IFERROR(INDEX(Employees!$B$6:$B$1005,SMALL(IF(LEN(Employees!$B$6:$B$1005)&gt;0,ROW(Employees!$B$6:$B$1005)-ROW(INDEX(Employees!$B$6:$B$1005,1,1))+1),ROW(Employees!A623)-ROW(Employees!$A$5))),"")</f>
        <v/>
      </c>
      <c r="AS624" s="227"/>
      <c r="AT624" s="151"/>
    </row>
    <row r="625" spans="42:46" x14ac:dyDescent="0.25">
      <c r="AP625" s="121" t="str">
        <f t="array" ref="AP625">IFERROR(INDEX(Employees!$B$6:$B$1005,SMALL(IF(LEN(Employees!$B$6:$B$1005)&gt;0,ROW(Employees!$B$6:$B$1005)-ROW(INDEX(Employees!$B$6:$B$1005,1,1))+1),ROW(Employees!A624)-ROW(Employees!$A$5))),"")</f>
        <v/>
      </c>
      <c r="AS625" s="227"/>
      <c r="AT625" s="151"/>
    </row>
    <row r="626" spans="42:46" x14ac:dyDescent="0.25">
      <c r="AP626" s="121" t="str">
        <f t="array" ref="AP626">IFERROR(INDEX(Employees!$B$6:$B$1005,SMALL(IF(LEN(Employees!$B$6:$B$1005)&gt;0,ROW(Employees!$B$6:$B$1005)-ROW(INDEX(Employees!$B$6:$B$1005,1,1))+1),ROW(Employees!A625)-ROW(Employees!$A$5))),"")</f>
        <v/>
      </c>
      <c r="AS626" s="227"/>
      <c r="AT626" s="151"/>
    </row>
    <row r="627" spans="42:46" x14ac:dyDescent="0.25">
      <c r="AP627" s="121" t="str">
        <f t="array" ref="AP627">IFERROR(INDEX(Employees!$B$6:$B$1005,SMALL(IF(LEN(Employees!$B$6:$B$1005)&gt;0,ROW(Employees!$B$6:$B$1005)-ROW(INDEX(Employees!$B$6:$B$1005,1,1))+1),ROW(Employees!A626)-ROW(Employees!$A$5))),"")</f>
        <v/>
      </c>
      <c r="AS627" s="227"/>
      <c r="AT627" s="151"/>
    </row>
    <row r="628" spans="42:46" x14ac:dyDescent="0.25">
      <c r="AP628" s="121" t="str">
        <f t="array" ref="AP628">IFERROR(INDEX(Employees!$B$6:$B$1005,SMALL(IF(LEN(Employees!$B$6:$B$1005)&gt;0,ROW(Employees!$B$6:$B$1005)-ROW(INDEX(Employees!$B$6:$B$1005,1,1))+1),ROW(Employees!A627)-ROW(Employees!$A$5))),"")</f>
        <v/>
      </c>
      <c r="AS628" s="227"/>
      <c r="AT628" s="151"/>
    </row>
    <row r="629" spans="42:46" x14ac:dyDescent="0.25">
      <c r="AP629" s="121" t="str">
        <f t="array" ref="AP629">IFERROR(INDEX(Employees!$B$6:$B$1005,SMALL(IF(LEN(Employees!$B$6:$B$1005)&gt;0,ROW(Employees!$B$6:$B$1005)-ROW(INDEX(Employees!$B$6:$B$1005,1,1))+1),ROW(Employees!A628)-ROW(Employees!$A$5))),"")</f>
        <v/>
      </c>
      <c r="AS629" s="227"/>
      <c r="AT629" s="151"/>
    </row>
    <row r="630" spans="42:46" x14ac:dyDescent="0.25">
      <c r="AP630" s="121" t="str">
        <f t="array" ref="AP630">IFERROR(INDEX(Employees!$B$6:$B$1005,SMALL(IF(LEN(Employees!$B$6:$B$1005)&gt;0,ROW(Employees!$B$6:$B$1005)-ROW(INDEX(Employees!$B$6:$B$1005,1,1))+1),ROW(Employees!A629)-ROW(Employees!$A$5))),"")</f>
        <v/>
      </c>
      <c r="AS630" s="227"/>
      <c r="AT630" s="151"/>
    </row>
    <row r="631" spans="42:46" x14ac:dyDescent="0.25">
      <c r="AP631" s="121" t="str">
        <f t="array" ref="AP631">IFERROR(INDEX(Employees!$B$6:$B$1005,SMALL(IF(LEN(Employees!$B$6:$B$1005)&gt;0,ROW(Employees!$B$6:$B$1005)-ROW(INDEX(Employees!$B$6:$B$1005,1,1))+1),ROW(Employees!A630)-ROW(Employees!$A$5))),"")</f>
        <v/>
      </c>
      <c r="AS631" s="227"/>
      <c r="AT631" s="151"/>
    </row>
    <row r="632" spans="42:46" x14ac:dyDescent="0.25">
      <c r="AP632" s="121" t="str">
        <f t="array" ref="AP632">IFERROR(INDEX(Employees!$B$6:$B$1005,SMALL(IF(LEN(Employees!$B$6:$B$1005)&gt;0,ROW(Employees!$B$6:$B$1005)-ROW(INDEX(Employees!$B$6:$B$1005,1,1))+1),ROW(Employees!A631)-ROW(Employees!$A$5))),"")</f>
        <v/>
      </c>
      <c r="AS632" s="227"/>
      <c r="AT632" s="151"/>
    </row>
    <row r="633" spans="42:46" x14ac:dyDescent="0.25">
      <c r="AP633" s="121" t="str">
        <f t="array" ref="AP633">IFERROR(INDEX(Employees!$B$6:$B$1005,SMALL(IF(LEN(Employees!$B$6:$B$1005)&gt;0,ROW(Employees!$B$6:$B$1005)-ROW(INDEX(Employees!$B$6:$B$1005,1,1))+1),ROW(Employees!A632)-ROW(Employees!$A$5))),"")</f>
        <v/>
      </c>
      <c r="AS633" s="227"/>
      <c r="AT633" s="151"/>
    </row>
    <row r="634" spans="42:46" x14ac:dyDescent="0.25">
      <c r="AP634" s="121" t="str">
        <f t="array" ref="AP634">IFERROR(INDEX(Employees!$B$6:$B$1005,SMALL(IF(LEN(Employees!$B$6:$B$1005)&gt;0,ROW(Employees!$B$6:$B$1005)-ROW(INDEX(Employees!$B$6:$B$1005,1,1))+1),ROW(Employees!A633)-ROW(Employees!$A$5))),"")</f>
        <v/>
      </c>
      <c r="AS634" s="227"/>
      <c r="AT634" s="151"/>
    </row>
    <row r="635" spans="42:46" x14ac:dyDescent="0.25">
      <c r="AP635" s="121" t="str">
        <f t="array" ref="AP635">IFERROR(INDEX(Employees!$B$6:$B$1005,SMALL(IF(LEN(Employees!$B$6:$B$1005)&gt;0,ROW(Employees!$B$6:$B$1005)-ROW(INDEX(Employees!$B$6:$B$1005,1,1))+1),ROW(Employees!A634)-ROW(Employees!$A$5))),"")</f>
        <v/>
      </c>
      <c r="AS635" s="227"/>
      <c r="AT635" s="151"/>
    </row>
    <row r="636" spans="42:46" x14ac:dyDescent="0.25">
      <c r="AP636" s="121" t="str">
        <f t="array" ref="AP636">IFERROR(INDEX(Employees!$B$6:$B$1005,SMALL(IF(LEN(Employees!$B$6:$B$1005)&gt;0,ROW(Employees!$B$6:$B$1005)-ROW(INDEX(Employees!$B$6:$B$1005,1,1))+1),ROW(Employees!A635)-ROW(Employees!$A$5))),"")</f>
        <v/>
      </c>
      <c r="AS636" s="227"/>
      <c r="AT636" s="151"/>
    </row>
    <row r="637" spans="42:46" x14ac:dyDescent="0.25">
      <c r="AP637" s="121" t="str">
        <f t="array" ref="AP637">IFERROR(INDEX(Employees!$B$6:$B$1005,SMALL(IF(LEN(Employees!$B$6:$B$1005)&gt;0,ROW(Employees!$B$6:$B$1005)-ROW(INDEX(Employees!$B$6:$B$1005,1,1))+1),ROW(Employees!A636)-ROW(Employees!$A$5))),"")</f>
        <v/>
      </c>
      <c r="AS637" s="227"/>
      <c r="AT637" s="151"/>
    </row>
    <row r="638" spans="42:46" x14ac:dyDescent="0.25">
      <c r="AP638" s="121" t="str">
        <f t="array" ref="AP638">IFERROR(INDEX(Employees!$B$6:$B$1005,SMALL(IF(LEN(Employees!$B$6:$B$1005)&gt;0,ROW(Employees!$B$6:$B$1005)-ROW(INDEX(Employees!$B$6:$B$1005,1,1))+1),ROW(Employees!A637)-ROW(Employees!$A$5))),"")</f>
        <v/>
      </c>
      <c r="AS638" s="227"/>
      <c r="AT638" s="151"/>
    </row>
    <row r="639" spans="42:46" x14ac:dyDescent="0.25">
      <c r="AP639" s="121" t="str">
        <f t="array" ref="AP639">IFERROR(INDEX(Employees!$B$6:$B$1005,SMALL(IF(LEN(Employees!$B$6:$B$1005)&gt;0,ROW(Employees!$B$6:$B$1005)-ROW(INDEX(Employees!$B$6:$B$1005,1,1))+1),ROW(Employees!A638)-ROW(Employees!$A$5))),"")</f>
        <v/>
      </c>
      <c r="AS639" s="227"/>
      <c r="AT639" s="151"/>
    </row>
    <row r="640" spans="42:46" x14ac:dyDescent="0.25">
      <c r="AP640" s="121" t="str">
        <f t="array" ref="AP640">IFERROR(INDEX(Employees!$B$6:$B$1005,SMALL(IF(LEN(Employees!$B$6:$B$1005)&gt;0,ROW(Employees!$B$6:$B$1005)-ROW(INDEX(Employees!$B$6:$B$1005,1,1))+1),ROW(Employees!A639)-ROW(Employees!$A$5))),"")</f>
        <v/>
      </c>
      <c r="AS640" s="227"/>
      <c r="AT640" s="151"/>
    </row>
    <row r="641" spans="42:46" x14ac:dyDescent="0.25">
      <c r="AP641" s="121" t="str">
        <f t="array" ref="AP641">IFERROR(INDEX(Employees!$B$6:$B$1005,SMALL(IF(LEN(Employees!$B$6:$B$1005)&gt;0,ROW(Employees!$B$6:$B$1005)-ROW(INDEX(Employees!$B$6:$B$1005,1,1))+1),ROW(Employees!A640)-ROW(Employees!$A$5))),"")</f>
        <v/>
      </c>
      <c r="AS641" s="227"/>
      <c r="AT641" s="151"/>
    </row>
    <row r="642" spans="42:46" x14ac:dyDescent="0.25">
      <c r="AP642" s="121" t="str">
        <f t="array" ref="AP642">IFERROR(INDEX(Employees!$B$6:$B$1005,SMALL(IF(LEN(Employees!$B$6:$B$1005)&gt;0,ROW(Employees!$B$6:$B$1005)-ROW(INDEX(Employees!$B$6:$B$1005,1,1))+1),ROW(Employees!A641)-ROW(Employees!$A$5))),"")</f>
        <v/>
      </c>
      <c r="AS642" s="227"/>
      <c r="AT642" s="151"/>
    </row>
    <row r="643" spans="42:46" x14ac:dyDescent="0.25">
      <c r="AP643" s="121" t="str">
        <f t="array" ref="AP643">IFERROR(INDEX(Employees!$B$6:$B$1005,SMALL(IF(LEN(Employees!$B$6:$B$1005)&gt;0,ROW(Employees!$B$6:$B$1005)-ROW(INDEX(Employees!$B$6:$B$1005,1,1))+1),ROW(Employees!A642)-ROW(Employees!$A$5))),"")</f>
        <v/>
      </c>
      <c r="AS643" s="227"/>
      <c r="AT643" s="151"/>
    </row>
    <row r="644" spans="42:46" x14ac:dyDescent="0.25">
      <c r="AP644" s="121" t="str">
        <f t="array" ref="AP644">IFERROR(INDEX(Employees!$B$6:$B$1005,SMALL(IF(LEN(Employees!$B$6:$B$1005)&gt;0,ROW(Employees!$B$6:$B$1005)-ROW(INDEX(Employees!$B$6:$B$1005,1,1))+1),ROW(Employees!A643)-ROW(Employees!$A$5))),"")</f>
        <v/>
      </c>
      <c r="AS644" s="227"/>
      <c r="AT644" s="151"/>
    </row>
    <row r="645" spans="42:46" x14ac:dyDescent="0.25">
      <c r="AP645" s="121" t="str">
        <f t="array" ref="AP645">IFERROR(INDEX(Employees!$B$6:$B$1005,SMALL(IF(LEN(Employees!$B$6:$B$1005)&gt;0,ROW(Employees!$B$6:$B$1005)-ROW(INDEX(Employees!$B$6:$B$1005,1,1))+1),ROW(Employees!A644)-ROW(Employees!$A$5))),"")</f>
        <v/>
      </c>
      <c r="AS645" s="227"/>
      <c r="AT645" s="151"/>
    </row>
    <row r="646" spans="42:46" x14ac:dyDescent="0.25">
      <c r="AP646" s="121" t="str">
        <f t="array" ref="AP646">IFERROR(INDEX(Employees!$B$6:$B$1005,SMALL(IF(LEN(Employees!$B$6:$B$1005)&gt;0,ROW(Employees!$B$6:$B$1005)-ROW(INDEX(Employees!$B$6:$B$1005,1,1))+1),ROW(Employees!A645)-ROW(Employees!$A$5))),"")</f>
        <v/>
      </c>
      <c r="AS646" s="227"/>
      <c r="AT646" s="151"/>
    </row>
    <row r="647" spans="42:46" x14ac:dyDescent="0.25">
      <c r="AP647" s="121" t="str">
        <f t="array" ref="AP647">IFERROR(INDEX(Employees!$B$6:$B$1005,SMALL(IF(LEN(Employees!$B$6:$B$1005)&gt;0,ROW(Employees!$B$6:$B$1005)-ROW(INDEX(Employees!$B$6:$B$1005,1,1))+1),ROW(Employees!A646)-ROW(Employees!$A$5))),"")</f>
        <v/>
      </c>
      <c r="AS647" s="227"/>
      <c r="AT647" s="151"/>
    </row>
    <row r="648" spans="42:46" x14ac:dyDescent="0.25">
      <c r="AP648" s="121" t="str">
        <f t="array" ref="AP648">IFERROR(INDEX(Employees!$B$6:$B$1005,SMALL(IF(LEN(Employees!$B$6:$B$1005)&gt;0,ROW(Employees!$B$6:$B$1005)-ROW(INDEX(Employees!$B$6:$B$1005,1,1))+1),ROW(Employees!A647)-ROW(Employees!$A$5))),"")</f>
        <v/>
      </c>
      <c r="AS648" s="227"/>
      <c r="AT648" s="151"/>
    </row>
    <row r="649" spans="42:46" x14ac:dyDescent="0.25">
      <c r="AP649" s="121" t="str">
        <f t="array" ref="AP649">IFERROR(INDEX(Employees!$B$6:$B$1005,SMALL(IF(LEN(Employees!$B$6:$B$1005)&gt;0,ROW(Employees!$B$6:$B$1005)-ROW(INDEX(Employees!$B$6:$B$1005,1,1))+1),ROW(Employees!A648)-ROW(Employees!$A$5))),"")</f>
        <v/>
      </c>
      <c r="AS649" s="227"/>
      <c r="AT649" s="151"/>
    </row>
    <row r="650" spans="42:46" x14ac:dyDescent="0.25">
      <c r="AP650" s="121" t="str">
        <f t="array" ref="AP650">IFERROR(INDEX(Employees!$B$6:$B$1005,SMALL(IF(LEN(Employees!$B$6:$B$1005)&gt;0,ROW(Employees!$B$6:$B$1005)-ROW(INDEX(Employees!$B$6:$B$1005,1,1))+1),ROW(Employees!A649)-ROW(Employees!$A$5))),"")</f>
        <v/>
      </c>
      <c r="AS650" s="227"/>
      <c r="AT650" s="151"/>
    </row>
    <row r="651" spans="42:46" x14ac:dyDescent="0.25">
      <c r="AP651" s="121" t="str">
        <f t="array" ref="AP651">IFERROR(INDEX(Employees!$B$6:$B$1005,SMALL(IF(LEN(Employees!$B$6:$B$1005)&gt;0,ROW(Employees!$B$6:$B$1005)-ROW(INDEX(Employees!$B$6:$B$1005,1,1))+1),ROW(Employees!A650)-ROW(Employees!$A$5))),"")</f>
        <v/>
      </c>
      <c r="AS651" s="227"/>
      <c r="AT651" s="151"/>
    </row>
    <row r="652" spans="42:46" x14ac:dyDescent="0.25">
      <c r="AP652" s="121" t="str">
        <f t="array" ref="AP652">IFERROR(INDEX(Employees!$B$6:$B$1005,SMALL(IF(LEN(Employees!$B$6:$B$1005)&gt;0,ROW(Employees!$B$6:$B$1005)-ROW(INDEX(Employees!$B$6:$B$1005,1,1))+1),ROW(Employees!A651)-ROW(Employees!$A$5))),"")</f>
        <v/>
      </c>
      <c r="AS652" s="227"/>
      <c r="AT652" s="151"/>
    </row>
    <row r="653" spans="42:46" x14ac:dyDescent="0.25">
      <c r="AP653" s="121" t="str">
        <f t="array" ref="AP653">IFERROR(INDEX(Employees!$B$6:$B$1005,SMALL(IF(LEN(Employees!$B$6:$B$1005)&gt;0,ROW(Employees!$B$6:$B$1005)-ROW(INDEX(Employees!$B$6:$B$1005,1,1))+1),ROW(Employees!A652)-ROW(Employees!$A$5))),"")</f>
        <v/>
      </c>
      <c r="AS653" s="227"/>
      <c r="AT653" s="151"/>
    </row>
    <row r="654" spans="42:46" x14ac:dyDescent="0.25">
      <c r="AP654" s="121" t="str">
        <f t="array" ref="AP654">IFERROR(INDEX(Employees!$B$6:$B$1005,SMALL(IF(LEN(Employees!$B$6:$B$1005)&gt;0,ROW(Employees!$B$6:$B$1005)-ROW(INDEX(Employees!$B$6:$B$1005,1,1))+1),ROW(Employees!A653)-ROW(Employees!$A$5))),"")</f>
        <v/>
      </c>
      <c r="AS654" s="227"/>
      <c r="AT654" s="151"/>
    </row>
    <row r="655" spans="42:46" x14ac:dyDescent="0.25">
      <c r="AP655" s="121" t="str">
        <f t="array" ref="AP655">IFERROR(INDEX(Employees!$B$6:$B$1005,SMALL(IF(LEN(Employees!$B$6:$B$1005)&gt;0,ROW(Employees!$B$6:$B$1005)-ROW(INDEX(Employees!$B$6:$B$1005,1,1))+1),ROW(Employees!A654)-ROW(Employees!$A$5))),"")</f>
        <v/>
      </c>
      <c r="AS655" s="227"/>
      <c r="AT655" s="151"/>
    </row>
    <row r="656" spans="42:46" x14ac:dyDescent="0.25">
      <c r="AP656" s="121" t="str">
        <f t="array" ref="AP656">IFERROR(INDEX(Employees!$B$6:$B$1005,SMALL(IF(LEN(Employees!$B$6:$B$1005)&gt;0,ROW(Employees!$B$6:$B$1005)-ROW(INDEX(Employees!$B$6:$B$1005,1,1))+1),ROW(Employees!A655)-ROW(Employees!$A$5))),"")</f>
        <v/>
      </c>
      <c r="AS656" s="227"/>
      <c r="AT656" s="151"/>
    </row>
    <row r="657" spans="42:46" x14ac:dyDescent="0.25">
      <c r="AP657" s="121" t="str">
        <f t="array" ref="AP657">IFERROR(INDEX(Employees!$B$6:$B$1005,SMALL(IF(LEN(Employees!$B$6:$B$1005)&gt;0,ROW(Employees!$B$6:$B$1005)-ROW(INDEX(Employees!$B$6:$B$1005,1,1))+1),ROW(Employees!A656)-ROW(Employees!$A$5))),"")</f>
        <v/>
      </c>
      <c r="AS657" s="227"/>
      <c r="AT657" s="151"/>
    </row>
    <row r="658" spans="42:46" x14ac:dyDescent="0.25">
      <c r="AP658" s="121" t="str">
        <f t="array" ref="AP658">IFERROR(INDEX(Employees!$B$6:$B$1005,SMALL(IF(LEN(Employees!$B$6:$B$1005)&gt;0,ROW(Employees!$B$6:$B$1005)-ROW(INDEX(Employees!$B$6:$B$1005,1,1))+1),ROW(Employees!A657)-ROW(Employees!$A$5))),"")</f>
        <v/>
      </c>
      <c r="AS658" s="227"/>
      <c r="AT658" s="151"/>
    </row>
    <row r="659" spans="42:46" x14ac:dyDescent="0.25">
      <c r="AP659" s="121" t="str">
        <f t="array" ref="AP659">IFERROR(INDEX(Employees!$B$6:$B$1005,SMALL(IF(LEN(Employees!$B$6:$B$1005)&gt;0,ROW(Employees!$B$6:$B$1005)-ROW(INDEX(Employees!$B$6:$B$1005,1,1))+1),ROW(Employees!A658)-ROW(Employees!$A$5))),"")</f>
        <v/>
      </c>
      <c r="AS659" s="227"/>
      <c r="AT659" s="151"/>
    </row>
    <row r="660" spans="42:46" x14ac:dyDescent="0.25">
      <c r="AP660" s="121" t="str">
        <f t="array" ref="AP660">IFERROR(INDEX(Employees!$B$6:$B$1005,SMALL(IF(LEN(Employees!$B$6:$B$1005)&gt;0,ROW(Employees!$B$6:$B$1005)-ROW(INDEX(Employees!$B$6:$B$1005,1,1))+1),ROW(Employees!A659)-ROW(Employees!$A$5))),"")</f>
        <v/>
      </c>
      <c r="AS660" s="227"/>
      <c r="AT660" s="151"/>
    </row>
    <row r="661" spans="42:46" x14ac:dyDescent="0.25">
      <c r="AP661" s="121" t="str">
        <f t="array" ref="AP661">IFERROR(INDEX(Employees!$B$6:$B$1005,SMALL(IF(LEN(Employees!$B$6:$B$1005)&gt;0,ROW(Employees!$B$6:$B$1005)-ROW(INDEX(Employees!$B$6:$B$1005,1,1))+1),ROW(Employees!A660)-ROW(Employees!$A$5))),"")</f>
        <v/>
      </c>
      <c r="AS661" s="227"/>
      <c r="AT661" s="151"/>
    </row>
    <row r="662" spans="42:46" x14ac:dyDescent="0.25">
      <c r="AP662" s="121" t="str">
        <f t="array" ref="AP662">IFERROR(INDEX(Employees!$B$6:$B$1005,SMALL(IF(LEN(Employees!$B$6:$B$1005)&gt;0,ROW(Employees!$B$6:$B$1005)-ROW(INDEX(Employees!$B$6:$B$1005,1,1))+1),ROW(Employees!A661)-ROW(Employees!$A$5))),"")</f>
        <v/>
      </c>
      <c r="AS662" s="227"/>
      <c r="AT662" s="151"/>
    </row>
    <row r="663" spans="42:46" x14ac:dyDescent="0.25">
      <c r="AP663" s="121" t="str">
        <f t="array" ref="AP663">IFERROR(INDEX(Employees!$B$6:$B$1005,SMALL(IF(LEN(Employees!$B$6:$B$1005)&gt;0,ROW(Employees!$B$6:$B$1005)-ROW(INDEX(Employees!$B$6:$B$1005,1,1))+1),ROW(Employees!A662)-ROW(Employees!$A$5))),"")</f>
        <v/>
      </c>
      <c r="AS663" s="227"/>
      <c r="AT663" s="151"/>
    </row>
    <row r="664" spans="42:46" x14ac:dyDescent="0.25">
      <c r="AP664" s="121" t="str">
        <f t="array" ref="AP664">IFERROR(INDEX(Employees!$B$6:$B$1005,SMALL(IF(LEN(Employees!$B$6:$B$1005)&gt;0,ROW(Employees!$B$6:$B$1005)-ROW(INDEX(Employees!$B$6:$B$1005,1,1))+1),ROW(Employees!A663)-ROW(Employees!$A$5))),"")</f>
        <v/>
      </c>
      <c r="AS664" s="227"/>
      <c r="AT664" s="151"/>
    </row>
    <row r="665" spans="42:46" x14ac:dyDescent="0.25">
      <c r="AP665" s="121" t="str">
        <f t="array" ref="AP665">IFERROR(INDEX(Employees!$B$6:$B$1005,SMALL(IF(LEN(Employees!$B$6:$B$1005)&gt;0,ROW(Employees!$B$6:$B$1005)-ROW(INDEX(Employees!$B$6:$B$1005,1,1))+1),ROW(Employees!A664)-ROW(Employees!$A$5))),"")</f>
        <v/>
      </c>
      <c r="AS665" s="227"/>
      <c r="AT665" s="151"/>
    </row>
    <row r="666" spans="42:46" x14ac:dyDescent="0.25">
      <c r="AP666" s="121" t="str">
        <f t="array" ref="AP666">IFERROR(INDEX(Employees!$B$6:$B$1005,SMALL(IF(LEN(Employees!$B$6:$B$1005)&gt;0,ROW(Employees!$B$6:$B$1005)-ROW(INDEX(Employees!$B$6:$B$1005,1,1))+1),ROW(Employees!A665)-ROW(Employees!$A$5))),"")</f>
        <v/>
      </c>
      <c r="AS666" s="227"/>
      <c r="AT666" s="151"/>
    </row>
    <row r="667" spans="42:46" x14ac:dyDescent="0.25">
      <c r="AP667" s="121" t="str">
        <f t="array" ref="AP667">IFERROR(INDEX(Employees!$B$6:$B$1005,SMALL(IF(LEN(Employees!$B$6:$B$1005)&gt;0,ROW(Employees!$B$6:$B$1005)-ROW(INDEX(Employees!$B$6:$B$1005,1,1))+1),ROW(Employees!A666)-ROW(Employees!$A$5))),"")</f>
        <v/>
      </c>
      <c r="AS667" s="227"/>
      <c r="AT667" s="151"/>
    </row>
    <row r="668" spans="42:46" x14ac:dyDescent="0.25">
      <c r="AP668" s="121" t="str">
        <f t="array" ref="AP668">IFERROR(INDEX(Employees!$B$6:$B$1005,SMALL(IF(LEN(Employees!$B$6:$B$1005)&gt;0,ROW(Employees!$B$6:$B$1005)-ROW(INDEX(Employees!$B$6:$B$1005,1,1))+1),ROW(Employees!A667)-ROW(Employees!$A$5))),"")</f>
        <v/>
      </c>
      <c r="AS668" s="227"/>
      <c r="AT668" s="151"/>
    </row>
    <row r="669" spans="42:46" x14ac:dyDescent="0.25">
      <c r="AP669" s="121" t="str">
        <f t="array" ref="AP669">IFERROR(INDEX(Employees!$B$6:$B$1005,SMALL(IF(LEN(Employees!$B$6:$B$1005)&gt;0,ROW(Employees!$B$6:$B$1005)-ROW(INDEX(Employees!$B$6:$B$1005,1,1))+1),ROW(Employees!A668)-ROW(Employees!$A$5))),"")</f>
        <v/>
      </c>
      <c r="AS669" s="227"/>
      <c r="AT669" s="151"/>
    </row>
    <row r="670" spans="42:46" x14ac:dyDescent="0.25">
      <c r="AP670" s="121" t="str">
        <f t="array" ref="AP670">IFERROR(INDEX(Employees!$B$6:$B$1005,SMALL(IF(LEN(Employees!$B$6:$B$1005)&gt;0,ROW(Employees!$B$6:$B$1005)-ROW(INDEX(Employees!$B$6:$B$1005,1,1))+1),ROW(Employees!A669)-ROW(Employees!$A$5))),"")</f>
        <v/>
      </c>
      <c r="AS670" s="227"/>
      <c r="AT670" s="151"/>
    </row>
    <row r="671" spans="42:46" x14ac:dyDescent="0.25">
      <c r="AP671" s="121" t="str">
        <f t="array" ref="AP671">IFERROR(INDEX(Employees!$B$6:$B$1005,SMALL(IF(LEN(Employees!$B$6:$B$1005)&gt;0,ROW(Employees!$B$6:$B$1005)-ROW(INDEX(Employees!$B$6:$B$1005,1,1))+1),ROW(Employees!A670)-ROW(Employees!$A$5))),"")</f>
        <v/>
      </c>
      <c r="AS671" s="227"/>
      <c r="AT671" s="151"/>
    </row>
    <row r="672" spans="42:46" x14ac:dyDescent="0.25">
      <c r="AP672" s="121" t="str">
        <f t="array" ref="AP672">IFERROR(INDEX(Employees!$B$6:$B$1005,SMALL(IF(LEN(Employees!$B$6:$B$1005)&gt;0,ROW(Employees!$B$6:$B$1005)-ROW(INDEX(Employees!$B$6:$B$1005,1,1))+1),ROW(Employees!A671)-ROW(Employees!$A$5))),"")</f>
        <v/>
      </c>
      <c r="AS672" s="227"/>
      <c r="AT672" s="151"/>
    </row>
    <row r="673" spans="42:46" x14ac:dyDescent="0.25">
      <c r="AP673" s="121" t="str">
        <f t="array" ref="AP673">IFERROR(INDEX(Employees!$B$6:$B$1005,SMALL(IF(LEN(Employees!$B$6:$B$1005)&gt;0,ROW(Employees!$B$6:$B$1005)-ROW(INDEX(Employees!$B$6:$B$1005,1,1))+1),ROW(Employees!A672)-ROW(Employees!$A$5))),"")</f>
        <v/>
      </c>
      <c r="AS673" s="227"/>
      <c r="AT673" s="151"/>
    </row>
    <row r="674" spans="42:46" x14ac:dyDescent="0.25">
      <c r="AP674" s="121" t="str">
        <f t="array" ref="AP674">IFERROR(INDEX(Employees!$B$6:$B$1005,SMALL(IF(LEN(Employees!$B$6:$B$1005)&gt;0,ROW(Employees!$B$6:$B$1005)-ROW(INDEX(Employees!$B$6:$B$1005,1,1))+1),ROW(Employees!A673)-ROW(Employees!$A$5))),"")</f>
        <v/>
      </c>
      <c r="AS674" s="227"/>
      <c r="AT674" s="151"/>
    </row>
    <row r="675" spans="42:46" x14ac:dyDescent="0.25">
      <c r="AP675" s="121" t="str">
        <f t="array" ref="AP675">IFERROR(INDEX(Employees!$B$6:$B$1005,SMALL(IF(LEN(Employees!$B$6:$B$1005)&gt;0,ROW(Employees!$B$6:$B$1005)-ROW(INDEX(Employees!$B$6:$B$1005,1,1))+1),ROW(Employees!A674)-ROW(Employees!$A$5))),"")</f>
        <v/>
      </c>
      <c r="AS675" s="227"/>
      <c r="AT675" s="151"/>
    </row>
    <row r="676" spans="42:46" x14ac:dyDescent="0.25">
      <c r="AP676" s="121" t="str">
        <f t="array" ref="AP676">IFERROR(INDEX(Employees!$B$6:$B$1005,SMALL(IF(LEN(Employees!$B$6:$B$1005)&gt;0,ROW(Employees!$B$6:$B$1005)-ROW(INDEX(Employees!$B$6:$B$1005,1,1))+1),ROW(Employees!A675)-ROW(Employees!$A$5))),"")</f>
        <v/>
      </c>
      <c r="AS676" s="227"/>
      <c r="AT676" s="151"/>
    </row>
    <row r="677" spans="42:46" x14ac:dyDescent="0.25">
      <c r="AP677" s="121" t="str">
        <f t="array" ref="AP677">IFERROR(INDEX(Employees!$B$6:$B$1005,SMALL(IF(LEN(Employees!$B$6:$B$1005)&gt;0,ROW(Employees!$B$6:$B$1005)-ROW(INDEX(Employees!$B$6:$B$1005,1,1))+1),ROW(Employees!A676)-ROW(Employees!$A$5))),"")</f>
        <v/>
      </c>
      <c r="AS677" s="227"/>
      <c r="AT677" s="151"/>
    </row>
    <row r="678" spans="42:46" x14ac:dyDescent="0.25">
      <c r="AP678" s="121" t="str">
        <f t="array" ref="AP678">IFERROR(INDEX(Employees!$B$6:$B$1005,SMALL(IF(LEN(Employees!$B$6:$B$1005)&gt;0,ROW(Employees!$B$6:$B$1005)-ROW(INDEX(Employees!$B$6:$B$1005,1,1))+1),ROW(Employees!A677)-ROW(Employees!$A$5))),"")</f>
        <v/>
      </c>
      <c r="AS678" s="227"/>
      <c r="AT678" s="151"/>
    </row>
    <row r="679" spans="42:46" x14ac:dyDescent="0.25">
      <c r="AP679" s="121" t="str">
        <f t="array" ref="AP679">IFERROR(INDEX(Employees!$B$6:$B$1005,SMALL(IF(LEN(Employees!$B$6:$B$1005)&gt;0,ROW(Employees!$B$6:$B$1005)-ROW(INDEX(Employees!$B$6:$B$1005,1,1))+1),ROW(Employees!A678)-ROW(Employees!$A$5))),"")</f>
        <v/>
      </c>
      <c r="AS679" s="227"/>
      <c r="AT679" s="151"/>
    </row>
    <row r="680" spans="42:46" x14ac:dyDescent="0.25">
      <c r="AP680" s="121" t="str">
        <f t="array" ref="AP680">IFERROR(INDEX(Employees!$B$6:$B$1005,SMALL(IF(LEN(Employees!$B$6:$B$1005)&gt;0,ROW(Employees!$B$6:$B$1005)-ROW(INDEX(Employees!$B$6:$B$1005,1,1))+1),ROW(Employees!A679)-ROW(Employees!$A$5))),"")</f>
        <v/>
      </c>
      <c r="AS680" s="227"/>
      <c r="AT680" s="151"/>
    </row>
    <row r="681" spans="42:46" x14ac:dyDescent="0.25">
      <c r="AP681" s="121" t="str">
        <f t="array" ref="AP681">IFERROR(INDEX(Employees!$B$6:$B$1005,SMALL(IF(LEN(Employees!$B$6:$B$1005)&gt;0,ROW(Employees!$B$6:$B$1005)-ROW(INDEX(Employees!$B$6:$B$1005,1,1))+1),ROW(Employees!A680)-ROW(Employees!$A$5))),"")</f>
        <v/>
      </c>
      <c r="AS681" s="227"/>
      <c r="AT681" s="151"/>
    </row>
    <row r="682" spans="42:46" x14ac:dyDescent="0.25">
      <c r="AP682" s="121" t="str">
        <f t="array" ref="AP682">IFERROR(INDEX(Employees!$B$6:$B$1005,SMALL(IF(LEN(Employees!$B$6:$B$1005)&gt;0,ROW(Employees!$B$6:$B$1005)-ROW(INDEX(Employees!$B$6:$B$1005,1,1))+1),ROW(Employees!A681)-ROW(Employees!$A$5))),"")</f>
        <v/>
      </c>
      <c r="AS682" s="227"/>
      <c r="AT682" s="151"/>
    </row>
    <row r="683" spans="42:46" x14ac:dyDescent="0.25">
      <c r="AP683" s="121" t="str">
        <f t="array" ref="AP683">IFERROR(INDEX(Employees!$B$6:$B$1005,SMALL(IF(LEN(Employees!$B$6:$B$1005)&gt;0,ROW(Employees!$B$6:$B$1005)-ROW(INDEX(Employees!$B$6:$B$1005,1,1))+1),ROW(Employees!A682)-ROW(Employees!$A$5))),"")</f>
        <v/>
      </c>
      <c r="AS683" s="227"/>
      <c r="AT683" s="151"/>
    </row>
    <row r="684" spans="42:46" x14ac:dyDescent="0.25">
      <c r="AP684" s="121" t="str">
        <f t="array" ref="AP684">IFERROR(INDEX(Employees!$B$6:$B$1005,SMALL(IF(LEN(Employees!$B$6:$B$1005)&gt;0,ROW(Employees!$B$6:$B$1005)-ROW(INDEX(Employees!$B$6:$B$1005,1,1))+1),ROW(Employees!A683)-ROW(Employees!$A$5))),"")</f>
        <v/>
      </c>
      <c r="AS684" s="227"/>
      <c r="AT684" s="151"/>
    </row>
    <row r="685" spans="42:46" x14ac:dyDescent="0.25">
      <c r="AP685" s="121" t="str">
        <f t="array" ref="AP685">IFERROR(INDEX(Employees!$B$6:$B$1005,SMALL(IF(LEN(Employees!$B$6:$B$1005)&gt;0,ROW(Employees!$B$6:$B$1005)-ROW(INDEX(Employees!$B$6:$B$1005,1,1))+1),ROW(Employees!A684)-ROW(Employees!$A$5))),"")</f>
        <v/>
      </c>
      <c r="AS685" s="227"/>
      <c r="AT685" s="151"/>
    </row>
    <row r="686" spans="42:46" x14ac:dyDescent="0.25">
      <c r="AP686" s="121" t="str">
        <f t="array" ref="AP686">IFERROR(INDEX(Employees!$B$6:$B$1005,SMALL(IF(LEN(Employees!$B$6:$B$1005)&gt;0,ROW(Employees!$B$6:$B$1005)-ROW(INDEX(Employees!$B$6:$B$1005,1,1))+1),ROW(Employees!A685)-ROW(Employees!$A$5))),"")</f>
        <v/>
      </c>
      <c r="AS686" s="227"/>
      <c r="AT686" s="151"/>
    </row>
    <row r="687" spans="42:46" x14ac:dyDescent="0.25">
      <c r="AP687" s="121" t="str">
        <f t="array" ref="AP687">IFERROR(INDEX(Employees!$B$6:$B$1005,SMALL(IF(LEN(Employees!$B$6:$B$1005)&gt;0,ROW(Employees!$B$6:$B$1005)-ROW(INDEX(Employees!$B$6:$B$1005,1,1))+1),ROW(Employees!A686)-ROW(Employees!$A$5))),"")</f>
        <v/>
      </c>
      <c r="AS687" s="227"/>
      <c r="AT687" s="151"/>
    </row>
    <row r="688" spans="42:46" x14ac:dyDescent="0.25">
      <c r="AP688" s="121" t="str">
        <f t="array" ref="AP688">IFERROR(INDEX(Employees!$B$6:$B$1005,SMALL(IF(LEN(Employees!$B$6:$B$1005)&gt;0,ROW(Employees!$B$6:$B$1005)-ROW(INDEX(Employees!$B$6:$B$1005,1,1))+1),ROW(Employees!A687)-ROW(Employees!$A$5))),"")</f>
        <v/>
      </c>
      <c r="AS688" s="227"/>
      <c r="AT688" s="151"/>
    </row>
    <row r="689" spans="42:46" x14ac:dyDescent="0.25">
      <c r="AP689" s="121" t="str">
        <f t="array" ref="AP689">IFERROR(INDEX(Employees!$B$6:$B$1005,SMALL(IF(LEN(Employees!$B$6:$B$1005)&gt;0,ROW(Employees!$B$6:$B$1005)-ROW(INDEX(Employees!$B$6:$B$1005,1,1))+1),ROW(Employees!A688)-ROW(Employees!$A$5))),"")</f>
        <v/>
      </c>
      <c r="AS689" s="227"/>
      <c r="AT689" s="151"/>
    </row>
    <row r="690" spans="42:46" x14ac:dyDescent="0.25">
      <c r="AP690" s="121" t="str">
        <f t="array" ref="AP690">IFERROR(INDEX(Employees!$B$6:$B$1005,SMALL(IF(LEN(Employees!$B$6:$B$1005)&gt;0,ROW(Employees!$B$6:$B$1005)-ROW(INDEX(Employees!$B$6:$B$1005,1,1))+1),ROW(Employees!A689)-ROW(Employees!$A$5))),"")</f>
        <v/>
      </c>
      <c r="AS690" s="227"/>
      <c r="AT690" s="151"/>
    </row>
    <row r="691" spans="42:46" x14ac:dyDescent="0.25">
      <c r="AP691" s="121" t="str">
        <f t="array" ref="AP691">IFERROR(INDEX(Employees!$B$6:$B$1005,SMALL(IF(LEN(Employees!$B$6:$B$1005)&gt;0,ROW(Employees!$B$6:$B$1005)-ROW(INDEX(Employees!$B$6:$B$1005,1,1))+1),ROW(Employees!A690)-ROW(Employees!$A$5))),"")</f>
        <v/>
      </c>
      <c r="AS691" s="227"/>
      <c r="AT691" s="151"/>
    </row>
    <row r="692" spans="42:46" x14ac:dyDescent="0.25">
      <c r="AP692" s="121" t="str">
        <f t="array" ref="AP692">IFERROR(INDEX(Employees!$B$6:$B$1005,SMALL(IF(LEN(Employees!$B$6:$B$1005)&gt;0,ROW(Employees!$B$6:$B$1005)-ROW(INDEX(Employees!$B$6:$B$1005,1,1))+1),ROW(Employees!A691)-ROW(Employees!$A$5))),"")</f>
        <v/>
      </c>
      <c r="AS692" s="227"/>
      <c r="AT692" s="151"/>
    </row>
    <row r="693" spans="42:46" x14ac:dyDescent="0.25">
      <c r="AP693" s="121" t="str">
        <f t="array" ref="AP693">IFERROR(INDEX(Employees!$B$6:$B$1005,SMALL(IF(LEN(Employees!$B$6:$B$1005)&gt;0,ROW(Employees!$B$6:$B$1005)-ROW(INDEX(Employees!$B$6:$B$1005,1,1))+1),ROW(Employees!A692)-ROW(Employees!$A$5))),"")</f>
        <v/>
      </c>
      <c r="AS693" s="227"/>
      <c r="AT693" s="151"/>
    </row>
    <row r="694" spans="42:46" x14ac:dyDescent="0.25">
      <c r="AP694" s="121" t="str">
        <f t="array" ref="AP694">IFERROR(INDEX(Employees!$B$6:$B$1005,SMALL(IF(LEN(Employees!$B$6:$B$1005)&gt;0,ROW(Employees!$B$6:$B$1005)-ROW(INDEX(Employees!$B$6:$B$1005,1,1))+1),ROW(Employees!A693)-ROW(Employees!$A$5))),"")</f>
        <v/>
      </c>
      <c r="AS694" s="227"/>
      <c r="AT694" s="151"/>
    </row>
    <row r="695" spans="42:46" x14ac:dyDescent="0.25">
      <c r="AP695" s="121" t="str">
        <f t="array" ref="AP695">IFERROR(INDEX(Employees!$B$6:$B$1005,SMALL(IF(LEN(Employees!$B$6:$B$1005)&gt;0,ROW(Employees!$B$6:$B$1005)-ROW(INDEX(Employees!$B$6:$B$1005,1,1))+1),ROW(Employees!A694)-ROW(Employees!$A$5))),"")</f>
        <v/>
      </c>
      <c r="AS695" s="227"/>
      <c r="AT695" s="151"/>
    </row>
    <row r="696" spans="42:46" x14ac:dyDescent="0.25">
      <c r="AP696" s="121" t="str">
        <f t="array" ref="AP696">IFERROR(INDEX(Employees!$B$6:$B$1005,SMALL(IF(LEN(Employees!$B$6:$B$1005)&gt;0,ROW(Employees!$B$6:$B$1005)-ROW(INDEX(Employees!$B$6:$B$1005,1,1))+1),ROW(Employees!A695)-ROW(Employees!$A$5))),"")</f>
        <v/>
      </c>
      <c r="AS696" s="227"/>
      <c r="AT696" s="151"/>
    </row>
    <row r="697" spans="42:46" x14ac:dyDescent="0.25">
      <c r="AP697" s="121" t="str">
        <f t="array" ref="AP697">IFERROR(INDEX(Employees!$B$6:$B$1005,SMALL(IF(LEN(Employees!$B$6:$B$1005)&gt;0,ROW(Employees!$B$6:$B$1005)-ROW(INDEX(Employees!$B$6:$B$1005,1,1))+1),ROW(Employees!A696)-ROW(Employees!$A$5))),"")</f>
        <v/>
      </c>
      <c r="AS697" s="227"/>
      <c r="AT697" s="151"/>
    </row>
    <row r="698" spans="42:46" x14ac:dyDescent="0.25">
      <c r="AP698" s="121" t="str">
        <f t="array" ref="AP698">IFERROR(INDEX(Employees!$B$6:$B$1005,SMALL(IF(LEN(Employees!$B$6:$B$1005)&gt;0,ROW(Employees!$B$6:$B$1005)-ROW(INDEX(Employees!$B$6:$B$1005,1,1))+1),ROW(Employees!A697)-ROW(Employees!$A$5))),"")</f>
        <v/>
      </c>
      <c r="AS698" s="227"/>
      <c r="AT698" s="151"/>
    </row>
    <row r="699" spans="42:46" x14ac:dyDescent="0.25">
      <c r="AP699" s="121" t="str">
        <f t="array" ref="AP699">IFERROR(INDEX(Employees!$B$6:$B$1005,SMALL(IF(LEN(Employees!$B$6:$B$1005)&gt;0,ROW(Employees!$B$6:$B$1005)-ROW(INDEX(Employees!$B$6:$B$1005,1,1))+1),ROW(Employees!A698)-ROW(Employees!$A$5))),"")</f>
        <v/>
      </c>
      <c r="AS699" s="227"/>
      <c r="AT699" s="151"/>
    </row>
    <row r="700" spans="42:46" x14ac:dyDescent="0.25">
      <c r="AP700" s="121" t="str">
        <f t="array" ref="AP700">IFERROR(INDEX(Employees!$B$6:$B$1005,SMALL(IF(LEN(Employees!$B$6:$B$1005)&gt;0,ROW(Employees!$B$6:$B$1005)-ROW(INDEX(Employees!$B$6:$B$1005,1,1))+1),ROW(Employees!A699)-ROW(Employees!$A$5))),"")</f>
        <v/>
      </c>
      <c r="AS700" s="227"/>
      <c r="AT700" s="151"/>
    </row>
    <row r="701" spans="42:46" x14ac:dyDescent="0.25">
      <c r="AP701" s="121" t="str">
        <f t="array" ref="AP701">IFERROR(INDEX(Employees!$B$6:$B$1005,SMALL(IF(LEN(Employees!$B$6:$B$1005)&gt;0,ROW(Employees!$B$6:$B$1005)-ROW(INDEX(Employees!$B$6:$B$1005,1,1))+1),ROW(Employees!A700)-ROW(Employees!$A$5))),"")</f>
        <v/>
      </c>
      <c r="AS701" s="227"/>
      <c r="AT701" s="151"/>
    </row>
    <row r="702" spans="42:46" x14ac:dyDescent="0.25">
      <c r="AP702" s="121" t="str">
        <f t="array" ref="AP702">IFERROR(INDEX(Employees!$B$6:$B$1005,SMALL(IF(LEN(Employees!$B$6:$B$1005)&gt;0,ROW(Employees!$B$6:$B$1005)-ROW(INDEX(Employees!$B$6:$B$1005,1,1))+1),ROW(Employees!A701)-ROW(Employees!$A$5))),"")</f>
        <v/>
      </c>
      <c r="AS702" s="227"/>
      <c r="AT702" s="151"/>
    </row>
    <row r="703" spans="42:46" x14ac:dyDescent="0.25">
      <c r="AP703" s="121" t="str">
        <f t="array" ref="AP703">IFERROR(INDEX(Employees!$B$6:$B$1005,SMALL(IF(LEN(Employees!$B$6:$B$1005)&gt;0,ROW(Employees!$B$6:$B$1005)-ROW(INDEX(Employees!$B$6:$B$1005,1,1))+1),ROW(Employees!A702)-ROW(Employees!$A$5))),"")</f>
        <v/>
      </c>
      <c r="AS703" s="227"/>
      <c r="AT703" s="151"/>
    </row>
    <row r="704" spans="42:46" x14ac:dyDescent="0.25">
      <c r="AP704" s="121" t="str">
        <f t="array" ref="AP704">IFERROR(INDEX(Employees!$B$6:$B$1005,SMALL(IF(LEN(Employees!$B$6:$B$1005)&gt;0,ROW(Employees!$B$6:$B$1005)-ROW(INDEX(Employees!$B$6:$B$1005,1,1))+1),ROW(Employees!A703)-ROW(Employees!$A$5))),"")</f>
        <v/>
      </c>
      <c r="AS704" s="227"/>
      <c r="AT704" s="151"/>
    </row>
    <row r="705" spans="42:46" x14ac:dyDescent="0.25">
      <c r="AP705" s="121" t="str">
        <f t="array" ref="AP705">IFERROR(INDEX(Employees!$B$6:$B$1005,SMALL(IF(LEN(Employees!$B$6:$B$1005)&gt;0,ROW(Employees!$B$6:$B$1005)-ROW(INDEX(Employees!$B$6:$B$1005,1,1))+1),ROW(Employees!A704)-ROW(Employees!$A$5))),"")</f>
        <v/>
      </c>
      <c r="AS705" s="227"/>
      <c r="AT705" s="151"/>
    </row>
    <row r="706" spans="42:46" x14ac:dyDescent="0.25">
      <c r="AP706" s="121" t="str">
        <f t="array" ref="AP706">IFERROR(INDEX(Employees!$B$6:$B$1005,SMALL(IF(LEN(Employees!$B$6:$B$1005)&gt;0,ROW(Employees!$B$6:$B$1005)-ROW(INDEX(Employees!$B$6:$B$1005,1,1))+1),ROW(Employees!A705)-ROW(Employees!$A$5))),"")</f>
        <v/>
      </c>
      <c r="AS706" s="227"/>
      <c r="AT706" s="151"/>
    </row>
    <row r="707" spans="42:46" x14ac:dyDescent="0.25">
      <c r="AP707" s="121" t="str">
        <f t="array" ref="AP707">IFERROR(INDEX(Employees!$B$6:$B$1005,SMALL(IF(LEN(Employees!$B$6:$B$1005)&gt;0,ROW(Employees!$B$6:$B$1005)-ROW(INDEX(Employees!$B$6:$B$1005,1,1))+1),ROW(Employees!A706)-ROW(Employees!$A$5))),"")</f>
        <v/>
      </c>
      <c r="AS707" s="227"/>
      <c r="AT707" s="151"/>
    </row>
    <row r="708" spans="42:46" x14ac:dyDescent="0.25">
      <c r="AP708" s="121" t="str">
        <f t="array" ref="AP708">IFERROR(INDEX(Employees!$B$6:$B$1005,SMALL(IF(LEN(Employees!$B$6:$B$1005)&gt;0,ROW(Employees!$B$6:$B$1005)-ROW(INDEX(Employees!$B$6:$B$1005,1,1))+1),ROW(Employees!A707)-ROW(Employees!$A$5))),"")</f>
        <v/>
      </c>
      <c r="AS708" s="227"/>
      <c r="AT708" s="151"/>
    </row>
    <row r="709" spans="42:46" x14ac:dyDescent="0.25">
      <c r="AP709" s="121" t="str">
        <f t="array" ref="AP709">IFERROR(INDEX(Employees!$B$6:$B$1005,SMALL(IF(LEN(Employees!$B$6:$B$1005)&gt;0,ROW(Employees!$B$6:$B$1005)-ROW(INDEX(Employees!$B$6:$B$1005,1,1))+1),ROW(Employees!A708)-ROW(Employees!$A$5))),"")</f>
        <v/>
      </c>
      <c r="AS709" s="227"/>
      <c r="AT709" s="151"/>
    </row>
    <row r="710" spans="42:46" x14ac:dyDescent="0.25">
      <c r="AP710" s="121" t="str">
        <f t="array" ref="AP710">IFERROR(INDEX(Employees!$B$6:$B$1005,SMALL(IF(LEN(Employees!$B$6:$B$1005)&gt;0,ROW(Employees!$B$6:$B$1005)-ROW(INDEX(Employees!$B$6:$B$1005,1,1))+1),ROW(Employees!A709)-ROW(Employees!$A$5))),"")</f>
        <v/>
      </c>
      <c r="AS710" s="227"/>
      <c r="AT710" s="151"/>
    </row>
    <row r="711" spans="42:46" x14ac:dyDescent="0.25">
      <c r="AP711" s="121" t="str">
        <f t="array" ref="AP711">IFERROR(INDEX(Employees!$B$6:$B$1005,SMALL(IF(LEN(Employees!$B$6:$B$1005)&gt;0,ROW(Employees!$B$6:$B$1005)-ROW(INDEX(Employees!$B$6:$B$1005,1,1))+1),ROW(Employees!A710)-ROW(Employees!$A$5))),"")</f>
        <v/>
      </c>
      <c r="AS711" s="227"/>
      <c r="AT711" s="151"/>
    </row>
    <row r="712" spans="42:46" x14ac:dyDescent="0.25">
      <c r="AP712" s="121" t="str">
        <f t="array" ref="AP712">IFERROR(INDEX(Employees!$B$6:$B$1005,SMALL(IF(LEN(Employees!$B$6:$B$1005)&gt;0,ROW(Employees!$B$6:$B$1005)-ROW(INDEX(Employees!$B$6:$B$1005,1,1))+1),ROW(Employees!A711)-ROW(Employees!$A$5))),"")</f>
        <v/>
      </c>
      <c r="AS712" s="227"/>
      <c r="AT712" s="151"/>
    </row>
    <row r="713" spans="42:46" x14ac:dyDescent="0.25">
      <c r="AP713" s="121" t="str">
        <f t="array" ref="AP713">IFERROR(INDEX(Employees!$B$6:$B$1005,SMALL(IF(LEN(Employees!$B$6:$B$1005)&gt;0,ROW(Employees!$B$6:$B$1005)-ROW(INDEX(Employees!$B$6:$B$1005,1,1))+1),ROW(Employees!A712)-ROW(Employees!$A$5))),"")</f>
        <v/>
      </c>
      <c r="AS713" s="227"/>
      <c r="AT713" s="151"/>
    </row>
    <row r="714" spans="42:46" x14ac:dyDescent="0.25">
      <c r="AP714" s="121" t="str">
        <f t="array" ref="AP714">IFERROR(INDEX(Employees!$B$6:$B$1005,SMALL(IF(LEN(Employees!$B$6:$B$1005)&gt;0,ROW(Employees!$B$6:$B$1005)-ROW(INDEX(Employees!$B$6:$B$1005,1,1))+1),ROW(Employees!A713)-ROW(Employees!$A$5))),"")</f>
        <v/>
      </c>
      <c r="AS714" s="227"/>
      <c r="AT714" s="151"/>
    </row>
    <row r="715" spans="42:46" x14ac:dyDescent="0.25">
      <c r="AP715" s="121" t="str">
        <f t="array" ref="AP715">IFERROR(INDEX(Employees!$B$6:$B$1005,SMALL(IF(LEN(Employees!$B$6:$B$1005)&gt;0,ROW(Employees!$B$6:$B$1005)-ROW(INDEX(Employees!$B$6:$B$1005,1,1))+1),ROW(Employees!A714)-ROW(Employees!$A$5))),"")</f>
        <v/>
      </c>
      <c r="AS715" s="227"/>
      <c r="AT715" s="151"/>
    </row>
    <row r="716" spans="42:46" x14ac:dyDescent="0.25">
      <c r="AP716" s="121" t="str">
        <f t="array" ref="AP716">IFERROR(INDEX(Employees!$B$6:$B$1005,SMALL(IF(LEN(Employees!$B$6:$B$1005)&gt;0,ROW(Employees!$B$6:$B$1005)-ROW(INDEX(Employees!$B$6:$B$1005,1,1))+1),ROW(Employees!A715)-ROW(Employees!$A$5))),"")</f>
        <v/>
      </c>
      <c r="AS716" s="227"/>
      <c r="AT716" s="151"/>
    </row>
    <row r="717" spans="42:46" x14ac:dyDescent="0.25">
      <c r="AP717" s="121" t="str">
        <f t="array" ref="AP717">IFERROR(INDEX(Employees!$B$6:$B$1005,SMALL(IF(LEN(Employees!$B$6:$B$1005)&gt;0,ROW(Employees!$B$6:$B$1005)-ROW(INDEX(Employees!$B$6:$B$1005,1,1))+1),ROW(Employees!A716)-ROW(Employees!$A$5))),"")</f>
        <v/>
      </c>
      <c r="AS717" s="227"/>
      <c r="AT717" s="151"/>
    </row>
    <row r="718" spans="42:46" x14ac:dyDescent="0.25">
      <c r="AP718" s="121" t="str">
        <f t="array" ref="AP718">IFERROR(INDEX(Employees!$B$6:$B$1005,SMALL(IF(LEN(Employees!$B$6:$B$1005)&gt;0,ROW(Employees!$B$6:$B$1005)-ROW(INDEX(Employees!$B$6:$B$1005,1,1))+1),ROW(Employees!A717)-ROW(Employees!$A$5))),"")</f>
        <v/>
      </c>
      <c r="AS718" s="227"/>
      <c r="AT718" s="151"/>
    </row>
    <row r="719" spans="42:46" x14ac:dyDescent="0.25">
      <c r="AP719" s="121" t="str">
        <f t="array" ref="AP719">IFERROR(INDEX(Employees!$B$6:$B$1005,SMALL(IF(LEN(Employees!$B$6:$B$1005)&gt;0,ROW(Employees!$B$6:$B$1005)-ROW(INDEX(Employees!$B$6:$B$1005,1,1))+1),ROW(Employees!A718)-ROW(Employees!$A$5))),"")</f>
        <v/>
      </c>
      <c r="AS719" s="227"/>
      <c r="AT719" s="151"/>
    </row>
    <row r="720" spans="42:46" x14ac:dyDescent="0.25">
      <c r="AP720" s="121" t="str">
        <f t="array" ref="AP720">IFERROR(INDEX(Employees!$B$6:$B$1005,SMALL(IF(LEN(Employees!$B$6:$B$1005)&gt;0,ROW(Employees!$B$6:$B$1005)-ROW(INDEX(Employees!$B$6:$B$1005,1,1))+1),ROW(Employees!A719)-ROW(Employees!$A$5))),"")</f>
        <v/>
      </c>
      <c r="AS720" s="227"/>
      <c r="AT720" s="151"/>
    </row>
    <row r="721" spans="42:46" x14ac:dyDescent="0.25">
      <c r="AP721" s="121" t="str">
        <f t="array" ref="AP721">IFERROR(INDEX(Employees!$B$6:$B$1005,SMALL(IF(LEN(Employees!$B$6:$B$1005)&gt;0,ROW(Employees!$B$6:$B$1005)-ROW(INDEX(Employees!$B$6:$B$1005,1,1))+1),ROW(Employees!A720)-ROW(Employees!$A$5))),"")</f>
        <v/>
      </c>
      <c r="AS721" s="227"/>
      <c r="AT721" s="151"/>
    </row>
    <row r="722" spans="42:46" x14ac:dyDescent="0.25">
      <c r="AP722" s="121" t="str">
        <f t="array" ref="AP722">IFERROR(INDEX(Employees!$B$6:$B$1005,SMALL(IF(LEN(Employees!$B$6:$B$1005)&gt;0,ROW(Employees!$B$6:$B$1005)-ROW(INDEX(Employees!$B$6:$B$1005,1,1))+1),ROW(Employees!A721)-ROW(Employees!$A$5))),"")</f>
        <v/>
      </c>
      <c r="AS722" s="227"/>
      <c r="AT722" s="151"/>
    </row>
    <row r="723" spans="42:46" x14ac:dyDescent="0.25">
      <c r="AP723" s="121" t="str">
        <f t="array" ref="AP723">IFERROR(INDEX(Employees!$B$6:$B$1005,SMALL(IF(LEN(Employees!$B$6:$B$1005)&gt;0,ROW(Employees!$B$6:$B$1005)-ROW(INDEX(Employees!$B$6:$B$1005,1,1))+1),ROW(Employees!A722)-ROW(Employees!$A$5))),"")</f>
        <v/>
      </c>
      <c r="AS723" s="227"/>
      <c r="AT723" s="151"/>
    </row>
    <row r="724" spans="42:46" x14ac:dyDescent="0.25">
      <c r="AP724" s="121" t="str">
        <f t="array" ref="AP724">IFERROR(INDEX(Employees!$B$6:$B$1005,SMALL(IF(LEN(Employees!$B$6:$B$1005)&gt;0,ROW(Employees!$B$6:$B$1005)-ROW(INDEX(Employees!$B$6:$B$1005,1,1))+1),ROW(Employees!A723)-ROW(Employees!$A$5))),"")</f>
        <v/>
      </c>
      <c r="AS724" s="227"/>
      <c r="AT724" s="151"/>
    </row>
    <row r="725" spans="42:46" x14ac:dyDescent="0.25">
      <c r="AP725" s="121" t="str">
        <f t="array" ref="AP725">IFERROR(INDEX(Employees!$B$6:$B$1005,SMALL(IF(LEN(Employees!$B$6:$B$1005)&gt;0,ROW(Employees!$B$6:$B$1005)-ROW(INDEX(Employees!$B$6:$B$1005,1,1))+1),ROW(Employees!A724)-ROW(Employees!$A$5))),"")</f>
        <v/>
      </c>
      <c r="AS725" s="227"/>
      <c r="AT725" s="151"/>
    </row>
    <row r="726" spans="42:46" x14ac:dyDescent="0.25">
      <c r="AP726" s="121" t="str">
        <f t="array" ref="AP726">IFERROR(INDEX(Employees!$B$6:$B$1005,SMALL(IF(LEN(Employees!$B$6:$B$1005)&gt;0,ROW(Employees!$B$6:$B$1005)-ROW(INDEX(Employees!$B$6:$B$1005,1,1))+1),ROW(Employees!A725)-ROW(Employees!$A$5))),"")</f>
        <v/>
      </c>
      <c r="AS726" s="227"/>
      <c r="AT726" s="151"/>
    </row>
    <row r="727" spans="42:46" x14ac:dyDescent="0.25">
      <c r="AP727" s="121" t="str">
        <f t="array" ref="AP727">IFERROR(INDEX(Employees!$B$6:$B$1005,SMALL(IF(LEN(Employees!$B$6:$B$1005)&gt;0,ROW(Employees!$B$6:$B$1005)-ROW(INDEX(Employees!$B$6:$B$1005,1,1))+1),ROW(Employees!A726)-ROW(Employees!$A$5))),"")</f>
        <v/>
      </c>
      <c r="AS727" s="227"/>
      <c r="AT727" s="151"/>
    </row>
    <row r="728" spans="42:46" x14ac:dyDescent="0.25">
      <c r="AP728" s="121" t="str">
        <f t="array" ref="AP728">IFERROR(INDEX(Employees!$B$6:$B$1005,SMALL(IF(LEN(Employees!$B$6:$B$1005)&gt;0,ROW(Employees!$B$6:$B$1005)-ROW(INDEX(Employees!$B$6:$B$1005,1,1))+1),ROW(Employees!A727)-ROW(Employees!$A$5))),"")</f>
        <v/>
      </c>
      <c r="AS728" s="227"/>
      <c r="AT728" s="151"/>
    </row>
    <row r="729" spans="42:46" x14ac:dyDescent="0.25">
      <c r="AP729" s="121" t="str">
        <f t="array" ref="AP729">IFERROR(INDEX(Employees!$B$6:$B$1005,SMALL(IF(LEN(Employees!$B$6:$B$1005)&gt;0,ROW(Employees!$B$6:$B$1005)-ROW(INDEX(Employees!$B$6:$B$1005,1,1))+1),ROW(Employees!A728)-ROW(Employees!$A$5))),"")</f>
        <v/>
      </c>
      <c r="AS729" s="227"/>
      <c r="AT729" s="151"/>
    </row>
    <row r="730" spans="42:46" x14ac:dyDescent="0.25">
      <c r="AP730" s="121" t="str">
        <f t="array" ref="AP730">IFERROR(INDEX(Employees!$B$6:$B$1005,SMALL(IF(LEN(Employees!$B$6:$B$1005)&gt;0,ROW(Employees!$B$6:$B$1005)-ROW(INDEX(Employees!$B$6:$B$1005,1,1))+1),ROW(Employees!A729)-ROW(Employees!$A$5))),"")</f>
        <v/>
      </c>
      <c r="AS730" s="227"/>
      <c r="AT730" s="151"/>
    </row>
    <row r="731" spans="42:46" x14ac:dyDescent="0.25">
      <c r="AP731" s="121" t="str">
        <f t="array" ref="AP731">IFERROR(INDEX(Employees!$B$6:$B$1005,SMALL(IF(LEN(Employees!$B$6:$B$1005)&gt;0,ROW(Employees!$B$6:$B$1005)-ROW(INDEX(Employees!$B$6:$B$1005,1,1))+1),ROW(Employees!A730)-ROW(Employees!$A$5))),"")</f>
        <v/>
      </c>
      <c r="AS731" s="227"/>
      <c r="AT731" s="151"/>
    </row>
    <row r="732" spans="42:46" x14ac:dyDescent="0.25">
      <c r="AP732" s="121" t="str">
        <f t="array" ref="AP732">IFERROR(INDEX(Employees!$B$6:$B$1005,SMALL(IF(LEN(Employees!$B$6:$B$1005)&gt;0,ROW(Employees!$B$6:$B$1005)-ROW(INDEX(Employees!$B$6:$B$1005,1,1))+1),ROW(Employees!A731)-ROW(Employees!$A$5))),"")</f>
        <v/>
      </c>
      <c r="AS732" s="227"/>
      <c r="AT732" s="151"/>
    </row>
    <row r="733" spans="42:46" x14ac:dyDescent="0.25">
      <c r="AP733" s="121" t="str">
        <f t="array" ref="AP733">IFERROR(INDEX(Employees!$B$6:$B$1005,SMALL(IF(LEN(Employees!$B$6:$B$1005)&gt;0,ROW(Employees!$B$6:$B$1005)-ROW(INDEX(Employees!$B$6:$B$1005,1,1))+1),ROW(Employees!A732)-ROW(Employees!$A$5))),"")</f>
        <v/>
      </c>
      <c r="AS733" s="227"/>
      <c r="AT733" s="151"/>
    </row>
    <row r="734" spans="42:46" x14ac:dyDescent="0.25">
      <c r="AP734" s="121" t="str">
        <f t="array" ref="AP734">IFERROR(INDEX(Employees!$B$6:$B$1005,SMALL(IF(LEN(Employees!$B$6:$B$1005)&gt;0,ROW(Employees!$B$6:$B$1005)-ROW(INDEX(Employees!$B$6:$B$1005,1,1))+1),ROW(Employees!A733)-ROW(Employees!$A$5))),"")</f>
        <v/>
      </c>
      <c r="AS734" s="227"/>
      <c r="AT734" s="151"/>
    </row>
    <row r="735" spans="42:46" x14ac:dyDescent="0.25">
      <c r="AP735" s="121" t="str">
        <f t="array" ref="AP735">IFERROR(INDEX(Employees!$B$6:$B$1005,SMALL(IF(LEN(Employees!$B$6:$B$1005)&gt;0,ROW(Employees!$B$6:$B$1005)-ROW(INDEX(Employees!$B$6:$B$1005,1,1))+1),ROW(Employees!A734)-ROW(Employees!$A$5))),"")</f>
        <v/>
      </c>
      <c r="AS735" s="227"/>
      <c r="AT735" s="151"/>
    </row>
    <row r="736" spans="42:46" x14ac:dyDescent="0.25">
      <c r="AP736" s="121" t="str">
        <f t="array" ref="AP736">IFERROR(INDEX(Employees!$B$6:$B$1005,SMALL(IF(LEN(Employees!$B$6:$B$1005)&gt;0,ROW(Employees!$B$6:$B$1005)-ROW(INDEX(Employees!$B$6:$B$1005,1,1))+1),ROW(Employees!A735)-ROW(Employees!$A$5))),"")</f>
        <v/>
      </c>
      <c r="AS736" s="227"/>
      <c r="AT736" s="151"/>
    </row>
    <row r="737" spans="42:46" x14ac:dyDescent="0.25">
      <c r="AP737" s="121" t="str">
        <f t="array" ref="AP737">IFERROR(INDEX(Employees!$B$6:$B$1005,SMALL(IF(LEN(Employees!$B$6:$B$1005)&gt;0,ROW(Employees!$B$6:$B$1005)-ROW(INDEX(Employees!$B$6:$B$1005,1,1))+1),ROW(Employees!A736)-ROW(Employees!$A$5))),"")</f>
        <v/>
      </c>
      <c r="AS737" s="227"/>
      <c r="AT737" s="151"/>
    </row>
    <row r="738" spans="42:46" x14ac:dyDescent="0.25">
      <c r="AP738" s="121" t="str">
        <f t="array" ref="AP738">IFERROR(INDEX(Employees!$B$6:$B$1005,SMALL(IF(LEN(Employees!$B$6:$B$1005)&gt;0,ROW(Employees!$B$6:$B$1005)-ROW(INDEX(Employees!$B$6:$B$1005,1,1))+1),ROW(Employees!A737)-ROW(Employees!$A$5))),"")</f>
        <v/>
      </c>
      <c r="AS738" s="227"/>
      <c r="AT738" s="151"/>
    </row>
    <row r="739" spans="42:46" x14ac:dyDescent="0.25">
      <c r="AP739" s="121" t="str">
        <f t="array" ref="AP739">IFERROR(INDEX(Employees!$B$6:$B$1005,SMALL(IF(LEN(Employees!$B$6:$B$1005)&gt;0,ROW(Employees!$B$6:$B$1005)-ROW(INDEX(Employees!$B$6:$B$1005,1,1))+1),ROW(Employees!A738)-ROW(Employees!$A$5))),"")</f>
        <v/>
      </c>
      <c r="AS739" s="227"/>
      <c r="AT739" s="151"/>
    </row>
    <row r="740" spans="42:46" x14ac:dyDescent="0.25">
      <c r="AP740" s="121" t="str">
        <f t="array" ref="AP740">IFERROR(INDEX(Employees!$B$6:$B$1005,SMALL(IF(LEN(Employees!$B$6:$B$1005)&gt;0,ROW(Employees!$B$6:$B$1005)-ROW(INDEX(Employees!$B$6:$B$1005,1,1))+1),ROW(Employees!A739)-ROW(Employees!$A$5))),"")</f>
        <v/>
      </c>
      <c r="AS740" s="227"/>
      <c r="AT740" s="151"/>
    </row>
    <row r="741" spans="42:46" x14ac:dyDescent="0.25">
      <c r="AP741" s="121" t="str">
        <f t="array" ref="AP741">IFERROR(INDEX(Employees!$B$6:$B$1005,SMALL(IF(LEN(Employees!$B$6:$B$1005)&gt;0,ROW(Employees!$B$6:$B$1005)-ROW(INDEX(Employees!$B$6:$B$1005,1,1))+1),ROW(Employees!A740)-ROW(Employees!$A$5))),"")</f>
        <v/>
      </c>
      <c r="AS741" s="227"/>
      <c r="AT741" s="151"/>
    </row>
    <row r="742" spans="42:46" x14ac:dyDescent="0.25">
      <c r="AP742" s="121" t="str">
        <f t="array" ref="AP742">IFERROR(INDEX(Employees!$B$6:$B$1005,SMALL(IF(LEN(Employees!$B$6:$B$1005)&gt;0,ROW(Employees!$B$6:$B$1005)-ROW(INDEX(Employees!$B$6:$B$1005,1,1))+1),ROW(Employees!A741)-ROW(Employees!$A$5))),"")</f>
        <v/>
      </c>
      <c r="AS742" s="227"/>
      <c r="AT742" s="151"/>
    </row>
    <row r="743" spans="42:46" x14ac:dyDescent="0.25">
      <c r="AP743" s="121" t="str">
        <f t="array" ref="AP743">IFERROR(INDEX(Employees!$B$6:$B$1005,SMALL(IF(LEN(Employees!$B$6:$B$1005)&gt;0,ROW(Employees!$B$6:$B$1005)-ROW(INDEX(Employees!$B$6:$B$1005,1,1))+1),ROW(Employees!A742)-ROW(Employees!$A$5))),"")</f>
        <v/>
      </c>
      <c r="AS743" s="227"/>
      <c r="AT743" s="151"/>
    </row>
    <row r="744" spans="42:46" x14ac:dyDescent="0.25">
      <c r="AP744" s="121" t="str">
        <f t="array" ref="AP744">IFERROR(INDEX(Employees!$B$6:$B$1005,SMALL(IF(LEN(Employees!$B$6:$B$1005)&gt;0,ROW(Employees!$B$6:$B$1005)-ROW(INDEX(Employees!$B$6:$B$1005,1,1))+1),ROW(Employees!A743)-ROW(Employees!$A$5))),"")</f>
        <v/>
      </c>
      <c r="AS744" s="227"/>
      <c r="AT744" s="151"/>
    </row>
    <row r="745" spans="42:46" x14ac:dyDescent="0.25">
      <c r="AP745" s="121" t="str">
        <f t="array" ref="AP745">IFERROR(INDEX(Employees!$B$6:$B$1005,SMALL(IF(LEN(Employees!$B$6:$B$1005)&gt;0,ROW(Employees!$B$6:$B$1005)-ROW(INDEX(Employees!$B$6:$B$1005,1,1))+1),ROW(Employees!A744)-ROW(Employees!$A$5))),"")</f>
        <v/>
      </c>
      <c r="AS745" s="227"/>
      <c r="AT745" s="151"/>
    </row>
    <row r="746" spans="42:46" x14ac:dyDescent="0.25">
      <c r="AP746" s="121" t="str">
        <f t="array" ref="AP746">IFERROR(INDEX(Employees!$B$6:$B$1005,SMALL(IF(LEN(Employees!$B$6:$B$1005)&gt;0,ROW(Employees!$B$6:$B$1005)-ROW(INDEX(Employees!$B$6:$B$1005,1,1))+1),ROW(Employees!A745)-ROW(Employees!$A$5))),"")</f>
        <v/>
      </c>
      <c r="AS746" s="227"/>
      <c r="AT746" s="151"/>
    </row>
    <row r="747" spans="42:46" x14ac:dyDescent="0.25">
      <c r="AP747" s="121" t="str">
        <f t="array" ref="AP747">IFERROR(INDEX(Employees!$B$6:$B$1005,SMALL(IF(LEN(Employees!$B$6:$B$1005)&gt;0,ROW(Employees!$B$6:$B$1005)-ROW(INDEX(Employees!$B$6:$B$1005,1,1))+1),ROW(Employees!A746)-ROW(Employees!$A$5))),"")</f>
        <v/>
      </c>
      <c r="AS747" s="227"/>
      <c r="AT747" s="151"/>
    </row>
    <row r="748" spans="42:46" x14ac:dyDescent="0.25">
      <c r="AP748" s="121" t="str">
        <f t="array" ref="AP748">IFERROR(INDEX(Employees!$B$6:$B$1005,SMALL(IF(LEN(Employees!$B$6:$B$1005)&gt;0,ROW(Employees!$B$6:$B$1005)-ROW(INDEX(Employees!$B$6:$B$1005,1,1))+1),ROW(Employees!A747)-ROW(Employees!$A$5))),"")</f>
        <v/>
      </c>
      <c r="AS748" s="227"/>
      <c r="AT748" s="151"/>
    </row>
    <row r="749" spans="42:46" x14ac:dyDescent="0.25">
      <c r="AP749" s="121" t="str">
        <f t="array" ref="AP749">IFERROR(INDEX(Employees!$B$6:$B$1005,SMALL(IF(LEN(Employees!$B$6:$B$1005)&gt;0,ROW(Employees!$B$6:$B$1005)-ROW(INDEX(Employees!$B$6:$B$1005,1,1))+1),ROW(Employees!A748)-ROW(Employees!$A$5))),"")</f>
        <v/>
      </c>
      <c r="AS749" s="227"/>
      <c r="AT749" s="151"/>
    </row>
    <row r="750" spans="42:46" x14ac:dyDescent="0.25">
      <c r="AP750" s="121" t="str">
        <f t="array" ref="AP750">IFERROR(INDEX(Employees!$B$6:$B$1005,SMALL(IF(LEN(Employees!$B$6:$B$1005)&gt;0,ROW(Employees!$B$6:$B$1005)-ROW(INDEX(Employees!$B$6:$B$1005,1,1))+1),ROW(Employees!A749)-ROW(Employees!$A$5))),"")</f>
        <v/>
      </c>
      <c r="AS750" s="227"/>
      <c r="AT750" s="151"/>
    </row>
    <row r="751" spans="42:46" x14ac:dyDescent="0.25">
      <c r="AP751" s="121" t="str">
        <f t="array" ref="AP751">IFERROR(INDEX(Employees!$B$6:$B$1005,SMALL(IF(LEN(Employees!$B$6:$B$1005)&gt;0,ROW(Employees!$B$6:$B$1005)-ROW(INDEX(Employees!$B$6:$B$1005,1,1))+1),ROW(Employees!A750)-ROW(Employees!$A$5))),"")</f>
        <v/>
      </c>
      <c r="AS751" s="227"/>
      <c r="AT751" s="151"/>
    </row>
    <row r="752" spans="42:46" x14ac:dyDescent="0.25">
      <c r="AP752" s="121" t="str">
        <f t="array" ref="AP752">IFERROR(INDEX(Employees!$B$6:$B$1005,SMALL(IF(LEN(Employees!$B$6:$B$1005)&gt;0,ROW(Employees!$B$6:$B$1005)-ROW(INDEX(Employees!$B$6:$B$1005,1,1))+1),ROW(Employees!A751)-ROW(Employees!$A$5))),"")</f>
        <v/>
      </c>
      <c r="AS752" s="227"/>
      <c r="AT752" s="151"/>
    </row>
    <row r="753" spans="42:46" x14ac:dyDescent="0.25">
      <c r="AP753" s="121" t="str">
        <f t="array" ref="AP753">IFERROR(INDEX(Employees!$B$6:$B$1005,SMALL(IF(LEN(Employees!$B$6:$B$1005)&gt;0,ROW(Employees!$B$6:$B$1005)-ROW(INDEX(Employees!$B$6:$B$1005,1,1))+1),ROW(Employees!A752)-ROW(Employees!$A$5))),"")</f>
        <v/>
      </c>
      <c r="AS753" s="227"/>
      <c r="AT753" s="151"/>
    </row>
    <row r="754" spans="42:46" x14ac:dyDescent="0.25">
      <c r="AP754" s="121" t="str">
        <f t="array" ref="AP754">IFERROR(INDEX(Employees!$B$6:$B$1005,SMALL(IF(LEN(Employees!$B$6:$B$1005)&gt;0,ROW(Employees!$B$6:$B$1005)-ROW(INDEX(Employees!$B$6:$B$1005,1,1))+1),ROW(Employees!A753)-ROW(Employees!$A$5))),"")</f>
        <v/>
      </c>
      <c r="AS754" s="227"/>
      <c r="AT754" s="151"/>
    </row>
    <row r="755" spans="42:46" x14ac:dyDescent="0.25">
      <c r="AP755" s="121" t="str">
        <f t="array" ref="AP755">IFERROR(INDEX(Employees!$B$6:$B$1005,SMALL(IF(LEN(Employees!$B$6:$B$1005)&gt;0,ROW(Employees!$B$6:$B$1005)-ROW(INDEX(Employees!$B$6:$B$1005,1,1))+1),ROW(Employees!A754)-ROW(Employees!$A$5))),"")</f>
        <v/>
      </c>
      <c r="AS755" s="227"/>
      <c r="AT755" s="151"/>
    </row>
    <row r="756" spans="42:46" x14ac:dyDescent="0.25">
      <c r="AP756" s="121" t="str">
        <f t="array" ref="AP756">IFERROR(INDEX(Employees!$B$6:$B$1005,SMALL(IF(LEN(Employees!$B$6:$B$1005)&gt;0,ROW(Employees!$B$6:$B$1005)-ROW(INDEX(Employees!$B$6:$B$1005,1,1))+1),ROW(Employees!A755)-ROW(Employees!$A$5))),"")</f>
        <v/>
      </c>
      <c r="AS756" s="227"/>
      <c r="AT756" s="151"/>
    </row>
    <row r="757" spans="42:46" x14ac:dyDescent="0.25">
      <c r="AP757" s="121" t="str">
        <f t="array" ref="AP757">IFERROR(INDEX(Employees!$B$6:$B$1005,SMALL(IF(LEN(Employees!$B$6:$B$1005)&gt;0,ROW(Employees!$B$6:$B$1005)-ROW(INDEX(Employees!$B$6:$B$1005,1,1))+1),ROW(Employees!A756)-ROW(Employees!$A$5))),"")</f>
        <v/>
      </c>
      <c r="AS757" s="227"/>
      <c r="AT757" s="151"/>
    </row>
    <row r="758" spans="42:46" x14ac:dyDescent="0.25">
      <c r="AP758" s="121" t="str">
        <f t="array" ref="AP758">IFERROR(INDEX(Employees!$B$6:$B$1005,SMALL(IF(LEN(Employees!$B$6:$B$1005)&gt;0,ROW(Employees!$B$6:$B$1005)-ROW(INDEX(Employees!$B$6:$B$1005,1,1))+1),ROW(Employees!A757)-ROW(Employees!$A$5))),"")</f>
        <v/>
      </c>
      <c r="AS758" s="227"/>
      <c r="AT758" s="151"/>
    </row>
    <row r="759" spans="42:46" x14ac:dyDescent="0.25">
      <c r="AP759" s="121" t="str">
        <f t="array" ref="AP759">IFERROR(INDEX(Employees!$B$6:$B$1005,SMALL(IF(LEN(Employees!$B$6:$B$1005)&gt;0,ROW(Employees!$B$6:$B$1005)-ROW(INDEX(Employees!$B$6:$B$1005,1,1))+1),ROW(Employees!A758)-ROW(Employees!$A$5))),"")</f>
        <v/>
      </c>
      <c r="AS759" s="227"/>
      <c r="AT759" s="151"/>
    </row>
    <row r="760" spans="42:46" x14ac:dyDescent="0.25">
      <c r="AP760" s="121" t="str">
        <f t="array" ref="AP760">IFERROR(INDEX(Employees!$B$6:$B$1005,SMALL(IF(LEN(Employees!$B$6:$B$1005)&gt;0,ROW(Employees!$B$6:$B$1005)-ROW(INDEX(Employees!$B$6:$B$1005,1,1))+1),ROW(Employees!A759)-ROW(Employees!$A$5))),"")</f>
        <v/>
      </c>
      <c r="AS760" s="227"/>
      <c r="AT760" s="151"/>
    </row>
    <row r="761" spans="42:46" x14ac:dyDescent="0.25">
      <c r="AP761" s="121" t="str">
        <f t="array" ref="AP761">IFERROR(INDEX(Employees!$B$6:$B$1005,SMALL(IF(LEN(Employees!$B$6:$B$1005)&gt;0,ROW(Employees!$B$6:$B$1005)-ROW(INDEX(Employees!$B$6:$B$1005,1,1))+1),ROW(Employees!A760)-ROW(Employees!$A$5))),"")</f>
        <v/>
      </c>
      <c r="AS761" s="227"/>
      <c r="AT761" s="151"/>
    </row>
    <row r="762" spans="42:46" x14ac:dyDescent="0.25">
      <c r="AP762" s="121" t="str">
        <f t="array" ref="AP762">IFERROR(INDEX(Employees!$B$6:$B$1005,SMALL(IF(LEN(Employees!$B$6:$B$1005)&gt;0,ROW(Employees!$B$6:$B$1005)-ROW(INDEX(Employees!$B$6:$B$1005,1,1))+1),ROW(Employees!A761)-ROW(Employees!$A$5))),"")</f>
        <v/>
      </c>
      <c r="AS762" s="227"/>
      <c r="AT762" s="151"/>
    </row>
    <row r="763" spans="42:46" x14ac:dyDescent="0.25">
      <c r="AP763" s="121" t="str">
        <f t="array" ref="AP763">IFERROR(INDEX(Employees!$B$6:$B$1005,SMALL(IF(LEN(Employees!$B$6:$B$1005)&gt;0,ROW(Employees!$B$6:$B$1005)-ROW(INDEX(Employees!$B$6:$B$1005,1,1))+1),ROW(Employees!A762)-ROW(Employees!$A$5))),"")</f>
        <v/>
      </c>
      <c r="AS763" s="227"/>
      <c r="AT763" s="151"/>
    </row>
    <row r="764" spans="42:46" x14ac:dyDescent="0.25">
      <c r="AP764" s="121" t="str">
        <f t="array" ref="AP764">IFERROR(INDEX(Employees!$B$6:$B$1005,SMALL(IF(LEN(Employees!$B$6:$B$1005)&gt;0,ROW(Employees!$B$6:$B$1005)-ROW(INDEX(Employees!$B$6:$B$1005,1,1))+1),ROW(Employees!A763)-ROW(Employees!$A$5))),"")</f>
        <v/>
      </c>
      <c r="AS764" s="227"/>
      <c r="AT764" s="151"/>
    </row>
    <row r="765" spans="42:46" x14ac:dyDescent="0.25">
      <c r="AP765" s="121" t="str">
        <f t="array" ref="AP765">IFERROR(INDEX(Employees!$B$6:$B$1005,SMALL(IF(LEN(Employees!$B$6:$B$1005)&gt;0,ROW(Employees!$B$6:$B$1005)-ROW(INDEX(Employees!$B$6:$B$1005,1,1))+1),ROW(Employees!A764)-ROW(Employees!$A$5))),"")</f>
        <v/>
      </c>
      <c r="AS765" s="227"/>
      <c r="AT765" s="151"/>
    </row>
    <row r="766" spans="42:46" x14ac:dyDescent="0.25">
      <c r="AP766" s="121" t="str">
        <f t="array" ref="AP766">IFERROR(INDEX(Employees!$B$6:$B$1005,SMALL(IF(LEN(Employees!$B$6:$B$1005)&gt;0,ROW(Employees!$B$6:$B$1005)-ROW(INDEX(Employees!$B$6:$B$1005,1,1))+1),ROW(Employees!A765)-ROW(Employees!$A$5))),"")</f>
        <v/>
      </c>
      <c r="AS766" s="227"/>
      <c r="AT766" s="151"/>
    </row>
    <row r="767" spans="42:46" x14ac:dyDescent="0.25">
      <c r="AP767" s="121" t="str">
        <f t="array" ref="AP767">IFERROR(INDEX(Employees!$B$6:$B$1005,SMALL(IF(LEN(Employees!$B$6:$B$1005)&gt;0,ROW(Employees!$B$6:$B$1005)-ROW(INDEX(Employees!$B$6:$B$1005,1,1))+1),ROW(Employees!A766)-ROW(Employees!$A$5))),"")</f>
        <v/>
      </c>
      <c r="AS767" s="227"/>
      <c r="AT767" s="151"/>
    </row>
    <row r="768" spans="42:46" x14ac:dyDescent="0.25">
      <c r="AP768" s="121" t="str">
        <f t="array" ref="AP768">IFERROR(INDEX(Employees!$B$6:$B$1005,SMALL(IF(LEN(Employees!$B$6:$B$1005)&gt;0,ROW(Employees!$B$6:$B$1005)-ROW(INDEX(Employees!$B$6:$B$1005,1,1))+1),ROW(Employees!A767)-ROW(Employees!$A$5))),"")</f>
        <v/>
      </c>
      <c r="AS768" s="227"/>
      <c r="AT768" s="151"/>
    </row>
    <row r="769" spans="42:46" x14ac:dyDescent="0.25">
      <c r="AP769" s="121" t="str">
        <f t="array" ref="AP769">IFERROR(INDEX(Employees!$B$6:$B$1005,SMALL(IF(LEN(Employees!$B$6:$B$1005)&gt;0,ROW(Employees!$B$6:$B$1005)-ROW(INDEX(Employees!$B$6:$B$1005,1,1))+1),ROW(Employees!A768)-ROW(Employees!$A$5))),"")</f>
        <v/>
      </c>
      <c r="AS769" s="227"/>
      <c r="AT769" s="151"/>
    </row>
    <row r="770" spans="42:46" x14ac:dyDescent="0.25">
      <c r="AP770" s="121" t="str">
        <f t="array" ref="AP770">IFERROR(INDEX(Employees!$B$6:$B$1005,SMALL(IF(LEN(Employees!$B$6:$B$1005)&gt;0,ROW(Employees!$B$6:$B$1005)-ROW(INDEX(Employees!$B$6:$B$1005,1,1))+1),ROW(Employees!A769)-ROW(Employees!$A$5))),"")</f>
        <v/>
      </c>
      <c r="AS770" s="227"/>
      <c r="AT770" s="151"/>
    </row>
    <row r="771" spans="42:46" x14ac:dyDescent="0.25">
      <c r="AP771" s="121" t="str">
        <f t="array" ref="AP771">IFERROR(INDEX(Employees!$B$6:$B$1005,SMALL(IF(LEN(Employees!$B$6:$B$1005)&gt;0,ROW(Employees!$B$6:$B$1005)-ROW(INDEX(Employees!$B$6:$B$1005,1,1))+1),ROW(Employees!A770)-ROW(Employees!$A$5))),"")</f>
        <v/>
      </c>
      <c r="AS771" s="227"/>
      <c r="AT771" s="151"/>
    </row>
    <row r="772" spans="42:46" x14ac:dyDescent="0.25">
      <c r="AP772" s="121" t="str">
        <f t="array" ref="AP772">IFERROR(INDEX(Employees!$B$6:$B$1005,SMALL(IF(LEN(Employees!$B$6:$B$1005)&gt;0,ROW(Employees!$B$6:$B$1005)-ROW(INDEX(Employees!$B$6:$B$1005,1,1))+1),ROW(Employees!A771)-ROW(Employees!$A$5))),"")</f>
        <v/>
      </c>
      <c r="AS772" s="227"/>
      <c r="AT772" s="151"/>
    </row>
    <row r="773" spans="42:46" x14ac:dyDescent="0.25">
      <c r="AP773" s="121" t="str">
        <f t="array" ref="AP773">IFERROR(INDEX(Employees!$B$6:$B$1005,SMALL(IF(LEN(Employees!$B$6:$B$1005)&gt;0,ROW(Employees!$B$6:$B$1005)-ROW(INDEX(Employees!$B$6:$B$1005,1,1))+1),ROW(Employees!A772)-ROW(Employees!$A$5))),"")</f>
        <v/>
      </c>
      <c r="AS773" s="227"/>
      <c r="AT773" s="151"/>
    </row>
    <row r="774" spans="42:46" x14ac:dyDescent="0.25">
      <c r="AP774" s="121" t="str">
        <f t="array" ref="AP774">IFERROR(INDEX(Employees!$B$6:$B$1005,SMALL(IF(LEN(Employees!$B$6:$B$1005)&gt;0,ROW(Employees!$B$6:$B$1005)-ROW(INDEX(Employees!$B$6:$B$1005,1,1))+1),ROW(Employees!A773)-ROW(Employees!$A$5))),"")</f>
        <v/>
      </c>
      <c r="AS774" s="227"/>
      <c r="AT774" s="151"/>
    </row>
    <row r="775" spans="42:46" x14ac:dyDescent="0.25">
      <c r="AP775" s="121" t="str">
        <f t="array" ref="AP775">IFERROR(INDEX(Employees!$B$6:$B$1005,SMALL(IF(LEN(Employees!$B$6:$B$1005)&gt;0,ROW(Employees!$B$6:$B$1005)-ROW(INDEX(Employees!$B$6:$B$1005,1,1))+1),ROW(Employees!A774)-ROW(Employees!$A$5))),"")</f>
        <v/>
      </c>
      <c r="AS775" s="227"/>
      <c r="AT775" s="151"/>
    </row>
    <row r="776" spans="42:46" x14ac:dyDescent="0.25">
      <c r="AP776" s="121" t="str">
        <f t="array" ref="AP776">IFERROR(INDEX(Employees!$B$6:$B$1005,SMALL(IF(LEN(Employees!$B$6:$B$1005)&gt;0,ROW(Employees!$B$6:$B$1005)-ROW(INDEX(Employees!$B$6:$B$1005,1,1))+1),ROW(Employees!A775)-ROW(Employees!$A$5))),"")</f>
        <v/>
      </c>
      <c r="AS776" s="227"/>
      <c r="AT776" s="151"/>
    </row>
    <row r="777" spans="42:46" x14ac:dyDescent="0.25">
      <c r="AP777" s="121" t="str">
        <f t="array" ref="AP777">IFERROR(INDEX(Employees!$B$6:$B$1005,SMALL(IF(LEN(Employees!$B$6:$B$1005)&gt;0,ROW(Employees!$B$6:$B$1005)-ROW(INDEX(Employees!$B$6:$B$1005,1,1))+1),ROW(Employees!A776)-ROW(Employees!$A$5))),"")</f>
        <v/>
      </c>
      <c r="AS777" s="227"/>
      <c r="AT777" s="151"/>
    </row>
    <row r="778" spans="42:46" x14ac:dyDescent="0.25">
      <c r="AP778" s="121" t="str">
        <f t="array" ref="AP778">IFERROR(INDEX(Employees!$B$6:$B$1005,SMALL(IF(LEN(Employees!$B$6:$B$1005)&gt;0,ROW(Employees!$B$6:$B$1005)-ROW(INDEX(Employees!$B$6:$B$1005,1,1))+1),ROW(Employees!A777)-ROW(Employees!$A$5))),"")</f>
        <v/>
      </c>
      <c r="AS778" s="227"/>
      <c r="AT778" s="151"/>
    </row>
    <row r="779" spans="42:46" x14ac:dyDescent="0.25">
      <c r="AP779" s="121" t="str">
        <f t="array" ref="AP779">IFERROR(INDEX(Employees!$B$6:$B$1005,SMALL(IF(LEN(Employees!$B$6:$B$1005)&gt;0,ROW(Employees!$B$6:$B$1005)-ROW(INDEX(Employees!$B$6:$B$1005,1,1))+1),ROW(Employees!A778)-ROW(Employees!$A$5))),"")</f>
        <v/>
      </c>
      <c r="AS779" s="227"/>
      <c r="AT779" s="151"/>
    </row>
    <row r="780" spans="42:46" x14ac:dyDescent="0.25">
      <c r="AP780" s="121" t="str">
        <f t="array" ref="AP780">IFERROR(INDEX(Employees!$B$6:$B$1005,SMALL(IF(LEN(Employees!$B$6:$B$1005)&gt;0,ROW(Employees!$B$6:$B$1005)-ROW(INDEX(Employees!$B$6:$B$1005,1,1))+1),ROW(Employees!A779)-ROW(Employees!$A$5))),"")</f>
        <v/>
      </c>
      <c r="AS780" s="227"/>
      <c r="AT780" s="151"/>
    </row>
    <row r="781" spans="42:46" x14ac:dyDescent="0.25">
      <c r="AP781" s="121" t="str">
        <f t="array" ref="AP781">IFERROR(INDEX(Employees!$B$6:$B$1005,SMALL(IF(LEN(Employees!$B$6:$B$1005)&gt;0,ROW(Employees!$B$6:$B$1005)-ROW(INDEX(Employees!$B$6:$B$1005,1,1))+1),ROW(Employees!A780)-ROW(Employees!$A$5))),"")</f>
        <v/>
      </c>
      <c r="AS781" s="227"/>
      <c r="AT781" s="151"/>
    </row>
    <row r="782" spans="42:46" x14ac:dyDescent="0.25">
      <c r="AP782" s="121" t="str">
        <f t="array" ref="AP782">IFERROR(INDEX(Employees!$B$6:$B$1005,SMALL(IF(LEN(Employees!$B$6:$B$1005)&gt;0,ROW(Employees!$B$6:$B$1005)-ROW(INDEX(Employees!$B$6:$B$1005,1,1))+1),ROW(Employees!A781)-ROW(Employees!$A$5))),"")</f>
        <v/>
      </c>
      <c r="AS782" s="227"/>
      <c r="AT782" s="151"/>
    </row>
    <row r="783" spans="42:46" x14ac:dyDescent="0.25">
      <c r="AP783" s="121" t="str">
        <f t="array" ref="AP783">IFERROR(INDEX(Employees!$B$6:$B$1005,SMALL(IF(LEN(Employees!$B$6:$B$1005)&gt;0,ROW(Employees!$B$6:$B$1005)-ROW(INDEX(Employees!$B$6:$B$1005,1,1))+1),ROW(Employees!A782)-ROW(Employees!$A$5))),"")</f>
        <v/>
      </c>
      <c r="AS783" s="227"/>
      <c r="AT783" s="151"/>
    </row>
    <row r="784" spans="42:46" x14ac:dyDescent="0.25">
      <c r="AP784" s="121" t="str">
        <f t="array" ref="AP784">IFERROR(INDEX(Employees!$B$6:$B$1005,SMALL(IF(LEN(Employees!$B$6:$B$1005)&gt;0,ROW(Employees!$B$6:$B$1005)-ROW(INDEX(Employees!$B$6:$B$1005,1,1))+1),ROW(Employees!A783)-ROW(Employees!$A$5))),"")</f>
        <v/>
      </c>
      <c r="AS784" s="227"/>
      <c r="AT784" s="151"/>
    </row>
    <row r="785" spans="42:46" x14ac:dyDescent="0.25">
      <c r="AP785" s="121" t="str">
        <f t="array" ref="AP785">IFERROR(INDEX(Employees!$B$6:$B$1005,SMALL(IF(LEN(Employees!$B$6:$B$1005)&gt;0,ROW(Employees!$B$6:$B$1005)-ROW(INDEX(Employees!$B$6:$B$1005,1,1))+1),ROW(Employees!A784)-ROW(Employees!$A$5))),"")</f>
        <v/>
      </c>
      <c r="AS785" s="227"/>
      <c r="AT785" s="151"/>
    </row>
    <row r="786" spans="42:46" x14ac:dyDescent="0.25">
      <c r="AP786" s="121" t="str">
        <f t="array" ref="AP786">IFERROR(INDEX(Employees!$B$6:$B$1005,SMALL(IF(LEN(Employees!$B$6:$B$1005)&gt;0,ROW(Employees!$B$6:$B$1005)-ROW(INDEX(Employees!$B$6:$B$1005,1,1))+1),ROW(Employees!A785)-ROW(Employees!$A$5))),"")</f>
        <v/>
      </c>
      <c r="AS786" s="227"/>
      <c r="AT786" s="151"/>
    </row>
    <row r="787" spans="42:46" x14ac:dyDescent="0.25">
      <c r="AP787" s="121" t="str">
        <f t="array" ref="AP787">IFERROR(INDEX(Employees!$B$6:$B$1005,SMALL(IF(LEN(Employees!$B$6:$B$1005)&gt;0,ROW(Employees!$B$6:$B$1005)-ROW(INDEX(Employees!$B$6:$B$1005,1,1))+1),ROW(Employees!A786)-ROW(Employees!$A$5))),"")</f>
        <v/>
      </c>
      <c r="AS787" s="227"/>
      <c r="AT787" s="151"/>
    </row>
    <row r="788" spans="42:46" x14ac:dyDescent="0.25">
      <c r="AP788" s="121" t="str">
        <f t="array" ref="AP788">IFERROR(INDEX(Employees!$B$6:$B$1005,SMALL(IF(LEN(Employees!$B$6:$B$1005)&gt;0,ROW(Employees!$B$6:$B$1005)-ROW(INDEX(Employees!$B$6:$B$1005,1,1))+1),ROW(Employees!A787)-ROW(Employees!$A$5))),"")</f>
        <v/>
      </c>
      <c r="AS788" s="227"/>
      <c r="AT788" s="151"/>
    </row>
    <row r="789" spans="42:46" x14ac:dyDescent="0.25">
      <c r="AP789" s="121" t="str">
        <f t="array" ref="AP789">IFERROR(INDEX(Employees!$B$6:$B$1005,SMALL(IF(LEN(Employees!$B$6:$B$1005)&gt;0,ROW(Employees!$B$6:$B$1005)-ROW(INDEX(Employees!$B$6:$B$1005,1,1))+1),ROW(Employees!A788)-ROW(Employees!$A$5))),"")</f>
        <v/>
      </c>
      <c r="AS789" s="227"/>
      <c r="AT789" s="151"/>
    </row>
    <row r="790" spans="42:46" x14ac:dyDescent="0.25">
      <c r="AP790" s="121" t="str">
        <f t="array" ref="AP790">IFERROR(INDEX(Employees!$B$6:$B$1005,SMALL(IF(LEN(Employees!$B$6:$B$1005)&gt;0,ROW(Employees!$B$6:$B$1005)-ROW(INDEX(Employees!$B$6:$B$1005,1,1))+1),ROW(Employees!A789)-ROW(Employees!$A$5))),"")</f>
        <v/>
      </c>
      <c r="AS790" s="227"/>
      <c r="AT790" s="151"/>
    </row>
    <row r="791" spans="42:46" x14ac:dyDescent="0.25">
      <c r="AP791" s="121" t="str">
        <f t="array" ref="AP791">IFERROR(INDEX(Employees!$B$6:$B$1005,SMALL(IF(LEN(Employees!$B$6:$B$1005)&gt;0,ROW(Employees!$B$6:$B$1005)-ROW(INDEX(Employees!$B$6:$B$1005,1,1))+1),ROW(Employees!A790)-ROW(Employees!$A$5))),"")</f>
        <v/>
      </c>
      <c r="AS791" s="227"/>
      <c r="AT791" s="151"/>
    </row>
    <row r="792" spans="42:46" x14ac:dyDescent="0.25">
      <c r="AP792" s="121" t="str">
        <f t="array" ref="AP792">IFERROR(INDEX(Employees!$B$6:$B$1005,SMALL(IF(LEN(Employees!$B$6:$B$1005)&gt;0,ROW(Employees!$B$6:$B$1005)-ROW(INDEX(Employees!$B$6:$B$1005,1,1))+1),ROW(Employees!A791)-ROW(Employees!$A$5))),"")</f>
        <v/>
      </c>
      <c r="AS792" s="227"/>
      <c r="AT792" s="151"/>
    </row>
    <row r="793" spans="42:46" x14ac:dyDescent="0.25">
      <c r="AP793" s="121" t="str">
        <f t="array" ref="AP793">IFERROR(INDEX(Employees!$B$6:$B$1005,SMALL(IF(LEN(Employees!$B$6:$B$1005)&gt;0,ROW(Employees!$B$6:$B$1005)-ROW(INDEX(Employees!$B$6:$B$1005,1,1))+1),ROW(Employees!A792)-ROW(Employees!$A$5))),"")</f>
        <v/>
      </c>
      <c r="AS793" s="227"/>
      <c r="AT793" s="151"/>
    </row>
    <row r="794" spans="42:46" x14ac:dyDescent="0.25">
      <c r="AP794" s="121" t="str">
        <f t="array" ref="AP794">IFERROR(INDEX(Employees!$B$6:$B$1005,SMALL(IF(LEN(Employees!$B$6:$B$1005)&gt;0,ROW(Employees!$B$6:$B$1005)-ROW(INDEX(Employees!$B$6:$B$1005,1,1))+1),ROW(Employees!A793)-ROW(Employees!$A$5))),"")</f>
        <v/>
      </c>
      <c r="AS794" s="227"/>
      <c r="AT794" s="151"/>
    </row>
    <row r="795" spans="42:46" x14ac:dyDescent="0.25">
      <c r="AP795" s="121" t="str">
        <f t="array" ref="AP795">IFERROR(INDEX(Employees!$B$6:$B$1005,SMALL(IF(LEN(Employees!$B$6:$B$1005)&gt;0,ROW(Employees!$B$6:$B$1005)-ROW(INDEX(Employees!$B$6:$B$1005,1,1))+1),ROW(Employees!A794)-ROW(Employees!$A$5))),"")</f>
        <v/>
      </c>
      <c r="AS795" s="227"/>
      <c r="AT795" s="151"/>
    </row>
    <row r="796" spans="42:46" x14ac:dyDescent="0.25">
      <c r="AP796" s="121" t="str">
        <f t="array" ref="AP796">IFERROR(INDEX(Employees!$B$6:$B$1005,SMALL(IF(LEN(Employees!$B$6:$B$1005)&gt;0,ROW(Employees!$B$6:$B$1005)-ROW(INDEX(Employees!$B$6:$B$1005,1,1))+1),ROW(Employees!A795)-ROW(Employees!$A$5))),"")</f>
        <v/>
      </c>
      <c r="AS796" s="227"/>
      <c r="AT796" s="151"/>
    </row>
    <row r="797" spans="42:46" x14ac:dyDescent="0.25">
      <c r="AP797" s="121" t="str">
        <f t="array" ref="AP797">IFERROR(INDEX(Employees!$B$6:$B$1005,SMALL(IF(LEN(Employees!$B$6:$B$1005)&gt;0,ROW(Employees!$B$6:$B$1005)-ROW(INDEX(Employees!$B$6:$B$1005,1,1))+1),ROW(Employees!A796)-ROW(Employees!$A$5))),"")</f>
        <v/>
      </c>
      <c r="AS797" s="227"/>
      <c r="AT797" s="151"/>
    </row>
    <row r="798" spans="42:46" x14ac:dyDescent="0.25">
      <c r="AP798" s="121" t="str">
        <f t="array" ref="AP798">IFERROR(INDEX(Employees!$B$6:$B$1005,SMALL(IF(LEN(Employees!$B$6:$B$1005)&gt;0,ROW(Employees!$B$6:$B$1005)-ROW(INDEX(Employees!$B$6:$B$1005,1,1))+1),ROW(Employees!A797)-ROW(Employees!$A$5))),"")</f>
        <v/>
      </c>
      <c r="AS798" s="227"/>
      <c r="AT798" s="151"/>
    </row>
    <row r="799" spans="42:46" x14ac:dyDescent="0.25">
      <c r="AP799" s="121" t="str">
        <f t="array" ref="AP799">IFERROR(INDEX(Employees!$B$6:$B$1005,SMALL(IF(LEN(Employees!$B$6:$B$1005)&gt;0,ROW(Employees!$B$6:$B$1005)-ROW(INDEX(Employees!$B$6:$B$1005,1,1))+1),ROW(Employees!A798)-ROW(Employees!$A$5))),"")</f>
        <v/>
      </c>
      <c r="AS799" s="227"/>
      <c r="AT799" s="151"/>
    </row>
    <row r="800" spans="42:46" x14ac:dyDescent="0.25">
      <c r="AP800" s="121" t="str">
        <f t="array" ref="AP800">IFERROR(INDEX(Employees!$B$6:$B$1005,SMALL(IF(LEN(Employees!$B$6:$B$1005)&gt;0,ROW(Employees!$B$6:$B$1005)-ROW(INDEX(Employees!$B$6:$B$1005,1,1))+1),ROW(Employees!A799)-ROW(Employees!$A$5))),"")</f>
        <v/>
      </c>
      <c r="AS800" s="227"/>
      <c r="AT800" s="151"/>
    </row>
    <row r="801" spans="42:46" x14ac:dyDescent="0.25">
      <c r="AP801" s="121" t="str">
        <f t="array" ref="AP801">IFERROR(INDEX(Employees!$B$6:$B$1005,SMALL(IF(LEN(Employees!$B$6:$B$1005)&gt;0,ROW(Employees!$B$6:$B$1005)-ROW(INDEX(Employees!$B$6:$B$1005,1,1))+1),ROW(Employees!A800)-ROW(Employees!$A$5))),"")</f>
        <v/>
      </c>
      <c r="AS801" s="227"/>
      <c r="AT801" s="151"/>
    </row>
    <row r="802" spans="42:46" x14ac:dyDescent="0.25">
      <c r="AP802" s="121" t="str">
        <f t="array" ref="AP802">IFERROR(INDEX(Employees!$B$6:$B$1005,SMALL(IF(LEN(Employees!$B$6:$B$1005)&gt;0,ROW(Employees!$B$6:$B$1005)-ROW(INDEX(Employees!$B$6:$B$1005,1,1))+1),ROW(Employees!A801)-ROW(Employees!$A$5))),"")</f>
        <v/>
      </c>
      <c r="AS802" s="227"/>
      <c r="AT802" s="151"/>
    </row>
    <row r="803" spans="42:46" x14ac:dyDescent="0.25">
      <c r="AP803" s="121" t="str">
        <f t="array" ref="AP803">IFERROR(INDEX(Employees!$B$6:$B$1005,SMALL(IF(LEN(Employees!$B$6:$B$1005)&gt;0,ROW(Employees!$B$6:$B$1005)-ROW(INDEX(Employees!$B$6:$B$1005,1,1))+1),ROW(Employees!A802)-ROW(Employees!$A$5))),"")</f>
        <v/>
      </c>
      <c r="AS803" s="227"/>
      <c r="AT803" s="151"/>
    </row>
    <row r="804" spans="42:46" x14ac:dyDescent="0.25">
      <c r="AP804" s="121" t="str">
        <f t="array" ref="AP804">IFERROR(INDEX(Employees!$B$6:$B$1005,SMALL(IF(LEN(Employees!$B$6:$B$1005)&gt;0,ROW(Employees!$B$6:$B$1005)-ROW(INDEX(Employees!$B$6:$B$1005,1,1))+1),ROW(Employees!A803)-ROW(Employees!$A$5))),"")</f>
        <v/>
      </c>
      <c r="AS804" s="227"/>
      <c r="AT804" s="151"/>
    </row>
    <row r="805" spans="42:46" x14ac:dyDescent="0.25">
      <c r="AP805" s="121" t="str">
        <f t="array" ref="AP805">IFERROR(INDEX(Employees!$B$6:$B$1005,SMALL(IF(LEN(Employees!$B$6:$B$1005)&gt;0,ROW(Employees!$B$6:$B$1005)-ROW(INDEX(Employees!$B$6:$B$1005,1,1))+1),ROW(Employees!A804)-ROW(Employees!$A$5))),"")</f>
        <v/>
      </c>
      <c r="AS805" s="227"/>
      <c r="AT805" s="151"/>
    </row>
    <row r="806" spans="42:46" x14ac:dyDescent="0.25">
      <c r="AP806" s="121" t="str">
        <f t="array" ref="AP806">IFERROR(INDEX(Employees!$B$6:$B$1005,SMALL(IF(LEN(Employees!$B$6:$B$1005)&gt;0,ROW(Employees!$B$6:$B$1005)-ROW(INDEX(Employees!$B$6:$B$1005,1,1))+1),ROW(Employees!A805)-ROW(Employees!$A$5))),"")</f>
        <v/>
      </c>
      <c r="AS806" s="227"/>
      <c r="AT806" s="151"/>
    </row>
    <row r="807" spans="42:46" x14ac:dyDescent="0.25">
      <c r="AP807" s="121" t="str">
        <f t="array" ref="AP807">IFERROR(INDEX(Employees!$B$6:$B$1005,SMALL(IF(LEN(Employees!$B$6:$B$1005)&gt;0,ROW(Employees!$B$6:$B$1005)-ROW(INDEX(Employees!$B$6:$B$1005,1,1))+1),ROW(Employees!A806)-ROW(Employees!$A$5))),"")</f>
        <v/>
      </c>
      <c r="AS807" s="227"/>
      <c r="AT807" s="151"/>
    </row>
    <row r="808" spans="42:46" x14ac:dyDescent="0.25">
      <c r="AP808" s="121" t="str">
        <f t="array" ref="AP808">IFERROR(INDEX(Employees!$B$6:$B$1005,SMALL(IF(LEN(Employees!$B$6:$B$1005)&gt;0,ROW(Employees!$B$6:$B$1005)-ROW(INDEX(Employees!$B$6:$B$1005,1,1))+1),ROW(Employees!A807)-ROW(Employees!$A$5))),"")</f>
        <v/>
      </c>
      <c r="AS808" s="227"/>
      <c r="AT808" s="151"/>
    </row>
    <row r="809" spans="42:46" x14ac:dyDescent="0.25">
      <c r="AP809" s="121" t="str">
        <f t="array" ref="AP809">IFERROR(INDEX(Employees!$B$6:$B$1005,SMALL(IF(LEN(Employees!$B$6:$B$1005)&gt;0,ROW(Employees!$B$6:$B$1005)-ROW(INDEX(Employees!$B$6:$B$1005,1,1))+1),ROW(Employees!A808)-ROW(Employees!$A$5))),"")</f>
        <v/>
      </c>
      <c r="AS809" s="227"/>
      <c r="AT809" s="151"/>
    </row>
    <row r="810" spans="42:46" x14ac:dyDescent="0.25">
      <c r="AP810" s="121" t="str">
        <f t="array" ref="AP810">IFERROR(INDEX(Employees!$B$6:$B$1005,SMALL(IF(LEN(Employees!$B$6:$B$1005)&gt;0,ROW(Employees!$B$6:$B$1005)-ROW(INDEX(Employees!$B$6:$B$1005,1,1))+1),ROW(Employees!A809)-ROW(Employees!$A$5))),"")</f>
        <v/>
      </c>
      <c r="AS810" s="227"/>
      <c r="AT810" s="151"/>
    </row>
    <row r="811" spans="42:46" x14ac:dyDescent="0.25">
      <c r="AP811" s="121" t="str">
        <f t="array" ref="AP811">IFERROR(INDEX(Employees!$B$6:$B$1005,SMALL(IF(LEN(Employees!$B$6:$B$1005)&gt;0,ROW(Employees!$B$6:$B$1005)-ROW(INDEX(Employees!$B$6:$B$1005,1,1))+1),ROW(Employees!A810)-ROW(Employees!$A$5))),"")</f>
        <v/>
      </c>
      <c r="AS811" s="227"/>
      <c r="AT811" s="151"/>
    </row>
    <row r="812" spans="42:46" x14ac:dyDescent="0.25">
      <c r="AP812" s="121" t="str">
        <f t="array" ref="AP812">IFERROR(INDEX(Employees!$B$6:$B$1005,SMALL(IF(LEN(Employees!$B$6:$B$1005)&gt;0,ROW(Employees!$B$6:$B$1005)-ROW(INDEX(Employees!$B$6:$B$1005,1,1))+1),ROW(Employees!A811)-ROW(Employees!$A$5))),"")</f>
        <v/>
      </c>
      <c r="AS812" s="227"/>
      <c r="AT812" s="151"/>
    </row>
    <row r="813" spans="42:46" x14ac:dyDescent="0.25">
      <c r="AP813" s="121" t="str">
        <f t="array" ref="AP813">IFERROR(INDEX(Employees!$B$6:$B$1005,SMALL(IF(LEN(Employees!$B$6:$B$1005)&gt;0,ROW(Employees!$B$6:$B$1005)-ROW(INDEX(Employees!$B$6:$B$1005,1,1))+1),ROW(Employees!A812)-ROW(Employees!$A$5))),"")</f>
        <v/>
      </c>
      <c r="AS813" s="227"/>
      <c r="AT813" s="151"/>
    </row>
    <row r="814" spans="42:46" x14ac:dyDescent="0.25">
      <c r="AP814" s="121" t="str">
        <f t="array" ref="AP814">IFERROR(INDEX(Employees!$B$6:$B$1005,SMALL(IF(LEN(Employees!$B$6:$B$1005)&gt;0,ROW(Employees!$B$6:$B$1005)-ROW(INDEX(Employees!$B$6:$B$1005,1,1))+1),ROW(Employees!A813)-ROW(Employees!$A$5))),"")</f>
        <v/>
      </c>
      <c r="AS814" s="227"/>
      <c r="AT814" s="151"/>
    </row>
    <row r="815" spans="42:46" x14ac:dyDescent="0.25">
      <c r="AP815" s="121" t="str">
        <f t="array" ref="AP815">IFERROR(INDEX(Employees!$B$6:$B$1005,SMALL(IF(LEN(Employees!$B$6:$B$1005)&gt;0,ROW(Employees!$B$6:$B$1005)-ROW(INDEX(Employees!$B$6:$B$1005,1,1))+1),ROW(Employees!A814)-ROW(Employees!$A$5))),"")</f>
        <v/>
      </c>
      <c r="AS815" s="227"/>
      <c r="AT815" s="151"/>
    </row>
    <row r="816" spans="42:46" x14ac:dyDescent="0.25">
      <c r="AP816" s="121" t="str">
        <f t="array" ref="AP816">IFERROR(INDEX(Employees!$B$6:$B$1005,SMALL(IF(LEN(Employees!$B$6:$B$1005)&gt;0,ROW(Employees!$B$6:$B$1005)-ROW(INDEX(Employees!$B$6:$B$1005,1,1))+1),ROW(Employees!A815)-ROW(Employees!$A$5))),"")</f>
        <v/>
      </c>
      <c r="AS816" s="227"/>
      <c r="AT816" s="151"/>
    </row>
    <row r="817" spans="42:46" x14ac:dyDescent="0.25">
      <c r="AP817" s="121" t="str">
        <f t="array" ref="AP817">IFERROR(INDEX(Employees!$B$6:$B$1005,SMALL(IF(LEN(Employees!$B$6:$B$1005)&gt;0,ROW(Employees!$B$6:$B$1005)-ROW(INDEX(Employees!$B$6:$B$1005,1,1))+1),ROW(Employees!A816)-ROW(Employees!$A$5))),"")</f>
        <v/>
      </c>
      <c r="AS817" s="227"/>
      <c r="AT817" s="151"/>
    </row>
    <row r="818" spans="42:46" x14ac:dyDescent="0.25">
      <c r="AP818" s="121" t="str">
        <f t="array" ref="AP818">IFERROR(INDEX(Employees!$B$6:$B$1005,SMALL(IF(LEN(Employees!$B$6:$B$1005)&gt;0,ROW(Employees!$B$6:$B$1005)-ROW(INDEX(Employees!$B$6:$B$1005,1,1))+1),ROW(Employees!A817)-ROW(Employees!$A$5))),"")</f>
        <v/>
      </c>
      <c r="AS818" s="227"/>
      <c r="AT818" s="151"/>
    </row>
    <row r="819" spans="42:46" x14ac:dyDescent="0.25">
      <c r="AP819" s="121" t="str">
        <f t="array" ref="AP819">IFERROR(INDEX(Employees!$B$6:$B$1005,SMALL(IF(LEN(Employees!$B$6:$B$1005)&gt;0,ROW(Employees!$B$6:$B$1005)-ROW(INDEX(Employees!$B$6:$B$1005,1,1))+1),ROW(Employees!A818)-ROW(Employees!$A$5))),"")</f>
        <v/>
      </c>
      <c r="AS819" s="227"/>
      <c r="AT819" s="151"/>
    </row>
    <row r="820" spans="42:46" x14ac:dyDescent="0.25">
      <c r="AP820" s="121" t="str">
        <f t="array" ref="AP820">IFERROR(INDEX(Employees!$B$6:$B$1005,SMALL(IF(LEN(Employees!$B$6:$B$1005)&gt;0,ROW(Employees!$B$6:$B$1005)-ROW(INDEX(Employees!$B$6:$B$1005,1,1))+1),ROW(Employees!A819)-ROW(Employees!$A$5))),"")</f>
        <v/>
      </c>
      <c r="AS820" s="227"/>
      <c r="AT820" s="151"/>
    </row>
    <row r="821" spans="42:46" x14ac:dyDescent="0.25">
      <c r="AP821" s="121" t="str">
        <f t="array" ref="AP821">IFERROR(INDEX(Employees!$B$6:$B$1005,SMALL(IF(LEN(Employees!$B$6:$B$1005)&gt;0,ROW(Employees!$B$6:$B$1005)-ROW(INDEX(Employees!$B$6:$B$1005,1,1))+1),ROW(Employees!A820)-ROW(Employees!$A$5))),"")</f>
        <v/>
      </c>
      <c r="AS821" s="227"/>
      <c r="AT821" s="151"/>
    </row>
    <row r="822" spans="42:46" x14ac:dyDescent="0.25">
      <c r="AP822" s="121" t="str">
        <f t="array" ref="AP822">IFERROR(INDEX(Employees!$B$6:$B$1005,SMALL(IF(LEN(Employees!$B$6:$B$1005)&gt;0,ROW(Employees!$B$6:$B$1005)-ROW(INDEX(Employees!$B$6:$B$1005,1,1))+1),ROW(Employees!A821)-ROW(Employees!$A$5))),"")</f>
        <v/>
      </c>
      <c r="AS822" s="227"/>
      <c r="AT822" s="151"/>
    </row>
    <row r="823" spans="42:46" x14ac:dyDescent="0.25">
      <c r="AP823" s="121" t="str">
        <f t="array" ref="AP823">IFERROR(INDEX(Employees!$B$6:$B$1005,SMALL(IF(LEN(Employees!$B$6:$B$1005)&gt;0,ROW(Employees!$B$6:$B$1005)-ROW(INDEX(Employees!$B$6:$B$1005,1,1))+1),ROW(Employees!A822)-ROW(Employees!$A$5))),"")</f>
        <v/>
      </c>
      <c r="AS823" s="227"/>
      <c r="AT823" s="151"/>
    </row>
    <row r="824" spans="42:46" x14ac:dyDescent="0.25">
      <c r="AP824" s="121" t="str">
        <f t="array" ref="AP824">IFERROR(INDEX(Employees!$B$6:$B$1005,SMALL(IF(LEN(Employees!$B$6:$B$1005)&gt;0,ROW(Employees!$B$6:$B$1005)-ROW(INDEX(Employees!$B$6:$B$1005,1,1))+1),ROW(Employees!A823)-ROW(Employees!$A$5))),"")</f>
        <v/>
      </c>
      <c r="AS824" s="227"/>
      <c r="AT824" s="151"/>
    </row>
    <row r="825" spans="42:46" x14ac:dyDescent="0.25">
      <c r="AP825" s="121" t="str">
        <f t="array" ref="AP825">IFERROR(INDEX(Employees!$B$6:$B$1005,SMALL(IF(LEN(Employees!$B$6:$B$1005)&gt;0,ROW(Employees!$B$6:$B$1005)-ROW(INDEX(Employees!$B$6:$B$1005,1,1))+1),ROW(Employees!A824)-ROW(Employees!$A$5))),"")</f>
        <v/>
      </c>
      <c r="AS825" s="227"/>
      <c r="AT825" s="151"/>
    </row>
    <row r="826" spans="42:46" x14ac:dyDescent="0.25">
      <c r="AP826" s="121" t="str">
        <f t="array" ref="AP826">IFERROR(INDEX(Employees!$B$6:$B$1005,SMALL(IF(LEN(Employees!$B$6:$B$1005)&gt;0,ROW(Employees!$B$6:$B$1005)-ROW(INDEX(Employees!$B$6:$B$1005,1,1))+1),ROW(Employees!A825)-ROW(Employees!$A$5))),"")</f>
        <v/>
      </c>
      <c r="AS826" s="227"/>
      <c r="AT826" s="151"/>
    </row>
    <row r="827" spans="42:46" x14ac:dyDescent="0.25">
      <c r="AP827" s="121" t="str">
        <f t="array" ref="AP827">IFERROR(INDEX(Employees!$B$6:$B$1005,SMALL(IF(LEN(Employees!$B$6:$B$1005)&gt;0,ROW(Employees!$B$6:$B$1005)-ROW(INDEX(Employees!$B$6:$B$1005,1,1))+1),ROW(Employees!A826)-ROW(Employees!$A$5))),"")</f>
        <v/>
      </c>
      <c r="AS827" s="227"/>
      <c r="AT827" s="151"/>
    </row>
    <row r="828" spans="42:46" x14ac:dyDescent="0.25">
      <c r="AP828" s="121" t="str">
        <f t="array" ref="AP828">IFERROR(INDEX(Employees!$B$6:$B$1005,SMALL(IF(LEN(Employees!$B$6:$B$1005)&gt;0,ROW(Employees!$B$6:$B$1005)-ROW(INDEX(Employees!$B$6:$B$1005,1,1))+1),ROW(Employees!A827)-ROW(Employees!$A$5))),"")</f>
        <v/>
      </c>
      <c r="AS828" s="227"/>
      <c r="AT828" s="151"/>
    </row>
    <row r="829" spans="42:46" x14ac:dyDescent="0.25">
      <c r="AP829" s="121" t="str">
        <f t="array" ref="AP829">IFERROR(INDEX(Employees!$B$6:$B$1005,SMALL(IF(LEN(Employees!$B$6:$B$1005)&gt;0,ROW(Employees!$B$6:$B$1005)-ROW(INDEX(Employees!$B$6:$B$1005,1,1))+1),ROW(Employees!A828)-ROW(Employees!$A$5))),"")</f>
        <v/>
      </c>
      <c r="AS829" s="227"/>
      <c r="AT829" s="151"/>
    </row>
    <row r="830" spans="42:46" x14ac:dyDescent="0.25">
      <c r="AP830" s="121" t="str">
        <f t="array" ref="AP830">IFERROR(INDEX(Employees!$B$6:$B$1005,SMALL(IF(LEN(Employees!$B$6:$B$1005)&gt;0,ROW(Employees!$B$6:$B$1005)-ROW(INDEX(Employees!$B$6:$B$1005,1,1))+1),ROW(Employees!A829)-ROW(Employees!$A$5))),"")</f>
        <v/>
      </c>
      <c r="AS830" s="227"/>
      <c r="AT830" s="151"/>
    </row>
    <row r="831" spans="42:46" x14ac:dyDescent="0.25">
      <c r="AP831" s="121" t="str">
        <f t="array" ref="AP831">IFERROR(INDEX(Employees!$B$6:$B$1005,SMALL(IF(LEN(Employees!$B$6:$B$1005)&gt;0,ROW(Employees!$B$6:$B$1005)-ROW(INDEX(Employees!$B$6:$B$1005,1,1))+1),ROW(Employees!A830)-ROW(Employees!$A$5))),"")</f>
        <v/>
      </c>
      <c r="AS831" s="227"/>
      <c r="AT831" s="151"/>
    </row>
    <row r="832" spans="42:46" x14ac:dyDescent="0.25">
      <c r="AP832" s="121" t="str">
        <f t="array" ref="AP832">IFERROR(INDEX(Employees!$B$6:$B$1005,SMALL(IF(LEN(Employees!$B$6:$B$1005)&gt;0,ROW(Employees!$B$6:$B$1005)-ROW(INDEX(Employees!$B$6:$B$1005,1,1))+1),ROW(Employees!A831)-ROW(Employees!$A$5))),"")</f>
        <v/>
      </c>
      <c r="AS832" s="227"/>
      <c r="AT832" s="151"/>
    </row>
    <row r="833" spans="42:46" x14ac:dyDescent="0.25">
      <c r="AP833" s="121" t="str">
        <f t="array" ref="AP833">IFERROR(INDEX(Employees!$B$6:$B$1005,SMALL(IF(LEN(Employees!$B$6:$B$1005)&gt;0,ROW(Employees!$B$6:$B$1005)-ROW(INDEX(Employees!$B$6:$B$1005,1,1))+1),ROW(Employees!A832)-ROW(Employees!$A$5))),"")</f>
        <v/>
      </c>
      <c r="AS833" s="227"/>
      <c r="AT833" s="151"/>
    </row>
    <row r="834" spans="42:46" x14ac:dyDescent="0.25">
      <c r="AP834" s="121" t="str">
        <f t="array" ref="AP834">IFERROR(INDEX(Employees!$B$6:$B$1005,SMALL(IF(LEN(Employees!$B$6:$B$1005)&gt;0,ROW(Employees!$B$6:$B$1005)-ROW(INDEX(Employees!$B$6:$B$1005,1,1))+1),ROW(Employees!A833)-ROW(Employees!$A$5))),"")</f>
        <v/>
      </c>
      <c r="AS834" s="227"/>
      <c r="AT834" s="151"/>
    </row>
    <row r="835" spans="42:46" x14ac:dyDescent="0.25">
      <c r="AP835" s="121" t="str">
        <f t="array" ref="AP835">IFERROR(INDEX(Employees!$B$6:$B$1005,SMALL(IF(LEN(Employees!$B$6:$B$1005)&gt;0,ROW(Employees!$B$6:$B$1005)-ROW(INDEX(Employees!$B$6:$B$1005,1,1))+1),ROW(Employees!A834)-ROW(Employees!$A$5))),"")</f>
        <v/>
      </c>
      <c r="AS835" s="227"/>
      <c r="AT835" s="151"/>
    </row>
    <row r="836" spans="42:46" x14ac:dyDescent="0.25">
      <c r="AP836" s="121" t="str">
        <f t="array" ref="AP836">IFERROR(INDEX(Employees!$B$6:$B$1005,SMALL(IF(LEN(Employees!$B$6:$B$1005)&gt;0,ROW(Employees!$B$6:$B$1005)-ROW(INDEX(Employees!$B$6:$B$1005,1,1))+1),ROW(Employees!A835)-ROW(Employees!$A$5))),"")</f>
        <v/>
      </c>
      <c r="AS836" s="227"/>
      <c r="AT836" s="151"/>
    </row>
    <row r="837" spans="42:46" x14ac:dyDescent="0.25">
      <c r="AP837" s="121" t="str">
        <f t="array" ref="AP837">IFERROR(INDEX(Employees!$B$6:$B$1005,SMALL(IF(LEN(Employees!$B$6:$B$1005)&gt;0,ROW(Employees!$B$6:$B$1005)-ROW(INDEX(Employees!$B$6:$B$1005,1,1))+1),ROW(Employees!A836)-ROW(Employees!$A$5))),"")</f>
        <v/>
      </c>
      <c r="AS837" s="227"/>
      <c r="AT837" s="151"/>
    </row>
    <row r="838" spans="42:46" x14ac:dyDescent="0.25">
      <c r="AP838" s="121" t="str">
        <f t="array" ref="AP838">IFERROR(INDEX(Employees!$B$6:$B$1005,SMALL(IF(LEN(Employees!$B$6:$B$1005)&gt;0,ROW(Employees!$B$6:$B$1005)-ROW(INDEX(Employees!$B$6:$B$1005,1,1))+1),ROW(Employees!A837)-ROW(Employees!$A$5))),"")</f>
        <v/>
      </c>
      <c r="AS838" s="227"/>
      <c r="AT838" s="151"/>
    </row>
    <row r="839" spans="42:46" x14ac:dyDescent="0.25">
      <c r="AP839" s="121" t="str">
        <f t="array" ref="AP839">IFERROR(INDEX(Employees!$B$6:$B$1005,SMALL(IF(LEN(Employees!$B$6:$B$1005)&gt;0,ROW(Employees!$B$6:$B$1005)-ROW(INDEX(Employees!$B$6:$B$1005,1,1))+1),ROW(Employees!A838)-ROW(Employees!$A$5))),"")</f>
        <v/>
      </c>
      <c r="AS839" s="227"/>
      <c r="AT839" s="151"/>
    </row>
    <row r="840" spans="42:46" x14ac:dyDescent="0.25">
      <c r="AP840" s="121" t="str">
        <f t="array" ref="AP840">IFERROR(INDEX(Employees!$B$6:$B$1005,SMALL(IF(LEN(Employees!$B$6:$B$1005)&gt;0,ROW(Employees!$B$6:$B$1005)-ROW(INDEX(Employees!$B$6:$B$1005,1,1))+1),ROW(Employees!A839)-ROW(Employees!$A$5))),"")</f>
        <v/>
      </c>
      <c r="AS840" s="227"/>
      <c r="AT840" s="151"/>
    </row>
    <row r="841" spans="42:46" x14ac:dyDescent="0.25">
      <c r="AP841" s="121" t="str">
        <f t="array" ref="AP841">IFERROR(INDEX(Employees!$B$6:$B$1005,SMALL(IF(LEN(Employees!$B$6:$B$1005)&gt;0,ROW(Employees!$B$6:$B$1005)-ROW(INDEX(Employees!$B$6:$B$1005,1,1))+1),ROW(Employees!A840)-ROW(Employees!$A$5))),"")</f>
        <v/>
      </c>
      <c r="AS841" s="227"/>
      <c r="AT841" s="151"/>
    </row>
    <row r="842" spans="42:46" x14ac:dyDescent="0.25">
      <c r="AP842" s="121" t="str">
        <f t="array" ref="AP842">IFERROR(INDEX(Employees!$B$6:$B$1005,SMALL(IF(LEN(Employees!$B$6:$B$1005)&gt;0,ROW(Employees!$B$6:$B$1005)-ROW(INDEX(Employees!$B$6:$B$1005,1,1))+1),ROW(Employees!A841)-ROW(Employees!$A$5))),"")</f>
        <v/>
      </c>
      <c r="AS842" s="227"/>
      <c r="AT842" s="151"/>
    </row>
    <row r="843" spans="42:46" x14ac:dyDescent="0.25">
      <c r="AP843" s="121" t="str">
        <f t="array" ref="AP843">IFERROR(INDEX(Employees!$B$6:$B$1005,SMALL(IF(LEN(Employees!$B$6:$B$1005)&gt;0,ROW(Employees!$B$6:$B$1005)-ROW(INDEX(Employees!$B$6:$B$1005,1,1))+1),ROW(Employees!A842)-ROW(Employees!$A$5))),"")</f>
        <v/>
      </c>
      <c r="AS843" s="227"/>
      <c r="AT843" s="151"/>
    </row>
    <row r="844" spans="42:46" x14ac:dyDescent="0.25">
      <c r="AP844" s="121" t="str">
        <f t="array" ref="AP844">IFERROR(INDEX(Employees!$B$6:$B$1005,SMALL(IF(LEN(Employees!$B$6:$B$1005)&gt;0,ROW(Employees!$B$6:$B$1005)-ROW(INDEX(Employees!$B$6:$B$1005,1,1))+1),ROW(Employees!A843)-ROW(Employees!$A$5))),"")</f>
        <v/>
      </c>
      <c r="AS844" s="227"/>
      <c r="AT844" s="151"/>
    </row>
    <row r="845" spans="42:46" x14ac:dyDescent="0.25">
      <c r="AP845" s="121" t="str">
        <f t="array" ref="AP845">IFERROR(INDEX(Employees!$B$6:$B$1005,SMALL(IF(LEN(Employees!$B$6:$B$1005)&gt;0,ROW(Employees!$B$6:$B$1005)-ROW(INDEX(Employees!$B$6:$B$1005,1,1))+1),ROW(Employees!A844)-ROW(Employees!$A$5))),"")</f>
        <v/>
      </c>
      <c r="AS845" s="227"/>
      <c r="AT845" s="151"/>
    </row>
    <row r="846" spans="42:46" x14ac:dyDescent="0.25">
      <c r="AP846" s="121" t="str">
        <f t="array" ref="AP846">IFERROR(INDEX(Employees!$B$6:$B$1005,SMALL(IF(LEN(Employees!$B$6:$B$1005)&gt;0,ROW(Employees!$B$6:$B$1005)-ROW(INDEX(Employees!$B$6:$B$1005,1,1))+1),ROW(Employees!A845)-ROW(Employees!$A$5))),"")</f>
        <v/>
      </c>
      <c r="AS846" s="227"/>
      <c r="AT846" s="151"/>
    </row>
    <row r="847" spans="42:46" x14ac:dyDescent="0.25">
      <c r="AP847" s="121" t="str">
        <f t="array" ref="AP847">IFERROR(INDEX(Employees!$B$6:$B$1005,SMALL(IF(LEN(Employees!$B$6:$B$1005)&gt;0,ROW(Employees!$B$6:$B$1005)-ROW(INDEX(Employees!$B$6:$B$1005,1,1))+1),ROW(Employees!A846)-ROW(Employees!$A$5))),"")</f>
        <v/>
      </c>
      <c r="AS847" s="227"/>
      <c r="AT847" s="151"/>
    </row>
    <row r="848" spans="42:46" x14ac:dyDescent="0.25">
      <c r="AP848" s="121" t="str">
        <f t="array" ref="AP848">IFERROR(INDEX(Employees!$B$6:$B$1005,SMALL(IF(LEN(Employees!$B$6:$B$1005)&gt;0,ROW(Employees!$B$6:$B$1005)-ROW(INDEX(Employees!$B$6:$B$1005,1,1))+1),ROW(Employees!A847)-ROW(Employees!$A$5))),"")</f>
        <v/>
      </c>
      <c r="AS848" s="227"/>
      <c r="AT848" s="151"/>
    </row>
    <row r="849" spans="42:46" x14ac:dyDescent="0.25">
      <c r="AP849" s="121" t="str">
        <f t="array" ref="AP849">IFERROR(INDEX(Employees!$B$6:$B$1005,SMALL(IF(LEN(Employees!$B$6:$B$1005)&gt;0,ROW(Employees!$B$6:$B$1005)-ROW(INDEX(Employees!$B$6:$B$1005,1,1))+1),ROW(Employees!A848)-ROW(Employees!$A$5))),"")</f>
        <v/>
      </c>
      <c r="AS849" s="227"/>
      <c r="AT849" s="151"/>
    </row>
    <row r="850" spans="42:46" x14ac:dyDescent="0.25">
      <c r="AP850" s="121" t="str">
        <f t="array" ref="AP850">IFERROR(INDEX(Employees!$B$6:$B$1005,SMALL(IF(LEN(Employees!$B$6:$B$1005)&gt;0,ROW(Employees!$B$6:$B$1005)-ROW(INDEX(Employees!$B$6:$B$1005,1,1))+1),ROW(Employees!A849)-ROW(Employees!$A$5))),"")</f>
        <v/>
      </c>
      <c r="AS850" s="227"/>
      <c r="AT850" s="151"/>
    </row>
    <row r="851" spans="42:46" x14ac:dyDescent="0.25">
      <c r="AP851" s="121" t="str">
        <f t="array" ref="AP851">IFERROR(INDEX(Employees!$B$6:$B$1005,SMALL(IF(LEN(Employees!$B$6:$B$1005)&gt;0,ROW(Employees!$B$6:$B$1005)-ROW(INDEX(Employees!$B$6:$B$1005,1,1))+1),ROW(Employees!A850)-ROW(Employees!$A$5))),"")</f>
        <v/>
      </c>
      <c r="AS851" s="227"/>
      <c r="AT851" s="151"/>
    </row>
    <row r="852" spans="42:46" x14ac:dyDescent="0.25">
      <c r="AP852" s="121" t="str">
        <f t="array" ref="AP852">IFERROR(INDEX(Employees!$B$6:$B$1005,SMALL(IF(LEN(Employees!$B$6:$B$1005)&gt;0,ROW(Employees!$B$6:$B$1005)-ROW(INDEX(Employees!$B$6:$B$1005,1,1))+1),ROW(Employees!A851)-ROW(Employees!$A$5))),"")</f>
        <v/>
      </c>
      <c r="AS852" s="227"/>
      <c r="AT852" s="151"/>
    </row>
    <row r="853" spans="42:46" x14ac:dyDescent="0.25">
      <c r="AP853" s="121" t="str">
        <f t="array" ref="AP853">IFERROR(INDEX(Employees!$B$6:$B$1005,SMALL(IF(LEN(Employees!$B$6:$B$1005)&gt;0,ROW(Employees!$B$6:$B$1005)-ROW(INDEX(Employees!$B$6:$B$1005,1,1))+1),ROW(Employees!A852)-ROW(Employees!$A$5))),"")</f>
        <v/>
      </c>
      <c r="AS853" s="227"/>
      <c r="AT853" s="151"/>
    </row>
    <row r="854" spans="42:46" x14ac:dyDescent="0.25">
      <c r="AP854" s="121" t="str">
        <f t="array" ref="AP854">IFERROR(INDEX(Employees!$B$6:$B$1005,SMALL(IF(LEN(Employees!$B$6:$B$1005)&gt;0,ROW(Employees!$B$6:$B$1005)-ROW(INDEX(Employees!$B$6:$B$1005,1,1))+1),ROW(Employees!A853)-ROW(Employees!$A$5))),"")</f>
        <v/>
      </c>
      <c r="AS854" s="227"/>
      <c r="AT854" s="151"/>
    </row>
    <row r="855" spans="42:46" x14ac:dyDescent="0.25">
      <c r="AP855" s="121" t="str">
        <f t="array" ref="AP855">IFERROR(INDEX(Employees!$B$6:$B$1005,SMALL(IF(LEN(Employees!$B$6:$B$1005)&gt;0,ROW(Employees!$B$6:$B$1005)-ROW(INDEX(Employees!$B$6:$B$1005,1,1))+1),ROW(Employees!A854)-ROW(Employees!$A$5))),"")</f>
        <v/>
      </c>
      <c r="AS855" s="227"/>
      <c r="AT855" s="151"/>
    </row>
    <row r="856" spans="42:46" x14ac:dyDescent="0.25">
      <c r="AP856" s="121" t="str">
        <f t="array" ref="AP856">IFERROR(INDEX(Employees!$B$6:$B$1005,SMALL(IF(LEN(Employees!$B$6:$B$1005)&gt;0,ROW(Employees!$B$6:$B$1005)-ROW(INDEX(Employees!$B$6:$B$1005,1,1))+1),ROW(Employees!A855)-ROW(Employees!$A$5))),"")</f>
        <v/>
      </c>
      <c r="AS856" s="227"/>
      <c r="AT856" s="151"/>
    </row>
    <row r="857" spans="42:46" x14ac:dyDescent="0.25">
      <c r="AP857" s="121" t="str">
        <f t="array" ref="AP857">IFERROR(INDEX(Employees!$B$6:$B$1005,SMALL(IF(LEN(Employees!$B$6:$B$1005)&gt;0,ROW(Employees!$B$6:$B$1005)-ROW(INDEX(Employees!$B$6:$B$1005,1,1))+1),ROW(Employees!A856)-ROW(Employees!$A$5))),"")</f>
        <v/>
      </c>
      <c r="AS857" s="227"/>
      <c r="AT857" s="151"/>
    </row>
    <row r="858" spans="42:46" x14ac:dyDescent="0.25">
      <c r="AP858" s="121" t="str">
        <f t="array" ref="AP858">IFERROR(INDEX(Employees!$B$6:$B$1005,SMALL(IF(LEN(Employees!$B$6:$B$1005)&gt;0,ROW(Employees!$B$6:$B$1005)-ROW(INDEX(Employees!$B$6:$B$1005,1,1))+1),ROW(Employees!A857)-ROW(Employees!$A$5))),"")</f>
        <v/>
      </c>
      <c r="AS858" s="227"/>
      <c r="AT858" s="151"/>
    </row>
    <row r="859" spans="42:46" x14ac:dyDescent="0.25">
      <c r="AP859" s="121" t="str">
        <f t="array" ref="AP859">IFERROR(INDEX(Employees!$B$6:$B$1005,SMALL(IF(LEN(Employees!$B$6:$B$1005)&gt;0,ROW(Employees!$B$6:$B$1005)-ROW(INDEX(Employees!$B$6:$B$1005,1,1))+1),ROW(Employees!A858)-ROW(Employees!$A$5))),"")</f>
        <v/>
      </c>
      <c r="AS859" s="227"/>
      <c r="AT859" s="151"/>
    </row>
    <row r="860" spans="42:46" x14ac:dyDescent="0.25">
      <c r="AP860" s="121" t="str">
        <f t="array" ref="AP860">IFERROR(INDEX(Employees!$B$6:$B$1005,SMALL(IF(LEN(Employees!$B$6:$B$1005)&gt;0,ROW(Employees!$B$6:$B$1005)-ROW(INDEX(Employees!$B$6:$B$1005,1,1))+1),ROW(Employees!A859)-ROW(Employees!$A$5))),"")</f>
        <v/>
      </c>
      <c r="AS860" s="227"/>
      <c r="AT860" s="151"/>
    </row>
    <row r="861" spans="42:46" x14ac:dyDescent="0.25">
      <c r="AP861" s="121" t="str">
        <f t="array" ref="AP861">IFERROR(INDEX(Employees!$B$6:$B$1005,SMALL(IF(LEN(Employees!$B$6:$B$1005)&gt;0,ROW(Employees!$B$6:$B$1005)-ROW(INDEX(Employees!$B$6:$B$1005,1,1))+1),ROW(Employees!A860)-ROW(Employees!$A$5))),"")</f>
        <v/>
      </c>
      <c r="AS861" s="227"/>
      <c r="AT861" s="151"/>
    </row>
    <row r="862" spans="42:46" x14ac:dyDescent="0.25">
      <c r="AP862" s="121" t="str">
        <f t="array" ref="AP862">IFERROR(INDEX(Employees!$B$6:$B$1005,SMALL(IF(LEN(Employees!$B$6:$B$1005)&gt;0,ROW(Employees!$B$6:$B$1005)-ROW(INDEX(Employees!$B$6:$B$1005,1,1))+1),ROW(Employees!A861)-ROW(Employees!$A$5))),"")</f>
        <v/>
      </c>
      <c r="AS862" s="227"/>
      <c r="AT862" s="151"/>
    </row>
    <row r="863" spans="42:46" x14ac:dyDescent="0.25">
      <c r="AP863" s="121" t="str">
        <f t="array" ref="AP863">IFERROR(INDEX(Employees!$B$6:$B$1005,SMALL(IF(LEN(Employees!$B$6:$B$1005)&gt;0,ROW(Employees!$B$6:$B$1005)-ROW(INDEX(Employees!$B$6:$B$1005,1,1))+1),ROW(Employees!A862)-ROW(Employees!$A$5))),"")</f>
        <v/>
      </c>
      <c r="AS863" s="227"/>
      <c r="AT863" s="151"/>
    </row>
    <row r="864" spans="42:46" x14ac:dyDescent="0.25">
      <c r="AP864" s="121" t="str">
        <f t="array" ref="AP864">IFERROR(INDEX(Employees!$B$6:$B$1005,SMALL(IF(LEN(Employees!$B$6:$B$1005)&gt;0,ROW(Employees!$B$6:$B$1005)-ROW(INDEX(Employees!$B$6:$B$1005,1,1))+1),ROW(Employees!A863)-ROW(Employees!$A$5))),"")</f>
        <v/>
      </c>
      <c r="AS864" s="227"/>
      <c r="AT864" s="151"/>
    </row>
    <row r="865" spans="42:46" x14ac:dyDescent="0.25">
      <c r="AP865" s="121" t="str">
        <f t="array" ref="AP865">IFERROR(INDEX(Employees!$B$6:$B$1005,SMALL(IF(LEN(Employees!$B$6:$B$1005)&gt;0,ROW(Employees!$B$6:$B$1005)-ROW(INDEX(Employees!$B$6:$B$1005,1,1))+1),ROW(Employees!A864)-ROW(Employees!$A$5))),"")</f>
        <v/>
      </c>
      <c r="AS865" s="227"/>
      <c r="AT865" s="151"/>
    </row>
    <row r="866" spans="42:46" x14ac:dyDescent="0.25">
      <c r="AP866" s="121" t="str">
        <f t="array" ref="AP866">IFERROR(INDEX(Employees!$B$6:$B$1005,SMALL(IF(LEN(Employees!$B$6:$B$1005)&gt;0,ROW(Employees!$B$6:$B$1005)-ROW(INDEX(Employees!$B$6:$B$1005,1,1))+1),ROW(Employees!A865)-ROW(Employees!$A$5))),"")</f>
        <v/>
      </c>
      <c r="AS866" s="227"/>
      <c r="AT866" s="151"/>
    </row>
    <row r="867" spans="42:46" x14ac:dyDescent="0.25">
      <c r="AP867" s="121" t="str">
        <f t="array" ref="AP867">IFERROR(INDEX(Employees!$B$6:$B$1005,SMALL(IF(LEN(Employees!$B$6:$B$1005)&gt;0,ROW(Employees!$B$6:$B$1005)-ROW(INDEX(Employees!$B$6:$B$1005,1,1))+1),ROW(Employees!A866)-ROW(Employees!$A$5))),"")</f>
        <v/>
      </c>
      <c r="AS867" s="227"/>
      <c r="AT867" s="151"/>
    </row>
    <row r="868" spans="42:46" x14ac:dyDescent="0.25">
      <c r="AP868" s="121" t="str">
        <f t="array" ref="AP868">IFERROR(INDEX(Employees!$B$6:$B$1005,SMALL(IF(LEN(Employees!$B$6:$B$1005)&gt;0,ROW(Employees!$B$6:$B$1005)-ROW(INDEX(Employees!$B$6:$B$1005,1,1))+1),ROW(Employees!A867)-ROW(Employees!$A$5))),"")</f>
        <v/>
      </c>
      <c r="AS868" s="227"/>
      <c r="AT868" s="151"/>
    </row>
    <row r="869" spans="42:46" x14ac:dyDescent="0.25">
      <c r="AP869" s="121" t="str">
        <f t="array" ref="AP869">IFERROR(INDEX(Employees!$B$6:$B$1005,SMALL(IF(LEN(Employees!$B$6:$B$1005)&gt;0,ROW(Employees!$B$6:$B$1005)-ROW(INDEX(Employees!$B$6:$B$1005,1,1))+1),ROW(Employees!A868)-ROW(Employees!$A$5))),"")</f>
        <v/>
      </c>
      <c r="AS869" s="227"/>
      <c r="AT869" s="151"/>
    </row>
    <row r="870" spans="42:46" x14ac:dyDescent="0.25">
      <c r="AP870" s="121" t="str">
        <f t="array" ref="AP870">IFERROR(INDEX(Employees!$B$6:$B$1005,SMALL(IF(LEN(Employees!$B$6:$B$1005)&gt;0,ROW(Employees!$B$6:$B$1005)-ROW(INDEX(Employees!$B$6:$B$1005,1,1))+1),ROW(Employees!A869)-ROW(Employees!$A$5))),"")</f>
        <v/>
      </c>
      <c r="AS870" s="227"/>
      <c r="AT870" s="151"/>
    </row>
    <row r="871" spans="42:46" x14ac:dyDescent="0.25">
      <c r="AP871" s="121" t="str">
        <f t="array" ref="AP871">IFERROR(INDEX(Employees!$B$6:$B$1005,SMALL(IF(LEN(Employees!$B$6:$B$1005)&gt;0,ROW(Employees!$B$6:$B$1005)-ROW(INDEX(Employees!$B$6:$B$1005,1,1))+1),ROW(Employees!A870)-ROW(Employees!$A$5))),"")</f>
        <v/>
      </c>
      <c r="AS871" s="227"/>
      <c r="AT871" s="151"/>
    </row>
    <row r="872" spans="42:46" x14ac:dyDescent="0.25">
      <c r="AP872" s="121" t="str">
        <f t="array" ref="AP872">IFERROR(INDEX(Employees!$B$6:$B$1005,SMALL(IF(LEN(Employees!$B$6:$B$1005)&gt;0,ROW(Employees!$B$6:$B$1005)-ROW(INDEX(Employees!$B$6:$B$1005,1,1))+1),ROW(Employees!A871)-ROW(Employees!$A$5))),"")</f>
        <v/>
      </c>
      <c r="AS872" s="227"/>
      <c r="AT872" s="151"/>
    </row>
    <row r="873" spans="42:46" x14ac:dyDescent="0.25">
      <c r="AP873" s="121" t="str">
        <f t="array" ref="AP873">IFERROR(INDEX(Employees!$B$6:$B$1005,SMALL(IF(LEN(Employees!$B$6:$B$1005)&gt;0,ROW(Employees!$B$6:$B$1005)-ROW(INDEX(Employees!$B$6:$B$1005,1,1))+1),ROW(Employees!A872)-ROW(Employees!$A$5))),"")</f>
        <v/>
      </c>
      <c r="AS873" s="227"/>
      <c r="AT873" s="151"/>
    </row>
    <row r="874" spans="42:46" x14ac:dyDescent="0.25">
      <c r="AP874" s="121" t="str">
        <f t="array" ref="AP874">IFERROR(INDEX(Employees!$B$6:$B$1005,SMALL(IF(LEN(Employees!$B$6:$B$1005)&gt;0,ROW(Employees!$B$6:$B$1005)-ROW(INDEX(Employees!$B$6:$B$1005,1,1))+1),ROW(Employees!A873)-ROW(Employees!$A$5))),"")</f>
        <v/>
      </c>
      <c r="AS874" s="227"/>
      <c r="AT874" s="151"/>
    </row>
    <row r="875" spans="42:46" x14ac:dyDescent="0.25">
      <c r="AP875" s="121" t="str">
        <f t="array" ref="AP875">IFERROR(INDEX(Employees!$B$6:$B$1005,SMALL(IF(LEN(Employees!$B$6:$B$1005)&gt;0,ROW(Employees!$B$6:$B$1005)-ROW(INDEX(Employees!$B$6:$B$1005,1,1))+1),ROW(Employees!A874)-ROW(Employees!$A$5))),"")</f>
        <v/>
      </c>
      <c r="AS875" s="227"/>
      <c r="AT875" s="151"/>
    </row>
    <row r="876" spans="42:46" x14ac:dyDescent="0.25">
      <c r="AP876" s="121" t="str">
        <f t="array" ref="AP876">IFERROR(INDEX(Employees!$B$6:$B$1005,SMALL(IF(LEN(Employees!$B$6:$B$1005)&gt;0,ROW(Employees!$B$6:$B$1005)-ROW(INDEX(Employees!$B$6:$B$1005,1,1))+1),ROW(Employees!A875)-ROW(Employees!$A$5))),"")</f>
        <v/>
      </c>
      <c r="AS876" s="227"/>
      <c r="AT876" s="151"/>
    </row>
    <row r="877" spans="42:46" x14ac:dyDescent="0.25">
      <c r="AP877" s="121" t="str">
        <f t="array" ref="AP877">IFERROR(INDEX(Employees!$B$6:$B$1005,SMALL(IF(LEN(Employees!$B$6:$B$1005)&gt;0,ROW(Employees!$B$6:$B$1005)-ROW(INDEX(Employees!$B$6:$B$1005,1,1))+1),ROW(Employees!A876)-ROW(Employees!$A$5))),"")</f>
        <v/>
      </c>
      <c r="AS877" s="227"/>
      <c r="AT877" s="151"/>
    </row>
    <row r="878" spans="42:46" x14ac:dyDescent="0.25">
      <c r="AP878" s="121" t="str">
        <f t="array" ref="AP878">IFERROR(INDEX(Employees!$B$6:$B$1005,SMALL(IF(LEN(Employees!$B$6:$B$1005)&gt;0,ROW(Employees!$B$6:$B$1005)-ROW(INDEX(Employees!$B$6:$B$1005,1,1))+1),ROW(Employees!A877)-ROW(Employees!$A$5))),"")</f>
        <v/>
      </c>
      <c r="AS878" s="227"/>
      <c r="AT878" s="151"/>
    </row>
    <row r="879" spans="42:46" x14ac:dyDescent="0.25">
      <c r="AP879" s="121" t="str">
        <f t="array" ref="AP879">IFERROR(INDEX(Employees!$B$6:$B$1005,SMALL(IF(LEN(Employees!$B$6:$B$1005)&gt;0,ROW(Employees!$B$6:$B$1005)-ROW(INDEX(Employees!$B$6:$B$1005,1,1))+1),ROW(Employees!A878)-ROW(Employees!$A$5))),"")</f>
        <v/>
      </c>
      <c r="AS879" s="227"/>
      <c r="AT879" s="151"/>
    </row>
    <row r="880" spans="42:46" x14ac:dyDescent="0.25">
      <c r="AP880" s="121" t="str">
        <f t="array" ref="AP880">IFERROR(INDEX(Employees!$B$6:$B$1005,SMALL(IF(LEN(Employees!$B$6:$B$1005)&gt;0,ROW(Employees!$B$6:$B$1005)-ROW(INDEX(Employees!$B$6:$B$1005,1,1))+1),ROW(Employees!A879)-ROW(Employees!$A$5))),"")</f>
        <v/>
      </c>
      <c r="AS880" s="227"/>
      <c r="AT880" s="151"/>
    </row>
    <row r="881" spans="42:46" x14ac:dyDescent="0.25">
      <c r="AP881" s="121" t="str">
        <f t="array" ref="AP881">IFERROR(INDEX(Employees!$B$6:$B$1005,SMALL(IF(LEN(Employees!$B$6:$B$1005)&gt;0,ROW(Employees!$B$6:$B$1005)-ROW(INDEX(Employees!$B$6:$B$1005,1,1))+1),ROW(Employees!A880)-ROW(Employees!$A$5))),"")</f>
        <v/>
      </c>
      <c r="AS881" s="227"/>
      <c r="AT881" s="151"/>
    </row>
    <row r="882" spans="42:46" x14ac:dyDescent="0.25">
      <c r="AP882" s="121" t="str">
        <f t="array" ref="AP882">IFERROR(INDEX(Employees!$B$6:$B$1005,SMALL(IF(LEN(Employees!$B$6:$B$1005)&gt;0,ROW(Employees!$B$6:$B$1005)-ROW(INDEX(Employees!$B$6:$B$1005,1,1))+1),ROW(Employees!A881)-ROW(Employees!$A$5))),"")</f>
        <v/>
      </c>
      <c r="AS882" s="227"/>
      <c r="AT882" s="151"/>
    </row>
    <row r="883" spans="42:46" x14ac:dyDescent="0.25">
      <c r="AP883" s="121" t="str">
        <f t="array" ref="AP883">IFERROR(INDEX(Employees!$B$6:$B$1005,SMALL(IF(LEN(Employees!$B$6:$B$1005)&gt;0,ROW(Employees!$B$6:$B$1005)-ROW(INDEX(Employees!$B$6:$B$1005,1,1))+1),ROW(Employees!A882)-ROW(Employees!$A$5))),"")</f>
        <v/>
      </c>
      <c r="AS883" s="227"/>
      <c r="AT883" s="151"/>
    </row>
    <row r="884" spans="42:46" x14ac:dyDescent="0.25">
      <c r="AP884" s="121" t="str">
        <f t="array" ref="AP884">IFERROR(INDEX(Employees!$B$6:$B$1005,SMALL(IF(LEN(Employees!$B$6:$B$1005)&gt;0,ROW(Employees!$B$6:$B$1005)-ROW(INDEX(Employees!$B$6:$B$1005,1,1))+1),ROW(Employees!A883)-ROW(Employees!$A$5))),"")</f>
        <v/>
      </c>
      <c r="AS884" s="227"/>
      <c r="AT884" s="151"/>
    </row>
    <row r="885" spans="42:46" x14ac:dyDescent="0.25">
      <c r="AP885" s="121" t="str">
        <f t="array" ref="AP885">IFERROR(INDEX(Employees!$B$6:$B$1005,SMALL(IF(LEN(Employees!$B$6:$B$1005)&gt;0,ROW(Employees!$B$6:$B$1005)-ROW(INDEX(Employees!$B$6:$B$1005,1,1))+1),ROW(Employees!A884)-ROW(Employees!$A$5))),"")</f>
        <v/>
      </c>
      <c r="AS885" s="227"/>
      <c r="AT885" s="151"/>
    </row>
    <row r="886" spans="42:46" x14ac:dyDescent="0.25">
      <c r="AP886" s="121" t="str">
        <f t="array" ref="AP886">IFERROR(INDEX(Employees!$B$6:$B$1005,SMALL(IF(LEN(Employees!$B$6:$B$1005)&gt;0,ROW(Employees!$B$6:$B$1005)-ROW(INDEX(Employees!$B$6:$B$1005,1,1))+1),ROW(Employees!A885)-ROW(Employees!$A$5))),"")</f>
        <v/>
      </c>
      <c r="AS886" s="227"/>
      <c r="AT886" s="151"/>
    </row>
    <row r="887" spans="42:46" x14ac:dyDescent="0.25">
      <c r="AP887" s="121" t="str">
        <f t="array" ref="AP887">IFERROR(INDEX(Employees!$B$6:$B$1005,SMALL(IF(LEN(Employees!$B$6:$B$1005)&gt;0,ROW(Employees!$B$6:$B$1005)-ROW(INDEX(Employees!$B$6:$B$1005,1,1))+1),ROW(Employees!A886)-ROW(Employees!$A$5))),"")</f>
        <v/>
      </c>
      <c r="AS887" s="227"/>
      <c r="AT887" s="151"/>
    </row>
    <row r="888" spans="42:46" x14ac:dyDescent="0.25">
      <c r="AP888" s="121" t="str">
        <f t="array" ref="AP888">IFERROR(INDEX(Employees!$B$6:$B$1005,SMALL(IF(LEN(Employees!$B$6:$B$1005)&gt;0,ROW(Employees!$B$6:$B$1005)-ROW(INDEX(Employees!$B$6:$B$1005,1,1))+1),ROW(Employees!A887)-ROW(Employees!$A$5))),"")</f>
        <v/>
      </c>
      <c r="AS888" s="227"/>
      <c r="AT888" s="151"/>
    </row>
    <row r="889" spans="42:46" x14ac:dyDescent="0.25">
      <c r="AP889" s="121" t="str">
        <f t="array" ref="AP889">IFERROR(INDEX(Employees!$B$6:$B$1005,SMALL(IF(LEN(Employees!$B$6:$B$1005)&gt;0,ROW(Employees!$B$6:$B$1005)-ROW(INDEX(Employees!$B$6:$B$1005,1,1))+1),ROW(Employees!A888)-ROW(Employees!$A$5))),"")</f>
        <v/>
      </c>
      <c r="AS889" s="227"/>
      <c r="AT889" s="151"/>
    </row>
    <row r="890" spans="42:46" x14ac:dyDescent="0.25">
      <c r="AP890" s="121" t="str">
        <f t="array" ref="AP890">IFERROR(INDEX(Employees!$B$6:$B$1005,SMALL(IF(LEN(Employees!$B$6:$B$1005)&gt;0,ROW(Employees!$B$6:$B$1005)-ROW(INDEX(Employees!$B$6:$B$1005,1,1))+1),ROW(Employees!A889)-ROW(Employees!$A$5))),"")</f>
        <v/>
      </c>
      <c r="AS890" s="227"/>
      <c r="AT890" s="151"/>
    </row>
    <row r="891" spans="42:46" x14ac:dyDescent="0.25">
      <c r="AP891" s="121" t="str">
        <f t="array" ref="AP891">IFERROR(INDEX(Employees!$B$6:$B$1005,SMALL(IF(LEN(Employees!$B$6:$B$1005)&gt;0,ROW(Employees!$B$6:$B$1005)-ROW(INDEX(Employees!$B$6:$B$1005,1,1))+1),ROW(Employees!A890)-ROW(Employees!$A$5))),"")</f>
        <v/>
      </c>
      <c r="AS891" s="227"/>
      <c r="AT891" s="151"/>
    </row>
    <row r="892" spans="42:46" x14ac:dyDescent="0.25">
      <c r="AP892" s="121" t="str">
        <f t="array" ref="AP892">IFERROR(INDEX(Employees!$B$6:$B$1005,SMALL(IF(LEN(Employees!$B$6:$B$1005)&gt;0,ROW(Employees!$B$6:$B$1005)-ROW(INDEX(Employees!$B$6:$B$1005,1,1))+1),ROW(Employees!A891)-ROW(Employees!$A$5))),"")</f>
        <v/>
      </c>
      <c r="AS892" s="227"/>
      <c r="AT892" s="151"/>
    </row>
    <row r="893" spans="42:46" x14ac:dyDescent="0.25">
      <c r="AP893" s="121" t="str">
        <f t="array" ref="AP893">IFERROR(INDEX(Employees!$B$6:$B$1005,SMALL(IF(LEN(Employees!$B$6:$B$1005)&gt;0,ROW(Employees!$B$6:$B$1005)-ROW(INDEX(Employees!$B$6:$B$1005,1,1))+1),ROW(Employees!A892)-ROW(Employees!$A$5))),"")</f>
        <v/>
      </c>
      <c r="AS893" s="227"/>
      <c r="AT893" s="151"/>
    </row>
    <row r="894" spans="42:46" x14ac:dyDescent="0.25">
      <c r="AP894" s="121" t="str">
        <f t="array" ref="AP894">IFERROR(INDEX(Employees!$B$6:$B$1005,SMALL(IF(LEN(Employees!$B$6:$B$1005)&gt;0,ROW(Employees!$B$6:$B$1005)-ROW(INDEX(Employees!$B$6:$B$1005,1,1))+1),ROW(Employees!A893)-ROW(Employees!$A$5))),"")</f>
        <v/>
      </c>
      <c r="AS894" s="227"/>
      <c r="AT894" s="151"/>
    </row>
    <row r="895" spans="42:46" x14ac:dyDescent="0.25">
      <c r="AP895" s="121" t="str">
        <f t="array" ref="AP895">IFERROR(INDEX(Employees!$B$6:$B$1005,SMALL(IF(LEN(Employees!$B$6:$B$1005)&gt;0,ROW(Employees!$B$6:$B$1005)-ROW(INDEX(Employees!$B$6:$B$1005,1,1))+1),ROW(Employees!A894)-ROW(Employees!$A$5))),"")</f>
        <v/>
      </c>
      <c r="AS895" s="227"/>
      <c r="AT895" s="151"/>
    </row>
    <row r="896" spans="42:46" x14ac:dyDescent="0.25">
      <c r="AP896" s="121" t="str">
        <f t="array" ref="AP896">IFERROR(INDEX(Employees!$B$6:$B$1005,SMALL(IF(LEN(Employees!$B$6:$B$1005)&gt;0,ROW(Employees!$B$6:$B$1005)-ROW(INDEX(Employees!$B$6:$B$1005,1,1))+1),ROW(Employees!A895)-ROW(Employees!$A$5))),"")</f>
        <v/>
      </c>
      <c r="AS896" s="227"/>
      <c r="AT896" s="151"/>
    </row>
    <row r="897" spans="42:46" x14ac:dyDescent="0.25">
      <c r="AP897" s="121" t="str">
        <f t="array" ref="AP897">IFERROR(INDEX(Employees!$B$6:$B$1005,SMALL(IF(LEN(Employees!$B$6:$B$1005)&gt;0,ROW(Employees!$B$6:$B$1005)-ROW(INDEX(Employees!$B$6:$B$1005,1,1))+1),ROW(Employees!A896)-ROW(Employees!$A$5))),"")</f>
        <v/>
      </c>
      <c r="AS897" s="227"/>
      <c r="AT897" s="151"/>
    </row>
    <row r="898" spans="42:46" x14ac:dyDescent="0.25">
      <c r="AP898" s="121" t="str">
        <f t="array" ref="AP898">IFERROR(INDEX(Employees!$B$6:$B$1005,SMALL(IF(LEN(Employees!$B$6:$B$1005)&gt;0,ROW(Employees!$B$6:$B$1005)-ROW(INDEX(Employees!$B$6:$B$1005,1,1))+1),ROW(Employees!A897)-ROW(Employees!$A$5))),"")</f>
        <v/>
      </c>
      <c r="AS898" s="227"/>
      <c r="AT898" s="151"/>
    </row>
    <row r="899" spans="42:46" x14ac:dyDescent="0.25">
      <c r="AP899" s="121" t="str">
        <f t="array" ref="AP899">IFERROR(INDEX(Employees!$B$6:$B$1005,SMALL(IF(LEN(Employees!$B$6:$B$1005)&gt;0,ROW(Employees!$B$6:$B$1005)-ROW(INDEX(Employees!$B$6:$B$1005,1,1))+1),ROW(Employees!A898)-ROW(Employees!$A$5))),"")</f>
        <v/>
      </c>
      <c r="AS899" s="227"/>
      <c r="AT899" s="151"/>
    </row>
    <row r="900" spans="42:46" x14ac:dyDescent="0.25">
      <c r="AP900" s="121" t="str">
        <f t="array" ref="AP900">IFERROR(INDEX(Employees!$B$6:$B$1005,SMALL(IF(LEN(Employees!$B$6:$B$1005)&gt;0,ROW(Employees!$B$6:$B$1005)-ROW(INDEX(Employees!$B$6:$B$1005,1,1))+1),ROW(Employees!A899)-ROW(Employees!$A$5))),"")</f>
        <v/>
      </c>
      <c r="AS900" s="227"/>
      <c r="AT900" s="151"/>
    </row>
    <row r="901" spans="42:46" x14ac:dyDescent="0.25">
      <c r="AP901" s="121" t="str">
        <f t="array" ref="AP901">IFERROR(INDEX(Employees!$B$6:$B$1005,SMALL(IF(LEN(Employees!$B$6:$B$1005)&gt;0,ROW(Employees!$B$6:$B$1005)-ROW(INDEX(Employees!$B$6:$B$1005,1,1))+1),ROW(Employees!A900)-ROW(Employees!$A$5))),"")</f>
        <v/>
      </c>
      <c r="AS901" s="227"/>
      <c r="AT901" s="151"/>
    </row>
    <row r="902" spans="42:46" x14ac:dyDescent="0.25">
      <c r="AP902" s="121" t="str">
        <f t="array" ref="AP902">IFERROR(INDEX(Employees!$B$6:$B$1005,SMALL(IF(LEN(Employees!$B$6:$B$1005)&gt;0,ROW(Employees!$B$6:$B$1005)-ROW(INDEX(Employees!$B$6:$B$1005,1,1))+1),ROW(Employees!A901)-ROW(Employees!$A$5))),"")</f>
        <v/>
      </c>
      <c r="AS902" s="227"/>
      <c r="AT902" s="151"/>
    </row>
    <row r="903" spans="42:46" x14ac:dyDescent="0.25">
      <c r="AP903" s="121" t="str">
        <f t="array" ref="AP903">IFERROR(INDEX(Employees!$B$6:$B$1005,SMALL(IF(LEN(Employees!$B$6:$B$1005)&gt;0,ROW(Employees!$B$6:$B$1005)-ROW(INDEX(Employees!$B$6:$B$1005,1,1))+1),ROW(Employees!A902)-ROW(Employees!$A$5))),"")</f>
        <v/>
      </c>
      <c r="AS903" s="227"/>
      <c r="AT903" s="151"/>
    </row>
    <row r="904" spans="42:46" x14ac:dyDescent="0.25">
      <c r="AP904" s="121" t="str">
        <f t="array" ref="AP904">IFERROR(INDEX(Employees!$B$6:$B$1005,SMALL(IF(LEN(Employees!$B$6:$B$1005)&gt;0,ROW(Employees!$B$6:$B$1005)-ROW(INDEX(Employees!$B$6:$B$1005,1,1))+1),ROW(Employees!A903)-ROW(Employees!$A$5))),"")</f>
        <v/>
      </c>
      <c r="AS904" s="227"/>
      <c r="AT904" s="151"/>
    </row>
    <row r="905" spans="42:46" x14ac:dyDescent="0.25">
      <c r="AP905" s="121" t="str">
        <f t="array" ref="AP905">IFERROR(INDEX(Employees!$B$6:$B$1005,SMALL(IF(LEN(Employees!$B$6:$B$1005)&gt;0,ROW(Employees!$B$6:$B$1005)-ROW(INDEX(Employees!$B$6:$B$1005,1,1))+1),ROW(Employees!A904)-ROW(Employees!$A$5))),"")</f>
        <v/>
      </c>
      <c r="AS905" s="227"/>
      <c r="AT905" s="151"/>
    </row>
    <row r="906" spans="42:46" x14ac:dyDescent="0.25">
      <c r="AP906" s="121" t="str">
        <f t="array" ref="AP906">IFERROR(INDEX(Employees!$B$6:$B$1005,SMALL(IF(LEN(Employees!$B$6:$B$1005)&gt;0,ROW(Employees!$B$6:$B$1005)-ROW(INDEX(Employees!$B$6:$B$1005,1,1))+1),ROW(Employees!A905)-ROW(Employees!$A$5))),"")</f>
        <v/>
      </c>
      <c r="AS906" s="227"/>
      <c r="AT906" s="151"/>
    </row>
    <row r="907" spans="42:46" x14ac:dyDescent="0.25">
      <c r="AP907" s="121" t="str">
        <f t="array" ref="AP907">IFERROR(INDEX(Employees!$B$6:$B$1005,SMALL(IF(LEN(Employees!$B$6:$B$1005)&gt;0,ROW(Employees!$B$6:$B$1005)-ROW(INDEX(Employees!$B$6:$B$1005,1,1))+1),ROW(Employees!A906)-ROW(Employees!$A$5))),"")</f>
        <v/>
      </c>
      <c r="AS907" s="227"/>
      <c r="AT907" s="151"/>
    </row>
    <row r="908" spans="42:46" x14ac:dyDescent="0.25">
      <c r="AP908" s="121" t="str">
        <f t="array" ref="AP908">IFERROR(INDEX(Employees!$B$6:$B$1005,SMALL(IF(LEN(Employees!$B$6:$B$1005)&gt;0,ROW(Employees!$B$6:$B$1005)-ROW(INDEX(Employees!$B$6:$B$1005,1,1))+1),ROW(Employees!A907)-ROW(Employees!$A$5))),"")</f>
        <v/>
      </c>
      <c r="AS908" s="227"/>
      <c r="AT908" s="151"/>
    </row>
    <row r="909" spans="42:46" x14ac:dyDescent="0.25">
      <c r="AP909" s="121" t="str">
        <f t="array" ref="AP909">IFERROR(INDEX(Employees!$B$6:$B$1005,SMALL(IF(LEN(Employees!$B$6:$B$1005)&gt;0,ROW(Employees!$B$6:$B$1005)-ROW(INDEX(Employees!$B$6:$B$1005,1,1))+1),ROW(Employees!A908)-ROW(Employees!$A$5))),"")</f>
        <v/>
      </c>
      <c r="AS909" s="227"/>
      <c r="AT909" s="151"/>
    </row>
    <row r="910" spans="42:46" x14ac:dyDescent="0.25">
      <c r="AP910" s="121" t="str">
        <f t="array" ref="AP910">IFERROR(INDEX(Employees!$B$6:$B$1005,SMALL(IF(LEN(Employees!$B$6:$B$1005)&gt;0,ROW(Employees!$B$6:$B$1005)-ROW(INDEX(Employees!$B$6:$B$1005,1,1))+1),ROW(Employees!A909)-ROW(Employees!$A$5))),"")</f>
        <v/>
      </c>
      <c r="AS910" s="227"/>
      <c r="AT910" s="151"/>
    </row>
    <row r="911" spans="42:46" x14ac:dyDescent="0.25">
      <c r="AP911" s="121" t="str">
        <f t="array" ref="AP911">IFERROR(INDEX(Employees!$B$6:$B$1005,SMALL(IF(LEN(Employees!$B$6:$B$1005)&gt;0,ROW(Employees!$B$6:$B$1005)-ROW(INDEX(Employees!$B$6:$B$1005,1,1))+1),ROW(Employees!A910)-ROW(Employees!$A$5))),"")</f>
        <v/>
      </c>
      <c r="AS911" s="227"/>
      <c r="AT911" s="151"/>
    </row>
    <row r="912" spans="42:46" x14ac:dyDescent="0.25">
      <c r="AP912" s="121" t="str">
        <f t="array" ref="AP912">IFERROR(INDEX(Employees!$B$6:$B$1005,SMALL(IF(LEN(Employees!$B$6:$B$1005)&gt;0,ROW(Employees!$B$6:$B$1005)-ROW(INDEX(Employees!$B$6:$B$1005,1,1))+1),ROW(Employees!A911)-ROW(Employees!$A$5))),"")</f>
        <v/>
      </c>
      <c r="AS912" s="227"/>
      <c r="AT912" s="151"/>
    </row>
    <row r="913" spans="42:46" x14ac:dyDescent="0.25">
      <c r="AP913" s="121" t="str">
        <f t="array" ref="AP913">IFERROR(INDEX(Employees!$B$6:$B$1005,SMALL(IF(LEN(Employees!$B$6:$B$1005)&gt;0,ROW(Employees!$B$6:$B$1005)-ROW(INDEX(Employees!$B$6:$B$1005,1,1))+1),ROW(Employees!A912)-ROW(Employees!$A$5))),"")</f>
        <v/>
      </c>
      <c r="AS913" s="227"/>
      <c r="AT913" s="151"/>
    </row>
    <row r="914" spans="42:46" x14ac:dyDescent="0.25">
      <c r="AP914" s="121" t="str">
        <f t="array" ref="AP914">IFERROR(INDEX(Employees!$B$6:$B$1005,SMALL(IF(LEN(Employees!$B$6:$B$1005)&gt;0,ROW(Employees!$B$6:$B$1005)-ROW(INDEX(Employees!$B$6:$B$1005,1,1))+1),ROW(Employees!A913)-ROW(Employees!$A$5))),"")</f>
        <v/>
      </c>
      <c r="AS914" s="227"/>
      <c r="AT914" s="151"/>
    </row>
    <row r="915" spans="42:46" x14ac:dyDescent="0.25">
      <c r="AP915" s="121" t="str">
        <f t="array" ref="AP915">IFERROR(INDEX(Employees!$B$6:$B$1005,SMALL(IF(LEN(Employees!$B$6:$B$1005)&gt;0,ROW(Employees!$B$6:$B$1005)-ROW(INDEX(Employees!$B$6:$B$1005,1,1))+1),ROW(Employees!A914)-ROW(Employees!$A$5))),"")</f>
        <v/>
      </c>
      <c r="AS915" s="227"/>
      <c r="AT915" s="151"/>
    </row>
    <row r="916" spans="42:46" x14ac:dyDescent="0.25">
      <c r="AP916" s="121" t="str">
        <f t="array" ref="AP916">IFERROR(INDEX(Employees!$B$6:$B$1005,SMALL(IF(LEN(Employees!$B$6:$B$1005)&gt;0,ROW(Employees!$B$6:$B$1005)-ROW(INDEX(Employees!$B$6:$B$1005,1,1))+1),ROW(Employees!A915)-ROW(Employees!$A$5))),"")</f>
        <v/>
      </c>
      <c r="AS916" s="227"/>
      <c r="AT916" s="151"/>
    </row>
    <row r="917" spans="42:46" x14ac:dyDescent="0.25">
      <c r="AP917" s="121" t="str">
        <f t="array" ref="AP917">IFERROR(INDEX(Employees!$B$6:$B$1005,SMALL(IF(LEN(Employees!$B$6:$B$1005)&gt;0,ROW(Employees!$B$6:$B$1005)-ROW(INDEX(Employees!$B$6:$B$1005,1,1))+1),ROW(Employees!A916)-ROW(Employees!$A$5))),"")</f>
        <v/>
      </c>
      <c r="AS917" s="227"/>
      <c r="AT917" s="151"/>
    </row>
    <row r="918" spans="42:46" x14ac:dyDescent="0.25">
      <c r="AP918" s="121" t="str">
        <f t="array" ref="AP918">IFERROR(INDEX(Employees!$B$6:$B$1005,SMALL(IF(LEN(Employees!$B$6:$B$1005)&gt;0,ROW(Employees!$B$6:$B$1005)-ROW(INDEX(Employees!$B$6:$B$1005,1,1))+1),ROW(Employees!A917)-ROW(Employees!$A$5))),"")</f>
        <v/>
      </c>
      <c r="AS918" s="227"/>
      <c r="AT918" s="151"/>
    </row>
    <row r="919" spans="42:46" x14ac:dyDescent="0.25">
      <c r="AP919" s="121" t="str">
        <f t="array" ref="AP919">IFERROR(INDEX(Employees!$B$6:$B$1005,SMALL(IF(LEN(Employees!$B$6:$B$1005)&gt;0,ROW(Employees!$B$6:$B$1005)-ROW(INDEX(Employees!$B$6:$B$1005,1,1))+1),ROW(Employees!A918)-ROW(Employees!$A$5))),"")</f>
        <v/>
      </c>
      <c r="AS919" s="227"/>
      <c r="AT919" s="151"/>
    </row>
    <row r="920" spans="42:46" x14ac:dyDescent="0.25">
      <c r="AP920" s="121" t="str">
        <f t="array" ref="AP920">IFERROR(INDEX(Employees!$B$6:$B$1005,SMALL(IF(LEN(Employees!$B$6:$B$1005)&gt;0,ROW(Employees!$B$6:$B$1005)-ROW(INDEX(Employees!$B$6:$B$1005,1,1))+1),ROW(Employees!A919)-ROW(Employees!$A$5))),"")</f>
        <v/>
      </c>
      <c r="AS920" s="227"/>
      <c r="AT920" s="151"/>
    </row>
    <row r="921" spans="42:46" x14ac:dyDescent="0.25">
      <c r="AP921" s="121" t="str">
        <f t="array" ref="AP921">IFERROR(INDEX(Employees!$B$6:$B$1005,SMALL(IF(LEN(Employees!$B$6:$B$1005)&gt;0,ROW(Employees!$B$6:$B$1005)-ROW(INDEX(Employees!$B$6:$B$1005,1,1))+1),ROW(Employees!A920)-ROW(Employees!$A$5))),"")</f>
        <v/>
      </c>
      <c r="AS921" s="227"/>
      <c r="AT921" s="151"/>
    </row>
    <row r="922" spans="42:46" x14ac:dyDescent="0.25">
      <c r="AP922" s="121" t="str">
        <f t="array" ref="AP922">IFERROR(INDEX(Employees!$B$6:$B$1005,SMALL(IF(LEN(Employees!$B$6:$B$1005)&gt;0,ROW(Employees!$B$6:$B$1005)-ROW(INDEX(Employees!$B$6:$B$1005,1,1))+1),ROW(Employees!A921)-ROW(Employees!$A$5))),"")</f>
        <v/>
      </c>
      <c r="AS922" s="227"/>
      <c r="AT922" s="151"/>
    </row>
    <row r="923" spans="42:46" x14ac:dyDescent="0.25">
      <c r="AP923" s="121" t="str">
        <f t="array" ref="AP923">IFERROR(INDEX(Employees!$B$6:$B$1005,SMALL(IF(LEN(Employees!$B$6:$B$1005)&gt;0,ROW(Employees!$B$6:$B$1005)-ROW(INDEX(Employees!$B$6:$B$1005,1,1))+1),ROW(Employees!A922)-ROW(Employees!$A$5))),"")</f>
        <v/>
      </c>
      <c r="AS923" s="227"/>
      <c r="AT923" s="151"/>
    </row>
    <row r="924" spans="42:46" x14ac:dyDescent="0.25">
      <c r="AP924" s="121" t="str">
        <f t="array" ref="AP924">IFERROR(INDEX(Employees!$B$6:$B$1005,SMALL(IF(LEN(Employees!$B$6:$B$1005)&gt;0,ROW(Employees!$B$6:$B$1005)-ROW(INDEX(Employees!$B$6:$B$1005,1,1))+1),ROW(Employees!A923)-ROW(Employees!$A$5))),"")</f>
        <v/>
      </c>
      <c r="AS924" s="227"/>
      <c r="AT924" s="151"/>
    </row>
    <row r="925" spans="42:46" x14ac:dyDescent="0.25">
      <c r="AP925" s="121" t="str">
        <f t="array" ref="AP925">IFERROR(INDEX(Employees!$B$6:$B$1005,SMALL(IF(LEN(Employees!$B$6:$B$1005)&gt;0,ROW(Employees!$B$6:$B$1005)-ROW(INDEX(Employees!$B$6:$B$1005,1,1))+1),ROW(Employees!A924)-ROW(Employees!$A$5))),"")</f>
        <v/>
      </c>
      <c r="AS925" s="227"/>
      <c r="AT925" s="151"/>
    </row>
    <row r="926" spans="42:46" x14ac:dyDescent="0.25">
      <c r="AP926" s="121" t="str">
        <f t="array" ref="AP926">IFERROR(INDEX(Employees!$B$6:$B$1005,SMALL(IF(LEN(Employees!$B$6:$B$1005)&gt;0,ROW(Employees!$B$6:$B$1005)-ROW(INDEX(Employees!$B$6:$B$1005,1,1))+1),ROW(Employees!A925)-ROW(Employees!$A$5))),"")</f>
        <v/>
      </c>
      <c r="AS926" s="227"/>
      <c r="AT926" s="151"/>
    </row>
    <row r="927" spans="42:46" x14ac:dyDescent="0.25">
      <c r="AP927" s="121" t="str">
        <f t="array" ref="AP927">IFERROR(INDEX(Employees!$B$6:$B$1005,SMALL(IF(LEN(Employees!$B$6:$B$1005)&gt;0,ROW(Employees!$B$6:$B$1005)-ROW(INDEX(Employees!$B$6:$B$1005,1,1))+1),ROW(Employees!A926)-ROW(Employees!$A$5))),"")</f>
        <v/>
      </c>
      <c r="AS927" s="227"/>
      <c r="AT927" s="151"/>
    </row>
    <row r="928" spans="42:46" x14ac:dyDescent="0.25">
      <c r="AP928" s="121" t="str">
        <f t="array" ref="AP928">IFERROR(INDEX(Employees!$B$6:$B$1005,SMALL(IF(LEN(Employees!$B$6:$B$1005)&gt;0,ROW(Employees!$B$6:$B$1005)-ROW(INDEX(Employees!$B$6:$B$1005,1,1))+1),ROW(Employees!A927)-ROW(Employees!$A$5))),"")</f>
        <v/>
      </c>
      <c r="AS928" s="227"/>
      <c r="AT928" s="151"/>
    </row>
    <row r="929" spans="42:46" x14ac:dyDescent="0.25">
      <c r="AP929" s="121" t="str">
        <f t="array" ref="AP929">IFERROR(INDEX(Employees!$B$6:$B$1005,SMALL(IF(LEN(Employees!$B$6:$B$1005)&gt;0,ROW(Employees!$B$6:$B$1005)-ROW(INDEX(Employees!$B$6:$B$1005,1,1))+1),ROW(Employees!A928)-ROW(Employees!$A$5))),"")</f>
        <v/>
      </c>
      <c r="AS929" s="227"/>
      <c r="AT929" s="151"/>
    </row>
    <row r="930" spans="42:46" x14ac:dyDescent="0.25">
      <c r="AP930" s="121" t="str">
        <f t="array" ref="AP930">IFERROR(INDEX(Employees!$B$6:$B$1005,SMALL(IF(LEN(Employees!$B$6:$B$1005)&gt;0,ROW(Employees!$B$6:$B$1005)-ROW(INDEX(Employees!$B$6:$B$1005,1,1))+1),ROW(Employees!A929)-ROW(Employees!$A$5))),"")</f>
        <v/>
      </c>
      <c r="AS930" s="227"/>
      <c r="AT930" s="151"/>
    </row>
    <row r="931" spans="42:46" x14ac:dyDescent="0.25">
      <c r="AP931" s="121" t="str">
        <f t="array" ref="AP931">IFERROR(INDEX(Employees!$B$6:$B$1005,SMALL(IF(LEN(Employees!$B$6:$B$1005)&gt;0,ROW(Employees!$B$6:$B$1005)-ROW(INDEX(Employees!$B$6:$B$1005,1,1))+1),ROW(Employees!A930)-ROW(Employees!$A$5))),"")</f>
        <v/>
      </c>
      <c r="AS931" s="227"/>
      <c r="AT931" s="151"/>
    </row>
    <row r="932" spans="42:46" x14ac:dyDescent="0.25">
      <c r="AP932" s="121" t="str">
        <f t="array" ref="AP932">IFERROR(INDEX(Employees!$B$6:$B$1005,SMALL(IF(LEN(Employees!$B$6:$B$1005)&gt;0,ROW(Employees!$B$6:$B$1005)-ROW(INDEX(Employees!$B$6:$B$1005,1,1))+1),ROW(Employees!A931)-ROW(Employees!$A$5))),"")</f>
        <v/>
      </c>
      <c r="AS932" s="227"/>
      <c r="AT932" s="151"/>
    </row>
    <row r="933" spans="42:46" x14ac:dyDescent="0.25">
      <c r="AP933" s="121" t="str">
        <f t="array" ref="AP933">IFERROR(INDEX(Employees!$B$6:$B$1005,SMALL(IF(LEN(Employees!$B$6:$B$1005)&gt;0,ROW(Employees!$B$6:$B$1005)-ROW(INDEX(Employees!$B$6:$B$1005,1,1))+1),ROW(Employees!A932)-ROW(Employees!$A$5))),"")</f>
        <v/>
      </c>
      <c r="AS933" s="227"/>
      <c r="AT933" s="151"/>
    </row>
    <row r="934" spans="42:46" x14ac:dyDescent="0.25">
      <c r="AP934" s="121" t="str">
        <f t="array" ref="AP934">IFERROR(INDEX(Employees!$B$6:$B$1005,SMALL(IF(LEN(Employees!$B$6:$B$1005)&gt;0,ROW(Employees!$B$6:$B$1005)-ROW(INDEX(Employees!$B$6:$B$1005,1,1))+1),ROW(Employees!A933)-ROW(Employees!$A$5))),"")</f>
        <v/>
      </c>
      <c r="AS934" s="227"/>
      <c r="AT934" s="151"/>
    </row>
    <row r="935" spans="42:46" x14ac:dyDescent="0.25">
      <c r="AP935" s="121" t="str">
        <f t="array" ref="AP935">IFERROR(INDEX(Employees!$B$6:$B$1005,SMALL(IF(LEN(Employees!$B$6:$B$1005)&gt;0,ROW(Employees!$B$6:$B$1005)-ROW(INDEX(Employees!$B$6:$B$1005,1,1))+1),ROW(Employees!A934)-ROW(Employees!$A$5))),"")</f>
        <v/>
      </c>
      <c r="AS935" s="227"/>
      <c r="AT935" s="151"/>
    </row>
    <row r="936" spans="42:46" x14ac:dyDescent="0.25">
      <c r="AP936" s="121" t="str">
        <f t="array" ref="AP936">IFERROR(INDEX(Employees!$B$6:$B$1005,SMALL(IF(LEN(Employees!$B$6:$B$1005)&gt;0,ROW(Employees!$B$6:$B$1005)-ROW(INDEX(Employees!$B$6:$B$1005,1,1))+1),ROW(Employees!A935)-ROW(Employees!$A$5))),"")</f>
        <v/>
      </c>
      <c r="AS936" s="227"/>
      <c r="AT936" s="151"/>
    </row>
    <row r="937" spans="42:46" x14ac:dyDescent="0.25">
      <c r="AP937" s="121" t="str">
        <f t="array" ref="AP937">IFERROR(INDEX(Employees!$B$6:$B$1005,SMALL(IF(LEN(Employees!$B$6:$B$1005)&gt;0,ROW(Employees!$B$6:$B$1005)-ROW(INDEX(Employees!$B$6:$B$1005,1,1))+1),ROW(Employees!A936)-ROW(Employees!$A$5))),"")</f>
        <v/>
      </c>
      <c r="AS937" s="227"/>
      <c r="AT937" s="151"/>
    </row>
    <row r="938" spans="42:46" x14ac:dyDescent="0.25">
      <c r="AP938" s="121" t="str">
        <f t="array" ref="AP938">IFERROR(INDEX(Employees!$B$6:$B$1005,SMALL(IF(LEN(Employees!$B$6:$B$1005)&gt;0,ROW(Employees!$B$6:$B$1005)-ROW(INDEX(Employees!$B$6:$B$1005,1,1))+1),ROW(Employees!A937)-ROW(Employees!$A$5))),"")</f>
        <v/>
      </c>
      <c r="AS938" s="227"/>
      <c r="AT938" s="151"/>
    </row>
    <row r="939" spans="42:46" x14ac:dyDescent="0.25">
      <c r="AP939" s="121" t="str">
        <f t="array" ref="AP939">IFERROR(INDEX(Employees!$B$6:$B$1005,SMALL(IF(LEN(Employees!$B$6:$B$1005)&gt;0,ROW(Employees!$B$6:$B$1005)-ROW(INDEX(Employees!$B$6:$B$1005,1,1))+1),ROW(Employees!A938)-ROW(Employees!$A$5))),"")</f>
        <v/>
      </c>
      <c r="AS939" s="227"/>
      <c r="AT939" s="151"/>
    </row>
    <row r="940" spans="42:46" x14ac:dyDescent="0.25">
      <c r="AP940" s="121" t="str">
        <f t="array" ref="AP940">IFERROR(INDEX(Employees!$B$6:$B$1005,SMALL(IF(LEN(Employees!$B$6:$B$1005)&gt;0,ROW(Employees!$B$6:$B$1005)-ROW(INDEX(Employees!$B$6:$B$1005,1,1))+1),ROW(Employees!A939)-ROW(Employees!$A$5))),"")</f>
        <v/>
      </c>
      <c r="AS940" s="227"/>
      <c r="AT940" s="151"/>
    </row>
    <row r="941" spans="42:46" x14ac:dyDescent="0.25">
      <c r="AP941" s="121" t="str">
        <f t="array" ref="AP941">IFERROR(INDEX(Employees!$B$6:$B$1005,SMALL(IF(LEN(Employees!$B$6:$B$1005)&gt;0,ROW(Employees!$B$6:$B$1005)-ROW(INDEX(Employees!$B$6:$B$1005,1,1))+1),ROW(Employees!A940)-ROW(Employees!$A$5))),"")</f>
        <v/>
      </c>
      <c r="AS941" s="227"/>
      <c r="AT941" s="151"/>
    </row>
    <row r="942" spans="42:46" x14ac:dyDescent="0.25">
      <c r="AP942" s="121" t="str">
        <f t="array" ref="AP942">IFERROR(INDEX(Employees!$B$6:$B$1005,SMALL(IF(LEN(Employees!$B$6:$B$1005)&gt;0,ROW(Employees!$B$6:$B$1005)-ROW(INDEX(Employees!$B$6:$B$1005,1,1))+1),ROW(Employees!A941)-ROW(Employees!$A$5))),"")</f>
        <v/>
      </c>
      <c r="AS942" s="227"/>
      <c r="AT942" s="151"/>
    </row>
    <row r="943" spans="42:46" x14ac:dyDescent="0.25">
      <c r="AP943" s="121" t="str">
        <f t="array" ref="AP943">IFERROR(INDEX(Employees!$B$6:$B$1005,SMALL(IF(LEN(Employees!$B$6:$B$1005)&gt;0,ROW(Employees!$B$6:$B$1005)-ROW(INDEX(Employees!$B$6:$B$1005,1,1))+1),ROW(Employees!A942)-ROW(Employees!$A$5))),"")</f>
        <v/>
      </c>
      <c r="AS943" s="227"/>
      <c r="AT943" s="151"/>
    </row>
    <row r="944" spans="42:46" x14ac:dyDescent="0.25">
      <c r="AP944" s="121" t="str">
        <f t="array" ref="AP944">IFERROR(INDEX(Employees!$B$6:$B$1005,SMALL(IF(LEN(Employees!$B$6:$B$1005)&gt;0,ROW(Employees!$B$6:$B$1005)-ROW(INDEX(Employees!$B$6:$B$1005,1,1))+1),ROW(Employees!A943)-ROW(Employees!$A$5))),"")</f>
        <v/>
      </c>
      <c r="AS944" s="227"/>
      <c r="AT944" s="151"/>
    </row>
    <row r="945" spans="42:46" x14ac:dyDescent="0.25">
      <c r="AP945" s="121" t="str">
        <f t="array" ref="AP945">IFERROR(INDEX(Employees!$B$6:$B$1005,SMALL(IF(LEN(Employees!$B$6:$B$1005)&gt;0,ROW(Employees!$B$6:$B$1005)-ROW(INDEX(Employees!$B$6:$B$1005,1,1))+1),ROW(Employees!A944)-ROW(Employees!$A$5))),"")</f>
        <v/>
      </c>
      <c r="AS945" s="227"/>
      <c r="AT945" s="151"/>
    </row>
    <row r="946" spans="42:46" x14ac:dyDescent="0.25">
      <c r="AP946" s="121" t="str">
        <f t="array" ref="AP946">IFERROR(INDEX(Employees!$B$6:$B$1005,SMALL(IF(LEN(Employees!$B$6:$B$1005)&gt;0,ROW(Employees!$B$6:$B$1005)-ROW(INDEX(Employees!$B$6:$B$1005,1,1))+1),ROW(Employees!A945)-ROW(Employees!$A$5))),"")</f>
        <v/>
      </c>
      <c r="AS946" s="227"/>
      <c r="AT946" s="151"/>
    </row>
    <row r="947" spans="42:46" x14ac:dyDescent="0.25">
      <c r="AP947" s="121" t="str">
        <f t="array" ref="AP947">IFERROR(INDEX(Employees!$B$6:$B$1005,SMALL(IF(LEN(Employees!$B$6:$B$1005)&gt;0,ROW(Employees!$B$6:$B$1005)-ROW(INDEX(Employees!$B$6:$B$1005,1,1))+1),ROW(Employees!A946)-ROW(Employees!$A$5))),"")</f>
        <v/>
      </c>
      <c r="AS947" s="227"/>
      <c r="AT947" s="151"/>
    </row>
    <row r="948" spans="42:46" x14ac:dyDescent="0.25">
      <c r="AP948" s="121" t="str">
        <f t="array" ref="AP948">IFERROR(INDEX(Employees!$B$6:$B$1005,SMALL(IF(LEN(Employees!$B$6:$B$1005)&gt;0,ROW(Employees!$B$6:$B$1005)-ROW(INDEX(Employees!$B$6:$B$1005,1,1))+1),ROW(Employees!A947)-ROW(Employees!$A$5))),"")</f>
        <v/>
      </c>
      <c r="AS948" s="227"/>
      <c r="AT948" s="151"/>
    </row>
    <row r="949" spans="42:46" x14ac:dyDescent="0.25">
      <c r="AP949" s="121" t="str">
        <f t="array" ref="AP949">IFERROR(INDEX(Employees!$B$6:$B$1005,SMALL(IF(LEN(Employees!$B$6:$B$1005)&gt;0,ROW(Employees!$B$6:$B$1005)-ROW(INDEX(Employees!$B$6:$B$1005,1,1))+1),ROW(Employees!A948)-ROW(Employees!$A$5))),"")</f>
        <v/>
      </c>
      <c r="AS949" s="227"/>
      <c r="AT949" s="151"/>
    </row>
    <row r="950" spans="42:46" x14ac:dyDescent="0.25">
      <c r="AP950" s="121" t="str">
        <f t="array" ref="AP950">IFERROR(INDEX(Employees!$B$6:$B$1005,SMALL(IF(LEN(Employees!$B$6:$B$1005)&gt;0,ROW(Employees!$B$6:$B$1005)-ROW(INDEX(Employees!$B$6:$B$1005,1,1))+1),ROW(Employees!A949)-ROW(Employees!$A$5))),"")</f>
        <v/>
      </c>
      <c r="AS950" s="227"/>
      <c r="AT950" s="151"/>
    </row>
    <row r="951" spans="42:46" x14ac:dyDescent="0.25">
      <c r="AP951" s="121" t="str">
        <f t="array" ref="AP951">IFERROR(INDEX(Employees!$B$6:$B$1005,SMALL(IF(LEN(Employees!$B$6:$B$1005)&gt;0,ROW(Employees!$B$6:$B$1005)-ROW(INDEX(Employees!$B$6:$B$1005,1,1))+1),ROW(Employees!A950)-ROW(Employees!$A$5))),"")</f>
        <v/>
      </c>
      <c r="AS951" s="227"/>
      <c r="AT951" s="151"/>
    </row>
    <row r="952" spans="42:46" x14ac:dyDescent="0.25">
      <c r="AP952" s="121" t="str">
        <f t="array" ref="AP952">IFERROR(INDEX(Employees!$B$6:$B$1005,SMALL(IF(LEN(Employees!$B$6:$B$1005)&gt;0,ROW(Employees!$B$6:$B$1005)-ROW(INDEX(Employees!$B$6:$B$1005,1,1))+1),ROW(Employees!A951)-ROW(Employees!$A$5))),"")</f>
        <v/>
      </c>
      <c r="AS952" s="227"/>
      <c r="AT952" s="151"/>
    </row>
    <row r="953" spans="42:46" x14ac:dyDescent="0.25">
      <c r="AP953" s="121" t="str">
        <f t="array" ref="AP953">IFERROR(INDEX(Employees!$B$6:$B$1005,SMALL(IF(LEN(Employees!$B$6:$B$1005)&gt;0,ROW(Employees!$B$6:$B$1005)-ROW(INDEX(Employees!$B$6:$B$1005,1,1))+1),ROW(Employees!A952)-ROW(Employees!$A$5))),"")</f>
        <v/>
      </c>
      <c r="AS953" s="227"/>
      <c r="AT953" s="151"/>
    </row>
    <row r="954" spans="42:46" x14ac:dyDescent="0.25">
      <c r="AP954" s="121" t="str">
        <f t="array" ref="AP954">IFERROR(INDEX(Employees!$B$6:$B$1005,SMALL(IF(LEN(Employees!$B$6:$B$1005)&gt;0,ROW(Employees!$B$6:$B$1005)-ROW(INDEX(Employees!$B$6:$B$1005,1,1))+1),ROW(Employees!A953)-ROW(Employees!$A$5))),"")</f>
        <v/>
      </c>
      <c r="AS954" s="227"/>
      <c r="AT954" s="151"/>
    </row>
    <row r="955" spans="42:46" x14ac:dyDescent="0.25">
      <c r="AP955" s="121" t="str">
        <f t="array" ref="AP955">IFERROR(INDEX(Employees!$B$6:$B$1005,SMALL(IF(LEN(Employees!$B$6:$B$1005)&gt;0,ROW(Employees!$B$6:$B$1005)-ROW(INDEX(Employees!$B$6:$B$1005,1,1))+1),ROW(Employees!A954)-ROW(Employees!$A$5))),"")</f>
        <v/>
      </c>
      <c r="AS955" s="227"/>
      <c r="AT955" s="151"/>
    </row>
    <row r="956" spans="42:46" x14ac:dyDescent="0.25">
      <c r="AP956" s="121" t="str">
        <f t="array" ref="AP956">IFERROR(INDEX(Employees!$B$6:$B$1005,SMALL(IF(LEN(Employees!$B$6:$B$1005)&gt;0,ROW(Employees!$B$6:$B$1005)-ROW(INDEX(Employees!$B$6:$B$1005,1,1))+1),ROW(Employees!A955)-ROW(Employees!$A$5))),"")</f>
        <v/>
      </c>
      <c r="AS956" s="227"/>
      <c r="AT956" s="151"/>
    </row>
    <row r="957" spans="42:46" x14ac:dyDescent="0.25">
      <c r="AP957" s="121" t="str">
        <f t="array" ref="AP957">IFERROR(INDEX(Employees!$B$6:$B$1005,SMALL(IF(LEN(Employees!$B$6:$B$1005)&gt;0,ROW(Employees!$B$6:$B$1005)-ROW(INDEX(Employees!$B$6:$B$1005,1,1))+1),ROW(Employees!A956)-ROW(Employees!$A$5))),"")</f>
        <v/>
      </c>
      <c r="AS957" s="227"/>
      <c r="AT957" s="151"/>
    </row>
    <row r="958" spans="42:46" x14ac:dyDescent="0.25">
      <c r="AP958" s="121" t="str">
        <f t="array" ref="AP958">IFERROR(INDEX(Employees!$B$6:$B$1005,SMALL(IF(LEN(Employees!$B$6:$B$1005)&gt;0,ROW(Employees!$B$6:$B$1005)-ROW(INDEX(Employees!$B$6:$B$1005,1,1))+1),ROW(Employees!A957)-ROW(Employees!$A$5))),"")</f>
        <v/>
      </c>
      <c r="AS958" s="227"/>
      <c r="AT958" s="151"/>
    </row>
    <row r="959" spans="42:46" x14ac:dyDescent="0.25">
      <c r="AP959" s="121" t="str">
        <f t="array" ref="AP959">IFERROR(INDEX(Employees!$B$6:$B$1005,SMALL(IF(LEN(Employees!$B$6:$B$1005)&gt;0,ROW(Employees!$B$6:$B$1005)-ROW(INDEX(Employees!$B$6:$B$1005,1,1))+1),ROW(Employees!A958)-ROW(Employees!$A$5))),"")</f>
        <v/>
      </c>
      <c r="AS959" s="227"/>
      <c r="AT959" s="151"/>
    </row>
    <row r="960" spans="42:46" x14ac:dyDescent="0.25">
      <c r="AP960" s="121" t="str">
        <f t="array" ref="AP960">IFERROR(INDEX(Employees!$B$6:$B$1005,SMALL(IF(LEN(Employees!$B$6:$B$1005)&gt;0,ROW(Employees!$B$6:$B$1005)-ROW(INDEX(Employees!$B$6:$B$1005,1,1))+1),ROW(Employees!A959)-ROW(Employees!$A$5))),"")</f>
        <v/>
      </c>
      <c r="AS960" s="227"/>
      <c r="AT960" s="151"/>
    </row>
    <row r="961" spans="42:46" x14ac:dyDescent="0.25">
      <c r="AP961" s="121" t="str">
        <f t="array" ref="AP961">IFERROR(INDEX(Employees!$B$6:$B$1005,SMALL(IF(LEN(Employees!$B$6:$B$1005)&gt;0,ROW(Employees!$B$6:$B$1005)-ROW(INDEX(Employees!$B$6:$B$1005,1,1))+1),ROW(Employees!A960)-ROW(Employees!$A$5))),"")</f>
        <v/>
      </c>
      <c r="AS961" s="227"/>
      <c r="AT961" s="151"/>
    </row>
    <row r="962" spans="42:46" x14ac:dyDescent="0.25">
      <c r="AP962" s="121" t="str">
        <f t="array" ref="AP962">IFERROR(INDEX(Employees!$B$6:$B$1005,SMALL(IF(LEN(Employees!$B$6:$B$1005)&gt;0,ROW(Employees!$B$6:$B$1005)-ROW(INDEX(Employees!$B$6:$B$1005,1,1))+1),ROW(Employees!A961)-ROW(Employees!$A$5))),"")</f>
        <v/>
      </c>
      <c r="AS962" s="227"/>
      <c r="AT962" s="151"/>
    </row>
    <row r="963" spans="42:46" x14ac:dyDescent="0.25">
      <c r="AP963" s="121" t="str">
        <f t="array" ref="AP963">IFERROR(INDEX(Employees!$B$6:$B$1005,SMALL(IF(LEN(Employees!$B$6:$B$1005)&gt;0,ROW(Employees!$B$6:$B$1005)-ROW(INDEX(Employees!$B$6:$B$1005,1,1))+1),ROW(Employees!A962)-ROW(Employees!$A$5))),"")</f>
        <v/>
      </c>
      <c r="AS963" s="227"/>
      <c r="AT963" s="151"/>
    </row>
    <row r="964" spans="42:46" x14ac:dyDescent="0.25">
      <c r="AP964" s="121" t="str">
        <f t="array" ref="AP964">IFERROR(INDEX(Employees!$B$6:$B$1005,SMALL(IF(LEN(Employees!$B$6:$B$1005)&gt;0,ROW(Employees!$B$6:$B$1005)-ROW(INDEX(Employees!$B$6:$B$1005,1,1))+1),ROW(Employees!A963)-ROW(Employees!$A$5))),"")</f>
        <v/>
      </c>
      <c r="AS964" s="227"/>
      <c r="AT964" s="151"/>
    </row>
    <row r="965" spans="42:46" x14ac:dyDescent="0.25">
      <c r="AP965" s="121" t="str">
        <f t="array" ref="AP965">IFERROR(INDEX(Employees!$B$6:$B$1005,SMALL(IF(LEN(Employees!$B$6:$B$1005)&gt;0,ROW(Employees!$B$6:$B$1005)-ROW(INDEX(Employees!$B$6:$B$1005,1,1))+1),ROW(Employees!A964)-ROW(Employees!$A$5))),"")</f>
        <v/>
      </c>
      <c r="AS965" s="227"/>
      <c r="AT965" s="151"/>
    </row>
    <row r="966" spans="42:46" x14ac:dyDescent="0.25">
      <c r="AP966" s="121" t="str">
        <f t="array" ref="AP966">IFERROR(INDEX(Employees!$B$6:$B$1005,SMALL(IF(LEN(Employees!$B$6:$B$1005)&gt;0,ROW(Employees!$B$6:$B$1005)-ROW(INDEX(Employees!$B$6:$B$1005,1,1))+1),ROW(Employees!A965)-ROW(Employees!$A$5))),"")</f>
        <v/>
      </c>
      <c r="AS966" s="227"/>
      <c r="AT966" s="151"/>
    </row>
    <row r="967" spans="42:46" x14ac:dyDescent="0.25">
      <c r="AP967" s="121" t="str">
        <f t="array" ref="AP967">IFERROR(INDEX(Employees!$B$6:$B$1005,SMALL(IF(LEN(Employees!$B$6:$B$1005)&gt;0,ROW(Employees!$B$6:$B$1005)-ROW(INDEX(Employees!$B$6:$B$1005,1,1))+1),ROW(Employees!A966)-ROW(Employees!$A$5))),"")</f>
        <v/>
      </c>
      <c r="AS967" s="227"/>
      <c r="AT967" s="151"/>
    </row>
    <row r="968" spans="42:46" x14ac:dyDescent="0.25">
      <c r="AP968" s="121" t="str">
        <f t="array" ref="AP968">IFERROR(INDEX(Employees!$B$6:$B$1005,SMALL(IF(LEN(Employees!$B$6:$B$1005)&gt;0,ROW(Employees!$B$6:$B$1005)-ROW(INDEX(Employees!$B$6:$B$1005,1,1))+1),ROW(Employees!A967)-ROW(Employees!$A$5))),"")</f>
        <v/>
      </c>
      <c r="AS968" s="227"/>
      <c r="AT968" s="151"/>
    </row>
    <row r="969" spans="42:46" x14ac:dyDescent="0.25">
      <c r="AP969" s="121" t="str">
        <f t="array" ref="AP969">IFERROR(INDEX(Employees!$B$6:$B$1005,SMALL(IF(LEN(Employees!$B$6:$B$1005)&gt;0,ROW(Employees!$B$6:$B$1005)-ROW(INDEX(Employees!$B$6:$B$1005,1,1))+1),ROW(Employees!A968)-ROW(Employees!$A$5))),"")</f>
        <v/>
      </c>
      <c r="AS969" s="227"/>
      <c r="AT969" s="151"/>
    </row>
    <row r="970" spans="42:46" x14ac:dyDescent="0.25">
      <c r="AP970" s="121" t="str">
        <f t="array" ref="AP970">IFERROR(INDEX(Employees!$B$6:$B$1005,SMALL(IF(LEN(Employees!$B$6:$B$1005)&gt;0,ROW(Employees!$B$6:$B$1005)-ROW(INDEX(Employees!$B$6:$B$1005,1,1))+1),ROW(Employees!A969)-ROW(Employees!$A$5))),"")</f>
        <v/>
      </c>
      <c r="AS970" s="227"/>
      <c r="AT970" s="151"/>
    </row>
    <row r="971" spans="42:46" x14ac:dyDescent="0.25">
      <c r="AP971" s="121" t="str">
        <f t="array" ref="AP971">IFERROR(INDEX(Employees!$B$6:$B$1005,SMALL(IF(LEN(Employees!$B$6:$B$1005)&gt;0,ROW(Employees!$B$6:$B$1005)-ROW(INDEX(Employees!$B$6:$B$1005,1,1))+1),ROW(Employees!A970)-ROW(Employees!$A$5))),"")</f>
        <v/>
      </c>
      <c r="AS971" s="227"/>
      <c r="AT971" s="151"/>
    </row>
    <row r="972" spans="42:46" x14ac:dyDescent="0.25">
      <c r="AP972" s="121" t="str">
        <f t="array" ref="AP972">IFERROR(INDEX(Employees!$B$6:$B$1005,SMALL(IF(LEN(Employees!$B$6:$B$1005)&gt;0,ROW(Employees!$B$6:$B$1005)-ROW(INDEX(Employees!$B$6:$B$1005,1,1))+1),ROW(Employees!A971)-ROW(Employees!$A$5))),"")</f>
        <v/>
      </c>
      <c r="AS972" s="227"/>
      <c r="AT972" s="151"/>
    </row>
    <row r="973" spans="42:46" x14ac:dyDescent="0.25">
      <c r="AP973" s="121" t="str">
        <f t="array" ref="AP973">IFERROR(INDEX(Employees!$B$6:$B$1005,SMALL(IF(LEN(Employees!$B$6:$B$1005)&gt;0,ROW(Employees!$B$6:$B$1005)-ROW(INDEX(Employees!$B$6:$B$1005,1,1))+1),ROW(Employees!A972)-ROW(Employees!$A$5))),"")</f>
        <v/>
      </c>
      <c r="AS973" s="227"/>
      <c r="AT973" s="151"/>
    </row>
    <row r="974" spans="42:46" x14ac:dyDescent="0.25">
      <c r="AP974" s="121" t="str">
        <f t="array" ref="AP974">IFERROR(INDEX(Employees!$B$6:$B$1005,SMALL(IF(LEN(Employees!$B$6:$B$1005)&gt;0,ROW(Employees!$B$6:$B$1005)-ROW(INDEX(Employees!$B$6:$B$1005,1,1))+1),ROW(Employees!A973)-ROW(Employees!$A$5))),"")</f>
        <v/>
      </c>
      <c r="AS974" s="227"/>
      <c r="AT974" s="151"/>
    </row>
    <row r="975" spans="42:46" x14ac:dyDescent="0.25">
      <c r="AP975" s="121" t="str">
        <f t="array" ref="AP975">IFERROR(INDEX(Employees!$B$6:$B$1005,SMALL(IF(LEN(Employees!$B$6:$B$1005)&gt;0,ROW(Employees!$B$6:$B$1005)-ROW(INDEX(Employees!$B$6:$B$1005,1,1))+1),ROW(Employees!A974)-ROW(Employees!$A$5))),"")</f>
        <v/>
      </c>
      <c r="AS975" s="227"/>
      <c r="AT975" s="151"/>
    </row>
    <row r="976" spans="42:46" x14ac:dyDescent="0.25">
      <c r="AP976" s="121" t="str">
        <f t="array" ref="AP976">IFERROR(INDEX(Employees!$B$6:$B$1005,SMALL(IF(LEN(Employees!$B$6:$B$1005)&gt;0,ROW(Employees!$B$6:$B$1005)-ROW(INDEX(Employees!$B$6:$B$1005,1,1))+1),ROW(Employees!A975)-ROW(Employees!$A$5))),"")</f>
        <v/>
      </c>
      <c r="AS976" s="227"/>
      <c r="AT976" s="151"/>
    </row>
    <row r="977" spans="42:46" x14ac:dyDescent="0.25">
      <c r="AP977" s="121" t="str">
        <f t="array" ref="AP977">IFERROR(INDEX(Employees!$B$6:$B$1005,SMALL(IF(LEN(Employees!$B$6:$B$1005)&gt;0,ROW(Employees!$B$6:$B$1005)-ROW(INDEX(Employees!$B$6:$B$1005,1,1))+1),ROW(Employees!A976)-ROW(Employees!$A$5))),"")</f>
        <v/>
      </c>
      <c r="AS977" s="227"/>
      <c r="AT977" s="151"/>
    </row>
    <row r="978" spans="42:46" x14ac:dyDescent="0.25">
      <c r="AP978" s="121" t="str">
        <f t="array" ref="AP978">IFERROR(INDEX(Employees!$B$6:$B$1005,SMALL(IF(LEN(Employees!$B$6:$B$1005)&gt;0,ROW(Employees!$B$6:$B$1005)-ROW(INDEX(Employees!$B$6:$B$1005,1,1))+1),ROW(Employees!A977)-ROW(Employees!$A$5))),"")</f>
        <v/>
      </c>
      <c r="AS978" s="227"/>
      <c r="AT978" s="151"/>
    </row>
    <row r="979" spans="42:46" x14ac:dyDescent="0.25">
      <c r="AP979" s="121" t="str">
        <f t="array" ref="AP979">IFERROR(INDEX(Employees!$B$6:$B$1005,SMALL(IF(LEN(Employees!$B$6:$B$1005)&gt;0,ROW(Employees!$B$6:$B$1005)-ROW(INDEX(Employees!$B$6:$B$1005,1,1))+1),ROW(Employees!A978)-ROW(Employees!$A$5))),"")</f>
        <v/>
      </c>
      <c r="AS979" s="227"/>
      <c r="AT979" s="151"/>
    </row>
    <row r="980" spans="42:46" x14ac:dyDescent="0.25">
      <c r="AP980" s="121" t="str">
        <f t="array" ref="AP980">IFERROR(INDEX(Employees!$B$6:$B$1005,SMALL(IF(LEN(Employees!$B$6:$B$1005)&gt;0,ROW(Employees!$B$6:$B$1005)-ROW(INDEX(Employees!$B$6:$B$1005,1,1))+1),ROW(Employees!A979)-ROW(Employees!$A$5))),"")</f>
        <v/>
      </c>
      <c r="AS980" s="227"/>
      <c r="AT980" s="151"/>
    </row>
    <row r="981" spans="42:46" x14ac:dyDescent="0.25">
      <c r="AP981" s="121" t="str">
        <f t="array" ref="AP981">IFERROR(INDEX(Employees!$B$6:$B$1005,SMALL(IF(LEN(Employees!$B$6:$B$1005)&gt;0,ROW(Employees!$B$6:$B$1005)-ROW(INDEX(Employees!$B$6:$B$1005,1,1))+1),ROW(Employees!A980)-ROW(Employees!$A$5))),"")</f>
        <v/>
      </c>
      <c r="AS981" s="227"/>
      <c r="AT981" s="151"/>
    </row>
    <row r="982" spans="42:46" x14ac:dyDescent="0.25">
      <c r="AP982" s="121" t="str">
        <f t="array" ref="AP982">IFERROR(INDEX(Employees!$B$6:$B$1005,SMALL(IF(LEN(Employees!$B$6:$B$1005)&gt;0,ROW(Employees!$B$6:$B$1005)-ROW(INDEX(Employees!$B$6:$B$1005,1,1))+1),ROW(Employees!A981)-ROW(Employees!$A$5))),"")</f>
        <v/>
      </c>
      <c r="AS982" s="227"/>
      <c r="AT982" s="151"/>
    </row>
    <row r="983" spans="42:46" x14ac:dyDescent="0.25">
      <c r="AP983" s="121" t="str">
        <f t="array" ref="AP983">IFERROR(INDEX(Employees!$B$6:$B$1005,SMALL(IF(LEN(Employees!$B$6:$B$1005)&gt;0,ROW(Employees!$B$6:$B$1005)-ROW(INDEX(Employees!$B$6:$B$1005,1,1))+1),ROW(Employees!A982)-ROW(Employees!$A$5))),"")</f>
        <v/>
      </c>
      <c r="AS983" s="227"/>
      <c r="AT983" s="151"/>
    </row>
    <row r="984" spans="42:46" x14ac:dyDescent="0.25">
      <c r="AP984" s="121" t="str">
        <f t="array" ref="AP984">IFERROR(INDEX(Employees!$B$6:$B$1005,SMALL(IF(LEN(Employees!$B$6:$B$1005)&gt;0,ROW(Employees!$B$6:$B$1005)-ROW(INDEX(Employees!$B$6:$B$1005,1,1))+1),ROW(Employees!A983)-ROW(Employees!$A$5))),"")</f>
        <v/>
      </c>
      <c r="AS984" s="227"/>
      <c r="AT984" s="151"/>
    </row>
    <row r="985" spans="42:46" x14ac:dyDescent="0.25">
      <c r="AP985" s="121" t="str">
        <f t="array" ref="AP985">IFERROR(INDEX(Employees!$B$6:$B$1005,SMALL(IF(LEN(Employees!$B$6:$B$1005)&gt;0,ROW(Employees!$B$6:$B$1005)-ROW(INDEX(Employees!$B$6:$B$1005,1,1))+1),ROW(Employees!A984)-ROW(Employees!$A$5))),"")</f>
        <v/>
      </c>
      <c r="AS985" s="227"/>
      <c r="AT985" s="151"/>
    </row>
    <row r="986" spans="42:46" x14ac:dyDescent="0.25">
      <c r="AP986" s="121" t="str">
        <f t="array" ref="AP986">IFERROR(INDEX(Employees!$B$6:$B$1005,SMALL(IF(LEN(Employees!$B$6:$B$1005)&gt;0,ROW(Employees!$B$6:$B$1005)-ROW(INDEX(Employees!$B$6:$B$1005,1,1))+1),ROW(Employees!A985)-ROW(Employees!$A$5))),"")</f>
        <v/>
      </c>
      <c r="AS986" s="227"/>
      <c r="AT986" s="151"/>
    </row>
    <row r="987" spans="42:46" x14ac:dyDescent="0.25">
      <c r="AP987" s="121" t="str">
        <f t="array" ref="AP987">IFERROR(INDEX(Employees!$B$6:$B$1005,SMALL(IF(LEN(Employees!$B$6:$B$1005)&gt;0,ROW(Employees!$B$6:$B$1005)-ROW(INDEX(Employees!$B$6:$B$1005,1,1))+1),ROW(Employees!A986)-ROW(Employees!$A$5))),"")</f>
        <v/>
      </c>
      <c r="AS987" s="227"/>
      <c r="AT987" s="151"/>
    </row>
    <row r="988" spans="42:46" x14ac:dyDescent="0.25">
      <c r="AP988" s="121" t="str">
        <f t="array" ref="AP988">IFERROR(INDEX(Employees!$B$6:$B$1005,SMALL(IF(LEN(Employees!$B$6:$B$1005)&gt;0,ROW(Employees!$B$6:$B$1005)-ROW(INDEX(Employees!$B$6:$B$1005,1,1))+1),ROW(Employees!A987)-ROW(Employees!$A$5))),"")</f>
        <v/>
      </c>
      <c r="AS988" s="227"/>
      <c r="AT988" s="151"/>
    </row>
    <row r="989" spans="42:46" x14ac:dyDescent="0.25">
      <c r="AP989" s="121" t="str">
        <f t="array" ref="AP989">IFERROR(INDEX(Employees!$B$6:$B$1005,SMALL(IF(LEN(Employees!$B$6:$B$1005)&gt;0,ROW(Employees!$B$6:$B$1005)-ROW(INDEX(Employees!$B$6:$B$1005,1,1))+1),ROW(Employees!A988)-ROW(Employees!$A$5))),"")</f>
        <v/>
      </c>
      <c r="AS989" s="227"/>
      <c r="AT989" s="151"/>
    </row>
    <row r="990" spans="42:46" x14ac:dyDescent="0.25">
      <c r="AP990" s="121" t="str">
        <f t="array" ref="AP990">IFERROR(INDEX(Employees!$B$6:$B$1005,SMALL(IF(LEN(Employees!$B$6:$B$1005)&gt;0,ROW(Employees!$B$6:$B$1005)-ROW(INDEX(Employees!$B$6:$B$1005,1,1))+1),ROW(Employees!A989)-ROW(Employees!$A$5))),"")</f>
        <v/>
      </c>
      <c r="AS990" s="227"/>
      <c r="AT990" s="151"/>
    </row>
    <row r="991" spans="42:46" x14ac:dyDescent="0.25">
      <c r="AP991" s="121" t="str">
        <f t="array" ref="AP991">IFERROR(INDEX(Employees!$B$6:$B$1005,SMALL(IF(LEN(Employees!$B$6:$B$1005)&gt;0,ROW(Employees!$B$6:$B$1005)-ROW(INDEX(Employees!$B$6:$B$1005,1,1))+1),ROW(Employees!A990)-ROW(Employees!$A$5))),"")</f>
        <v/>
      </c>
      <c r="AS991" s="227"/>
      <c r="AT991" s="151"/>
    </row>
    <row r="992" spans="42:46" x14ac:dyDescent="0.25">
      <c r="AP992" s="121" t="str">
        <f t="array" ref="AP992">IFERROR(INDEX(Employees!$B$6:$B$1005,SMALL(IF(LEN(Employees!$B$6:$B$1005)&gt;0,ROW(Employees!$B$6:$B$1005)-ROW(INDEX(Employees!$B$6:$B$1005,1,1))+1),ROW(Employees!A991)-ROW(Employees!$A$5))),"")</f>
        <v/>
      </c>
      <c r="AS992" s="227"/>
      <c r="AT992" s="151"/>
    </row>
    <row r="993" spans="42:46" x14ac:dyDescent="0.25">
      <c r="AP993" s="121" t="str">
        <f t="array" ref="AP993">IFERROR(INDEX(Employees!$B$6:$B$1005,SMALL(IF(LEN(Employees!$B$6:$B$1005)&gt;0,ROW(Employees!$B$6:$B$1005)-ROW(INDEX(Employees!$B$6:$B$1005,1,1))+1),ROW(Employees!A992)-ROW(Employees!$A$5))),"")</f>
        <v/>
      </c>
      <c r="AS993" s="227"/>
      <c r="AT993" s="151"/>
    </row>
    <row r="994" spans="42:46" x14ac:dyDescent="0.25">
      <c r="AP994" s="121" t="str">
        <f t="array" ref="AP994">IFERROR(INDEX(Employees!$B$6:$B$1005,SMALL(IF(LEN(Employees!$B$6:$B$1005)&gt;0,ROW(Employees!$B$6:$B$1005)-ROW(INDEX(Employees!$B$6:$B$1005,1,1))+1),ROW(Employees!A993)-ROW(Employees!$A$5))),"")</f>
        <v/>
      </c>
      <c r="AS994" s="227"/>
      <c r="AT994" s="151"/>
    </row>
    <row r="995" spans="42:46" x14ac:dyDescent="0.25">
      <c r="AP995" s="121" t="str">
        <f t="array" ref="AP995">IFERROR(INDEX(Employees!$B$6:$B$1005,SMALL(IF(LEN(Employees!$B$6:$B$1005)&gt;0,ROW(Employees!$B$6:$B$1005)-ROW(INDEX(Employees!$B$6:$B$1005,1,1))+1),ROW(Employees!A994)-ROW(Employees!$A$5))),"")</f>
        <v/>
      </c>
      <c r="AS995" s="227"/>
      <c r="AT995" s="151"/>
    </row>
    <row r="996" spans="42:46" x14ac:dyDescent="0.25">
      <c r="AP996" s="121" t="str">
        <f t="array" ref="AP996">IFERROR(INDEX(Employees!$B$6:$B$1005,SMALL(IF(LEN(Employees!$B$6:$B$1005)&gt;0,ROW(Employees!$B$6:$B$1005)-ROW(INDEX(Employees!$B$6:$B$1005,1,1))+1),ROW(Employees!A995)-ROW(Employees!$A$5))),"")</f>
        <v/>
      </c>
      <c r="AS996" s="227"/>
      <c r="AT996" s="151"/>
    </row>
    <row r="997" spans="42:46" x14ac:dyDescent="0.25">
      <c r="AP997" s="121" t="str">
        <f t="array" ref="AP997">IFERROR(INDEX(Employees!$B$6:$B$1005,SMALL(IF(LEN(Employees!$B$6:$B$1005)&gt;0,ROW(Employees!$B$6:$B$1005)-ROW(INDEX(Employees!$B$6:$B$1005,1,1))+1),ROW(Employees!A996)-ROW(Employees!$A$5))),"")</f>
        <v/>
      </c>
      <c r="AS997" s="227"/>
      <c r="AT997" s="151"/>
    </row>
    <row r="998" spans="42:46" x14ac:dyDescent="0.25">
      <c r="AP998" s="121" t="str">
        <f t="array" ref="AP998">IFERROR(INDEX(Employees!$B$6:$B$1005,SMALL(IF(LEN(Employees!$B$6:$B$1005)&gt;0,ROW(Employees!$B$6:$B$1005)-ROW(INDEX(Employees!$B$6:$B$1005,1,1))+1),ROW(Employees!A997)-ROW(Employees!$A$5))),"")</f>
        <v/>
      </c>
      <c r="AS998" s="227"/>
      <c r="AT998" s="151"/>
    </row>
    <row r="999" spans="42:46" x14ac:dyDescent="0.25">
      <c r="AP999" s="121" t="str">
        <f t="array" ref="AP999">IFERROR(INDEX(Employees!$B$6:$B$1005,SMALL(IF(LEN(Employees!$B$6:$B$1005)&gt;0,ROW(Employees!$B$6:$B$1005)-ROW(INDEX(Employees!$B$6:$B$1005,1,1))+1),ROW(Employees!A998)-ROW(Employees!$A$5))),"")</f>
        <v/>
      </c>
      <c r="AS999" s="227"/>
      <c r="AT999" s="151"/>
    </row>
    <row r="1000" spans="42:46" x14ac:dyDescent="0.25">
      <c r="AP1000" s="121" t="str">
        <f t="array" ref="AP1000">IFERROR(INDEX(Employees!$B$6:$B$1005,SMALL(IF(LEN(Employees!$B$6:$B$1005)&gt;0,ROW(Employees!$B$6:$B$1005)-ROW(INDEX(Employees!$B$6:$B$1005,1,1))+1),ROW(Employees!A999)-ROW(Employees!$A$5))),"")</f>
        <v/>
      </c>
      <c r="AS1000" s="227"/>
      <c r="AT1000" s="151"/>
    </row>
    <row r="1001" spans="42:46" x14ac:dyDescent="0.25">
      <c r="AP1001" s="121" t="str">
        <f t="array" ref="AP1001">IFERROR(INDEX(Employees!$B$6:$B$1005,SMALL(IF(LEN(Employees!$B$6:$B$1005)&gt;0,ROW(Employees!$B$6:$B$1005)-ROW(INDEX(Employees!$B$6:$B$1005,1,1))+1),ROW(Employees!A1000)-ROW(Employees!$A$5))),"")</f>
        <v/>
      </c>
      <c r="AS1001" s="227"/>
      <c r="AT1001" s="151"/>
    </row>
    <row r="1002" spans="42:46" x14ac:dyDescent="0.25">
      <c r="AP1002" s="121" t="str">
        <f t="array" ref="AP1002">IFERROR(INDEX(Employees!$B$6:$B$1005,SMALL(IF(LEN(Employees!$B$6:$B$1005)&gt;0,ROW(Employees!$B$6:$B$1005)-ROW(INDEX(Employees!$B$6:$B$1005,1,1))+1),ROW(Employees!A1001)-ROW(Employees!$A$5))),"")</f>
        <v/>
      </c>
      <c r="AS1002" s="227"/>
      <c r="AT1002" s="151"/>
    </row>
    <row r="1003" spans="42:46" x14ac:dyDescent="0.25">
      <c r="AP1003" s="121" t="str">
        <f t="array" ref="AP1003">IFERROR(INDEX(Employees!$B$6:$B$1005,SMALL(IF(LEN(Employees!$B$6:$B$1005)&gt;0,ROW(Employees!$B$6:$B$1005)-ROW(INDEX(Employees!$B$6:$B$1005,1,1))+1),ROW(Employees!A1002)-ROW(Employees!$A$5))),"")</f>
        <v/>
      </c>
      <c r="AS1003" s="227"/>
      <c r="AT1003" s="151"/>
    </row>
    <row r="1004" spans="42:46" x14ac:dyDescent="0.25">
      <c r="AP1004" s="121" t="str">
        <f t="array" ref="AP1004">IFERROR(INDEX(Employees!$B$6:$B$1005,SMALL(IF(LEN(Employees!$B$6:$B$1005)&gt;0,ROW(Employees!$B$6:$B$1005)-ROW(INDEX(Employees!$B$6:$B$1005,1,1))+1),ROW(Employees!A1003)-ROW(Employees!$A$5))),"")</f>
        <v/>
      </c>
      <c r="AT1004" s="151"/>
    </row>
    <row r="1005" spans="42:46" x14ac:dyDescent="0.25">
      <c r="AP1005" s="121" t="str">
        <f t="array" ref="AP1005">IFERROR(INDEX(Employees!$B$6:$B$1005,SMALL(IF(LEN(Employees!$B$6:$B$1005)&gt;0,ROW(Employees!$B$6:$B$1005)-ROW(INDEX(Employees!$B$6:$B$1005,1,1))+1),ROW(Employees!A1004)-ROW(Employees!$A$5))),"")</f>
        <v/>
      </c>
      <c r="AT1005" s="151"/>
    </row>
    <row r="1006" spans="42:46" x14ac:dyDescent="0.25">
      <c r="AP1006" s="121" t="str">
        <f t="array" ref="AP1006">IFERROR(INDEX(Employees!$B$6:$B$1005,SMALL(IF(LEN(Employees!$B$6:$B$1005)&gt;0,ROW(Employees!$B$6:$B$1005)-ROW(INDEX(Employees!$B$6:$B$1005,1,1))+1),ROW(Employees!A1005)-ROW(Employees!$A$5))),"")</f>
        <v/>
      </c>
      <c r="AT1006" s="151"/>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Dashboard</vt:lpstr>
      <vt:lpstr>Employees</vt:lpstr>
      <vt:lpstr>Trainings</vt:lpstr>
      <vt:lpstr>Scheduling</vt:lpstr>
      <vt:lpstr>Registration</vt:lpstr>
      <vt:lpstr>Summary</vt:lpstr>
      <vt:lpstr>Calendar</vt:lpstr>
      <vt:lpstr>Calc</vt:lpstr>
      <vt:lpstr>ToU</vt:lpstr>
      <vt:lpstr>BudgetCompleted</vt:lpstr>
      <vt:lpstr>HoursCompleted</vt:lpstr>
      <vt:lpstr>Dashboard!Print_Area</vt:lpstr>
      <vt:lpstr>Summary!Print_Area</vt:lpstr>
      <vt:lpstr>ToU!Print_Area</vt:lpstr>
      <vt:lpstr>Employees!Print_Titles</vt:lpstr>
      <vt:lpstr>Registration!Print_Titles</vt:lpstr>
      <vt:lpstr>Scheduling!Print_Titles</vt:lpstr>
      <vt:lpstr>Trainings!Print_Titles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2022-11-14T12:26:03Z</cp:lastPrinted>
  <dcterms:created xsi:type="dcterms:W3CDTF">2018-11-13T14:01:04Z</dcterms:created>
  <dcterms:modified xsi:type="dcterms:W3CDTF">2022-11-21T13:19:09Z</dcterms:modified>
  <dc:title>Employee Training Tracker V2 Template</dc:title>
  <dc:subject>Employee Training Tracker V2</dc:subject>
  <dc:description>Employee Training Tracker V2 template by Master Productivity Kit — masterproductivitykit.com</dc:description>
  <cp:keywords>Master Productivity Kit, Excel template, Google Sheets template</cp:keywords>
  <cp:category>Business Template</cp:category>
</cp:coreProperties>
</file>